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脇谷\51_ホームページ\Ｒ4\R040610_愛媛の道路2022パンフレット資料編\02掲載データ\"/>
    </mc:Choice>
  </mc:AlternateContent>
  <bookViews>
    <workbookView xWindow="0" yWindow="0" windowWidth="25200" windowHeight="11265"/>
  </bookViews>
  <sheets>
    <sheet name="注意事項１" sheetId="1" r:id="rId1"/>
    <sheet name="注意事項２" sheetId="3" r:id="rId2"/>
  </sheets>
  <definedNames>
    <definedName name="_xlnm.Print_Area" localSheetId="0">注意事項１!$A$1:$AM$63</definedName>
    <definedName name="_xlnm.Print_Area" localSheetId="1">注意事項２!$A$1:$AM$57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3" i="3" l="1"/>
  <c r="N53" i="3"/>
  <c r="M53" i="3"/>
  <c r="M44" i="3" s="1"/>
  <c r="AL52" i="3"/>
  <c r="AL43" i="3" s="1"/>
  <c r="AK52" i="3"/>
  <c r="AJ52" i="3"/>
  <c r="V51" i="3"/>
  <c r="V42" i="3" s="1"/>
  <c r="Q51" i="3"/>
  <c r="N51" i="3"/>
  <c r="M51" i="3"/>
  <c r="L51" i="3"/>
  <c r="J51" i="3"/>
  <c r="J42" i="3" s="1"/>
  <c r="I51" i="3"/>
  <c r="G51" i="3"/>
  <c r="S44" i="3"/>
  <c r="N44" i="3"/>
  <c r="AK43" i="3"/>
  <c r="AJ43" i="3"/>
  <c r="U42" i="3"/>
  <c r="T42" i="3"/>
  <c r="Q42" i="3"/>
  <c r="P42" i="3"/>
  <c r="N42" i="3"/>
  <c r="M42" i="3"/>
  <c r="L42" i="3"/>
  <c r="I42" i="3"/>
  <c r="G42" i="3"/>
  <c r="S13" i="3"/>
  <c r="N13" i="3"/>
  <c r="M13" i="3"/>
  <c r="AL12" i="3"/>
  <c r="AK12" i="3"/>
  <c r="AJ12" i="3"/>
  <c r="V11" i="3"/>
  <c r="U11" i="3"/>
  <c r="Q11" i="3"/>
  <c r="P11" i="3"/>
  <c r="L11" i="3"/>
  <c r="J11" i="3"/>
  <c r="I11" i="3"/>
  <c r="G11" i="3"/>
  <c r="S62" i="1" l="1"/>
  <c r="S59" i="1"/>
  <c r="S56" i="1"/>
  <c r="S53" i="1"/>
  <c r="S50" i="1"/>
  <c r="M50" i="1"/>
  <c r="AL49" i="1"/>
  <c r="AK49" i="1"/>
  <c r="AJ48" i="1"/>
  <c r="W48" i="1"/>
  <c r="V48" i="1"/>
  <c r="R48" i="1"/>
  <c r="P48" i="1"/>
  <c r="M48" i="1"/>
  <c r="L48" i="1"/>
  <c r="J48" i="1"/>
  <c r="I48" i="1"/>
  <c r="G48" i="1"/>
  <c r="S45" i="1"/>
  <c r="S44" i="1"/>
  <c r="M44" i="1"/>
  <c r="H44" i="1"/>
  <c r="AL43" i="1"/>
  <c r="AK43" i="1"/>
  <c r="AJ42" i="1"/>
  <c r="W42" i="1"/>
  <c r="V42" i="1"/>
  <c r="R42" i="1"/>
  <c r="Q42" i="1"/>
  <c r="P42" i="1"/>
  <c r="M42" i="1"/>
  <c r="L42" i="1"/>
  <c r="J42" i="1"/>
  <c r="I42" i="1"/>
  <c r="G42" i="1"/>
</calcChain>
</file>

<file path=xl/sharedStrings.xml><?xml version="1.0" encoding="utf-8"?>
<sst xmlns="http://schemas.openxmlformats.org/spreadsheetml/2006/main" count="322" uniqueCount="153">
  <si>
    <t>愛媛の道路（資料編）における注意事項</t>
  </si>
  <si>
    <t>1.本資料編は、国土交通省の「道路施設現況調査」の結果を集計し、令和３年４月１日現在における道路の現況を収録したものである。</t>
    <rPh sb="8" eb="10">
      <t>コクド</t>
    </rPh>
    <rPh sb="10" eb="12">
      <t>コウツウ</t>
    </rPh>
    <rPh sb="32" eb="34">
      <t>レイワ</t>
    </rPh>
    <rPh sb="35" eb="36">
      <t>ネン</t>
    </rPh>
    <phoneticPr fontId="3"/>
  </si>
  <si>
    <t>2.各用語の定義は、「道路施設現況調査要項」による。</t>
    <rPh sb="19" eb="21">
      <t>ヨウコウ</t>
    </rPh>
    <phoneticPr fontId="3"/>
  </si>
  <si>
    <t>3.本資料編では、一般国道１９６号のうち西日本高速道路㈱管理分を「一般国道指定区間」欄に含んでいる。</t>
    <rPh sb="2" eb="3">
      <t>ホン</t>
    </rPh>
    <rPh sb="3" eb="6">
      <t>シリョウヘン</t>
    </rPh>
    <rPh sb="9" eb="11">
      <t>イッパン</t>
    </rPh>
    <rPh sb="11" eb="13">
      <t>コクドウ</t>
    </rPh>
    <rPh sb="16" eb="17">
      <t>ゴウ</t>
    </rPh>
    <rPh sb="20" eb="21">
      <t>ニシ</t>
    </rPh>
    <rPh sb="21" eb="23">
      <t>ニホン</t>
    </rPh>
    <rPh sb="23" eb="25">
      <t>コウソク</t>
    </rPh>
    <rPh sb="25" eb="27">
      <t>ドウロ</t>
    </rPh>
    <rPh sb="28" eb="30">
      <t>カンリ</t>
    </rPh>
    <rPh sb="30" eb="31">
      <t>ブン</t>
    </rPh>
    <rPh sb="33" eb="35">
      <t>イッパン</t>
    </rPh>
    <rPh sb="35" eb="37">
      <t>コクドウ</t>
    </rPh>
    <rPh sb="37" eb="39">
      <t>シテイ</t>
    </rPh>
    <rPh sb="39" eb="41">
      <t>クカン</t>
    </rPh>
    <rPh sb="42" eb="43">
      <t>ラン</t>
    </rPh>
    <rPh sb="44" eb="45">
      <t>フク</t>
    </rPh>
    <phoneticPr fontId="3"/>
  </si>
  <si>
    <t>単位　：　ｍ，　㎡</t>
    <phoneticPr fontId="3"/>
  </si>
  <si>
    <t>路　　　線　　　名</t>
    <phoneticPr fontId="3"/>
  </si>
  <si>
    <t>道　　路
区　　分</t>
    <rPh sb="5" eb="6">
      <t>ク</t>
    </rPh>
    <rPh sb="8" eb="9">
      <t>ブン</t>
    </rPh>
    <phoneticPr fontId="3"/>
  </si>
  <si>
    <t>総延長</t>
    <phoneticPr fontId="3"/>
  </si>
  <si>
    <t>（延　　　  長）
上段…渡 　 船
中段…未 供 用
下段…重 　 用</t>
    <phoneticPr fontId="3"/>
  </si>
  <si>
    <t>実延長</t>
  </si>
  <si>
    <t>実延長の内訳</t>
    <rPh sb="5" eb="6">
      <t>ワケ</t>
    </rPh>
    <phoneticPr fontId="3"/>
  </si>
  <si>
    <t>実　　　　　　　　延　　　　　　　　長　　　　　　　　の　　　　　　　　内　　　　　　　　訳</t>
    <rPh sb="45" eb="46">
      <t>ワケ</t>
    </rPh>
    <phoneticPr fontId="3"/>
  </si>
  <si>
    <t>鉄道との
交差箇所数</t>
    <phoneticPr fontId="3"/>
  </si>
  <si>
    <t>歩道等</t>
  </si>
  <si>
    <t>立体横
断施設</t>
    <phoneticPr fontId="3"/>
  </si>
  <si>
    <t>道路面積</t>
  </si>
  <si>
    <t>路線数</t>
  </si>
  <si>
    <t>規格改良済・未改良内訳</t>
  </si>
  <si>
    <t>種　　類　　別　　内　　訳</t>
  </si>
  <si>
    <t>路　　面　　別　　内　　訳</t>
  </si>
  <si>
    <t>幅　　　　　　　　員　　　　　　　別　　　　　　　内　　　　　　　　　訳</t>
    <rPh sb="35" eb="36">
      <t>ワケ</t>
    </rPh>
    <phoneticPr fontId="3"/>
  </si>
  <si>
    <t>現　道</t>
    <phoneticPr fontId="3"/>
  </si>
  <si>
    <t>旧　道</t>
    <phoneticPr fontId="3"/>
  </si>
  <si>
    <t>新　道</t>
    <phoneticPr fontId="3"/>
  </si>
  <si>
    <t>計</t>
  </si>
  <si>
    <t>道路延長</t>
  </si>
  <si>
    <t>橋梁</t>
  </si>
  <si>
    <t>トンネル</t>
  </si>
  <si>
    <t>砂利道</t>
  </si>
  <si>
    <t>舗　　　　　装　　　　　道</t>
  </si>
  <si>
    <t>規　  　格　　　改　　　良　　　済</t>
  </si>
  <si>
    <t>未　　　　　　　　　　　改　　　　　　　　　　　良</t>
  </si>
  <si>
    <t>ＪＲ</t>
  </si>
  <si>
    <t>私鉄</t>
  </si>
  <si>
    <t>上･･･延 べ  延 長　　 　   下･･･設置道路延長</t>
    <phoneticPr fontId="3"/>
  </si>
  <si>
    <t>歩道橋</t>
  </si>
  <si>
    <t>地下歩道</t>
    <phoneticPr fontId="3"/>
  </si>
  <si>
    <t>道路敷面積</t>
  </si>
  <si>
    <t>道路部面積</t>
  </si>
  <si>
    <t>車道面積</t>
  </si>
  <si>
    <t>上…個数
下…延長</t>
    <rPh sb="5" eb="6">
      <t>シタ</t>
    </rPh>
    <rPh sb="7" eb="9">
      <t>エンチョウ</t>
    </rPh>
    <phoneticPr fontId="3"/>
  </si>
  <si>
    <t>セメント     系</t>
  </si>
  <si>
    <t>アスファルト系</t>
    <phoneticPr fontId="3"/>
  </si>
  <si>
    <t>上…舗装率
下…舗装計</t>
    <phoneticPr fontId="3"/>
  </si>
  <si>
    <t>車道
19.5m以上</t>
    <rPh sb="0" eb="2">
      <t>シャドウ</t>
    </rPh>
    <phoneticPr fontId="3"/>
  </si>
  <si>
    <t>車道
13.0m以上</t>
    <rPh sb="0" eb="2">
      <t>シャドウ</t>
    </rPh>
    <phoneticPr fontId="3"/>
  </si>
  <si>
    <t>車道
5.5m以上</t>
    <rPh sb="0" eb="2">
      <t>シャドウ</t>
    </rPh>
    <phoneticPr fontId="3"/>
  </si>
  <si>
    <t>車道
5.5m未満</t>
    <rPh sb="0" eb="2">
      <t>シャドウ</t>
    </rPh>
    <phoneticPr fontId="3"/>
  </si>
  <si>
    <t>車道
3.5m以上</t>
    <rPh sb="0" eb="2">
      <t>シャドウ</t>
    </rPh>
    <phoneticPr fontId="3"/>
  </si>
  <si>
    <t>車道
3.5m未満</t>
    <rPh sb="0" eb="2">
      <t>シャドウ</t>
    </rPh>
    <phoneticPr fontId="3"/>
  </si>
  <si>
    <t>うち自動車
交通不能</t>
    <rPh sb="2" eb="5">
      <t>ジドウシャ</t>
    </rPh>
    <phoneticPr fontId="3"/>
  </si>
  <si>
    <t>立体</t>
  </si>
  <si>
    <t>平面</t>
  </si>
  <si>
    <t>高級</t>
  </si>
  <si>
    <t>簡易</t>
  </si>
  <si>
    <t>左のうち全巾
２．５ｍ未満</t>
    <phoneticPr fontId="3"/>
  </si>
  <si>
    <t>県計</t>
  </si>
  <si>
    <t>一般国道１９６号                     （西日本高速道路㈱管理）</t>
    <rPh sb="30" eb="33">
      <t>ニシニホン</t>
    </rPh>
    <rPh sb="33" eb="35">
      <t>コウソク</t>
    </rPh>
    <rPh sb="35" eb="37">
      <t>ドウロ</t>
    </rPh>
    <rPh sb="38" eb="40">
      <t>カンリ</t>
    </rPh>
    <phoneticPr fontId="3"/>
  </si>
  <si>
    <t>今治市</t>
    <rPh sb="0" eb="2">
      <t>イマバリ</t>
    </rPh>
    <rPh sb="2" eb="3">
      <t>トウヨシ</t>
    </rPh>
    <phoneticPr fontId="3"/>
  </si>
  <si>
    <t>一般国道１９６号                      （西日本高速道路㈱管理）</t>
    <phoneticPr fontId="3"/>
  </si>
  <si>
    <t>西条市</t>
    <rPh sb="0" eb="3">
      <t>サイジョウシ</t>
    </rPh>
    <phoneticPr fontId="3"/>
  </si>
  <si>
    <t>4.本資料編では、一般国道３１７号のうち本州四国連絡高速道路㈱管理分を「一般国道指定区間」欄に含んでいる。</t>
    <rPh sb="26" eb="28">
      <t>コウソク</t>
    </rPh>
    <rPh sb="28" eb="30">
      <t>ドウロ</t>
    </rPh>
    <phoneticPr fontId="3"/>
  </si>
  <si>
    <t>路　　　線　　　名</t>
  </si>
  <si>
    <t>総延長</t>
  </si>
  <si>
    <t>地下歩道</t>
  </si>
  <si>
    <t>一般国道３１７号        　      　　　　       （本州四国連絡高速道路㈱管理）</t>
    <rPh sb="41" eb="43">
      <t>コウソク</t>
    </rPh>
    <rPh sb="43" eb="45">
      <t>ドウロ</t>
    </rPh>
    <phoneticPr fontId="3"/>
  </si>
  <si>
    <t>今治市</t>
    <rPh sb="0" eb="3">
      <t>イマバリシ</t>
    </rPh>
    <phoneticPr fontId="3"/>
  </si>
  <si>
    <t>一般国道３１７号                       （本州四国連絡高速道路㈱管理）</t>
    <phoneticPr fontId="3"/>
  </si>
  <si>
    <t>5.本資料編は、一般県道今治大三島自転車道線及び松山川内自転車道線を除いている。</t>
    <phoneticPr fontId="3"/>
  </si>
  <si>
    <t>道    路</t>
  </si>
  <si>
    <t>（延　　　  長）       上段…渡 　 船
中段…未 供 用
下段…重 　 用</t>
    <phoneticPr fontId="3"/>
  </si>
  <si>
    <t>実延長</t>
    <phoneticPr fontId="3"/>
  </si>
  <si>
    <t>鉄道との</t>
  </si>
  <si>
    <t>立 体 横</t>
  </si>
  <si>
    <t>区    分</t>
  </si>
  <si>
    <t>交差箇所数</t>
  </si>
  <si>
    <t>断 施 設</t>
  </si>
  <si>
    <t>現道</t>
  </si>
  <si>
    <t>旧道</t>
  </si>
  <si>
    <t>新道</t>
  </si>
  <si>
    <t>上…個数</t>
  </si>
  <si>
    <t xml:space="preserve"> アスファルト系</t>
  </si>
  <si>
    <t>上…舗装率</t>
  </si>
  <si>
    <t>車道</t>
  </si>
  <si>
    <t>うち自動車</t>
    <rPh sb="2" eb="5">
      <t>ジドウシャ</t>
    </rPh>
    <phoneticPr fontId="3"/>
  </si>
  <si>
    <t>下…延長</t>
  </si>
  <si>
    <t>下…舗装計</t>
  </si>
  <si>
    <t>19.5m以上</t>
  </si>
  <si>
    <t>13.0m以上</t>
  </si>
  <si>
    <t>5.5m以上</t>
  </si>
  <si>
    <t>5.5m未満</t>
  </si>
  <si>
    <t>3.5m以上</t>
  </si>
  <si>
    <t>3.5m未満</t>
  </si>
  <si>
    <t>交通不能</t>
    <rPh sb="0" eb="2">
      <t>コウツウ</t>
    </rPh>
    <rPh sb="2" eb="4">
      <t>フノウ</t>
    </rPh>
    <phoneticPr fontId="3"/>
  </si>
  <si>
    <t>一    般    県    道
今治大三島自転車道線</t>
  </si>
  <si>
    <t xml:space="preserve">今治市 </t>
    <rPh sb="0" eb="3">
      <t>イマバリシ</t>
    </rPh>
    <phoneticPr fontId="3"/>
  </si>
  <si>
    <t>一    般    県    道
松山川内自転車道線</t>
  </si>
  <si>
    <t>松山市　</t>
    <rPh sb="0" eb="3">
      <t>マツヤマシ</t>
    </rPh>
    <phoneticPr fontId="3"/>
  </si>
  <si>
    <t>松前町</t>
  </si>
  <si>
    <t>砥部町　</t>
    <phoneticPr fontId="3"/>
  </si>
  <si>
    <t>東温市</t>
    <rPh sb="0" eb="2">
      <t>トウオン</t>
    </rPh>
    <rPh sb="2" eb="3">
      <t>シ</t>
    </rPh>
    <phoneticPr fontId="3"/>
  </si>
  <si>
    <t>（１）　路線数欄には含まれている。</t>
  </si>
  <si>
    <t>（２）　路線数以外の項目には、集計されていない。</t>
  </si>
  <si>
    <t>路</t>
  </si>
  <si>
    <t>現</t>
  </si>
  <si>
    <t>旧</t>
  </si>
  <si>
    <t>新</t>
  </si>
  <si>
    <t>規　　　　格　　　　　改　　　　　良　　　　　済</t>
  </si>
  <si>
    <t>Ｊ</t>
  </si>
  <si>
    <t>Ｒ</t>
  </si>
  <si>
    <t>私</t>
  </si>
  <si>
    <t>鉄</t>
  </si>
  <si>
    <t>歩</t>
  </si>
  <si>
    <t>線</t>
  </si>
  <si>
    <t>セメント</t>
  </si>
  <si>
    <t>立</t>
  </si>
  <si>
    <t>平</t>
  </si>
  <si>
    <t>道</t>
  </si>
  <si>
    <t>系</t>
  </si>
  <si>
    <t>体</t>
  </si>
  <si>
    <t>面</t>
  </si>
  <si>
    <t>橋</t>
  </si>
  <si>
    <t>数</t>
  </si>
  <si>
    <t>四国縦貫自動車道</t>
  </si>
  <si>
    <t>四国横断自動車道</t>
  </si>
  <si>
    <t>6. 本資料編では、Ｐ.   に記述してある一般県道藤縄長浜線の１路線について</t>
    <phoneticPr fontId="9"/>
  </si>
  <si>
    <t>7. 本資料編には、高速自動車道は含んでいないが、令和３年４月１日現在の各値は以下の通りである。</t>
    <rPh sb="25" eb="27">
      <t>レイワ</t>
    </rPh>
    <phoneticPr fontId="9"/>
  </si>
  <si>
    <t>単位　：　ｍ  ， ㎡</t>
    <phoneticPr fontId="9"/>
  </si>
  <si>
    <t>（延　  長）       上段…渡 　 船
中段…未 供 用
下段…重 　 用</t>
    <phoneticPr fontId="9"/>
  </si>
  <si>
    <t>　　　　　　　　　　　　　　　　　　実　　　　　　　延　　　　　長　　　　　　の　　　　　　内　　　　　訳</t>
    <rPh sb="52" eb="53">
      <t>ワケ</t>
    </rPh>
    <phoneticPr fontId="9"/>
  </si>
  <si>
    <t>実　　　　　　　　延　　　　　　　　長　　　　　　　　の　　　　　　　　内　　　　　　　　訳</t>
    <rPh sb="45" eb="46">
      <t>ワケ</t>
    </rPh>
    <phoneticPr fontId="9"/>
  </si>
  <si>
    <t>幅　　　　　　　　員　　　　　　　別　　　　　　　内　　　　　　　　　訳</t>
    <rPh sb="35" eb="36">
      <t>ワケ</t>
    </rPh>
    <phoneticPr fontId="9"/>
  </si>
  <si>
    <t>上･･･延 べ  延 長    下･･･設置道路延長</t>
    <phoneticPr fontId="9"/>
  </si>
  <si>
    <t>地下歩道</t>
    <rPh sb="0" eb="2">
      <t>チカ</t>
    </rPh>
    <rPh sb="2" eb="4">
      <t>ホドウ</t>
    </rPh>
    <phoneticPr fontId="9"/>
  </si>
  <si>
    <t>上…舗装率</t>
    <rPh sb="2" eb="4">
      <t>ホソウ</t>
    </rPh>
    <rPh sb="4" eb="5">
      <t>リツ</t>
    </rPh>
    <phoneticPr fontId="9"/>
  </si>
  <si>
    <t>うち自動車</t>
    <rPh sb="2" eb="5">
      <t>ジドウシャ</t>
    </rPh>
    <phoneticPr fontId="9"/>
  </si>
  <si>
    <t>下…舗装計</t>
    <rPh sb="2" eb="4">
      <t>ホソウ</t>
    </rPh>
    <rPh sb="4" eb="5">
      <t>ケイ</t>
    </rPh>
    <phoneticPr fontId="9"/>
  </si>
  <si>
    <t>交通不能</t>
    <rPh sb="0" eb="2">
      <t>コウツウ</t>
    </rPh>
    <rPh sb="2" eb="4">
      <t>フノウ</t>
    </rPh>
    <phoneticPr fontId="9"/>
  </si>
  <si>
    <t>県計</t>
    <rPh sb="1" eb="2">
      <t>ケイ</t>
    </rPh>
    <phoneticPr fontId="9"/>
  </si>
  <si>
    <t>　</t>
    <phoneticPr fontId="9"/>
  </si>
  <si>
    <t>四国中央市</t>
    <rPh sb="0" eb="2">
      <t>シコク</t>
    </rPh>
    <rPh sb="2" eb="4">
      <t>チュウオウ</t>
    </rPh>
    <rPh sb="4" eb="5">
      <t>シ</t>
    </rPh>
    <phoneticPr fontId="9"/>
  </si>
  <si>
    <t>新居浜市</t>
    <rPh sb="0" eb="4">
      <t>ニイハマシ</t>
    </rPh>
    <phoneticPr fontId="9"/>
  </si>
  <si>
    <t>西条市</t>
    <rPh sb="0" eb="3">
      <t>サイジョウシ</t>
    </rPh>
    <phoneticPr fontId="9"/>
  </si>
  <si>
    <t>東温市</t>
    <rPh sb="0" eb="1">
      <t>トウ</t>
    </rPh>
    <rPh sb="1" eb="2">
      <t>オン</t>
    </rPh>
    <rPh sb="2" eb="3">
      <t>シ</t>
    </rPh>
    <phoneticPr fontId="9"/>
  </si>
  <si>
    <t>松山市</t>
    <rPh sb="0" eb="2">
      <t>マツヤマ</t>
    </rPh>
    <rPh sb="2" eb="3">
      <t>シ</t>
    </rPh>
    <phoneticPr fontId="9"/>
  </si>
  <si>
    <t>砥部町</t>
    <rPh sb="0" eb="3">
      <t>トベチョウ</t>
    </rPh>
    <phoneticPr fontId="9"/>
  </si>
  <si>
    <t>伊予市</t>
    <rPh sb="0" eb="2">
      <t>イヨ</t>
    </rPh>
    <rPh sb="2" eb="3">
      <t>シ</t>
    </rPh>
    <phoneticPr fontId="9"/>
  </si>
  <si>
    <t>内子町</t>
    <rPh sb="0" eb="2">
      <t>ウチコ</t>
    </rPh>
    <rPh sb="2" eb="3">
      <t>チョウ</t>
    </rPh>
    <phoneticPr fontId="9"/>
  </si>
  <si>
    <t>大洲市</t>
    <rPh sb="0" eb="2">
      <t>オオズ</t>
    </rPh>
    <rPh sb="2" eb="3">
      <t>シ</t>
    </rPh>
    <phoneticPr fontId="9"/>
  </si>
  <si>
    <t>県計</t>
    <rPh sb="0" eb="2">
      <t>ケンケイ</t>
    </rPh>
    <phoneticPr fontId="9"/>
  </si>
  <si>
    <t>宇和島市</t>
    <rPh sb="0" eb="3">
      <t>ウワジマ</t>
    </rPh>
    <rPh sb="3" eb="4">
      <t>シ</t>
    </rPh>
    <phoneticPr fontId="9"/>
  </si>
  <si>
    <t>西予市</t>
    <rPh sb="0" eb="1">
      <t>ニシ</t>
    </rPh>
    <rPh sb="1" eb="2">
      <t>ヨ</t>
    </rPh>
    <rPh sb="2" eb="3">
      <t>シ</t>
    </rPh>
    <phoneticPr fontId="9"/>
  </si>
  <si>
    <t>大洲市</t>
    <rPh sb="0" eb="3">
      <t>オオズシ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</si>
</sst>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quot;\ "/>
    <numFmt numFmtId="178" formatCode="0.0_ "/>
    <numFmt numFmtId="179" formatCode="#,##0.0_ "/>
    <numFmt numFmtId="180" formatCode="0_);[Red]\(0\)"/>
    <numFmt numFmtId="181" formatCode="0.0_);[Red]\(0.0\)"/>
    <numFmt numFmtId="182" formatCode="#,##0_);[Red]\(#,##0\)"/>
    <numFmt numFmtId="183" formatCode="#,##0_ ;[Red]\-#,##0\ "/>
  </numFmts>
  <fonts count="1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Ｐゴシック"/>
      <family val="3"/>
      <charset val="128"/>
    </font>
    <font>
      <sz val="10"/>
      <name val="ＭＳ 明朝"/>
      <family val="1"/>
      <charset val="128"/>
    </font>
    <font>
      <sz val="11"/>
      <name val="ＭＳ Ｐゴシック"/>
      <family val="3"/>
    </font>
    <font>
      <sz val="12"/>
      <color indexed="8"/>
      <name val="ＭＳ 明朝"/>
      <family val="1"/>
    </font>
    <font>
      <sz val="6"/>
      <name val="ＭＳ Ｐゴシック"/>
      <family val="3"/>
    </font>
    <font>
      <sz val="11"/>
      <color indexed="8"/>
      <name val="ＭＳ 明朝"/>
      <family val="1"/>
    </font>
    <font>
      <sz val="10"/>
      <color indexed="8"/>
      <name val="ＭＳ 明朝"/>
      <family val="1"/>
    </font>
    <font>
      <sz val="12"/>
      <name val="ＭＳ 明朝"/>
      <family val="1"/>
    </font>
    <font>
      <sz val="11"/>
      <name val="ＭＳ 明朝"/>
      <family val="1"/>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s>
  <cellStyleXfs count="4">
    <xf numFmtId="0" fontId="0" fillId="0" borderId="0"/>
    <xf numFmtId="38" fontId="1" fillId="0" borderId="0" applyFont="0" applyFill="0" applyBorder="0" applyAlignment="0" applyProtection="0"/>
    <xf numFmtId="0" fontId="7" fillId="0" borderId="0"/>
    <xf numFmtId="38" fontId="7" fillId="0" borderId="0" applyFont="0" applyFill="0" applyBorder="0" applyAlignment="0" applyProtection="0"/>
  </cellStyleXfs>
  <cellXfs count="325">
    <xf numFmtId="0" fontId="0" fillId="0" borderId="0" xfId="0"/>
    <xf numFmtId="0" fontId="2" fillId="0" borderId="0" xfId="0" applyFont="1" applyFill="1"/>
    <xf numFmtId="0" fontId="2" fillId="0" borderId="0" xfId="0" applyFont="1" applyFill="1" applyBorder="1"/>
    <xf numFmtId="0" fontId="4" fillId="0" borderId="0" xfId="0" applyFont="1" applyFill="1"/>
    <xf numFmtId="49" fontId="2" fillId="0" borderId="0" xfId="0" applyNumberFormat="1" applyFont="1" applyFill="1"/>
    <xf numFmtId="0" fontId="2" fillId="0" borderId="0" xfId="0" applyFont="1" applyFill="1" applyAlignment="1">
      <alignment horizontal="center"/>
    </xf>
    <xf numFmtId="0" fontId="2" fillId="0" borderId="12"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2" xfId="0" applyFont="1" applyFill="1" applyBorder="1" applyAlignment="1">
      <alignment horizontal="distributed" vertical="center" justifyLastLine="1"/>
    </xf>
    <xf numFmtId="0" fontId="6" fillId="0" borderId="15" xfId="0" applyFont="1" applyFill="1" applyBorder="1" applyAlignment="1">
      <alignment horizontal="distributed" vertical="center" wrapText="1"/>
    </xf>
    <xf numFmtId="177" fontId="2" fillId="0" borderId="1" xfId="0" applyNumberFormat="1" applyFont="1" applyFill="1" applyBorder="1" applyAlignment="1">
      <alignment vertical="center"/>
    </xf>
    <xf numFmtId="176" fontId="2" fillId="0" borderId="1" xfId="0" applyNumberFormat="1" applyFont="1" applyFill="1" applyBorder="1" applyAlignment="1">
      <alignment horizontal="right" vertical="center"/>
    </xf>
    <xf numFmtId="177" fontId="2" fillId="0" borderId="16" xfId="0" applyNumberFormat="1" applyFont="1" applyFill="1" applyBorder="1" applyAlignment="1">
      <alignment vertical="center"/>
    </xf>
    <xf numFmtId="176" fontId="2" fillId="0" borderId="8" xfId="0" applyNumberFormat="1" applyFont="1" applyFill="1" applyBorder="1" applyAlignment="1">
      <alignment horizontal="right" vertical="center"/>
    </xf>
    <xf numFmtId="177" fontId="2" fillId="0" borderId="12" xfId="0" applyNumberFormat="1" applyFont="1" applyFill="1" applyBorder="1" applyAlignment="1">
      <alignment vertical="center"/>
    </xf>
    <xf numFmtId="177"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7" fontId="2" fillId="0" borderId="22" xfId="0" applyNumberFormat="1" applyFont="1" applyFill="1" applyBorder="1" applyAlignment="1">
      <alignment vertical="center"/>
    </xf>
    <xf numFmtId="176" fontId="2" fillId="0" borderId="22" xfId="0" applyNumberFormat="1" applyFont="1" applyFill="1" applyBorder="1" applyAlignment="1">
      <alignment vertical="center"/>
    </xf>
    <xf numFmtId="176" fontId="2" fillId="0" borderId="8" xfId="0" applyNumberFormat="1" applyFont="1" applyFill="1" applyBorder="1" applyAlignment="1">
      <alignment vertical="center"/>
    </xf>
    <xf numFmtId="176" fontId="2" fillId="0" borderId="16" xfId="0" applyNumberFormat="1" applyFont="1" applyFill="1" applyBorder="1" applyAlignment="1">
      <alignment vertical="center"/>
    </xf>
    <xf numFmtId="176" fontId="2" fillId="0" borderId="12" xfId="0" applyNumberFormat="1" applyFont="1" applyFill="1" applyBorder="1" applyAlignment="1">
      <alignment vertical="center"/>
    </xf>
    <xf numFmtId="176" fontId="2" fillId="0" borderId="20" xfId="0" applyNumberFormat="1" applyFont="1" applyFill="1" applyBorder="1" applyAlignment="1">
      <alignment horizontal="right" vertical="center"/>
    </xf>
    <xf numFmtId="0" fontId="2" fillId="0" borderId="0" xfId="0" applyFont="1" applyFill="1" applyBorder="1" applyAlignment="1">
      <alignment horizontal="center" vertical="distributed" textRotation="255" justifyLastLine="1"/>
    </xf>
    <xf numFmtId="0" fontId="2" fillId="0" borderId="0" xfId="0" applyFont="1" applyFill="1" applyBorder="1" applyAlignment="1">
      <alignment horizontal="distributed" vertical="center" justifyLastLine="1"/>
    </xf>
    <xf numFmtId="0" fontId="2" fillId="0" borderId="0" xfId="0" applyFont="1" applyFill="1" applyBorder="1" applyAlignment="1">
      <alignment horizont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176" fontId="2" fillId="0" borderId="1" xfId="0" applyNumberFormat="1" applyFont="1" applyFill="1" applyBorder="1" applyAlignment="1">
      <alignment vertical="center"/>
    </xf>
    <xf numFmtId="0" fontId="6" fillId="0" borderId="0" xfId="0" applyFont="1" applyFill="1" applyBorder="1" applyAlignment="1">
      <alignment horizontal="distributed" vertical="center" justifyLastLine="1"/>
    </xf>
    <xf numFmtId="0" fontId="4" fillId="0" borderId="0" xfId="0" applyFont="1" applyFill="1" applyBorder="1"/>
    <xf numFmtId="0" fontId="2" fillId="0" borderId="0" xfId="0" applyFont="1" applyFill="1" applyBorder="1" applyAlignment="1"/>
    <xf numFmtId="0" fontId="2" fillId="0" borderId="8"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11" xfId="0" applyFont="1" applyFill="1" applyBorder="1" applyAlignment="1">
      <alignment horizontal="distributed" vertical="center"/>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 xfId="0" applyNumberFormat="1" applyFont="1" applyFill="1" applyBorder="1" applyAlignment="1">
      <alignment horizontal="right" vertical="center"/>
    </xf>
    <xf numFmtId="176" fontId="2" fillId="0" borderId="8" xfId="0" applyNumberFormat="1" applyFont="1" applyFill="1" applyBorder="1" applyAlignment="1">
      <alignment horizontal="right" vertical="center"/>
    </xf>
    <xf numFmtId="176" fontId="2" fillId="0" borderId="12" xfId="0" applyNumberFormat="1" applyFont="1" applyFill="1" applyBorder="1" applyAlignment="1">
      <alignment horizontal="right" vertical="center"/>
    </xf>
    <xf numFmtId="176" fontId="2" fillId="0" borderId="1" xfId="0" applyNumberFormat="1" applyFont="1" applyFill="1" applyBorder="1" applyAlignment="1">
      <alignment vertical="center"/>
    </xf>
    <xf numFmtId="176" fontId="2" fillId="0" borderId="8" xfId="0" applyNumberFormat="1" applyFont="1" applyFill="1" applyBorder="1" applyAlignment="1">
      <alignment vertical="center"/>
    </xf>
    <xf numFmtId="176" fontId="2" fillId="0" borderId="12" xfId="0" applyNumberFormat="1" applyFont="1" applyFill="1" applyBorder="1" applyAlignment="1">
      <alignment vertical="center"/>
    </xf>
    <xf numFmtId="179" fontId="2" fillId="0" borderId="1" xfId="0" applyNumberFormat="1" applyFont="1" applyFill="1" applyBorder="1" applyAlignment="1">
      <alignment horizontal="right" vertical="center"/>
    </xf>
    <xf numFmtId="179" fontId="2" fillId="0" borderId="8"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6" xfId="0" applyNumberFormat="1" applyFont="1" applyFill="1" applyBorder="1" applyAlignment="1">
      <alignment horizontal="right" vertical="center"/>
    </xf>
    <xf numFmtId="0" fontId="2" fillId="0" borderId="1" xfId="0" applyFont="1" applyFill="1" applyBorder="1" applyAlignment="1">
      <alignment horizontal="center" vertical="distributed" textRotation="255" justifyLastLine="1"/>
    </xf>
    <xf numFmtId="0" fontId="2" fillId="0" borderId="8" xfId="0" applyFont="1" applyFill="1" applyBorder="1" applyAlignment="1">
      <alignment horizontal="center" vertical="distributed" textRotation="255" justifyLastLine="1"/>
    </xf>
    <xf numFmtId="0" fontId="2" fillId="0" borderId="12" xfId="0" applyFont="1" applyFill="1" applyBorder="1" applyAlignment="1">
      <alignment horizontal="center" vertical="distributed" textRotation="255" justifyLastLine="1"/>
    </xf>
    <xf numFmtId="0" fontId="2" fillId="0" borderId="1" xfId="0" applyFont="1" applyFill="1" applyBorder="1" applyAlignment="1">
      <alignment horizontal="distributed" vertical="center" wrapText="1" justifyLastLine="1"/>
    </xf>
    <xf numFmtId="0" fontId="2" fillId="0" borderId="8"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 xfId="0" applyFont="1" applyFill="1" applyBorder="1" applyAlignment="1">
      <alignment horizontal="center"/>
    </xf>
    <xf numFmtId="0" fontId="2" fillId="0" borderId="8" xfId="0" applyFont="1" applyFill="1" applyBorder="1" applyAlignment="1">
      <alignment horizontal="center"/>
    </xf>
    <xf numFmtId="0" fontId="2" fillId="0" borderId="12" xfId="0" applyFont="1" applyFill="1" applyBorder="1" applyAlignment="1">
      <alignment horizontal="center"/>
    </xf>
    <xf numFmtId="176" fontId="2" fillId="0" borderId="19" xfId="0" applyNumberFormat="1" applyFont="1" applyFill="1" applyBorder="1" applyAlignment="1">
      <alignment horizontal="right" vertical="center"/>
    </xf>
    <xf numFmtId="179" fontId="2" fillId="0" borderId="19"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17" xfId="0" applyNumberFormat="1" applyFont="1" applyFill="1" applyBorder="1" applyAlignment="1">
      <alignment horizontal="right" vertical="center"/>
    </xf>
    <xf numFmtId="178" fontId="2" fillId="0" borderId="4" xfId="0" applyNumberFormat="1" applyFont="1" applyFill="1" applyBorder="1" applyAlignment="1">
      <alignment horizontal="right" vertical="center"/>
    </xf>
    <xf numFmtId="178" fontId="2" fillId="0" borderId="18" xfId="0" applyNumberFormat="1" applyFont="1" applyFill="1" applyBorder="1" applyAlignment="1">
      <alignment horizontal="right" vertical="center"/>
    </xf>
    <xf numFmtId="0" fontId="2" fillId="0" borderId="8" xfId="0" applyFont="1" applyFill="1" applyBorder="1" applyAlignment="1">
      <alignment horizontal="distributed" vertical="center" wrapText="1" justifyLastLine="1"/>
    </xf>
    <xf numFmtId="0" fontId="2" fillId="0" borderId="12" xfId="0" applyFont="1" applyFill="1" applyBorder="1" applyAlignment="1">
      <alignment horizontal="distributed" vertical="center" wrapText="1" justifyLastLine="1"/>
    </xf>
    <xf numFmtId="0" fontId="2" fillId="0" borderId="1"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5" xfId="0" applyNumberFormat="1" applyFont="1" applyFill="1" applyBorder="1" applyAlignment="1">
      <alignment horizontal="distributed" vertical="center" justifyLastLine="1"/>
    </xf>
    <xf numFmtId="0" fontId="2" fillId="0" borderId="7" xfId="0" applyNumberFormat="1" applyFont="1" applyFill="1" applyBorder="1" applyAlignment="1">
      <alignment horizontal="distributed" vertical="center" justifyLastLine="1"/>
    </xf>
    <xf numFmtId="0" fontId="2" fillId="0" borderId="1" xfId="0" applyFont="1" applyFill="1" applyBorder="1" applyAlignment="1">
      <alignment horizontal="distributed" vertical="center" justifyLastLine="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distributed" vertical="distributed" justifyLastLine="1"/>
    </xf>
    <xf numFmtId="0" fontId="2" fillId="0" borderId="7" xfId="0" applyFont="1" applyFill="1" applyBorder="1" applyAlignment="1">
      <alignment horizontal="distributed" vertical="distributed" justifyLastLine="1"/>
    </xf>
    <xf numFmtId="0" fontId="2" fillId="0" borderId="9" xfId="0" applyFont="1" applyFill="1" applyBorder="1" applyAlignment="1">
      <alignment horizontal="distributed" vertical="distributed" justifyLastLine="1"/>
    </xf>
    <xf numFmtId="0" fontId="2" fillId="0" borderId="10" xfId="0" applyFont="1" applyFill="1" applyBorder="1" applyAlignment="1">
      <alignment horizontal="distributed" vertical="distributed" justifyLastLine="1"/>
    </xf>
    <xf numFmtId="0" fontId="2" fillId="0" borderId="11" xfId="0" applyFont="1" applyFill="1" applyBorder="1" applyAlignment="1">
      <alignment horizontal="distributed" vertical="distributed" justifyLastLine="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 xfId="0" applyFont="1" applyFill="1" applyBorder="1" applyAlignment="1">
      <alignment horizontal="distributed" vertical="distributed" justifyLastLine="1"/>
    </xf>
    <xf numFmtId="0" fontId="2" fillId="0" borderId="3" xfId="0" applyFont="1" applyFill="1" applyBorder="1" applyAlignment="1">
      <alignment horizontal="distributed" vertical="distributed" justifyLastLine="1"/>
    </xf>
    <xf numFmtId="0" fontId="2" fillId="0" borderId="4" xfId="0" applyFont="1" applyFill="1" applyBorder="1" applyAlignment="1">
      <alignment horizontal="distributed" vertical="distributed" justifyLastLine="1"/>
    </xf>
    <xf numFmtId="0" fontId="2" fillId="0" borderId="2"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left" vertical="distributed"/>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10" xfId="0" applyFont="1" applyFill="1" applyBorder="1" applyAlignment="1">
      <alignment horizontal="center" vertical="center"/>
    </xf>
    <xf numFmtId="0" fontId="2" fillId="0" borderId="1" xfId="0" applyFont="1" applyFill="1" applyBorder="1" applyAlignment="1">
      <alignment horizontal="distributed" vertical="center" wrapText="1"/>
    </xf>
    <xf numFmtId="0" fontId="0" fillId="0" borderId="12" xfId="0" applyFill="1" applyBorder="1" applyAlignment="1">
      <alignment horizontal="distributed" vertical="center"/>
    </xf>
    <xf numFmtId="0" fontId="5" fillId="0" borderId="12" xfId="0" applyFont="1" applyFill="1" applyBorder="1" applyAlignment="1">
      <alignment horizontal="distributed" vertical="center"/>
    </xf>
    <xf numFmtId="0" fontId="4" fillId="0" borderId="12" xfId="0" applyFont="1" applyFill="1" applyBorder="1" applyAlignment="1">
      <alignment horizontal="distributed" vertical="center"/>
    </xf>
    <xf numFmtId="0" fontId="4" fillId="0" borderId="1" xfId="0" applyFont="1" applyFill="1" applyBorder="1" applyAlignment="1">
      <alignment horizontal="center" vertical="distributed" textRotation="255" justifyLastLine="1"/>
    </xf>
    <xf numFmtId="0" fontId="4" fillId="0" borderId="8" xfId="0" applyFont="1" applyFill="1" applyBorder="1" applyAlignment="1">
      <alignment horizontal="center" vertical="distributed" textRotation="255" justifyLastLine="1"/>
    </xf>
    <xf numFmtId="0" fontId="4" fillId="0" borderId="12" xfId="0" applyFont="1" applyFill="1" applyBorder="1" applyAlignment="1">
      <alignment horizontal="center" vertical="distributed" textRotation="255" justifyLastLine="1"/>
    </xf>
    <xf numFmtId="0" fontId="5" fillId="0" borderId="8" xfId="0" applyFont="1" applyFill="1" applyBorder="1" applyAlignment="1">
      <alignment horizontal="distributed" vertical="center"/>
    </xf>
    <xf numFmtId="0" fontId="2" fillId="0" borderId="2" xfId="0" applyFont="1" applyFill="1" applyBorder="1" applyAlignment="1">
      <alignment horizontal="distributed" vertical="center" wrapText="1"/>
    </xf>
    <xf numFmtId="0" fontId="4" fillId="0" borderId="9" xfId="0" applyFont="1" applyFill="1" applyBorder="1" applyAlignment="1">
      <alignment horizontal="distributed" vertical="center"/>
    </xf>
    <xf numFmtId="0" fontId="2" fillId="0" borderId="1"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2" xfId="0" applyFont="1" applyFill="1" applyBorder="1" applyAlignment="1">
      <alignment vertical="center" wrapText="1"/>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2" fillId="0" borderId="2" xfId="0" applyFont="1" applyFill="1" applyBorder="1" applyAlignment="1">
      <alignment horizontal="distributed" vertical="center" wrapText="1" justifyLastLine="1"/>
    </xf>
    <xf numFmtId="0" fontId="0" fillId="0" borderId="9"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0" fillId="0" borderId="11" xfId="0" applyFill="1" applyBorder="1" applyAlignment="1">
      <alignment horizontal="distributed" vertical="center" justifyLastLine="1"/>
    </xf>
    <xf numFmtId="0" fontId="2" fillId="0" borderId="4" xfId="0" applyFont="1" applyFill="1" applyBorder="1" applyAlignment="1">
      <alignment horizontal="distributed" vertical="center"/>
    </xf>
    <xf numFmtId="0" fontId="0" fillId="0" borderId="9" xfId="0" applyFill="1" applyBorder="1" applyAlignment="1">
      <alignment horizontal="distributed" vertical="center"/>
    </xf>
    <xf numFmtId="0" fontId="0" fillId="0" borderId="11" xfId="0" applyFill="1" applyBorder="1" applyAlignment="1">
      <alignment horizontal="distributed"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distributed" wrapText="1"/>
    </xf>
    <xf numFmtId="0" fontId="2" fillId="0" borderId="8" xfId="0" applyFont="1" applyFill="1" applyBorder="1" applyAlignment="1">
      <alignment horizontal="center" vertical="distributed"/>
    </xf>
    <xf numFmtId="0" fontId="2" fillId="0" borderId="12" xfId="0" applyFont="1" applyFill="1" applyBorder="1" applyAlignment="1">
      <alignment horizontal="center" vertical="distributed"/>
    </xf>
    <xf numFmtId="177" fontId="2" fillId="0" borderId="1"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 xfId="0" applyNumberFormat="1" applyFont="1" applyFill="1" applyBorder="1" applyAlignment="1">
      <alignment horizontal="right" vertical="center"/>
    </xf>
    <xf numFmtId="177" fontId="2" fillId="0" borderId="19" xfId="0" applyNumberFormat="1" applyFont="1" applyFill="1" applyBorder="1" applyAlignment="1">
      <alignment horizontal="right" vertical="center"/>
    </xf>
    <xf numFmtId="177" fontId="2" fillId="0" borderId="8" xfId="0" applyNumberFormat="1" applyFont="1" applyFill="1" applyBorder="1" applyAlignment="1">
      <alignment horizontal="right" vertical="center"/>
    </xf>
    <xf numFmtId="177" fontId="2" fillId="0" borderId="12" xfId="0" applyNumberFormat="1" applyFont="1" applyFill="1" applyBorder="1" applyAlignment="1">
      <alignment horizontal="right" vertical="center"/>
    </xf>
    <xf numFmtId="0" fontId="8" fillId="0" borderId="0" xfId="2" applyFont="1" applyFill="1" applyAlignment="1"/>
    <xf numFmtId="0" fontId="8" fillId="0" borderId="0" xfId="2" applyFont="1" applyFill="1" applyAlignment="1">
      <alignment horizontal="center"/>
    </xf>
    <xf numFmtId="0" fontId="10" fillId="0" borderId="0" xfId="2" applyFont="1" applyFill="1" applyAlignment="1"/>
    <xf numFmtId="180" fontId="10" fillId="0" borderId="0" xfId="2" applyNumberFormat="1" applyFont="1" applyFill="1" applyAlignment="1"/>
    <xf numFmtId="180" fontId="10" fillId="0" borderId="0" xfId="2" applyNumberFormat="1" applyFont="1" applyFill="1" applyBorder="1" applyAlignment="1"/>
    <xf numFmtId="0" fontId="8" fillId="0" borderId="0" xfId="2" applyFont="1" applyFill="1" applyBorder="1" applyAlignment="1">
      <alignment horizontal="center"/>
    </xf>
    <xf numFmtId="0" fontId="8" fillId="0" borderId="0" xfId="2" applyFont="1" applyFill="1" applyBorder="1" applyAlignment="1"/>
    <xf numFmtId="0" fontId="10" fillId="0" borderId="0" xfId="2" applyFont="1" applyFill="1" applyBorder="1" applyAlignment="1">
      <alignment horizontal="center"/>
    </xf>
    <xf numFmtId="0" fontId="10" fillId="0" borderId="0" xfId="2" applyFont="1" applyFill="1" applyBorder="1" applyAlignment="1"/>
    <xf numFmtId="0" fontId="10" fillId="0" borderId="1"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1" xfId="2" applyFont="1" applyFill="1" applyBorder="1" applyAlignment="1">
      <alignment horizontal="distributed" vertical="center"/>
    </xf>
    <xf numFmtId="0" fontId="8" fillId="0" borderId="1" xfId="2" applyFont="1" applyFill="1" applyBorder="1" applyAlignment="1">
      <alignment horizontal="center" vertical="center" wrapText="1"/>
    </xf>
    <xf numFmtId="0" fontId="8" fillId="0" borderId="5" xfId="2" applyFont="1" applyFill="1" applyBorder="1" applyAlignment="1">
      <alignment horizontal="center" vertical="center"/>
    </xf>
    <xf numFmtId="0" fontId="8" fillId="0" borderId="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2" xfId="2" applyFont="1" applyFill="1" applyBorder="1" applyAlignment="1">
      <alignment horizontal="centerContinuous" vertical="center"/>
    </xf>
    <xf numFmtId="0" fontId="8" fillId="0" borderId="3" xfId="2" applyFont="1" applyFill="1" applyBorder="1" applyAlignment="1">
      <alignment horizontal="centerContinuous" vertical="center"/>
    </xf>
    <xf numFmtId="0" fontId="8" fillId="0" borderId="2" xfId="2" applyFont="1" applyFill="1" applyBorder="1" applyAlignment="1">
      <alignment horizontal="distributed" vertical="distributed"/>
    </xf>
    <xf numFmtId="0" fontId="8" fillId="0" borderId="3" xfId="2" applyFont="1" applyFill="1" applyBorder="1" applyAlignment="1">
      <alignment horizontal="distributed" vertical="distributed"/>
    </xf>
    <xf numFmtId="0" fontId="8" fillId="0" borderId="4" xfId="2" applyFont="1" applyFill="1" applyBorder="1" applyAlignment="1">
      <alignment horizontal="distributed" vertical="distributed"/>
    </xf>
    <xf numFmtId="0" fontId="8" fillId="0" borderId="4" xfId="2" applyFont="1" applyFill="1" applyBorder="1" applyAlignment="1">
      <alignment vertical="center"/>
    </xf>
    <xf numFmtId="0" fontId="8" fillId="0" borderId="4" xfId="2" applyFont="1" applyFill="1" applyBorder="1" applyAlignment="1">
      <alignment horizontal="centerContinuous" vertical="center"/>
    </xf>
    <xf numFmtId="0" fontId="8" fillId="0" borderId="3" xfId="2" applyFont="1" applyFill="1" applyBorder="1" applyAlignment="1">
      <alignment vertical="center"/>
    </xf>
    <xf numFmtId="0" fontId="8" fillId="0" borderId="4" xfId="2" applyFont="1" applyFill="1" applyBorder="1" applyAlignment="1">
      <alignment horizontal="distributed" vertical="center"/>
    </xf>
    <xf numFmtId="0" fontId="10" fillId="0" borderId="8"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8" xfId="2" applyFont="1" applyFill="1" applyBorder="1" applyAlignment="1">
      <alignment vertical="center"/>
    </xf>
    <xf numFmtId="180" fontId="8" fillId="0" borderId="5" xfId="2" applyNumberFormat="1" applyFont="1" applyFill="1" applyBorder="1" applyAlignment="1">
      <alignment horizontal="center" vertical="center"/>
    </xf>
    <xf numFmtId="180" fontId="8" fillId="0" borderId="6" xfId="2" applyNumberFormat="1" applyFont="1" applyFill="1" applyBorder="1" applyAlignment="1">
      <alignment horizontal="center" vertical="center"/>
    </xf>
    <xf numFmtId="180" fontId="8" fillId="0" borderId="7" xfId="2" applyNumberFormat="1" applyFont="1" applyFill="1" applyBorder="1" applyAlignment="1">
      <alignment horizontal="center" vertical="center"/>
    </xf>
    <xf numFmtId="0" fontId="8" fillId="0" borderId="5" xfId="2" applyFont="1" applyFill="1" applyBorder="1" applyAlignment="1">
      <alignment horizontal="centerContinuous" vertical="center"/>
    </xf>
    <xf numFmtId="0" fontId="8" fillId="0" borderId="6" xfId="2" applyFont="1" applyFill="1" applyBorder="1" applyAlignment="1">
      <alignment horizontal="centerContinuous" vertical="center"/>
    </xf>
    <xf numFmtId="0" fontId="8" fillId="0" borderId="7" xfId="2" applyFont="1" applyFill="1" applyBorder="1" applyAlignment="1">
      <alignment horizontal="centerContinuous" vertical="center"/>
    </xf>
    <xf numFmtId="0" fontId="8" fillId="0" borderId="9" xfId="2" applyFont="1" applyFill="1" applyBorder="1" applyAlignment="1">
      <alignment horizontal="distributed" vertical="distributed"/>
    </xf>
    <xf numFmtId="0" fontId="8" fillId="0" borderId="10" xfId="2" applyFont="1" applyFill="1" applyBorder="1" applyAlignment="1">
      <alignment horizontal="distributed" vertical="distributed"/>
    </xf>
    <xf numFmtId="0" fontId="8" fillId="0" borderId="11" xfId="2" applyFont="1" applyFill="1" applyBorder="1" applyAlignment="1">
      <alignment horizontal="distributed" vertical="distributed"/>
    </xf>
    <xf numFmtId="0" fontId="8" fillId="0" borderId="11" xfId="2" applyFont="1" applyFill="1" applyBorder="1" applyAlignment="1">
      <alignment vertical="center"/>
    </xf>
    <xf numFmtId="0" fontId="8" fillId="0" borderId="10" xfId="2" applyFont="1" applyFill="1" applyBorder="1" applyAlignment="1">
      <alignment horizontal="centerContinuous" vertical="center"/>
    </xf>
    <xf numFmtId="0" fontId="8" fillId="0" borderId="11" xfId="2" applyFont="1" applyFill="1" applyBorder="1" applyAlignment="1">
      <alignment horizontal="centerContinuous" vertical="center"/>
    </xf>
    <xf numFmtId="0" fontId="8" fillId="0" borderId="10" xfId="2" applyFont="1" applyFill="1" applyBorder="1" applyAlignment="1">
      <alignment vertical="center"/>
    </xf>
    <xf numFmtId="0" fontId="8" fillId="0" borderId="14" xfId="2" applyFont="1" applyFill="1" applyBorder="1" applyAlignment="1">
      <alignment horizontal="distributed" vertical="center"/>
    </xf>
    <xf numFmtId="180" fontId="8" fillId="0" borderId="1" xfId="2" applyNumberFormat="1" applyFont="1" applyFill="1" applyBorder="1" applyAlignment="1">
      <alignment horizontal="distributed" vertical="center"/>
    </xf>
    <xf numFmtId="180" fontId="8" fillId="0" borderId="12" xfId="2" applyNumberFormat="1" applyFont="1" applyFill="1" applyBorder="1" applyAlignment="1">
      <alignment horizontal="distributed" vertical="center"/>
    </xf>
    <xf numFmtId="180" fontId="8" fillId="0" borderId="10" xfId="2" applyNumberFormat="1" applyFont="1" applyFill="1" applyBorder="1" applyAlignment="1">
      <alignment horizontal="centerContinuous" vertical="center"/>
    </xf>
    <xf numFmtId="180" fontId="8" fillId="0" borderId="11" xfId="2" applyNumberFormat="1" applyFont="1" applyFill="1" applyBorder="1" applyAlignment="1">
      <alignment horizontal="centerContinuous" vertical="center"/>
    </xf>
    <xf numFmtId="0" fontId="8" fillId="0" borderId="9" xfId="2" applyFont="1" applyFill="1" applyBorder="1" applyAlignment="1">
      <alignment horizontal="centerContinuous" vertical="center"/>
    </xf>
    <xf numFmtId="0" fontId="8" fillId="0" borderId="9" xfId="2" applyFont="1" applyFill="1" applyBorder="1" applyAlignment="1">
      <alignment horizontal="distributed" vertical="center"/>
    </xf>
    <xf numFmtId="0" fontId="8" fillId="0" borderId="10" xfId="2" applyFont="1" applyFill="1" applyBorder="1" applyAlignment="1">
      <alignment horizontal="distributed" vertical="center"/>
    </xf>
    <xf numFmtId="0" fontId="8" fillId="0" borderId="11" xfId="2" applyFont="1" applyFill="1" applyBorder="1" applyAlignment="1">
      <alignment horizontal="distributed" vertical="center"/>
    </xf>
    <xf numFmtId="0" fontId="8" fillId="0" borderId="1" xfId="2" applyFont="1" applyFill="1" applyBorder="1" applyAlignment="1">
      <alignment horizontal="distributed" vertical="center" wrapText="1"/>
    </xf>
    <xf numFmtId="0" fontId="8" fillId="0" borderId="1" xfId="2" applyFont="1" applyFill="1" applyBorder="1" applyAlignment="1">
      <alignment horizontal="center" vertical="center" textRotation="255" shrinkToFit="1"/>
    </xf>
    <xf numFmtId="0" fontId="8" fillId="0" borderId="0" xfId="2" applyFont="1" applyFill="1" applyBorder="1" applyAlignment="1">
      <alignment vertical="center"/>
    </xf>
    <xf numFmtId="0" fontId="8" fillId="0" borderId="8" xfId="2" applyFont="1" applyFill="1" applyBorder="1" applyAlignment="1">
      <alignment vertical="center"/>
    </xf>
    <xf numFmtId="0" fontId="8" fillId="0" borderId="14" xfId="2" applyFont="1" applyFill="1" applyBorder="1" applyAlignment="1">
      <alignment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180" fontId="8" fillId="0" borderId="8" xfId="2" applyNumberFormat="1" applyFont="1" applyFill="1" applyBorder="1" applyAlignment="1">
      <alignment horizontal="distributed" vertical="center"/>
    </xf>
    <xf numFmtId="180" fontId="8" fillId="0" borderId="8" xfId="2" applyNumberFormat="1" applyFont="1" applyFill="1" applyBorder="1" applyAlignment="1">
      <alignment horizontal="distributed" vertical="center"/>
    </xf>
    <xf numFmtId="180" fontId="8" fillId="0" borderId="14" xfId="2" applyNumberFormat="1" applyFont="1" applyFill="1" applyBorder="1" applyAlignment="1">
      <alignment horizontal="distributed" vertical="center"/>
    </xf>
    <xf numFmtId="0" fontId="8" fillId="0" borderId="8" xfId="2" applyFont="1" applyFill="1" applyBorder="1" applyAlignment="1">
      <alignment horizontal="distributed" vertical="center"/>
    </xf>
    <xf numFmtId="0" fontId="8" fillId="0" borderId="0" xfId="2" applyFont="1" applyFill="1" applyBorder="1" applyAlignment="1">
      <alignment horizontal="distributed" vertical="center"/>
    </xf>
    <xf numFmtId="0" fontId="8" fillId="0" borderId="1" xfId="2" applyFont="1" applyFill="1" applyBorder="1" applyAlignment="1">
      <alignment horizontal="distributed" vertical="center"/>
    </xf>
    <xf numFmtId="0" fontId="8" fillId="0" borderId="8" xfId="2" applyFont="1" applyFill="1" applyBorder="1" applyAlignment="1">
      <alignment horizontal="distributed" vertical="center" wrapText="1"/>
    </xf>
    <xf numFmtId="0" fontId="8" fillId="0" borderId="8" xfId="2" applyFont="1" applyFill="1" applyBorder="1" applyAlignment="1">
      <alignment horizontal="center" vertical="center" textRotation="255" shrinkToFit="1"/>
    </xf>
    <xf numFmtId="0" fontId="10" fillId="0" borderId="12"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2" xfId="2" applyFont="1" applyFill="1" applyBorder="1" applyAlignment="1">
      <alignment vertical="center"/>
    </xf>
    <xf numFmtId="180" fontId="8" fillId="0" borderId="12" xfId="2" applyNumberFormat="1" applyFont="1" applyFill="1" applyBorder="1" applyAlignment="1">
      <alignment horizontal="distributed" vertical="center"/>
    </xf>
    <xf numFmtId="180" fontId="8" fillId="0" borderId="11" xfId="2" applyNumberFormat="1" applyFont="1" applyFill="1" applyBorder="1" applyAlignment="1">
      <alignment horizontal="distributed" vertical="center"/>
    </xf>
    <xf numFmtId="0" fontId="8" fillId="0" borderId="12" xfId="2" applyFont="1" applyFill="1" applyBorder="1" applyAlignment="1">
      <alignment horizontal="distributed" vertical="center"/>
    </xf>
    <xf numFmtId="0" fontId="8" fillId="0" borderId="12" xfId="2" applyFont="1" applyFill="1" applyBorder="1" applyAlignment="1">
      <alignment horizontal="distributed" vertical="center" wrapText="1"/>
    </xf>
    <xf numFmtId="0" fontId="8" fillId="0" borderId="12" xfId="2" applyFont="1" applyFill="1" applyBorder="1" applyAlignment="1">
      <alignment horizontal="center" vertical="center" textRotation="255" shrinkToFit="1"/>
    </xf>
    <xf numFmtId="0" fontId="10" fillId="0" borderId="1" xfId="2" applyFont="1" applyFill="1" applyBorder="1" applyAlignment="1">
      <alignment horizontal="distributed" vertical="center"/>
    </xf>
    <xf numFmtId="0" fontId="10" fillId="0" borderId="8" xfId="2" applyFont="1" applyFill="1" applyBorder="1" applyAlignment="1">
      <alignment horizontal="center"/>
    </xf>
    <xf numFmtId="176" fontId="8" fillId="0" borderId="1" xfId="2" applyNumberFormat="1" applyFont="1" applyFill="1" applyBorder="1" applyAlignment="1">
      <alignment horizontal="right" vertical="center"/>
    </xf>
    <xf numFmtId="176" fontId="8" fillId="0" borderId="2" xfId="3" applyNumberFormat="1" applyFont="1" applyFill="1" applyBorder="1" applyAlignment="1">
      <alignment vertical="center"/>
    </xf>
    <xf numFmtId="181" fontId="8" fillId="0" borderId="4" xfId="2" applyNumberFormat="1" applyFont="1" applyFill="1" applyBorder="1" applyAlignment="1">
      <alignment horizontal="right" vertical="center"/>
    </xf>
    <xf numFmtId="182" fontId="8" fillId="0" borderId="1" xfId="2" applyNumberFormat="1" applyFont="1" applyFill="1" applyBorder="1" applyAlignment="1">
      <alignment horizontal="right" vertical="center"/>
    </xf>
    <xf numFmtId="182" fontId="8" fillId="0" borderId="2" xfId="3" applyNumberFormat="1" applyFont="1" applyFill="1" applyBorder="1" applyAlignment="1">
      <alignment vertical="center"/>
    </xf>
    <xf numFmtId="181" fontId="8" fillId="0" borderId="1" xfId="3" applyNumberFormat="1" applyFont="1" applyFill="1" applyBorder="1" applyAlignment="1">
      <alignment vertical="center"/>
    </xf>
    <xf numFmtId="176" fontId="8" fillId="0" borderId="8" xfId="2" applyNumberFormat="1" applyFont="1" applyFill="1" applyBorder="1" applyAlignment="1">
      <alignment horizontal="right" vertical="center"/>
    </xf>
    <xf numFmtId="0" fontId="10" fillId="0" borderId="8" xfId="2" applyFont="1" applyFill="1" applyBorder="1" applyAlignment="1">
      <alignment horizontal="distributed" vertical="center"/>
    </xf>
    <xf numFmtId="183" fontId="8" fillId="0" borderId="16" xfId="3" applyNumberFormat="1" applyFont="1" applyFill="1" applyBorder="1" applyAlignment="1">
      <alignment vertical="center"/>
    </xf>
    <xf numFmtId="176" fontId="8" fillId="0" borderId="13" xfId="3" applyNumberFormat="1" applyFont="1" applyFill="1" applyBorder="1" applyAlignment="1">
      <alignment vertical="center"/>
    </xf>
    <xf numFmtId="181" fontId="8" fillId="0" borderId="14" xfId="2" applyNumberFormat="1" applyFont="1" applyFill="1" applyBorder="1" applyAlignment="1">
      <alignment horizontal="right" vertical="center"/>
    </xf>
    <xf numFmtId="182" fontId="8" fillId="0" borderId="8" xfId="2" applyNumberFormat="1" applyFont="1" applyFill="1" applyBorder="1" applyAlignment="1">
      <alignment horizontal="right" vertical="center"/>
    </xf>
    <xf numFmtId="182" fontId="8" fillId="0" borderId="27" xfId="3" applyNumberFormat="1" applyFont="1" applyFill="1" applyBorder="1" applyAlignment="1">
      <alignment vertical="center"/>
    </xf>
    <xf numFmtId="181" fontId="8" fillId="0" borderId="28" xfId="3" applyNumberFormat="1" applyFont="1" applyFill="1" applyBorder="1" applyAlignment="1">
      <alignment vertical="center"/>
    </xf>
    <xf numFmtId="176" fontId="8" fillId="0" borderId="8" xfId="2" applyNumberFormat="1" applyFont="1" applyFill="1" applyBorder="1" applyAlignment="1">
      <alignment horizontal="right" vertical="center"/>
    </xf>
    <xf numFmtId="176" fontId="8" fillId="0" borderId="19" xfId="2" applyNumberFormat="1" applyFont="1" applyFill="1" applyBorder="1" applyAlignment="1">
      <alignment horizontal="right" vertical="center"/>
    </xf>
    <xf numFmtId="0" fontId="10" fillId="0" borderId="12" xfId="2" applyFont="1" applyFill="1" applyBorder="1" applyAlignment="1">
      <alignment horizontal="distributed" vertical="center"/>
    </xf>
    <xf numFmtId="0" fontId="10" fillId="0" borderId="12" xfId="2" applyFont="1" applyFill="1" applyBorder="1" applyAlignment="1">
      <alignment horizontal="center"/>
    </xf>
    <xf numFmtId="176" fontId="8" fillId="0" borderId="12" xfId="2" applyNumberFormat="1" applyFont="1" applyFill="1" applyBorder="1" applyAlignment="1">
      <alignment horizontal="right" vertical="center"/>
    </xf>
    <xf numFmtId="0" fontId="8" fillId="0" borderId="12" xfId="2" applyFont="1" applyFill="1" applyBorder="1" applyAlignment="1">
      <alignment vertical="center"/>
    </xf>
    <xf numFmtId="183" fontId="8" fillId="0" borderId="20" xfId="3" applyNumberFormat="1" applyFont="1" applyFill="1" applyBorder="1" applyAlignment="1">
      <alignment horizontal="center" vertical="center"/>
    </xf>
    <xf numFmtId="183" fontId="8" fillId="0" borderId="21" xfId="3" applyNumberFormat="1" applyFont="1" applyFill="1" applyBorder="1" applyAlignment="1">
      <alignment horizontal="center" vertical="center"/>
    </xf>
    <xf numFmtId="182" fontId="8" fillId="0" borderId="12" xfId="2" applyNumberFormat="1" applyFont="1" applyFill="1" applyBorder="1" applyAlignment="1">
      <alignment horizontal="right" vertical="center"/>
    </xf>
    <xf numFmtId="182" fontId="8" fillId="0" borderId="12" xfId="2" applyNumberFormat="1" applyFont="1" applyFill="1" applyBorder="1" applyAlignment="1">
      <alignment vertical="center"/>
    </xf>
    <xf numFmtId="176" fontId="8" fillId="0" borderId="12" xfId="2" applyNumberFormat="1" applyFont="1" applyFill="1" applyBorder="1" applyAlignment="1">
      <alignment horizontal="right" vertical="center"/>
    </xf>
    <xf numFmtId="0" fontId="11" fillId="0" borderId="8" xfId="2" applyFont="1" applyFill="1" applyBorder="1" applyAlignment="1">
      <alignment horizontal="center"/>
    </xf>
    <xf numFmtId="0" fontId="11" fillId="0" borderId="1" xfId="2" applyFont="1" applyFill="1" applyBorder="1" applyAlignment="1">
      <alignment horizontal="center" vertical="center"/>
    </xf>
    <xf numFmtId="0" fontId="11" fillId="0" borderId="8" xfId="2" applyFont="1" applyFill="1" applyBorder="1" applyAlignment="1">
      <alignment vertical="center"/>
    </xf>
    <xf numFmtId="182" fontId="12" fillId="0" borderId="1" xfId="2" applyNumberFormat="1" applyFont="1" applyFill="1" applyBorder="1" applyAlignment="1">
      <alignment horizontal="right" vertical="center"/>
    </xf>
    <xf numFmtId="182" fontId="11" fillId="0" borderId="1" xfId="2" applyNumberFormat="1" applyFont="1" applyFill="1" applyBorder="1" applyAlignment="1">
      <alignment horizontal="right" vertical="center"/>
    </xf>
    <xf numFmtId="176" fontId="11" fillId="0" borderId="1" xfId="2" applyNumberFormat="1" applyFont="1" applyFill="1" applyBorder="1" applyAlignment="1">
      <alignment horizontal="right" vertical="center"/>
    </xf>
    <xf numFmtId="0" fontId="11" fillId="0" borderId="4" xfId="2" applyFont="1" applyFill="1" applyBorder="1" applyAlignment="1">
      <alignment vertical="center"/>
    </xf>
    <xf numFmtId="0" fontId="8" fillId="0" borderId="1" xfId="2" applyFont="1" applyFill="1" applyBorder="1" applyAlignment="1">
      <alignment vertical="center"/>
    </xf>
    <xf numFmtId="0" fontId="11" fillId="0" borderId="0" xfId="2" applyFont="1" applyFill="1" applyAlignment="1"/>
    <xf numFmtId="0" fontId="11" fillId="0" borderId="8" xfId="2" applyFont="1" applyFill="1" applyBorder="1" applyAlignment="1">
      <alignment horizontal="center" vertical="center"/>
    </xf>
    <xf numFmtId="0" fontId="11" fillId="0" borderId="16" xfId="2" applyFont="1" applyFill="1" applyBorder="1" applyAlignment="1">
      <alignment vertical="center"/>
    </xf>
    <xf numFmtId="182" fontId="12" fillId="0" borderId="8" xfId="2" applyNumberFormat="1" applyFont="1" applyFill="1" applyBorder="1" applyAlignment="1">
      <alignment horizontal="right" vertical="center"/>
    </xf>
    <xf numFmtId="182" fontId="8" fillId="0" borderId="19" xfId="2" applyNumberFormat="1" applyFont="1" applyFill="1" applyBorder="1" applyAlignment="1">
      <alignment horizontal="right" vertical="center"/>
    </xf>
    <xf numFmtId="182" fontId="11" fillId="0" borderId="8" xfId="2" applyNumberFormat="1" applyFont="1" applyFill="1" applyBorder="1" applyAlignment="1">
      <alignment horizontal="right" vertical="center"/>
    </xf>
    <xf numFmtId="176" fontId="11" fillId="0" borderId="8" xfId="2" applyNumberFormat="1" applyFont="1" applyFill="1" applyBorder="1" applyAlignment="1">
      <alignment horizontal="right" vertical="center"/>
    </xf>
    <xf numFmtId="0" fontId="11" fillId="0" borderId="12" xfId="2" applyFont="1" applyFill="1" applyBorder="1" applyAlignment="1">
      <alignment horizontal="center"/>
    </xf>
    <xf numFmtId="0" fontId="11" fillId="0" borderId="12" xfId="2" applyFont="1" applyFill="1" applyBorder="1" applyAlignment="1">
      <alignment horizontal="center" vertical="center"/>
    </xf>
    <xf numFmtId="0" fontId="11" fillId="0" borderId="12" xfId="2" applyFont="1" applyFill="1" applyBorder="1" applyAlignment="1">
      <alignment vertical="center"/>
    </xf>
    <xf numFmtId="182" fontId="12" fillId="0" borderId="12" xfId="2" applyNumberFormat="1" applyFont="1" applyFill="1" applyBorder="1" applyAlignment="1">
      <alignment horizontal="right" vertical="center"/>
    </xf>
    <xf numFmtId="182" fontId="11" fillId="0" borderId="12" xfId="2" applyNumberFormat="1" applyFont="1" applyFill="1" applyBorder="1" applyAlignment="1">
      <alignment horizontal="right" vertical="center"/>
    </xf>
    <xf numFmtId="176" fontId="11" fillId="0" borderId="12" xfId="2" applyNumberFormat="1" applyFont="1" applyFill="1" applyBorder="1" applyAlignment="1">
      <alignment horizontal="right" vertical="center"/>
    </xf>
    <xf numFmtId="0" fontId="13" fillId="0" borderId="1" xfId="2" applyFont="1" applyFill="1" applyBorder="1" applyAlignment="1">
      <alignment horizontal="distributed" vertical="center"/>
    </xf>
    <xf numFmtId="0" fontId="12" fillId="0" borderId="1" xfId="2" applyFont="1" applyFill="1" applyBorder="1" applyAlignment="1">
      <alignment horizontal="center" vertical="center"/>
    </xf>
    <xf numFmtId="176" fontId="8" fillId="0" borderId="1" xfId="2" applyNumberFormat="1" applyFont="1" applyFill="1" applyBorder="1" applyAlignment="1">
      <alignment vertical="center"/>
    </xf>
    <xf numFmtId="0" fontId="12" fillId="0" borderId="8" xfId="2" applyFont="1" applyFill="1" applyBorder="1" applyAlignment="1">
      <alignment vertical="center"/>
    </xf>
    <xf numFmtId="176" fontId="12" fillId="0" borderId="1" xfId="2" applyNumberFormat="1" applyFont="1" applyFill="1" applyBorder="1" applyAlignment="1">
      <alignment horizontal="right" vertical="center"/>
    </xf>
    <xf numFmtId="0" fontId="12" fillId="0" borderId="4" xfId="2" applyFont="1" applyFill="1" applyBorder="1" applyAlignment="1">
      <alignment vertical="center"/>
    </xf>
    <xf numFmtId="0" fontId="12" fillId="0" borderId="1" xfId="2" applyFont="1" applyFill="1" applyBorder="1" applyAlignment="1">
      <alignment vertical="center"/>
    </xf>
    <xf numFmtId="0" fontId="13" fillId="0" borderId="0" xfId="2" applyFont="1" applyFill="1" applyAlignment="1"/>
    <xf numFmtId="0" fontId="13" fillId="0" borderId="8" xfId="2" applyFont="1" applyFill="1" applyBorder="1" applyAlignment="1">
      <alignment horizontal="distributed" vertical="center"/>
    </xf>
    <xf numFmtId="0" fontId="12" fillId="0" borderId="8" xfId="2" applyFont="1" applyFill="1" applyBorder="1" applyAlignment="1">
      <alignment horizontal="center" vertical="center"/>
    </xf>
    <xf numFmtId="0" fontId="12" fillId="0" borderId="16" xfId="2" applyFont="1" applyFill="1" applyBorder="1" applyAlignment="1">
      <alignment vertical="center"/>
    </xf>
    <xf numFmtId="182" fontId="12" fillId="0" borderId="19" xfId="2" applyNumberFormat="1" applyFont="1" applyFill="1" applyBorder="1" applyAlignment="1">
      <alignment horizontal="right" vertical="center"/>
    </xf>
    <xf numFmtId="176" fontId="12" fillId="0" borderId="8" xfId="2" applyNumberFormat="1" applyFont="1" applyFill="1" applyBorder="1" applyAlignment="1">
      <alignment horizontal="right" vertical="center"/>
    </xf>
    <xf numFmtId="176" fontId="12" fillId="0" borderId="8" xfId="2" applyNumberFormat="1" applyFont="1" applyFill="1" applyBorder="1" applyAlignment="1">
      <alignment horizontal="right" vertical="center"/>
    </xf>
    <xf numFmtId="176" fontId="12" fillId="0" borderId="19" xfId="2" applyNumberFormat="1" applyFont="1" applyFill="1" applyBorder="1" applyAlignment="1">
      <alignment horizontal="right" vertical="center"/>
    </xf>
    <xf numFmtId="0" fontId="13" fillId="0" borderId="12" xfId="2" applyFont="1" applyFill="1" applyBorder="1" applyAlignment="1">
      <alignment horizontal="distributed" vertical="center"/>
    </xf>
    <xf numFmtId="0" fontId="13" fillId="0" borderId="12" xfId="2" applyFont="1" applyFill="1" applyBorder="1" applyAlignment="1"/>
    <xf numFmtId="0" fontId="12" fillId="0" borderId="12" xfId="2" applyFont="1" applyFill="1" applyBorder="1" applyAlignment="1">
      <alignment horizontal="center" vertical="center"/>
    </xf>
    <xf numFmtId="0" fontId="12" fillId="0" borderId="12" xfId="2" applyFont="1" applyFill="1" applyBorder="1" applyAlignment="1">
      <alignment vertical="center"/>
    </xf>
    <xf numFmtId="183" fontId="12" fillId="0" borderId="20" xfId="3" applyNumberFormat="1" applyFont="1" applyFill="1" applyBorder="1" applyAlignment="1">
      <alignment horizontal="center" vertical="center"/>
    </xf>
    <xf numFmtId="183" fontId="12" fillId="0" borderId="21" xfId="3" applyNumberFormat="1" applyFont="1" applyFill="1" applyBorder="1" applyAlignment="1">
      <alignment horizontal="center" vertical="center"/>
    </xf>
    <xf numFmtId="182" fontId="12" fillId="0" borderId="12" xfId="2" applyNumberFormat="1" applyFont="1" applyFill="1" applyBorder="1" applyAlignment="1">
      <alignment vertical="center"/>
    </xf>
    <xf numFmtId="176" fontId="12" fillId="0" borderId="12" xfId="2" applyNumberFormat="1" applyFont="1" applyFill="1" applyBorder="1" applyAlignment="1">
      <alignment horizontal="right" vertical="center"/>
    </xf>
    <xf numFmtId="176" fontId="12" fillId="0" borderId="12" xfId="2" applyNumberFormat="1" applyFont="1" applyFill="1" applyBorder="1" applyAlignment="1">
      <alignment horizontal="right" vertical="center"/>
    </xf>
    <xf numFmtId="176" fontId="12" fillId="0" borderId="1" xfId="2" applyNumberFormat="1" applyFont="1" applyFill="1" applyBorder="1" applyAlignment="1">
      <alignment vertical="center"/>
    </xf>
    <xf numFmtId="0" fontId="12" fillId="0" borderId="8" xfId="2" applyFont="1" applyFill="1" applyBorder="1" applyAlignment="1">
      <alignment vertical="center"/>
    </xf>
    <xf numFmtId="0" fontId="12" fillId="0" borderId="12" xfId="2" applyFont="1" applyFill="1" applyBorder="1" applyAlignment="1">
      <alignment vertical="center"/>
    </xf>
    <xf numFmtId="183" fontId="12" fillId="0" borderId="2" xfId="3" applyNumberFormat="1" applyFont="1" applyFill="1" applyBorder="1" applyAlignment="1">
      <alignment vertical="center"/>
    </xf>
    <xf numFmtId="176" fontId="8" fillId="0" borderId="8" xfId="2" applyNumberFormat="1" applyFont="1" applyFill="1" applyBorder="1" applyAlignment="1">
      <alignment vertical="center"/>
    </xf>
    <xf numFmtId="183" fontId="12" fillId="0" borderId="16" xfId="3" applyNumberFormat="1" applyFont="1" applyFill="1" applyBorder="1" applyAlignment="1">
      <alignment vertical="center"/>
    </xf>
    <xf numFmtId="183" fontId="12" fillId="0" borderId="13" xfId="3" applyNumberFormat="1" applyFont="1" applyFill="1" applyBorder="1" applyAlignment="1">
      <alignment vertical="center"/>
    </xf>
    <xf numFmtId="176" fontId="8" fillId="0" borderId="12" xfId="2" applyNumberFormat="1" applyFont="1" applyFill="1" applyBorder="1" applyAlignment="1">
      <alignment vertical="center"/>
    </xf>
    <xf numFmtId="0" fontId="11" fillId="0" borderId="11" xfId="2" applyFont="1" applyFill="1" applyBorder="1" applyAlignment="1">
      <alignment horizontal="center"/>
    </xf>
    <xf numFmtId="0" fontId="11" fillId="0" borderId="11" xfId="2" applyFont="1" applyFill="1" applyBorder="1" applyAlignment="1">
      <alignment vertical="center"/>
    </xf>
    <xf numFmtId="183" fontId="11" fillId="0" borderId="20" xfId="3" applyNumberFormat="1" applyFont="1" applyFill="1" applyBorder="1" applyAlignment="1">
      <alignment horizontal="center" vertical="center"/>
    </xf>
    <xf numFmtId="183" fontId="11" fillId="0" borderId="21" xfId="3" applyNumberFormat="1" applyFont="1" applyFill="1" applyBorder="1" applyAlignment="1">
      <alignment horizontal="center" vertical="center"/>
    </xf>
    <xf numFmtId="0" fontId="8" fillId="0" borderId="16" xfId="2" applyFont="1" applyFill="1" applyBorder="1" applyAlignment="1">
      <alignment vertical="center"/>
    </xf>
    <xf numFmtId="0" fontId="10" fillId="0" borderId="0" xfId="2" applyFont="1" applyFill="1" applyBorder="1" applyAlignment="1">
      <alignment horizontal="distributed" vertical="distributed"/>
    </xf>
    <xf numFmtId="180" fontId="8" fillId="0" borderId="0" xfId="2" applyNumberFormat="1" applyFont="1" applyFill="1" applyBorder="1" applyAlignment="1">
      <alignment vertical="center"/>
    </xf>
    <xf numFmtId="182" fontId="8" fillId="0" borderId="0" xfId="2" applyNumberFormat="1" applyFont="1" applyFill="1" applyBorder="1" applyAlignment="1">
      <alignment vertical="center"/>
    </xf>
    <xf numFmtId="0" fontId="10" fillId="0" borderId="1" xfId="2" applyFont="1" applyFill="1" applyBorder="1" applyAlignment="1">
      <alignment horizontal="center" vertical="center"/>
    </xf>
    <xf numFmtId="0" fontId="10" fillId="0" borderId="8" xfId="2" applyFont="1" applyFill="1" applyBorder="1" applyAlignment="1">
      <alignment horizontal="center" vertical="center"/>
    </xf>
    <xf numFmtId="0" fontId="11" fillId="0" borderId="1" xfId="2" applyFont="1" applyFill="1" applyBorder="1" applyAlignment="1">
      <alignment horizontal="center"/>
    </xf>
    <xf numFmtId="183" fontId="8" fillId="0" borderId="2" xfId="3" applyNumberFormat="1" applyFont="1" applyFill="1" applyBorder="1" applyAlignment="1">
      <alignment vertical="center"/>
    </xf>
    <xf numFmtId="183" fontId="8" fillId="0" borderId="13" xfId="3" applyNumberFormat="1" applyFont="1" applyFill="1" applyBorder="1" applyAlignment="1">
      <alignment vertical="center"/>
    </xf>
    <xf numFmtId="0" fontId="11" fillId="0" borderId="12" xfId="2" applyFont="1" applyFill="1" applyBorder="1" applyAlignment="1"/>
    <xf numFmtId="0" fontId="10" fillId="0" borderId="1" xfId="2" applyFont="1" applyFill="1" applyBorder="1" applyAlignment="1">
      <alignment horizontal="center"/>
    </xf>
    <xf numFmtId="0" fontId="10" fillId="0" borderId="0" xfId="2" applyFont="1" applyFill="1" applyAlignment="1">
      <alignment horizontal="center"/>
    </xf>
    <xf numFmtId="183" fontId="8" fillId="0" borderId="2" xfId="3" applyNumberFormat="1" applyFont="1" applyFill="1" applyBorder="1" applyAlignment="1">
      <alignment horizontal="right" vertical="center"/>
    </xf>
    <xf numFmtId="183" fontId="8" fillId="0" borderId="17" xfId="3" applyNumberFormat="1" applyFont="1" applyFill="1" applyBorder="1" applyAlignment="1">
      <alignment horizontal="right" vertical="center"/>
    </xf>
  </cellXfs>
  <cellStyles count="4">
    <cellStyle name="桁区切り 2" xfId="1"/>
    <cellStyle name="桁区切り 3"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133350</xdr:colOff>
      <xdr:row>24</xdr:row>
      <xdr:rowOff>142875</xdr:rowOff>
    </xdr:from>
    <xdr:to>
      <xdr:col>10</xdr:col>
      <xdr:colOff>1152525</xdr:colOff>
      <xdr:row>26</xdr:row>
      <xdr:rowOff>95250</xdr:rowOff>
    </xdr:to>
    <xdr:sp macro="" textlink="">
      <xdr:nvSpPr>
        <xdr:cNvPr id="2" name="テキスト 2"/>
        <xdr:cNvSpPr txBox="1">
          <a:spLocks noChangeArrowheads="1"/>
        </xdr:cNvSpPr>
      </xdr:nvSpPr>
      <xdr:spPr bwMode="auto">
        <a:xfrm>
          <a:off x="8934450" y="6772275"/>
          <a:ext cx="2257425" cy="504825"/>
        </a:xfrm>
        <a:prstGeom prst="rect">
          <a:avLst/>
        </a:prstGeom>
        <a:solidFill>
          <a:srgbClr val="FFFFFF"/>
        </a:solidFill>
        <a:ln w="1">
          <a:no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明朝"/>
              <a:ea typeface="ＭＳ 明朝"/>
            </a:rPr>
            <a:t>上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規格改良済・改良率</a:t>
          </a:r>
        </a:p>
        <a:p>
          <a:pPr algn="l" rtl="0">
            <a:lnSpc>
              <a:spcPts val="1300"/>
            </a:lnSpc>
            <a:defRPr sz="1000"/>
          </a:pPr>
          <a:r>
            <a:rPr lang="ja-JP" altLang="en-US" sz="1200" b="0" i="0" u="none" strike="noStrike" baseline="0">
              <a:solidFill>
                <a:srgbClr val="000000"/>
              </a:solidFill>
              <a:latin typeface="ＭＳ 明朝"/>
              <a:ea typeface="ＭＳ 明朝"/>
            </a:rPr>
            <a:t>下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未  改  良        </a:t>
          </a: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0000"/>
              </a:solidFill>
              <a:latin typeface="ＭＳ 明朝"/>
              <a:ea typeface="ＭＳ 明朝"/>
            </a:rPr>
            <a:t>   </a:t>
          </a:r>
        </a:p>
      </xdr:txBody>
    </xdr:sp>
    <xdr:clientData/>
  </xdr:twoCellAnchor>
  <xdr:twoCellAnchor>
    <xdr:from>
      <xdr:col>1</xdr:col>
      <xdr:colOff>104775</xdr:colOff>
      <xdr:row>44</xdr:row>
      <xdr:rowOff>0</xdr:rowOff>
    </xdr:from>
    <xdr:to>
      <xdr:col>1</xdr:col>
      <xdr:colOff>2152650</xdr:colOff>
      <xdr:row>44</xdr:row>
      <xdr:rowOff>0</xdr:rowOff>
    </xdr:to>
    <xdr:sp macro="" textlink="">
      <xdr:nvSpPr>
        <xdr:cNvPr id="3" name="テキスト 19"/>
        <xdr:cNvSpPr txBox="1">
          <a:spLocks noChangeArrowheads="1"/>
        </xdr:cNvSpPr>
      </xdr:nvSpPr>
      <xdr:spPr bwMode="auto">
        <a:xfrm>
          <a:off x="762000" y="124396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四国横断自動車道</a:t>
          </a:r>
        </a:p>
        <a:p>
          <a:pPr algn="dist" rtl="0">
            <a:defRPr sz="1000"/>
          </a:pPr>
          <a:r>
            <a:rPr lang="ja-JP" altLang="en-US" sz="1100" b="0" i="0" u="none" strike="noStrike" baseline="0">
              <a:solidFill>
                <a:srgbClr val="000000"/>
              </a:solidFill>
              <a:latin typeface="ＭＳ 明朝"/>
              <a:ea typeface="ＭＳ 明朝"/>
            </a:rPr>
            <a:t>（　川之江市　）</a:t>
          </a:r>
        </a:p>
      </xdr:txBody>
    </xdr:sp>
    <xdr:clientData/>
  </xdr:twoCellAnchor>
  <xdr:twoCellAnchor>
    <xdr:from>
      <xdr:col>1</xdr:col>
      <xdr:colOff>104775</xdr:colOff>
      <xdr:row>44</xdr:row>
      <xdr:rowOff>0</xdr:rowOff>
    </xdr:from>
    <xdr:to>
      <xdr:col>1</xdr:col>
      <xdr:colOff>2152650</xdr:colOff>
      <xdr:row>44</xdr:row>
      <xdr:rowOff>0</xdr:rowOff>
    </xdr:to>
    <xdr:sp macro="" textlink="">
      <xdr:nvSpPr>
        <xdr:cNvPr id="4" name="テキスト 21"/>
        <xdr:cNvSpPr txBox="1">
          <a:spLocks noChangeArrowheads="1"/>
        </xdr:cNvSpPr>
      </xdr:nvSpPr>
      <xdr:spPr bwMode="auto">
        <a:xfrm>
          <a:off x="762000" y="124396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四国横断自動車道</a:t>
          </a:r>
        </a:p>
        <a:p>
          <a:pPr algn="dist" rtl="0">
            <a:defRPr sz="1000"/>
          </a:pPr>
          <a:r>
            <a:rPr lang="ja-JP" altLang="en-US" sz="1100" b="0" i="0" u="none" strike="noStrike" baseline="0">
              <a:solidFill>
                <a:srgbClr val="000000"/>
              </a:solidFill>
              <a:latin typeface="ＭＳ 明朝"/>
              <a:ea typeface="ＭＳ 明朝"/>
            </a:rPr>
            <a:t>（　新宮村　）</a:t>
          </a:r>
        </a:p>
      </xdr:txBody>
    </xdr:sp>
    <xdr:clientData/>
  </xdr:twoCellAnchor>
  <xdr:twoCellAnchor>
    <xdr:from>
      <xdr:col>1</xdr:col>
      <xdr:colOff>104775</xdr:colOff>
      <xdr:row>50</xdr:row>
      <xdr:rowOff>0</xdr:rowOff>
    </xdr:from>
    <xdr:to>
      <xdr:col>1</xdr:col>
      <xdr:colOff>2152650</xdr:colOff>
      <xdr:row>50</xdr:row>
      <xdr:rowOff>0</xdr:rowOff>
    </xdr:to>
    <xdr:sp macro="" textlink="">
      <xdr:nvSpPr>
        <xdr:cNvPr id="5" name="テキスト 18"/>
        <xdr:cNvSpPr txBox="1">
          <a:spLocks noChangeArrowheads="1"/>
        </xdr:cNvSpPr>
      </xdr:nvSpPr>
      <xdr:spPr bwMode="auto">
        <a:xfrm>
          <a:off x="762000" y="142684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1</xdr:col>
      <xdr:colOff>104775</xdr:colOff>
      <xdr:row>50</xdr:row>
      <xdr:rowOff>0</xdr:rowOff>
    </xdr:from>
    <xdr:to>
      <xdr:col>1</xdr:col>
      <xdr:colOff>2152650</xdr:colOff>
      <xdr:row>50</xdr:row>
      <xdr:rowOff>0</xdr:rowOff>
    </xdr:to>
    <xdr:sp macro="" textlink="">
      <xdr:nvSpPr>
        <xdr:cNvPr id="6" name="Text Box 21"/>
        <xdr:cNvSpPr txBox="1">
          <a:spLocks noChangeArrowheads="1"/>
        </xdr:cNvSpPr>
      </xdr:nvSpPr>
      <xdr:spPr bwMode="auto">
        <a:xfrm>
          <a:off x="762000" y="142684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9</xdr:col>
      <xdr:colOff>133350</xdr:colOff>
      <xdr:row>38</xdr:row>
      <xdr:rowOff>123825</xdr:rowOff>
    </xdr:from>
    <xdr:to>
      <xdr:col>11</xdr:col>
      <xdr:colOff>0</xdr:colOff>
      <xdr:row>40</xdr:row>
      <xdr:rowOff>76200</xdr:rowOff>
    </xdr:to>
    <xdr:sp macro="" textlink="">
      <xdr:nvSpPr>
        <xdr:cNvPr id="7" name="テキスト 2"/>
        <xdr:cNvSpPr txBox="1">
          <a:spLocks noChangeArrowheads="1"/>
        </xdr:cNvSpPr>
      </xdr:nvSpPr>
      <xdr:spPr bwMode="auto">
        <a:xfrm>
          <a:off x="8934450" y="10734675"/>
          <a:ext cx="2257425" cy="561975"/>
        </a:xfrm>
        <a:prstGeom prst="rect">
          <a:avLst/>
        </a:prstGeom>
        <a:solidFill>
          <a:srgbClr val="FFFFFF"/>
        </a:solidFill>
        <a:ln w="1">
          <a:no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明朝"/>
              <a:ea typeface="ＭＳ 明朝"/>
            </a:rPr>
            <a:t>上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規格改良済・改良率</a:t>
          </a:r>
        </a:p>
        <a:p>
          <a:pPr algn="l" rtl="0">
            <a:lnSpc>
              <a:spcPts val="1300"/>
            </a:lnSpc>
            <a:defRPr sz="1000"/>
          </a:pPr>
          <a:r>
            <a:rPr lang="ja-JP" altLang="en-US" sz="1200" b="0" i="0" u="none" strike="noStrike" baseline="0">
              <a:solidFill>
                <a:srgbClr val="000000"/>
              </a:solidFill>
              <a:latin typeface="ＭＳ 明朝"/>
              <a:ea typeface="ＭＳ 明朝"/>
            </a:rPr>
            <a:t>下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未  改  良    </a:t>
          </a:r>
          <a:r>
            <a:rPr lang="ja-JP" altLang="en-US" sz="1100" b="0" i="0" u="none" strike="noStrike" baseline="0">
              <a:solidFill>
                <a:srgbClr val="000000"/>
              </a:solidFill>
              <a:latin typeface="ＭＳ 明朝"/>
              <a:ea typeface="ＭＳ 明朝"/>
            </a:rPr>
            <a:t>         </a:t>
          </a:r>
        </a:p>
      </xdr:txBody>
    </xdr:sp>
    <xdr:clientData/>
  </xdr:twoCellAnchor>
  <xdr:twoCellAnchor>
    <xdr:from>
      <xdr:col>1</xdr:col>
      <xdr:colOff>104775</xdr:colOff>
      <xdr:row>62</xdr:row>
      <xdr:rowOff>0</xdr:rowOff>
    </xdr:from>
    <xdr:to>
      <xdr:col>1</xdr:col>
      <xdr:colOff>2152650</xdr:colOff>
      <xdr:row>62</xdr:row>
      <xdr:rowOff>0</xdr:rowOff>
    </xdr:to>
    <xdr:sp macro="" textlink="">
      <xdr:nvSpPr>
        <xdr:cNvPr id="8" name="テキスト 19"/>
        <xdr:cNvSpPr txBox="1">
          <a:spLocks noChangeArrowheads="1"/>
        </xdr:cNvSpPr>
      </xdr:nvSpPr>
      <xdr:spPr bwMode="auto">
        <a:xfrm>
          <a:off x="762000" y="179260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四国横断自動車道</a:t>
          </a:r>
        </a:p>
        <a:p>
          <a:pPr algn="dist" rtl="0">
            <a:defRPr sz="1000"/>
          </a:pPr>
          <a:r>
            <a:rPr lang="ja-JP" altLang="en-US" sz="1100" b="0" i="0" u="none" strike="noStrike" baseline="0">
              <a:solidFill>
                <a:srgbClr val="000000"/>
              </a:solidFill>
              <a:latin typeface="ＭＳ 明朝"/>
              <a:ea typeface="ＭＳ 明朝"/>
            </a:rPr>
            <a:t>（　川之江市　）</a:t>
          </a:r>
        </a:p>
      </xdr:txBody>
    </xdr:sp>
    <xdr:clientData/>
  </xdr:twoCellAnchor>
  <xdr:twoCellAnchor>
    <xdr:from>
      <xdr:col>1</xdr:col>
      <xdr:colOff>104775</xdr:colOff>
      <xdr:row>62</xdr:row>
      <xdr:rowOff>0</xdr:rowOff>
    </xdr:from>
    <xdr:to>
      <xdr:col>1</xdr:col>
      <xdr:colOff>2152650</xdr:colOff>
      <xdr:row>62</xdr:row>
      <xdr:rowOff>0</xdr:rowOff>
    </xdr:to>
    <xdr:sp macro="" textlink="">
      <xdr:nvSpPr>
        <xdr:cNvPr id="9" name="テキスト 21"/>
        <xdr:cNvSpPr txBox="1">
          <a:spLocks noChangeArrowheads="1"/>
        </xdr:cNvSpPr>
      </xdr:nvSpPr>
      <xdr:spPr bwMode="auto">
        <a:xfrm>
          <a:off x="762000" y="179260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四国横断自動車道</a:t>
          </a:r>
        </a:p>
        <a:p>
          <a:pPr algn="dist" rtl="0">
            <a:defRPr sz="1000"/>
          </a:pPr>
          <a:r>
            <a:rPr lang="ja-JP" altLang="en-US" sz="1100" b="0" i="0" u="none" strike="noStrike" baseline="0">
              <a:solidFill>
                <a:srgbClr val="000000"/>
              </a:solidFill>
              <a:latin typeface="ＭＳ 明朝"/>
              <a:ea typeface="ＭＳ 明朝"/>
            </a:rPr>
            <a:t>（　新宮村　）</a:t>
          </a:r>
        </a:p>
      </xdr:txBody>
    </xdr:sp>
    <xdr:clientData/>
  </xdr:twoCellAnchor>
  <xdr:twoCellAnchor>
    <xdr:from>
      <xdr:col>1</xdr:col>
      <xdr:colOff>104775</xdr:colOff>
      <xdr:row>62</xdr:row>
      <xdr:rowOff>0</xdr:rowOff>
    </xdr:from>
    <xdr:to>
      <xdr:col>1</xdr:col>
      <xdr:colOff>2152650</xdr:colOff>
      <xdr:row>62</xdr:row>
      <xdr:rowOff>0</xdr:rowOff>
    </xdr:to>
    <xdr:sp macro="" textlink="">
      <xdr:nvSpPr>
        <xdr:cNvPr id="10" name="テキスト 18"/>
        <xdr:cNvSpPr txBox="1">
          <a:spLocks noChangeArrowheads="1"/>
        </xdr:cNvSpPr>
      </xdr:nvSpPr>
      <xdr:spPr bwMode="auto">
        <a:xfrm>
          <a:off x="762000" y="179260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1</xdr:col>
      <xdr:colOff>104775</xdr:colOff>
      <xdr:row>62</xdr:row>
      <xdr:rowOff>0</xdr:rowOff>
    </xdr:from>
    <xdr:to>
      <xdr:col>1</xdr:col>
      <xdr:colOff>2152650</xdr:colOff>
      <xdr:row>62</xdr:row>
      <xdr:rowOff>0</xdr:rowOff>
    </xdr:to>
    <xdr:sp macro="" textlink="">
      <xdr:nvSpPr>
        <xdr:cNvPr id="11" name="テキスト 18"/>
        <xdr:cNvSpPr txBox="1">
          <a:spLocks noChangeArrowheads="1"/>
        </xdr:cNvSpPr>
      </xdr:nvSpPr>
      <xdr:spPr bwMode="auto">
        <a:xfrm>
          <a:off x="762000" y="179260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9</xdr:col>
      <xdr:colOff>133350</xdr:colOff>
      <xdr:row>62</xdr:row>
      <xdr:rowOff>0</xdr:rowOff>
    </xdr:from>
    <xdr:to>
      <xdr:col>10</xdr:col>
      <xdr:colOff>1152525</xdr:colOff>
      <xdr:row>62</xdr:row>
      <xdr:rowOff>0</xdr:rowOff>
    </xdr:to>
    <xdr:sp macro="" textlink="">
      <xdr:nvSpPr>
        <xdr:cNvPr id="12" name="テキスト 2"/>
        <xdr:cNvSpPr txBox="1">
          <a:spLocks noChangeArrowheads="1"/>
        </xdr:cNvSpPr>
      </xdr:nvSpPr>
      <xdr:spPr bwMode="auto">
        <a:xfrm>
          <a:off x="8934450" y="17926050"/>
          <a:ext cx="2257425"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上 ・・・ 規格改良済 ・ 改良率</a:t>
          </a:r>
        </a:p>
        <a:p>
          <a:pPr algn="l" rtl="0">
            <a:defRPr sz="1000"/>
          </a:pPr>
          <a:r>
            <a:rPr lang="ja-JP" altLang="en-US" sz="1100" b="0" i="0" u="none" strike="noStrike" baseline="0">
              <a:solidFill>
                <a:srgbClr val="000000"/>
              </a:solidFill>
              <a:latin typeface="ＭＳ 明朝"/>
              <a:ea typeface="ＭＳ 明朝"/>
            </a:rPr>
            <a:t>下 ・・・ 未  改  良             </a:t>
          </a:r>
        </a:p>
      </xdr:txBody>
    </xdr:sp>
    <xdr:clientData/>
  </xdr:twoCellAnchor>
  <xdr:twoCellAnchor>
    <xdr:from>
      <xdr:col>26</xdr:col>
      <xdr:colOff>0</xdr:colOff>
      <xdr:row>62</xdr:row>
      <xdr:rowOff>0</xdr:rowOff>
    </xdr:from>
    <xdr:to>
      <xdr:col>27</xdr:col>
      <xdr:colOff>0</xdr:colOff>
      <xdr:row>62</xdr:row>
      <xdr:rowOff>0</xdr:rowOff>
    </xdr:to>
    <xdr:sp macro="" textlink="">
      <xdr:nvSpPr>
        <xdr:cNvPr id="13" name="テキスト 33"/>
        <xdr:cNvSpPr txBox="1">
          <a:spLocks noChangeArrowheads="1"/>
        </xdr:cNvSpPr>
      </xdr:nvSpPr>
      <xdr:spPr bwMode="auto">
        <a:xfrm>
          <a:off x="25965150" y="17926050"/>
          <a:ext cx="1028700" cy="0"/>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左のうち全巾</a:t>
          </a:r>
          <a:endParaRPr lang="ja-JP" altLang="en-US" sz="11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２．５ｍ未満</a:t>
          </a:r>
        </a:p>
      </xdr:txBody>
    </xdr:sp>
    <xdr:clientData/>
  </xdr:twoCellAnchor>
  <xdr:twoCellAnchor>
    <xdr:from>
      <xdr:col>9</xdr:col>
      <xdr:colOff>133350</xdr:colOff>
      <xdr:row>7</xdr:row>
      <xdr:rowOff>142875</xdr:rowOff>
    </xdr:from>
    <xdr:to>
      <xdr:col>10</xdr:col>
      <xdr:colOff>1152525</xdr:colOff>
      <xdr:row>9</xdr:row>
      <xdr:rowOff>95250</xdr:rowOff>
    </xdr:to>
    <xdr:sp macro="" textlink="">
      <xdr:nvSpPr>
        <xdr:cNvPr id="14" name="テキスト 2"/>
        <xdr:cNvSpPr txBox="1">
          <a:spLocks noChangeArrowheads="1"/>
        </xdr:cNvSpPr>
      </xdr:nvSpPr>
      <xdr:spPr bwMode="auto">
        <a:xfrm>
          <a:off x="8934450" y="2076450"/>
          <a:ext cx="2257425" cy="504825"/>
        </a:xfrm>
        <a:prstGeom prst="rect">
          <a:avLst/>
        </a:prstGeom>
        <a:solidFill>
          <a:srgbClr val="FFFFFF"/>
        </a:solidFill>
        <a:ln w="1">
          <a:no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明朝"/>
              <a:ea typeface="ＭＳ 明朝"/>
            </a:rPr>
            <a:t>上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規格改良済・改良率</a:t>
          </a:r>
        </a:p>
        <a:p>
          <a:pPr algn="l" rtl="0">
            <a:lnSpc>
              <a:spcPts val="1300"/>
            </a:lnSpc>
            <a:defRPr sz="1000"/>
          </a:pPr>
          <a:r>
            <a:rPr lang="ja-JP" altLang="en-US" sz="1200" b="0" i="0" u="none" strike="noStrike" baseline="0">
              <a:solidFill>
                <a:srgbClr val="000000"/>
              </a:solidFill>
              <a:latin typeface="ＭＳ 明朝"/>
              <a:ea typeface="ＭＳ 明朝"/>
            </a:rPr>
            <a:t>下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未  改  良        </a:t>
          </a:r>
          <a:r>
            <a:rPr lang="ja-JP" altLang="en-US" sz="1100" b="0" i="0" u="none" strike="noStrike" baseline="0">
              <a:solidFill>
                <a:srgbClr val="000000"/>
              </a:solidFill>
              <a:latin typeface="ＭＳ 明朝"/>
              <a:ea typeface="ＭＳ 明朝"/>
            </a:rPr>
            <a:t>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15" name="Text Box 31"/>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　之　江　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16" name="Text Box 32"/>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伊予三島市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17" name="Text Box 33"/>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土居町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18" name="Text Box 34"/>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新居浜市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19" name="Text Box 35"/>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西条市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0" name="Text Box 36"/>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小松町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1" name="Text Box 37"/>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川内町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2" name="Text Box 38"/>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重信町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3" name="Text Box 39"/>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松山市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4" name="Text Box 40"/>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砥部町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5" name="Text Box 41"/>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伊予市　）</a:t>
          </a:r>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26" name="Text Box 42"/>
        <xdr:cNvSpPr txBox="1">
          <a:spLocks noChangeArrowheads="1"/>
        </xdr:cNvSpPr>
      </xdr:nvSpPr>
      <xdr:spPr bwMode="auto">
        <a:xfrm>
          <a:off x="257175" y="3590925"/>
          <a:ext cx="219075"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川之江市</a:t>
          </a:r>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27" name="Text Box 43"/>
        <xdr:cNvSpPr txBox="1">
          <a:spLocks noChangeArrowheads="1"/>
        </xdr:cNvSpPr>
      </xdr:nvSpPr>
      <xdr:spPr bwMode="auto">
        <a:xfrm>
          <a:off x="257175" y="3590925"/>
          <a:ext cx="219075"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伊予三島市</a:t>
          </a:r>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28" name="Text Box 44"/>
        <xdr:cNvSpPr txBox="1">
          <a:spLocks noChangeArrowheads="1"/>
        </xdr:cNvSpPr>
      </xdr:nvSpPr>
      <xdr:spPr bwMode="auto">
        <a:xfrm>
          <a:off x="257175" y="3590925"/>
          <a:ext cx="219075"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新居浜市</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29" name="Text Box 45"/>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丹原町　）</a:t>
          </a:r>
        </a:p>
      </xdr:txBody>
    </xdr:sp>
    <xdr:clientData/>
  </xdr:twoCellAnchor>
  <xdr:twoCellAnchor>
    <xdr:from>
      <xdr:col>1</xdr:col>
      <xdr:colOff>104775</xdr:colOff>
      <xdr:row>44</xdr:row>
      <xdr:rowOff>0</xdr:rowOff>
    </xdr:from>
    <xdr:to>
      <xdr:col>1</xdr:col>
      <xdr:colOff>2152650</xdr:colOff>
      <xdr:row>44</xdr:row>
      <xdr:rowOff>0</xdr:rowOff>
    </xdr:to>
    <xdr:sp macro="" textlink="">
      <xdr:nvSpPr>
        <xdr:cNvPr id="30" name="テキスト 19"/>
        <xdr:cNvSpPr txBox="1">
          <a:spLocks noChangeArrowheads="1"/>
        </xdr:cNvSpPr>
      </xdr:nvSpPr>
      <xdr:spPr bwMode="auto">
        <a:xfrm>
          <a:off x="762000" y="124396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四国横断自動車道</a:t>
          </a:r>
        </a:p>
        <a:p>
          <a:pPr algn="dist" rtl="0">
            <a:defRPr sz="1000"/>
          </a:pPr>
          <a:r>
            <a:rPr lang="ja-JP" altLang="en-US" sz="1100" b="0" i="0" u="none" strike="noStrike" baseline="0">
              <a:solidFill>
                <a:srgbClr val="000000"/>
              </a:solidFill>
              <a:latin typeface="ＭＳ 明朝"/>
              <a:ea typeface="ＭＳ 明朝"/>
            </a:rPr>
            <a:t>（　川之江市　）</a:t>
          </a:r>
        </a:p>
      </xdr:txBody>
    </xdr:sp>
    <xdr:clientData/>
  </xdr:twoCellAnchor>
  <xdr:twoCellAnchor>
    <xdr:from>
      <xdr:col>1</xdr:col>
      <xdr:colOff>104775</xdr:colOff>
      <xdr:row>44</xdr:row>
      <xdr:rowOff>0</xdr:rowOff>
    </xdr:from>
    <xdr:to>
      <xdr:col>1</xdr:col>
      <xdr:colOff>2152650</xdr:colOff>
      <xdr:row>44</xdr:row>
      <xdr:rowOff>0</xdr:rowOff>
    </xdr:to>
    <xdr:sp macro="" textlink="">
      <xdr:nvSpPr>
        <xdr:cNvPr id="31" name="テキスト 21"/>
        <xdr:cNvSpPr txBox="1">
          <a:spLocks noChangeArrowheads="1"/>
        </xdr:cNvSpPr>
      </xdr:nvSpPr>
      <xdr:spPr bwMode="auto">
        <a:xfrm>
          <a:off x="762000" y="124396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四国横断自動車道</a:t>
          </a:r>
        </a:p>
        <a:p>
          <a:pPr algn="dist" rtl="0">
            <a:defRPr sz="1000"/>
          </a:pPr>
          <a:r>
            <a:rPr lang="ja-JP" altLang="en-US" sz="1100" b="0" i="0" u="none" strike="noStrike" baseline="0">
              <a:solidFill>
                <a:srgbClr val="000000"/>
              </a:solidFill>
              <a:latin typeface="ＭＳ 明朝"/>
              <a:ea typeface="ＭＳ 明朝"/>
            </a:rPr>
            <a:t>（　新宮村　）</a:t>
          </a:r>
        </a:p>
      </xdr:txBody>
    </xdr:sp>
    <xdr:clientData/>
  </xdr:twoCellAnchor>
  <xdr:twoCellAnchor>
    <xdr:from>
      <xdr:col>1</xdr:col>
      <xdr:colOff>104775</xdr:colOff>
      <xdr:row>50</xdr:row>
      <xdr:rowOff>0</xdr:rowOff>
    </xdr:from>
    <xdr:to>
      <xdr:col>1</xdr:col>
      <xdr:colOff>2152650</xdr:colOff>
      <xdr:row>50</xdr:row>
      <xdr:rowOff>0</xdr:rowOff>
    </xdr:to>
    <xdr:sp macro="" textlink="">
      <xdr:nvSpPr>
        <xdr:cNvPr id="32" name="テキスト 18"/>
        <xdr:cNvSpPr txBox="1">
          <a:spLocks noChangeArrowheads="1"/>
        </xdr:cNvSpPr>
      </xdr:nvSpPr>
      <xdr:spPr bwMode="auto">
        <a:xfrm>
          <a:off x="762000" y="142684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1</xdr:col>
      <xdr:colOff>104775</xdr:colOff>
      <xdr:row>50</xdr:row>
      <xdr:rowOff>0</xdr:rowOff>
    </xdr:from>
    <xdr:to>
      <xdr:col>1</xdr:col>
      <xdr:colOff>2152650</xdr:colOff>
      <xdr:row>50</xdr:row>
      <xdr:rowOff>0</xdr:rowOff>
    </xdr:to>
    <xdr:sp macro="" textlink="">
      <xdr:nvSpPr>
        <xdr:cNvPr id="33" name="テキスト 18"/>
        <xdr:cNvSpPr txBox="1">
          <a:spLocks noChangeArrowheads="1"/>
        </xdr:cNvSpPr>
      </xdr:nvSpPr>
      <xdr:spPr bwMode="auto">
        <a:xfrm>
          <a:off x="762000" y="142684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1</xdr:col>
      <xdr:colOff>104775</xdr:colOff>
      <xdr:row>50</xdr:row>
      <xdr:rowOff>0</xdr:rowOff>
    </xdr:from>
    <xdr:to>
      <xdr:col>1</xdr:col>
      <xdr:colOff>2152650</xdr:colOff>
      <xdr:row>50</xdr:row>
      <xdr:rowOff>0</xdr:rowOff>
    </xdr:to>
    <xdr:sp macro="" textlink="">
      <xdr:nvSpPr>
        <xdr:cNvPr id="34" name="テキスト 18"/>
        <xdr:cNvSpPr txBox="1">
          <a:spLocks noChangeArrowheads="1"/>
        </xdr:cNvSpPr>
      </xdr:nvSpPr>
      <xdr:spPr bwMode="auto">
        <a:xfrm>
          <a:off x="762000" y="142684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1</xdr:col>
      <xdr:colOff>104775</xdr:colOff>
      <xdr:row>50</xdr:row>
      <xdr:rowOff>0</xdr:rowOff>
    </xdr:from>
    <xdr:to>
      <xdr:col>1</xdr:col>
      <xdr:colOff>2152650</xdr:colOff>
      <xdr:row>50</xdr:row>
      <xdr:rowOff>0</xdr:rowOff>
    </xdr:to>
    <xdr:sp macro="" textlink="">
      <xdr:nvSpPr>
        <xdr:cNvPr id="35" name="Text Box 52"/>
        <xdr:cNvSpPr txBox="1">
          <a:spLocks noChangeArrowheads="1"/>
        </xdr:cNvSpPr>
      </xdr:nvSpPr>
      <xdr:spPr bwMode="auto">
        <a:xfrm>
          <a:off x="762000" y="14268450"/>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一般県道</a:t>
          </a:r>
        </a:p>
        <a:p>
          <a:pPr algn="dist" rtl="0">
            <a:defRPr sz="1000"/>
          </a:pPr>
          <a:r>
            <a:rPr lang="ja-JP" altLang="en-US" sz="1100" b="0" i="0" u="none" strike="noStrike" baseline="0">
              <a:solidFill>
                <a:srgbClr val="000000"/>
              </a:solidFill>
              <a:latin typeface="ＭＳ 明朝"/>
              <a:ea typeface="ＭＳ 明朝"/>
            </a:rPr>
            <a:t>今治大三島自転車道線</a:t>
          </a:r>
        </a:p>
      </xdr:txBody>
    </xdr:sp>
    <xdr:clientData/>
  </xdr:twoCellAnchor>
  <xdr:twoCellAnchor>
    <xdr:from>
      <xdr:col>26</xdr:col>
      <xdr:colOff>9525</xdr:colOff>
      <xdr:row>8</xdr:row>
      <xdr:rowOff>152400</xdr:rowOff>
    </xdr:from>
    <xdr:to>
      <xdr:col>27</xdr:col>
      <xdr:colOff>0</xdr:colOff>
      <xdr:row>10</xdr:row>
      <xdr:rowOff>0</xdr:rowOff>
    </xdr:to>
    <xdr:sp macro="" textlink="">
      <xdr:nvSpPr>
        <xdr:cNvPr id="36" name="テキスト 33"/>
        <xdr:cNvSpPr txBox="1">
          <a:spLocks noChangeArrowheads="1"/>
        </xdr:cNvSpPr>
      </xdr:nvSpPr>
      <xdr:spPr bwMode="auto">
        <a:xfrm>
          <a:off x="25974675" y="2362200"/>
          <a:ext cx="1019175" cy="4000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左のうち全巾</a:t>
          </a:r>
        </a:p>
        <a:p>
          <a:pPr algn="dist" rtl="0">
            <a:lnSpc>
              <a:spcPts val="1300"/>
            </a:lnSpc>
            <a:defRPr sz="1000"/>
          </a:pPr>
          <a:r>
            <a:rPr lang="ja-JP" altLang="en-US" sz="1100" b="0" i="0" u="none" strike="noStrike" baseline="0">
              <a:solidFill>
                <a:srgbClr val="000000"/>
              </a:solidFill>
              <a:latin typeface="ＭＳ 明朝"/>
              <a:ea typeface="ＭＳ 明朝"/>
            </a:rPr>
            <a:t>２．５ｍ未満</a:t>
          </a:r>
        </a:p>
      </xdr:txBody>
    </xdr:sp>
    <xdr:clientData/>
  </xdr:twoCellAnchor>
  <xdr:twoCellAnchor>
    <xdr:from>
      <xdr:col>26</xdr:col>
      <xdr:colOff>9525</xdr:colOff>
      <xdr:row>39</xdr:row>
      <xdr:rowOff>200025</xdr:rowOff>
    </xdr:from>
    <xdr:to>
      <xdr:col>27</xdr:col>
      <xdr:colOff>0</xdr:colOff>
      <xdr:row>41</xdr:row>
      <xdr:rowOff>0</xdr:rowOff>
    </xdr:to>
    <xdr:sp macro="" textlink="">
      <xdr:nvSpPr>
        <xdr:cNvPr id="37" name="テキスト 33"/>
        <xdr:cNvSpPr txBox="1">
          <a:spLocks noChangeArrowheads="1"/>
        </xdr:cNvSpPr>
      </xdr:nvSpPr>
      <xdr:spPr bwMode="auto">
        <a:xfrm>
          <a:off x="25974675" y="11115675"/>
          <a:ext cx="1019175" cy="4095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左のうち全巾</a:t>
          </a:r>
        </a:p>
        <a:p>
          <a:pPr algn="dist" rtl="0">
            <a:defRPr sz="1000"/>
          </a:pPr>
          <a:r>
            <a:rPr lang="ja-JP" altLang="en-US" sz="1100" b="0" i="0" u="none" strike="noStrike" baseline="0">
              <a:solidFill>
                <a:srgbClr val="000000"/>
              </a:solidFill>
              <a:latin typeface="ＭＳ 明朝"/>
              <a:ea typeface="ＭＳ 明朝"/>
            </a:rPr>
            <a:t>２．５ｍ未満</a:t>
          </a:r>
        </a:p>
      </xdr:txBody>
    </xdr:sp>
    <xdr:clientData/>
  </xdr:twoCellAnchor>
  <xdr:twoCellAnchor>
    <xdr:from>
      <xdr:col>26</xdr:col>
      <xdr:colOff>9525</xdr:colOff>
      <xdr:row>25</xdr:row>
      <xdr:rowOff>142875</xdr:rowOff>
    </xdr:from>
    <xdr:to>
      <xdr:col>27</xdr:col>
      <xdr:colOff>0</xdr:colOff>
      <xdr:row>27</xdr:row>
      <xdr:rowOff>0</xdr:rowOff>
    </xdr:to>
    <xdr:sp macro="" textlink="">
      <xdr:nvSpPr>
        <xdr:cNvPr id="38" name="テキスト 33"/>
        <xdr:cNvSpPr txBox="1">
          <a:spLocks noChangeArrowheads="1"/>
        </xdr:cNvSpPr>
      </xdr:nvSpPr>
      <xdr:spPr bwMode="auto">
        <a:xfrm>
          <a:off x="25974675" y="7048500"/>
          <a:ext cx="1019175" cy="4095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左のうち全巾</a:t>
          </a:r>
        </a:p>
        <a:p>
          <a:pPr algn="dist" rtl="0">
            <a:lnSpc>
              <a:spcPts val="1300"/>
            </a:lnSpc>
            <a:defRPr sz="1000"/>
          </a:pPr>
          <a:r>
            <a:rPr lang="ja-JP" altLang="en-US" sz="1100" b="0" i="0" u="none" strike="noStrike" baseline="0">
              <a:solidFill>
                <a:srgbClr val="000000"/>
              </a:solidFill>
              <a:latin typeface="ＭＳ 明朝"/>
              <a:ea typeface="ＭＳ 明朝"/>
            </a:rPr>
            <a:t>２．５ｍ未満</a:t>
          </a:r>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39" name="テキスト 6"/>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　之　江　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0" name="テキスト 7"/>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伊予三島市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1" name="テキスト 8"/>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土居町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2" name="テキスト 9"/>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新居浜市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3" name="テキスト 10"/>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西条市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4" name="テキスト 11"/>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小松町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5" name="テキスト 13"/>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川内町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6" name="テキスト 14"/>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重信町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7" name="テキスト 15"/>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松山市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8" name="テキスト 16"/>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砥部町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49" name="テキスト 17"/>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50" name="テキスト 12"/>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丹原町　）</a:t>
          </a:r>
          <a:endParaRPr lang="ja-JP" altLang="en-US"/>
        </a:p>
      </xdr:txBody>
    </xdr:sp>
    <xdr:clientData/>
  </xdr:twoCellAnchor>
  <xdr:twoCellAnchor>
    <xdr:from>
      <xdr:col>9</xdr:col>
      <xdr:colOff>133350</xdr:colOff>
      <xdr:row>7</xdr:row>
      <xdr:rowOff>142875</xdr:rowOff>
    </xdr:from>
    <xdr:to>
      <xdr:col>10</xdr:col>
      <xdr:colOff>1152525</xdr:colOff>
      <xdr:row>9</xdr:row>
      <xdr:rowOff>95250</xdr:rowOff>
    </xdr:to>
    <xdr:sp macro="" textlink="">
      <xdr:nvSpPr>
        <xdr:cNvPr id="51" name="テキスト 2"/>
        <xdr:cNvSpPr txBox="1">
          <a:spLocks noChangeArrowheads="1"/>
        </xdr:cNvSpPr>
      </xdr:nvSpPr>
      <xdr:spPr bwMode="auto">
        <a:xfrm>
          <a:off x="8934450" y="2076450"/>
          <a:ext cx="2257425" cy="504825"/>
        </a:xfrm>
        <a:prstGeom prst="rect">
          <a:avLst/>
        </a:prstGeom>
        <a:solidFill>
          <a:srgbClr val="FFFFFF"/>
        </a:solidFill>
        <a:ln w="1">
          <a:no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明朝"/>
              <a:ea typeface="ＭＳ 明朝"/>
            </a:rPr>
            <a:t>上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規格改良済・改良率</a:t>
          </a:r>
        </a:p>
        <a:p>
          <a:pPr algn="l" rtl="0">
            <a:lnSpc>
              <a:spcPts val="1300"/>
            </a:lnSpc>
            <a:defRPr sz="1000"/>
          </a:pPr>
          <a:r>
            <a:rPr lang="ja-JP" altLang="en-US" sz="1200" b="0" i="0" u="none" strike="noStrike" baseline="0">
              <a:solidFill>
                <a:srgbClr val="000000"/>
              </a:solidFill>
              <a:latin typeface="ＭＳ 明朝"/>
              <a:ea typeface="ＭＳ 明朝"/>
            </a:rPr>
            <a:t>下 </a:t>
          </a:r>
          <a:r>
            <a:rPr lang="en-US" altLang="ja-JP"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明朝"/>
              <a:ea typeface="ＭＳ 明朝"/>
            </a:rPr>
            <a:t>未  改  良        </a:t>
          </a:r>
          <a:r>
            <a:rPr lang="ja-JP" altLang="en-US" sz="1100" b="0" i="0" u="none" strike="noStrike" baseline="0">
              <a:solidFill>
                <a:srgbClr val="000000"/>
              </a:solidFill>
              <a:latin typeface="ＭＳ 明朝"/>
              <a:ea typeface="ＭＳ 明朝"/>
            </a:rPr>
            <a:t>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2" name="Text Box 31"/>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　之　江　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3" name="Text Box 32"/>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伊予三島市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4" name="Text Box 33"/>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土居町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5" name="Text Box 34"/>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新居浜市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6" name="Text Box 35"/>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西条市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7" name="Text Box 36"/>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小松町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8" name="Text Box 37"/>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川内町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59" name="Text Box 38"/>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重信町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60" name="Text Box 39"/>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松山市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61" name="Text Box 40"/>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砥部町　）</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62" name="Text Box 41"/>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伊予市　）</a:t>
          </a:r>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63" name="Text Box 42"/>
        <xdr:cNvSpPr txBox="1">
          <a:spLocks noChangeArrowheads="1"/>
        </xdr:cNvSpPr>
      </xdr:nvSpPr>
      <xdr:spPr bwMode="auto">
        <a:xfrm>
          <a:off x="257175" y="3590925"/>
          <a:ext cx="219075"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川之江市</a:t>
          </a:r>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64" name="Text Box 43"/>
        <xdr:cNvSpPr txBox="1">
          <a:spLocks noChangeArrowheads="1"/>
        </xdr:cNvSpPr>
      </xdr:nvSpPr>
      <xdr:spPr bwMode="auto">
        <a:xfrm>
          <a:off x="257175" y="3590925"/>
          <a:ext cx="219075"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伊予三島市</a:t>
          </a:r>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65" name="Text Box 44"/>
        <xdr:cNvSpPr txBox="1">
          <a:spLocks noChangeArrowheads="1"/>
        </xdr:cNvSpPr>
      </xdr:nvSpPr>
      <xdr:spPr bwMode="auto">
        <a:xfrm>
          <a:off x="257175" y="3590925"/>
          <a:ext cx="219075" cy="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新居浜市</a:t>
          </a:r>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66" name="Text Box 45"/>
        <xdr:cNvSpPr txBox="1">
          <a:spLocks noChangeArrowheads="1"/>
        </xdr:cNvSpPr>
      </xdr:nvSpPr>
      <xdr:spPr bwMode="auto">
        <a:xfrm>
          <a:off x="762000" y="3590925"/>
          <a:ext cx="2047875" cy="0"/>
        </a:xfrm>
        <a:prstGeom prst="rect">
          <a:avLst/>
        </a:prstGeom>
        <a:solidFill>
          <a:srgbClr val="FFFFFF"/>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丹原町　）</a:t>
          </a:r>
        </a:p>
      </xdr:txBody>
    </xdr:sp>
    <xdr:clientData/>
  </xdr:twoCellAnchor>
  <xdr:twoCellAnchor>
    <xdr:from>
      <xdr:col>26</xdr:col>
      <xdr:colOff>9525</xdr:colOff>
      <xdr:row>8</xdr:row>
      <xdr:rowOff>152400</xdr:rowOff>
    </xdr:from>
    <xdr:to>
      <xdr:col>27</xdr:col>
      <xdr:colOff>0</xdr:colOff>
      <xdr:row>10</xdr:row>
      <xdr:rowOff>0</xdr:rowOff>
    </xdr:to>
    <xdr:sp macro="" textlink="">
      <xdr:nvSpPr>
        <xdr:cNvPr id="67" name="テキスト 33"/>
        <xdr:cNvSpPr txBox="1">
          <a:spLocks noChangeArrowheads="1"/>
        </xdr:cNvSpPr>
      </xdr:nvSpPr>
      <xdr:spPr bwMode="auto">
        <a:xfrm>
          <a:off x="25974675" y="2362200"/>
          <a:ext cx="1019175" cy="4000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左のうち全巾</a:t>
          </a:r>
        </a:p>
        <a:p>
          <a:pPr algn="dist" rtl="0">
            <a:lnSpc>
              <a:spcPts val="1300"/>
            </a:lnSpc>
            <a:defRPr sz="1000"/>
          </a:pPr>
          <a:r>
            <a:rPr lang="ja-JP" altLang="en-US" sz="1100" b="0" i="0" u="none" strike="noStrike" baseline="0">
              <a:solidFill>
                <a:srgbClr val="000000"/>
              </a:solidFill>
              <a:latin typeface="ＭＳ 明朝"/>
              <a:ea typeface="ＭＳ 明朝"/>
            </a:rPr>
            <a:t>２．５ｍ未満</a:t>
          </a:r>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68" name="テキスト 6"/>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　之　江　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69" name="テキスト 7"/>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伊予三島市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0" name="テキスト 8"/>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土居町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1" name="テキスト 9"/>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新居浜市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2" name="テキスト 10"/>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西条市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3" name="テキスト 11"/>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小松町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4" name="テキスト 13"/>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川内町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5" name="テキスト 14"/>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重信町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6" name="テキスト 15"/>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松山市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7" name="テキスト 16"/>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砥部町　）</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78" name="テキスト 17"/>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伊予市　）</a:t>
          </a:r>
          <a:endParaRPr lang="ja-JP" altLang="en-US"/>
        </a:p>
      </xdr:txBody>
    </xdr:sp>
    <xdr:clientData/>
  </xdr:twoCellAnchor>
  <xdr:twoCellAnchor>
    <xdr:from>
      <xdr:col>0</xdr:col>
      <xdr:colOff>257175</xdr:colOff>
      <xdr:row>30</xdr:row>
      <xdr:rowOff>0</xdr:rowOff>
    </xdr:from>
    <xdr:to>
      <xdr:col>0</xdr:col>
      <xdr:colOff>476250</xdr:colOff>
      <xdr:row>30</xdr:row>
      <xdr:rowOff>0</xdr:rowOff>
    </xdr:to>
    <xdr:sp macro="" textlink="">
      <xdr:nvSpPr>
        <xdr:cNvPr id="79" name="テキスト 25"/>
        <xdr:cNvSpPr txBox="1">
          <a:spLocks noChangeArrowheads="1"/>
        </xdr:cNvSpPr>
      </xdr:nvSpPr>
      <xdr:spPr bwMode="auto">
        <a:xfrm>
          <a:off x="257175" y="8286750"/>
          <a:ext cx="219075" cy="0"/>
        </a:xfrm>
        <a:prstGeom prst="rect">
          <a:avLst/>
        </a:prstGeom>
        <a:solidFill>
          <a:srgbClr val="FFFFFF"/>
        </a:solidFill>
        <a:ln>
          <a:noFill/>
        </a:ln>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川之江市</a:t>
          </a:r>
          <a:endParaRPr lang="ja-JP" altLang="en-US"/>
        </a:p>
      </xdr:txBody>
    </xdr:sp>
    <xdr:clientData/>
  </xdr:twoCellAnchor>
  <xdr:twoCellAnchor>
    <xdr:from>
      <xdr:col>0</xdr:col>
      <xdr:colOff>257175</xdr:colOff>
      <xdr:row>30</xdr:row>
      <xdr:rowOff>0</xdr:rowOff>
    </xdr:from>
    <xdr:to>
      <xdr:col>0</xdr:col>
      <xdr:colOff>476250</xdr:colOff>
      <xdr:row>30</xdr:row>
      <xdr:rowOff>0</xdr:rowOff>
    </xdr:to>
    <xdr:sp macro="" textlink="">
      <xdr:nvSpPr>
        <xdr:cNvPr id="80" name="テキスト 26"/>
        <xdr:cNvSpPr txBox="1">
          <a:spLocks noChangeArrowheads="1"/>
        </xdr:cNvSpPr>
      </xdr:nvSpPr>
      <xdr:spPr bwMode="auto">
        <a:xfrm>
          <a:off x="257175" y="8286750"/>
          <a:ext cx="219075" cy="0"/>
        </a:xfrm>
        <a:prstGeom prst="rect">
          <a:avLst/>
        </a:prstGeom>
        <a:solidFill>
          <a:srgbClr val="FFFFFF"/>
        </a:solidFill>
        <a:ln>
          <a:noFill/>
        </a:ln>
        <a:extLst/>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伊予三島市</a:t>
          </a:r>
          <a:endParaRPr lang="ja-JP" altLang="en-US"/>
        </a:p>
      </xdr:txBody>
    </xdr:sp>
    <xdr:clientData/>
  </xdr:twoCellAnchor>
  <xdr:twoCellAnchor>
    <xdr:from>
      <xdr:col>0</xdr:col>
      <xdr:colOff>257175</xdr:colOff>
      <xdr:row>30</xdr:row>
      <xdr:rowOff>0</xdr:rowOff>
    </xdr:from>
    <xdr:to>
      <xdr:col>0</xdr:col>
      <xdr:colOff>476250</xdr:colOff>
      <xdr:row>30</xdr:row>
      <xdr:rowOff>0</xdr:rowOff>
    </xdr:to>
    <xdr:sp macro="" textlink="">
      <xdr:nvSpPr>
        <xdr:cNvPr id="81" name="テキスト 27"/>
        <xdr:cNvSpPr txBox="1">
          <a:spLocks noChangeArrowheads="1"/>
        </xdr:cNvSpPr>
      </xdr:nvSpPr>
      <xdr:spPr bwMode="auto">
        <a:xfrm>
          <a:off x="257175" y="8286750"/>
          <a:ext cx="219075" cy="0"/>
        </a:xfrm>
        <a:prstGeom prst="rect">
          <a:avLst/>
        </a:prstGeom>
        <a:solidFill>
          <a:srgbClr val="FFFFFF"/>
        </a:solidFill>
        <a:ln>
          <a:noFill/>
        </a:ln>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新居浜市</a:t>
          </a:r>
          <a:endParaRPr lang="ja-JP" altLang="en-US"/>
        </a:p>
      </xdr:txBody>
    </xdr:sp>
    <xdr:clientData/>
  </xdr:twoCellAnchor>
  <xdr:twoCellAnchor>
    <xdr:from>
      <xdr:col>1</xdr:col>
      <xdr:colOff>104775</xdr:colOff>
      <xdr:row>30</xdr:row>
      <xdr:rowOff>0</xdr:rowOff>
    </xdr:from>
    <xdr:to>
      <xdr:col>1</xdr:col>
      <xdr:colOff>2152650</xdr:colOff>
      <xdr:row>30</xdr:row>
      <xdr:rowOff>0</xdr:rowOff>
    </xdr:to>
    <xdr:sp macro="" textlink="">
      <xdr:nvSpPr>
        <xdr:cNvPr id="82" name="テキスト 12"/>
        <xdr:cNvSpPr txBox="1">
          <a:spLocks noChangeArrowheads="1"/>
        </xdr:cNvSpPr>
      </xdr:nvSpPr>
      <xdr:spPr bwMode="auto">
        <a:xfrm>
          <a:off x="762000" y="8286750"/>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丹原町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3" name="テキスト 6"/>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　之　江　市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4" name="テキスト 7"/>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伊予三島市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5" name="テキスト 8"/>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土居町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6" name="テキスト 9"/>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新居浜市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7" name="テキスト 10"/>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西条市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8" name="テキスト 11"/>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小松町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89" name="テキスト 13"/>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川内町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90" name="テキスト 14"/>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重信町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91" name="テキスト 15"/>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松山市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92" name="テキスト 16"/>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砥部町　）</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93" name="テキスト 17"/>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伊予市　）</a:t>
          </a:r>
          <a:endParaRPr lang="ja-JP" altLang="en-US"/>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94" name="テキスト 25"/>
        <xdr:cNvSpPr txBox="1">
          <a:spLocks noChangeArrowheads="1"/>
        </xdr:cNvSpPr>
      </xdr:nvSpPr>
      <xdr:spPr bwMode="auto">
        <a:xfrm>
          <a:off x="257175" y="3590925"/>
          <a:ext cx="219075" cy="0"/>
        </a:xfrm>
        <a:prstGeom prst="rect">
          <a:avLst/>
        </a:prstGeom>
        <a:solidFill>
          <a:srgbClr val="FFFFFF"/>
        </a:solidFill>
        <a:ln>
          <a:noFill/>
        </a:ln>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川之江市</a:t>
          </a:r>
          <a:endParaRPr lang="ja-JP" altLang="en-US"/>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95" name="テキスト 26"/>
        <xdr:cNvSpPr txBox="1">
          <a:spLocks noChangeArrowheads="1"/>
        </xdr:cNvSpPr>
      </xdr:nvSpPr>
      <xdr:spPr bwMode="auto">
        <a:xfrm>
          <a:off x="257175" y="3590925"/>
          <a:ext cx="219075" cy="0"/>
        </a:xfrm>
        <a:prstGeom prst="rect">
          <a:avLst/>
        </a:prstGeom>
        <a:solidFill>
          <a:srgbClr val="FFFFFF"/>
        </a:solidFill>
        <a:ln>
          <a:noFill/>
        </a:ln>
        <a:extLst/>
      </xdr:spPr>
      <xdr:txBody>
        <a:bodyPr vertOverflow="clip" vert="wordArtVertRtl" wrap="square" lIns="18288" tIns="0" rIns="18288" bIns="0" anchor="ctr" upright="1"/>
        <a:lstStyle/>
        <a:p>
          <a:pPr algn="ctr" rtl="0">
            <a:defRPr sz="1000"/>
          </a:pPr>
          <a:r>
            <a:rPr lang="ja-JP" altLang="en-US" sz="800" b="0" i="0" u="none" strike="noStrike" baseline="0">
              <a:solidFill>
                <a:srgbClr val="000000"/>
              </a:solidFill>
              <a:latin typeface="ＭＳ 明朝"/>
              <a:ea typeface="ＭＳ 明朝"/>
            </a:rPr>
            <a:t>伊予三島市</a:t>
          </a:r>
          <a:endParaRPr lang="ja-JP" altLang="en-US"/>
        </a:p>
      </xdr:txBody>
    </xdr:sp>
    <xdr:clientData/>
  </xdr:twoCellAnchor>
  <xdr:twoCellAnchor>
    <xdr:from>
      <xdr:col>0</xdr:col>
      <xdr:colOff>257175</xdr:colOff>
      <xdr:row>13</xdr:row>
      <xdr:rowOff>0</xdr:rowOff>
    </xdr:from>
    <xdr:to>
      <xdr:col>0</xdr:col>
      <xdr:colOff>476250</xdr:colOff>
      <xdr:row>13</xdr:row>
      <xdr:rowOff>0</xdr:rowOff>
    </xdr:to>
    <xdr:sp macro="" textlink="">
      <xdr:nvSpPr>
        <xdr:cNvPr id="96" name="テキスト 27"/>
        <xdr:cNvSpPr txBox="1">
          <a:spLocks noChangeArrowheads="1"/>
        </xdr:cNvSpPr>
      </xdr:nvSpPr>
      <xdr:spPr bwMode="auto">
        <a:xfrm>
          <a:off x="257175" y="3590925"/>
          <a:ext cx="219075" cy="0"/>
        </a:xfrm>
        <a:prstGeom prst="rect">
          <a:avLst/>
        </a:prstGeom>
        <a:solidFill>
          <a:srgbClr val="FFFFFF"/>
        </a:solidFill>
        <a:ln>
          <a:noFill/>
        </a:ln>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明朝"/>
              <a:ea typeface="ＭＳ 明朝"/>
            </a:rPr>
            <a:t>新居浜市</a:t>
          </a:r>
          <a:endParaRPr lang="ja-JP" altLang="en-US"/>
        </a:p>
      </xdr:txBody>
    </xdr:sp>
    <xdr:clientData/>
  </xdr:twoCellAnchor>
  <xdr:twoCellAnchor>
    <xdr:from>
      <xdr:col>1</xdr:col>
      <xdr:colOff>104775</xdr:colOff>
      <xdr:row>13</xdr:row>
      <xdr:rowOff>0</xdr:rowOff>
    </xdr:from>
    <xdr:to>
      <xdr:col>1</xdr:col>
      <xdr:colOff>2152650</xdr:colOff>
      <xdr:row>13</xdr:row>
      <xdr:rowOff>0</xdr:rowOff>
    </xdr:to>
    <xdr:sp macro="" textlink="">
      <xdr:nvSpPr>
        <xdr:cNvPr id="97" name="テキスト 12"/>
        <xdr:cNvSpPr txBox="1">
          <a:spLocks noChangeArrowheads="1"/>
        </xdr:cNvSpPr>
      </xdr:nvSpPr>
      <xdr:spPr bwMode="auto">
        <a:xfrm>
          <a:off x="762000" y="3590925"/>
          <a:ext cx="2047875" cy="0"/>
        </a:xfrm>
        <a:prstGeom prst="rect">
          <a:avLst/>
        </a:prstGeom>
        <a:solidFill>
          <a:srgbClr val="FFFFFF"/>
        </a:solidFill>
        <a:ln>
          <a:noFill/>
        </a:ln>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四国縦貫自動車道</a:t>
          </a:r>
        </a:p>
        <a:p>
          <a:pPr algn="dist" rtl="0">
            <a:defRPr sz="1000"/>
          </a:pPr>
          <a:r>
            <a:rPr lang="ja-JP" altLang="en-US" sz="1100" b="0" i="0" u="none" strike="noStrike" baseline="0">
              <a:solidFill>
                <a:srgbClr val="000000"/>
              </a:solidFill>
              <a:latin typeface="ＭＳ 明朝"/>
              <a:ea typeface="ＭＳ 明朝"/>
            </a:rPr>
            <a:t>（　丹原町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7</xdr:row>
      <xdr:rowOff>142875</xdr:rowOff>
    </xdr:from>
    <xdr:to>
      <xdr:col>10</xdr:col>
      <xdr:colOff>773906</xdr:colOff>
      <xdr:row>9</xdr:row>
      <xdr:rowOff>95250</xdr:rowOff>
    </xdr:to>
    <xdr:sp macro="" textlink="">
      <xdr:nvSpPr>
        <xdr:cNvPr id="2" name="テキスト 2"/>
        <xdr:cNvSpPr txBox="1"/>
      </xdr:nvSpPr>
      <xdr:spPr bwMode="auto">
        <a:xfrm>
          <a:off x="8972550" y="1743075"/>
          <a:ext cx="2231231" cy="409575"/>
        </a:xfrm>
        <a:prstGeom prst="rect">
          <a:avLst/>
        </a:prstGeom>
        <a:solidFill>
          <a:srgbClr val="FFFFFF"/>
        </a:solidFill>
        <a:ln w="1">
          <a:noFill/>
          <a:miter lim="800000"/>
        </a:ln>
      </xdr:spPr>
      <xdr:txBody>
        <a:bodyPr vertOverflow="clip" wrap="square" lIns="27432" tIns="18288" rIns="0" bIns="18288" anchor="ctr" upright="1"/>
        <a:lstStyle/>
        <a:p>
          <a:pPr algn="l" rtl="0">
            <a:lnSpc>
              <a:spcPts val="1400"/>
            </a:lnSpc>
            <a:defRPr sz="1000">
              <a:latin typeface="ＭＳ Ｐゴシック"/>
              <a:ea typeface="ＭＳ Ｐゴシック"/>
            </a:defRPr>
          </a:pPr>
          <a:r>
            <a:rPr lang="ja-JP" altLang="en-US" sz="1200" b="0" i="0" u="none" baseline="0">
              <a:solidFill>
                <a:srgbClr val="000000"/>
              </a:solidFill>
              <a:latin typeface="ＭＳ 明朝"/>
              <a:ea typeface="ＭＳ 明朝"/>
            </a:rPr>
            <a:t>上 </a:t>
          </a:r>
          <a:r>
            <a:rPr lang="en-US" altLang="ja-JP" sz="1200" b="0" i="0" u="none" baseline="0">
              <a:solidFill>
                <a:srgbClr val="000000"/>
              </a:solidFill>
              <a:latin typeface="ＭＳ 明朝"/>
              <a:ea typeface="ＭＳ 明朝"/>
            </a:rPr>
            <a:t>… </a:t>
          </a:r>
          <a:r>
            <a:rPr lang="ja-JP" altLang="en-US" sz="1200" b="0" i="0" u="none" baseline="0">
              <a:solidFill>
                <a:srgbClr val="000000"/>
              </a:solidFill>
              <a:latin typeface="ＭＳ 明朝"/>
              <a:ea typeface="ＭＳ 明朝"/>
            </a:rPr>
            <a:t>規格改良済・改良率</a:t>
          </a:r>
        </a:p>
        <a:p>
          <a:pPr algn="l" rtl="0">
            <a:lnSpc>
              <a:spcPts val="1300"/>
            </a:lnSpc>
            <a:defRPr sz="1000">
              <a:latin typeface="ＭＳ Ｐゴシック"/>
              <a:ea typeface="ＭＳ Ｐゴシック"/>
            </a:defRPr>
          </a:pPr>
          <a:r>
            <a:rPr lang="ja-JP" altLang="en-US" sz="1200" b="0" i="0" u="none" baseline="0">
              <a:solidFill>
                <a:srgbClr val="000000"/>
              </a:solidFill>
              <a:latin typeface="ＭＳ 明朝"/>
              <a:ea typeface="ＭＳ 明朝"/>
            </a:rPr>
            <a:t>下 </a:t>
          </a:r>
          <a:r>
            <a:rPr lang="en-US" altLang="ja-JP" sz="1200" b="0" i="0" u="none" baseline="0">
              <a:solidFill>
                <a:srgbClr val="000000"/>
              </a:solidFill>
              <a:latin typeface="ＭＳ 明朝"/>
              <a:ea typeface="ＭＳ 明朝"/>
            </a:rPr>
            <a:t>… </a:t>
          </a:r>
          <a:r>
            <a:rPr lang="ja-JP" altLang="en-US" sz="1200" b="0" i="0" u="none" baseline="0">
              <a:solidFill>
                <a:srgbClr val="000000"/>
              </a:solidFill>
              <a:latin typeface="ＭＳ 明朝"/>
              <a:ea typeface="ＭＳ 明朝"/>
            </a:rPr>
            <a:t>未  改  良</a:t>
          </a:r>
          <a:r>
            <a:rPr lang="ja-JP" altLang="en-US" sz="1100" b="0" i="0" u="none" baseline="0">
              <a:solidFill>
                <a:srgbClr val="000000"/>
              </a:solidFill>
              <a:latin typeface="ＭＳ 明朝"/>
              <a:ea typeface="ＭＳ 明朝"/>
            </a:rPr>
            <a:t>        </a:t>
          </a:r>
          <a:r>
            <a:rPr lang="ja-JP" altLang="en-US" sz="1100" b="1" i="0" u="none" baseline="0">
              <a:solidFill>
                <a:srgbClr val="000000"/>
              </a:solidFill>
              <a:latin typeface="ＭＳ 明朝"/>
              <a:ea typeface="ＭＳ 明朝"/>
            </a:rPr>
            <a:t>  </a:t>
          </a:r>
          <a:r>
            <a:rPr lang="ja-JP" altLang="en-US" sz="1100" b="0" i="0" u="none" baseline="0">
              <a:solidFill>
                <a:srgbClr val="000000"/>
              </a:solidFill>
              <a:latin typeface="ＭＳ 明朝"/>
              <a:ea typeface="ＭＳ 明朝"/>
            </a:rPr>
            <a:t>   </a:t>
          </a:r>
        </a:p>
      </xdr:txBody>
    </xdr:sp>
    <xdr:clientData/>
  </xdr:twoCellAnchor>
  <xdr:twoCellAnchor>
    <xdr:from>
      <xdr:col>32</xdr:col>
      <xdr:colOff>66675</xdr:colOff>
      <xdr:row>5</xdr:row>
      <xdr:rowOff>85725</xdr:rowOff>
    </xdr:from>
    <xdr:to>
      <xdr:col>32</xdr:col>
      <xdr:colOff>1962150</xdr:colOff>
      <xdr:row>6</xdr:row>
      <xdr:rowOff>200025</xdr:rowOff>
    </xdr:to>
    <xdr:sp macro="" textlink="">
      <xdr:nvSpPr>
        <xdr:cNvPr id="3" name="テキスト 31"/>
        <xdr:cNvSpPr txBox="1"/>
      </xdr:nvSpPr>
      <xdr:spPr bwMode="auto">
        <a:xfrm>
          <a:off x="29737050" y="1228725"/>
          <a:ext cx="1666875" cy="342900"/>
        </a:xfrm>
        <a:prstGeom prst="rect">
          <a:avLst/>
        </a:prstGeom>
        <a:solidFill>
          <a:srgbClr val="FFFFFF"/>
        </a:solidFill>
        <a:ln w="1">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明朝"/>
              <a:ea typeface="ＭＳ 明朝"/>
            </a:rPr>
            <a:t>歩道等</a:t>
          </a:r>
        </a:p>
      </xdr:txBody>
    </xdr:sp>
    <xdr:clientData/>
  </xdr:twoCellAnchor>
  <xdr:twoCellAnchor>
    <xdr:from>
      <xdr:col>35</xdr:col>
      <xdr:colOff>209550</xdr:colOff>
      <xdr:row>5</xdr:row>
      <xdr:rowOff>85725</xdr:rowOff>
    </xdr:from>
    <xdr:to>
      <xdr:col>37</xdr:col>
      <xdr:colOff>1238250</xdr:colOff>
      <xdr:row>7</xdr:row>
      <xdr:rowOff>0</xdr:rowOff>
    </xdr:to>
    <xdr:sp macro="" textlink="">
      <xdr:nvSpPr>
        <xdr:cNvPr id="4" name="テキスト 32"/>
        <xdr:cNvSpPr txBox="1"/>
      </xdr:nvSpPr>
      <xdr:spPr bwMode="auto">
        <a:xfrm>
          <a:off x="32489775" y="1228725"/>
          <a:ext cx="3943350" cy="371475"/>
        </a:xfrm>
        <a:prstGeom prst="rect">
          <a:avLst/>
        </a:prstGeom>
        <a:solidFill>
          <a:srgbClr val="FFFFFF"/>
        </a:solidFill>
        <a:ln w="1">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明朝"/>
              <a:ea typeface="ＭＳ 明朝"/>
            </a:rPr>
            <a:t>道路面積</a:t>
          </a:r>
        </a:p>
      </xdr:txBody>
    </xdr:sp>
    <xdr:clientData/>
  </xdr:twoCellAnchor>
  <xdr:twoCellAnchor>
    <xdr:from>
      <xdr:col>26</xdr:col>
      <xdr:colOff>9525</xdr:colOff>
      <xdr:row>8</xdr:row>
      <xdr:rowOff>76200</xdr:rowOff>
    </xdr:from>
    <xdr:to>
      <xdr:col>27</xdr:col>
      <xdr:colOff>9525</xdr:colOff>
      <xdr:row>10</xdr:row>
      <xdr:rowOff>9525</xdr:rowOff>
    </xdr:to>
    <xdr:sp macro="" textlink="">
      <xdr:nvSpPr>
        <xdr:cNvPr id="5" name="テキスト 33"/>
        <xdr:cNvSpPr txBox="1"/>
      </xdr:nvSpPr>
      <xdr:spPr bwMode="auto">
        <a:xfrm>
          <a:off x="26441400" y="1905000"/>
          <a:ext cx="1047750" cy="39052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dist" rtl="0">
            <a:defRPr sz="1000"/>
          </a:pPr>
          <a:r>
            <a:rPr lang="ja-JP" altLang="en-US" sz="1100" b="0" i="0" u="none" baseline="0">
              <a:solidFill>
                <a:srgbClr val="000000"/>
              </a:solidFill>
              <a:latin typeface="ＭＳ 明朝"/>
              <a:ea typeface="ＭＳ 明朝"/>
            </a:rPr>
            <a:t>左のうち全巾</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２．５ｍ未満</a:t>
          </a:r>
        </a:p>
      </xdr:txBody>
    </xdr:sp>
    <xdr:clientData/>
  </xdr:twoCellAnchor>
  <xdr:twoCellAnchor>
    <xdr:from>
      <xdr:col>1</xdr:col>
      <xdr:colOff>114300</xdr:colOff>
      <xdr:row>10</xdr:row>
      <xdr:rowOff>38100</xdr:rowOff>
    </xdr:from>
    <xdr:to>
      <xdr:col>1</xdr:col>
      <xdr:colOff>2400300</xdr:colOff>
      <xdr:row>12</xdr:row>
      <xdr:rowOff>190500</xdr:rowOff>
    </xdr:to>
    <xdr:sp macro="" textlink="">
      <xdr:nvSpPr>
        <xdr:cNvPr id="6" name="テキスト 5"/>
        <xdr:cNvSpPr txBox="1"/>
      </xdr:nvSpPr>
      <xdr:spPr bwMode="auto">
        <a:xfrm>
          <a:off x="942975" y="2324100"/>
          <a:ext cx="2286000" cy="609600"/>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　四国中央市～大洲市 </a:t>
          </a:r>
          <a:r>
            <a:rPr lang="ja-JP" altLang="en-US" sz="1200" b="0" i="0" u="none" baseline="0">
              <a:solidFill>
                <a:srgbClr val="000000"/>
              </a:solidFill>
              <a:latin typeface="ＭＳ 明朝"/>
              <a:ea typeface="ＭＳ 明朝"/>
            </a:rPr>
            <a:t>）</a:t>
          </a:r>
        </a:p>
      </xdr:txBody>
    </xdr:sp>
    <xdr:clientData/>
  </xdr:twoCellAnchor>
  <xdr:twoCellAnchor>
    <xdr:from>
      <xdr:col>1</xdr:col>
      <xdr:colOff>85725</xdr:colOff>
      <xdr:row>13</xdr:row>
      <xdr:rowOff>47625</xdr:rowOff>
    </xdr:from>
    <xdr:to>
      <xdr:col>1</xdr:col>
      <xdr:colOff>2371725</xdr:colOff>
      <xdr:row>15</xdr:row>
      <xdr:rowOff>180975</xdr:rowOff>
    </xdr:to>
    <xdr:sp macro="" textlink="">
      <xdr:nvSpPr>
        <xdr:cNvPr id="7" name="テキスト 5"/>
        <xdr:cNvSpPr txBox="1"/>
      </xdr:nvSpPr>
      <xdr:spPr bwMode="auto">
        <a:xfrm>
          <a:off x="914400" y="3019425"/>
          <a:ext cx="2286000" cy="590550"/>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（四国中央市</a:t>
          </a:r>
          <a:r>
            <a:rPr lang="ja-JP" altLang="en-US" sz="1200" b="0" i="0" u="none" baseline="0">
              <a:solidFill>
                <a:srgbClr val="000000"/>
              </a:solidFill>
              <a:latin typeface="ＭＳ 明朝"/>
              <a:ea typeface="ＭＳ 明朝"/>
            </a:rPr>
            <a:t>）</a:t>
          </a:r>
        </a:p>
      </xdr:txBody>
    </xdr:sp>
    <xdr:clientData/>
  </xdr:twoCellAnchor>
  <xdr:twoCellAnchor>
    <xdr:from>
      <xdr:col>1</xdr:col>
      <xdr:colOff>123825</xdr:colOff>
      <xdr:row>16</xdr:row>
      <xdr:rowOff>92869</xdr:rowOff>
    </xdr:from>
    <xdr:to>
      <xdr:col>1</xdr:col>
      <xdr:colOff>2333625</xdr:colOff>
      <xdr:row>18</xdr:row>
      <xdr:rowOff>190528</xdr:rowOff>
    </xdr:to>
    <xdr:sp macro="" textlink="">
      <xdr:nvSpPr>
        <xdr:cNvPr id="8" name="テキスト 9"/>
        <xdr:cNvSpPr txBox="1"/>
      </xdr:nvSpPr>
      <xdr:spPr bwMode="auto">
        <a:xfrm>
          <a:off x="952500" y="3750469"/>
          <a:ext cx="2209800" cy="554859"/>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新居浜市　）</a:t>
          </a:r>
        </a:p>
      </xdr:txBody>
    </xdr:sp>
    <xdr:clientData/>
  </xdr:twoCellAnchor>
  <xdr:twoCellAnchor>
    <xdr:from>
      <xdr:col>1</xdr:col>
      <xdr:colOff>114300</xdr:colOff>
      <xdr:row>19</xdr:row>
      <xdr:rowOff>71437</xdr:rowOff>
    </xdr:from>
    <xdr:to>
      <xdr:col>1</xdr:col>
      <xdr:colOff>2324100</xdr:colOff>
      <xdr:row>21</xdr:row>
      <xdr:rowOff>200024</xdr:rowOff>
    </xdr:to>
    <xdr:sp macro="" textlink="">
      <xdr:nvSpPr>
        <xdr:cNvPr id="9" name="テキスト 10"/>
        <xdr:cNvSpPr txBox="1"/>
      </xdr:nvSpPr>
      <xdr:spPr bwMode="auto">
        <a:xfrm>
          <a:off x="942975" y="4414837"/>
          <a:ext cx="2209800" cy="585787"/>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西条市　）</a:t>
          </a:r>
        </a:p>
      </xdr:txBody>
    </xdr:sp>
    <xdr:clientData/>
  </xdr:twoCellAnchor>
  <xdr:twoCellAnchor>
    <xdr:from>
      <xdr:col>1</xdr:col>
      <xdr:colOff>114300</xdr:colOff>
      <xdr:row>22</xdr:row>
      <xdr:rowOff>50006</xdr:rowOff>
    </xdr:from>
    <xdr:to>
      <xdr:col>1</xdr:col>
      <xdr:colOff>2324100</xdr:colOff>
      <xdr:row>24</xdr:row>
      <xdr:rowOff>200074</xdr:rowOff>
    </xdr:to>
    <xdr:sp macro="" textlink="">
      <xdr:nvSpPr>
        <xdr:cNvPr id="10" name="テキスト 10"/>
        <xdr:cNvSpPr txBox="1"/>
      </xdr:nvSpPr>
      <xdr:spPr bwMode="auto">
        <a:xfrm>
          <a:off x="942975" y="5079206"/>
          <a:ext cx="2209800" cy="607268"/>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東温市　）</a:t>
          </a:r>
        </a:p>
      </xdr:txBody>
    </xdr:sp>
    <xdr:clientData/>
  </xdr:twoCellAnchor>
  <xdr:twoCellAnchor>
    <xdr:from>
      <xdr:col>1</xdr:col>
      <xdr:colOff>114300</xdr:colOff>
      <xdr:row>25</xdr:row>
      <xdr:rowOff>57150</xdr:rowOff>
    </xdr:from>
    <xdr:to>
      <xdr:col>1</xdr:col>
      <xdr:colOff>2333625</xdr:colOff>
      <xdr:row>27</xdr:row>
      <xdr:rowOff>209550</xdr:rowOff>
    </xdr:to>
    <xdr:sp macro="" textlink="">
      <xdr:nvSpPr>
        <xdr:cNvPr id="11" name="テキスト 15"/>
        <xdr:cNvSpPr txBox="1"/>
      </xdr:nvSpPr>
      <xdr:spPr bwMode="auto">
        <a:xfrm>
          <a:off x="942975" y="5772150"/>
          <a:ext cx="2219325" cy="609600"/>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松山市　）</a:t>
          </a:r>
        </a:p>
      </xdr:txBody>
    </xdr:sp>
    <xdr:clientData/>
  </xdr:twoCellAnchor>
  <xdr:twoCellAnchor>
    <xdr:from>
      <xdr:col>1</xdr:col>
      <xdr:colOff>114300</xdr:colOff>
      <xdr:row>28</xdr:row>
      <xdr:rowOff>57150</xdr:rowOff>
    </xdr:from>
    <xdr:to>
      <xdr:col>1</xdr:col>
      <xdr:colOff>2333625</xdr:colOff>
      <xdr:row>30</xdr:row>
      <xdr:rowOff>200025</xdr:rowOff>
    </xdr:to>
    <xdr:sp macro="" textlink="">
      <xdr:nvSpPr>
        <xdr:cNvPr id="12" name="テキスト 16"/>
        <xdr:cNvSpPr txBox="1"/>
      </xdr:nvSpPr>
      <xdr:spPr bwMode="auto">
        <a:xfrm>
          <a:off x="942975" y="6457950"/>
          <a:ext cx="2219325" cy="600075"/>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砥部町　）</a:t>
          </a:r>
        </a:p>
      </xdr:txBody>
    </xdr:sp>
    <xdr:clientData/>
  </xdr:twoCellAnchor>
  <xdr:twoCellAnchor>
    <xdr:from>
      <xdr:col>1</xdr:col>
      <xdr:colOff>114300</xdr:colOff>
      <xdr:row>31</xdr:row>
      <xdr:rowOff>57150</xdr:rowOff>
    </xdr:from>
    <xdr:to>
      <xdr:col>1</xdr:col>
      <xdr:colOff>2333625</xdr:colOff>
      <xdr:row>33</xdr:row>
      <xdr:rowOff>200025</xdr:rowOff>
    </xdr:to>
    <xdr:sp macro="" textlink="">
      <xdr:nvSpPr>
        <xdr:cNvPr id="13" name="テキスト 16"/>
        <xdr:cNvSpPr txBox="1"/>
      </xdr:nvSpPr>
      <xdr:spPr bwMode="auto">
        <a:xfrm>
          <a:off x="942975" y="7143750"/>
          <a:ext cx="2219325" cy="600075"/>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伊予市　）</a:t>
          </a:r>
        </a:p>
      </xdr:txBody>
    </xdr:sp>
    <xdr:clientData/>
  </xdr:twoCellAnchor>
  <xdr:twoCellAnchor>
    <xdr:from>
      <xdr:col>1</xdr:col>
      <xdr:colOff>114300</xdr:colOff>
      <xdr:row>34</xdr:row>
      <xdr:rowOff>57150</xdr:rowOff>
    </xdr:from>
    <xdr:to>
      <xdr:col>1</xdr:col>
      <xdr:colOff>2333625</xdr:colOff>
      <xdr:row>36</xdr:row>
      <xdr:rowOff>219075</xdr:rowOff>
    </xdr:to>
    <xdr:sp macro="" textlink="">
      <xdr:nvSpPr>
        <xdr:cNvPr id="14" name="テキスト 17"/>
        <xdr:cNvSpPr txBox="1"/>
      </xdr:nvSpPr>
      <xdr:spPr bwMode="auto">
        <a:xfrm>
          <a:off x="942975" y="7829550"/>
          <a:ext cx="2219325" cy="619125"/>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内子町　）</a:t>
          </a:r>
        </a:p>
      </xdr:txBody>
    </xdr:sp>
    <xdr:clientData/>
  </xdr:twoCellAnchor>
  <xdr:twoCellAnchor>
    <xdr:from>
      <xdr:col>1</xdr:col>
      <xdr:colOff>114300</xdr:colOff>
      <xdr:row>37</xdr:row>
      <xdr:rowOff>80962</xdr:rowOff>
    </xdr:from>
    <xdr:to>
      <xdr:col>1</xdr:col>
      <xdr:colOff>2333625</xdr:colOff>
      <xdr:row>39</xdr:row>
      <xdr:rowOff>190489</xdr:rowOff>
    </xdr:to>
    <xdr:sp macro="" textlink="">
      <xdr:nvSpPr>
        <xdr:cNvPr id="15" name="テキスト 17"/>
        <xdr:cNvSpPr txBox="1"/>
      </xdr:nvSpPr>
      <xdr:spPr bwMode="auto">
        <a:xfrm>
          <a:off x="942975" y="8539162"/>
          <a:ext cx="2219325" cy="566727"/>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四国縦貫自動車道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大洲市　）</a:t>
          </a:r>
        </a:p>
      </xdr:txBody>
    </xdr:sp>
    <xdr:clientData/>
  </xdr:twoCellAnchor>
  <xdr:twoCellAnchor>
    <xdr:from>
      <xdr:col>1</xdr:col>
      <xdr:colOff>114300</xdr:colOff>
      <xdr:row>41</xdr:row>
      <xdr:rowOff>57150</xdr:rowOff>
    </xdr:from>
    <xdr:to>
      <xdr:col>1</xdr:col>
      <xdr:colOff>2428875</xdr:colOff>
      <xdr:row>43</xdr:row>
      <xdr:rowOff>219075</xdr:rowOff>
    </xdr:to>
    <xdr:sp macro="" textlink="">
      <xdr:nvSpPr>
        <xdr:cNvPr id="16" name="テキスト 18"/>
        <xdr:cNvSpPr txBox="1"/>
      </xdr:nvSpPr>
      <xdr:spPr bwMode="auto">
        <a:xfrm>
          <a:off x="942975" y="9429750"/>
          <a:ext cx="2314575" cy="638175"/>
        </a:xfrm>
        <a:prstGeom prst="rect">
          <a:avLst/>
        </a:prstGeom>
        <a:solidFill>
          <a:srgbClr val="FFFFFF"/>
        </a:solidFill>
        <a:ln w="1">
          <a:noFill/>
          <a:miter lim="800000"/>
        </a:ln>
      </xdr:spPr>
      <xdr:txBody>
        <a:bodyPr vertOverflow="clip" wrap="square" lIns="27432" tIns="18288" rIns="27432" bIns="18288" anchor="ctr" upright="1"/>
        <a:lstStyle/>
        <a:p>
          <a:pPr algn="dist" rtl="0">
            <a:defRPr sz="1000"/>
          </a:pPr>
          <a:r>
            <a:rPr lang="ja-JP" altLang="en-US" sz="1100" b="0" i="0" u="none" baseline="0">
              <a:solidFill>
                <a:srgbClr val="000000"/>
              </a:solidFill>
              <a:latin typeface="ＭＳ 明朝"/>
              <a:ea typeface="ＭＳ 明朝"/>
            </a:rPr>
            <a:t>四国横断自動車道</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　四国中央市　）</a:t>
          </a:r>
        </a:p>
        <a:p>
          <a:pPr algn="dist" rtl="0">
            <a:defRPr sz="1000"/>
          </a:pPr>
          <a:r>
            <a:rPr lang="ja-JP" altLang="en-US" sz="1100" b="0" i="0" u="none" baseline="0">
              <a:solidFill>
                <a:srgbClr val="000000"/>
              </a:solidFill>
              <a:latin typeface="ＭＳ 明朝"/>
              <a:ea typeface="ＭＳ 明朝"/>
            </a:rPr>
            <a:t>（　宇和島市～大洲市　）</a:t>
          </a:r>
        </a:p>
        <a:p>
          <a:pPr algn="dist" rtl="0">
            <a:lnSpc>
              <a:spcPts val="1300"/>
            </a:lnSpc>
          </a:pPr>
          <a:endParaRPr lang="ja-JP" altLang="en-US" sz="1100" b="0" i="0" u="none" baseline="0">
            <a:solidFill>
              <a:srgbClr val="000000"/>
            </a:solidFill>
            <a:latin typeface="ＭＳ 明朝"/>
            <a:ea typeface="ＭＳ 明朝"/>
          </a:endParaRPr>
        </a:p>
      </xdr:txBody>
    </xdr:sp>
    <xdr:clientData/>
  </xdr:twoCellAnchor>
  <xdr:twoCellAnchor>
    <xdr:from>
      <xdr:col>1</xdr:col>
      <xdr:colOff>85725</xdr:colOff>
      <xdr:row>44</xdr:row>
      <xdr:rowOff>59531</xdr:rowOff>
    </xdr:from>
    <xdr:to>
      <xdr:col>1</xdr:col>
      <xdr:colOff>2371725</xdr:colOff>
      <xdr:row>46</xdr:row>
      <xdr:rowOff>180975</xdr:rowOff>
    </xdr:to>
    <xdr:sp macro="" textlink="">
      <xdr:nvSpPr>
        <xdr:cNvPr id="17" name="テキスト 5"/>
        <xdr:cNvSpPr txBox="1"/>
      </xdr:nvSpPr>
      <xdr:spPr bwMode="auto">
        <a:xfrm>
          <a:off x="914400" y="10146506"/>
          <a:ext cx="2286000" cy="578644"/>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四国横断自動車道</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（四国中央市</a:t>
          </a:r>
          <a:r>
            <a:rPr lang="ja-JP" altLang="en-US" sz="1200" b="0" i="0" u="none" baseline="0">
              <a:solidFill>
                <a:srgbClr val="000000"/>
              </a:solidFill>
              <a:latin typeface="ＭＳ 明朝"/>
              <a:ea typeface="ＭＳ 明朝"/>
            </a:rPr>
            <a:t>）</a:t>
          </a:r>
        </a:p>
      </xdr:txBody>
    </xdr:sp>
    <xdr:clientData/>
  </xdr:twoCellAnchor>
  <xdr:twoCellAnchor>
    <xdr:from>
      <xdr:col>1</xdr:col>
      <xdr:colOff>85725</xdr:colOff>
      <xdr:row>47</xdr:row>
      <xdr:rowOff>80962</xdr:rowOff>
    </xdr:from>
    <xdr:to>
      <xdr:col>1</xdr:col>
      <xdr:colOff>2371725</xdr:colOff>
      <xdr:row>49</xdr:row>
      <xdr:rowOff>180963</xdr:rowOff>
    </xdr:to>
    <xdr:sp macro="" textlink="">
      <xdr:nvSpPr>
        <xdr:cNvPr id="18" name="テキスト 5"/>
        <xdr:cNvSpPr txBox="1"/>
      </xdr:nvSpPr>
      <xdr:spPr bwMode="auto">
        <a:xfrm>
          <a:off x="914400" y="10853737"/>
          <a:ext cx="2286000" cy="557201"/>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四国横断自動車道</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（宇和島市</a:t>
          </a:r>
          <a:r>
            <a:rPr lang="ja-JP" altLang="en-US" sz="1200" b="0" i="0" u="none" baseline="0">
              <a:solidFill>
                <a:srgbClr val="000000"/>
              </a:solidFill>
              <a:latin typeface="ＭＳ 明朝"/>
              <a:ea typeface="ＭＳ 明朝"/>
            </a:rPr>
            <a:t>）</a:t>
          </a:r>
        </a:p>
      </xdr:txBody>
    </xdr:sp>
    <xdr:clientData/>
  </xdr:twoCellAnchor>
  <xdr:twoCellAnchor>
    <xdr:from>
      <xdr:col>1</xdr:col>
      <xdr:colOff>85725</xdr:colOff>
      <xdr:row>50</xdr:row>
      <xdr:rowOff>47625</xdr:rowOff>
    </xdr:from>
    <xdr:to>
      <xdr:col>1</xdr:col>
      <xdr:colOff>2371725</xdr:colOff>
      <xdr:row>52</xdr:row>
      <xdr:rowOff>180975</xdr:rowOff>
    </xdr:to>
    <xdr:sp macro="" textlink="">
      <xdr:nvSpPr>
        <xdr:cNvPr id="19" name="テキスト 5"/>
        <xdr:cNvSpPr txBox="1"/>
      </xdr:nvSpPr>
      <xdr:spPr bwMode="auto">
        <a:xfrm>
          <a:off x="914400" y="11506200"/>
          <a:ext cx="2286000" cy="590550"/>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四国横断自動車道</a:t>
          </a:r>
        </a:p>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（西予市</a:t>
          </a:r>
          <a:r>
            <a:rPr lang="ja-JP" altLang="en-US" sz="1200" b="0" i="0" u="none" baseline="0">
              <a:solidFill>
                <a:srgbClr val="000000"/>
              </a:solidFill>
              <a:latin typeface="ＭＳ 明朝"/>
              <a:ea typeface="ＭＳ 明朝"/>
            </a:rPr>
            <a:t>）</a:t>
          </a:r>
        </a:p>
      </xdr:txBody>
    </xdr:sp>
    <xdr:clientData/>
  </xdr:twoCellAnchor>
  <xdr:twoCellAnchor>
    <xdr:from>
      <xdr:col>1</xdr:col>
      <xdr:colOff>114300</xdr:colOff>
      <xdr:row>53</xdr:row>
      <xdr:rowOff>71437</xdr:rowOff>
    </xdr:from>
    <xdr:to>
      <xdr:col>1</xdr:col>
      <xdr:colOff>2333625</xdr:colOff>
      <xdr:row>55</xdr:row>
      <xdr:rowOff>190500</xdr:rowOff>
    </xdr:to>
    <xdr:sp macro="" textlink="">
      <xdr:nvSpPr>
        <xdr:cNvPr id="20" name="テキスト 17"/>
        <xdr:cNvSpPr txBox="1"/>
      </xdr:nvSpPr>
      <xdr:spPr bwMode="auto">
        <a:xfrm>
          <a:off x="942975" y="12215812"/>
          <a:ext cx="2219325" cy="576263"/>
        </a:xfrm>
        <a:prstGeom prst="rect">
          <a:avLst/>
        </a:prstGeom>
        <a:solidFill>
          <a:srgbClr val="FFFFFF"/>
        </a:solidFill>
        <a:ln w="1">
          <a:noFill/>
          <a:miter lim="800000"/>
        </a:ln>
      </xdr:spPr>
      <xdr:txBody>
        <a:bodyPr vertOverflow="clip" wrap="square" lIns="27432" tIns="18288" rIns="27432" bIns="18288" anchor="ctr" upright="1"/>
        <a:lstStyle/>
        <a:p>
          <a:pPr algn="dist" rtl="0">
            <a:lnSpc>
              <a:spcPts val="1300"/>
            </a:lnSpc>
            <a:defRPr sz="1000">
              <a:latin typeface="ＭＳ Ｐゴシック"/>
              <a:ea typeface="ＭＳ Ｐゴシック"/>
            </a:defRPr>
          </a:pPr>
          <a:r>
            <a:rPr lang="ja-JP" altLang="en-US" sz="1100" b="0" i="0" u="none" baseline="0">
              <a:solidFill>
                <a:srgbClr val="000000"/>
              </a:solidFill>
              <a:latin typeface="ＭＳ 明朝"/>
              <a:ea typeface="ＭＳ 明朝"/>
            </a:rPr>
            <a:t>四国横断自動車道</a:t>
          </a:r>
        </a:p>
        <a:p>
          <a:pPr algn="dist" rtl="0">
            <a:lnSpc>
              <a:spcPts val="1200"/>
            </a:lnSpc>
            <a:defRPr sz="1000">
              <a:latin typeface="ＭＳ Ｐゴシック"/>
              <a:ea typeface="ＭＳ Ｐゴシック"/>
            </a:defRPr>
          </a:pPr>
          <a:r>
            <a:rPr lang="ja-JP" altLang="en-US" sz="1100" b="0" i="0" u="none" baseline="0">
              <a:solidFill>
                <a:srgbClr val="000000"/>
              </a:solidFill>
              <a:latin typeface="ＭＳ 明朝"/>
              <a:ea typeface="ＭＳ 明朝"/>
            </a:rPr>
            <a:t>（　大洲市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
  <sheetViews>
    <sheetView tabSelected="1" view="pageBreakPreview" zoomScale="75" zoomScaleNormal="75" zoomScaleSheetLayoutView="75" workbookViewId="0">
      <selection activeCell="G23" sqref="G23:G27"/>
    </sheetView>
  </sheetViews>
  <sheetFormatPr defaultColWidth="8.875" defaultRowHeight="13.5" x14ac:dyDescent="0.15"/>
  <cols>
    <col min="1" max="1" width="8.625" style="3" customWidth="1"/>
    <col min="2" max="2" width="34" style="3" customWidth="1"/>
    <col min="3" max="6" width="4.125" style="3" customWidth="1"/>
    <col min="7" max="7" width="17.875" style="3" customWidth="1"/>
    <col min="8" max="8" width="20.5" style="3" customWidth="1"/>
    <col min="9" max="9" width="18" style="3" customWidth="1"/>
    <col min="10" max="10" width="20.5" style="3" customWidth="1"/>
    <col min="11" max="11" width="10.875" style="3" customWidth="1"/>
    <col min="12" max="12" width="13.125" style="3" customWidth="1"/>
    <col min="13" max="18" width="12.125" style="3" customWidth="1"/>
    <col min="19" max="19" width="13.25" style="3" customWidth="1"/>
    <col min="20" max="25" width="13.5" style="3" customWidth="1"/>
    <col min="26" max="26" width="13.75" style="3" customWidth="1"/>
    <col min="27" max="28" width="13.5" style="3" customWidth="1"/>
    <col min="29" max="32" width="3.75" style="3" customWidth="1"/>
    <col min="33" max="33" width="22.75" style="3" customWidth="1"/>
    <col min="34" max="35" width="5.75" style="3" customWidth="1"/>
    <col min="36" max="38" width="18.75" style="3" customWidth="1"/>
    <col min="39" max="16384" width="8.875" style="3"/>
  </cols>
  <sheetData>
    <row r="1" spans="1:39" ht="21.75" customHeight="1" x14ac:dyDescent="0.15">
      <c r="A1" s="1" t="s">
        <v>0</v>
      </c>
      <c r="B1" s="1"/>
      <c r="C1" s="1"/>
      <c r="D1" s="1"/>
      <c r="E1" s="1"/>
      <c r="F1" s="1"/>
      <c r="G1" s="1"/>
      <c r="H1" s="1"/>
      <c r="I1" s="1"/>
      <c r="J1" s="1"/>
      <c r="K1" s="1"/>
      <c r="L1" s="1"/>
      <c r="M1" s="1"/>
      <c r="N1" s="2"/>
      <c r="O1" s="1"/>
      <c r="P1" s="1"/>
      <c r="Q1" s="1"/>
      <c r="R1" s="1"/>
      <c r="S1" s="1"/>
      <c r="T1" s="1"/>
      <c r="U1" s="1"/>
      <c r="V1" s="1"/>
      <c r="W1" s="1"/>
      <c r="X1" s="1"/>
      <c r="Y1" s="1"/>
      <c r="Z1" s="1"/>
      <c r="AA1" s="1"/>
      <c r="AB1" s="1"/>
      <c r="AC1" s="1"/>
      <c r="AD1" s="1"/>
      <c r="AE1" s="1"/>
      <c r="AF1" s="1"/>
      <c r="AG1" s="1"/>
      <c r="AH1" s="1"/>
      <c r="AI1" s="1"/>
      <c r="AJ1" s="1"/>
      <c r="AK1" s="1"/>
      <c r="AL1" s="1"/>
      <c r="AM1" s="1"/>
    </row>
    <row r="2" spans="1:39" ht="21.75" customHeight="1" x14ac:dyDescent="0.15">
      <c r="A2" s="1" t="s">
        <v>1</v>
      </c>
      <c r="B2" s="2"/>
      <c r="C2" s="2"/>
      <c r="D2" s="2"/>
      <c r="E2" s="2"/>
      <c r="F2" s="1"/>
      <c r="G2" s="1"/>
      <c r="H2" s="1"/>
      <c r="I2" s="1"/>
      <c r="J2" s="1"/>
      <c r="K2" s="1"/>
      <c r="L2" s="1"/>
      <c r="M2" s="1"/>
      <c r="N2" s="2"/>
      <c r="O2" s="1"/>
      <c r="P2" s="1"/>
      <c r="Q2" s="1"/>
      <c r="R2" s="1"/>
      <c r="S2" s="1"/>
      <c r="T2" s="1"/>
      <c r="U2" s="1"/>
      <c r="V2" s="1"/>
      <c r="W2" s="1"/>
      <c r="X2" s="1"/>
      <c r="Y2" s="1"/>
      <c r="Z2" s="1"/>
      <c r="AA2" s="1"/>
      <c r="AB2" s="1"/>
      <c r="AC2" s="1"/>
      <c r="AD2" s="1"/>
      <c r="AE2" s="1"/>
      <c r="AF2" s="1"/>
      <c r="AG2" s="1"/>
      <c r="AH2" s="1"/>
      <c r="AI2" s="1"/>
      <c r="AJ2" s="1"/>
      <c r="AK2" s="1"/>
      <c r="AL2" s="1"/>
      <c r="AM2" s="1"/>
    </row>
    <row r="3" spans="1:39" ht="21.75" customHeight="1" x14ac:dyDescent="0.15">
      <c r="A3" s="1" t="s">
        <v>2</v>
      </c>
      <c r="B3" s="2"/>
      <c r="C3" s="2"/>
      <c r="D3" s="2"/>
      <c r="E3" s="2"/>
      <c r="F3" s="1"/>
      <c r="G3" s="1"/>
      <c r="H3" s="1"/>
      <c r="I3" s="1"/>
      <c r="J3" s="1"/>
      <c r="K3" s="1"/>
      <c r="L3" s="1"/>
      <c r="M3" s="1"/>
      <c r="N3" s="2"/>
      <c r="O3" s="1"/>
      <c r="P3" s="1"/>
      <c r="Q3" s="1"/>
      <c r="R3" s="1"/>
      <c r="S3" s="1"/>
      <c r="T3" s="1"/>
      <c r="U3" s="1"/>
      <c r="V3" s="1"/>
      <c r="W3" s="1"/>
      <c r="X3" s="1"/>
      <c r="Y3" s="1"/>
      <c r="Z3" s="1"/>
      <c r="AA3" s="1"/>
      <c r="AB3" s="1"/>
      <c r="AC3" s="1"/>
      <c r="AD3" s="1"/>
      <c r="AE3" s="1"/>
      <c r="AF3" s="1"/>
      <c r="AG3" s="1"/>
      <c r="AH3" s="1"/>
      <c r="AI3" s="1"/>
      <c r="AJ3" s="1"/>
      <c r="AK3" s="1"/>
      <c r="AL3" s="1"/>
      <c r="AM3" s="1"/>
    </row>
    <row r="4" spans="1:39" ht="21.75" customHeight="1" x14ac:dyDescent="0.15">
      <c r="A4" s="4" t="s">
        <v>3</v>
      </c>
      <c r="B4" s="2"/>
      <c r="C4" s="2"/>
      <c r="D4" s="2"/>
      <c r="E4" s="2"/>
      <c r="F4" s="1"/>
      <c r="G4" s="1"/>
      <c r="H4" s="1"/>
      <c r="I4" s="1"/>
      <c r="J4" s="1"/>
      <c r="K4" s="1"/>
      <c r="L4" s="1"/>
      <c r="M4" s="1"/>
      <c r="N4" s="2"/>
      <c r="O4" s="1"/>
      <c r="P4" s="1"/>
      <c r="Q4" s="1"/>
      <c r="R4" s="1"/>
      <c r="S4" s="1"/>
      <c r="T4" s="1"/>
      <c r="U4" s="1"/>
      <c r="V4" s="1"/>
      <c r="W4" s="1"/>
      <c r="X4" s="1"/>
      <c r="Y4" s="1"/>
      <c r="Z4" s="1"/>
      <c r="AA4" s="1"/>
      <c r="AB4" s="1"/>
      <c r="AC4" s="1"/>
      <c r="AD4" s="1"/>
      <c r="AE4" s="1"/>
      <c r="AF4" s="1"/>
      <c r="AG4" s="1"/>
      <c r="AH4" s="1"/>
      <c r="AI4" s="1"/>
      <c r="AJ4" s="1"/>
      <c r="AK4" s="1"/>
      <c r="AL4" s="1"/>
      <c r="AM4" s="1"/>
    </row>
    <row r="5" spans="1:39" ht="21.75" customHeight="1" x14ac:dyDescent="0.15">
      <c r="A5" s="1"/>
      <c r="B5" s="2"/>
      <c r="C5" s="2"/>
      <c r="D5" s="2"/>
      <c r="E5" s="2"/>
      <c r="F5" s="1"/>
      <c r="G5" s="1"/>
      <c r="H5" s="1"/>
      <c r="I5" s="1"/>
      <c r="J5" s="1"/>
      <c r="K5" s="1"/>
      <c r="L5" s="1"/>
      <c r="M5" s="1"/>
      <c r="N5" s="2"/>
      <c r="O5" s="1"/>
      <c r="P5" s="1"/>
      <c r="Q5" s="1"/>
      <c r="R5" s="1"/>
      <c r="S5" s="1"/>
      <c r="T5" s="1"/>
      <c r="U5" s="1"/>
      <c r="V5" s="1"/>
      <c r="W5" s="1"/>
      <c r="X5" s="1"/>
      <c r="Y5" s="1"/>
      <c r="Z5" s="1"/>
      <c r="AA5" s="1"/>
      <c r="AB5" s="1"/>
      <c r="AC5" s="1"/>
      <c r="AD5" s="1"/>
      <c r="AE5" s="1"/>
      <c r="AF5" s="1"/>
      <c r="AG5" s="1"/>
      <c r="AH5" s="1"/>
      <c r="AI5" s="1"/>
      <c r="AJ5" s="1"/>
      <c r="AK5" s="1"/>
      <c r="AL5" s="5" t="s">
        <v>4</v>
      </c>
      <c r="AM5" s="1"/>
    </row>
    <row r="6" spans="1:39" ht="21.75" customHeight="1" x14ac:dyDescent="0.15">
      <c r="A6" s="86"/>
      <c r="B6" s="75" t="s">
        <v>5</v>
      </c>
      <c r="C6" s="137" t="s">
        <v>6</v>
      </c>
      <c r="D6" s="103"/>
      <c r="E6" s="103"/>
      <c r="F6" s="90"/>
      <c r="G6" s="75" t="s">
        <v>7</v>
      </c>
      <c r="H6" s="138" t="s">
        <v>8</v>
      </c>
      <c r="I6" s="75" t="s">
        <v>9</v>
      </c>
      <c r="J6" s="107" t="s">
        <v>10</v>
      </c>
      <c r="K6" s="108"/>
      <c r="L6" s="108"/>
      <c r="M6" s="108"/>
      <c r="N6" s="108"/>
      <c r="O6" s="108"/>
      <c r="P6" s="108"/>
      <c r="Q6" s="108"/>
      <c r="R6" s="108"/>
      <c r="S6" s="109"/>
      <c r="T6" s="76" t="s">
        <v>11</v>
      </c>
      <c r="U6" s="77"/>
      <c r="V6" s="77"/>
      <c r="W6" s="77"/>
      <c r="X6" s="77"/>
      <c r="Y6" s="77"/>
      <c r="Z6" s="77"/>
      <c r="AA6" s="77"/>
      <c r="AB6" s="78"/>
      <c r="AC6" s="130" t="s">
        <v>12</v>
      </c>
      <c r="AD6" s="97"/>
      <c r="AE6" s="97"/>
      <c r="AF6" s="98"/>
      <c r="AG6" s="75" t="s">
        <v>13</v>
      </c>
      <c r="AH6" s="119" t="s">
        <v>14</v>
      </c>
      <c r="AI6" s="134"/>
      <c r="AJ6" s="96" t="s">
        <v>15</v>
      </c>
      <c r="AK6" s="97"/>
      <c r="AL6" s="98"/>
      <c r="AM6" s="53" t="s">
        <v>16</v>
      </c>
    </row>
    <row r="7" spans="1:39" ht="21.75" customHeight="1" x14ac:dyDescent="0.15">
      <c r="A7" s="87"/>
      <c r="B7" s="57"/>
      <c r="C7" s="84"/>
      <c r="D7" s="110"/>
      <c r="E7" s="110"/>
      <c r="F7" s="85"/>
      <c r="G7" s="57"/>
      <c r="H7" s="139"/>
      <c r="I7" s="57"/>
      <c r="J7" s="107" t="s">
        <v>17</v>
      </c>
      <c r="K7" s="109"/>
      <c r="L7" s="76" t="s">
        <v>18</v>
      </c>
      <c r="M7" s="77"/>
      <c r="N7" s="78"/>
      <c r="O7" s="76" t="s">
        <v>19</v>
      </c>
      <c r="P7" s="77"/>
      <c r="Q7" s="77"/>
      <c r="R7" s="77"/>
      <c r="S7" s="78"/>
      <c r="T7" s="76" t="s">
        <v>20</v>
      </c>
      <c r="U7" s="77"/>
      <c r="V7" s="77"/>
      <c r="W7" s="77"/>
      <c r="X7" s="77"/>
      <c r="Y7" s="77"/>
      <c r="Z7" s="77"/>
      <c r="AA7" s="77"/>
      <c r="AB7" s="78"/>
      <c r="AC7" s="131"/>
      <c r="AD7" s="132"/>
      <c r="AE7" s="132"/>
      <c r="AF7" s="133"/>
      <c r="AG7" s="58"/>
      <c r="AH7" s="135"/>
      <c r="AI7" s="136"/>
      <c r="AJ7" s="99"/>
      <c r="AK7" s="100"/>
      <c r="AL7" s="101"/>
      <c r="AM7" s="54"/>
    </row>
    <row r="8" spans="1:39" ht="21.75" customHeight="1" x14ac:dyDescent="0.15">
      <c r="A8" s="87"/>
      <c r="B8" s="57"/>
      <c r="C8" s="121" t="s">
        <v>21</v>
      </c>
      <c r="D8" s="121" t="s">
        <v>22</v>
      </c>
      <c r="E8" s="121" t="s">
        <v>23</v>
      </c>
      <c r="F8" s="121" t="s">
        <v>24</v>
      </c>
      <c r="G8" s="57"/>
      <c r="H8" s="139"/>
      <c r="I8" s="57"/>
      <c r="J8" s="124"/>
      <c r="K8" s="125"/>
      <c r="L8" s="75" t="s">
        <v>25</v>
      </c>
      <c r="M8" s="6" t="s">
        <v>26</v>
      </c>
      <c r="N8" s="6" t="s">
        <v>27</v>
      </c>
      <c r="O8" s="70" t="s">
        <v>28</v>
      </c>
      <c r="P8" s="76" t="s">
        <v>29</v>
      </c>
      <c r="Q8" s="77"/>
      <c r="R8" s="77"/>
      <c r="S8" s="78"/>
      <c r="T8" s="76" t="s">
        <v>30</v>
      </c>
      <c r="U8" s="77"/>
      <c r="V8" s="77"/>
      <c r="W8" s="78"/>
      <c r="X8" s="76" t="s">
        <v>31</v>
      </c>
      <c r="Y8" s="77"/>
      <c r="Z8" s="77"/>
      <c r="AA8" s="77"/>
      <c r="AB8" s="78"/>
      <c r="AC8" s="79" t="s">
        <v>32</v>
      </c>
      <c r="AD8" s="80"/>
      <c r="AE8" s="79" t="s">
        <v>33</v>
      </c>
      <c r="AF8" s="80"/>
      <c r="AG8" s="56" t="s">
        <v>34</v>
      </c>
      <c r="AH8" s="53" t="s">
        <v>35</v>
      </c>
      <c r="AI8" s="115" t="s">
        <v>36</v>
      </c>
      <c r="AJ8" s="70" t="s">
        <v>37</v>
      </c>
      <c r="AK8" s="70" t="s">
        <v>38</v>
      </c>
      <c r="AL8" s="70" t="s">
        <v>39</v>
      </c>
      <c r="AM8" s="54"/>
    </row>
    <row r="9" spans="1:39" ht="21.75" customHeight="1" x14ac:dyDescent="0.15">
      <c r="A9" s="87"/>
      <c r="B9" s="57"/>
      <c r="C9" s="122"/>
      <c r="D9" s="122"/>
      <c r="E9" s="122"/>
      <c r="F9" s="122"/>
      <c r="G9" s="57"/>
      <c r="H9" s="139"/>
      <c r="I9" s="57"/>
      <c r="J9" s="126"/>
      <c r="K9" s="127"/>
      <c r="L9" s="57"/>
      <c r="M9" s="111" t="s">
        <v>40</v>
      </c>
      <c r="N9" s="111" t="s">
        <v>40</v>
      </c>
      <c r="O9" s="118"/>
      <c r="P9" s="70" t="s">
        <v>41</v>
      </c>
      <c r="Q9" s="73" t="s">
        <v>42</v>
      </c>
      <c r="R9" s="74"/>
      <c r="S9" s="111" t="s">
        <v>43</v>
      </c>
      <c r="T9" s="111" t="s">
        <v>44</v>
      </c>
      <c r="U9" s="111" t="s">
        <v>45</v>
      </c>
      <c r="V9" s="111" t="s">
        <v>46</v>
      </c>
      <c r="W9" s="111" t="s">
        <v>47</v>
      </c>
      <c r="X9" s="111" t="s">
        <v>46</v>
      </c>
      <c r="Y9" s="111" t="s">
        <v>48</v>
      </c>
      <c r="Z9" s="119" t="s">
        <v>49</v>
      </c>
      <c r="AA9" s="7"/>
      <c r="AB9" s="111" t="s">
        <v>50</v>
      </c>
      <c r="AC9" s="53" t="s">
        <v>51</v>
      </c>
      <c r="AD9" s="53" t="s">
        <v>52</v>
      </c>
      <c r="AE9" s="53" t="s">
        <v>51</v>
      </c>
      <c r="AF9" s="53" t="s">
        <v>52</v>
      </c>
      <c r="AG9" s="68"/>
      <c r="AH9" s="54"/>
      <c r="AI9" s="116"/>
      <c r="AJ9" s="71"/>
      <c r="AK9" s="71"/>
      <c r="AL9" s="71"/>
      <c r="AM9" s="54"/>
    </row>
    <row r="10" spans="1:39" ht="21.75" customHeight="1" x14ac:dyDescent="0.15">
      <c r="A10" s="88"/>
      <c r="B10" s="58"/>
      <c r="C10" s="123"/>
      <c r="D10" s="123"/>
      <c r="E10" s="123"/>
      <c r="F10" s="123"/>
      <c r="G10" s="58"/>
      <c r="H10" s="140"/>
      <c r="I10" s="58"/>
      <c r="J10" s="128"/>
      <c r="K10" s="129"/>
      <c r="L10" s="58"/>
      <c r="M10" s="112"/>
      <c r="N10" s="112"/>
      <c r="O10" s="113"/>
      <c r="P10" s="113"/>
      <c r="Q10" s="8" t="s">
        <v>53</v>
      </c>
      <c r="R10" s="8" t="s">
        <v>54</v>
      </c>
      <c r="S10" s="112"/>
      <c r="T10" s="114"/>
      <c r="U10" s="114"/>
      <c r="V10" s="114"/>
      <c r="W10" s="114"/>
      <c r="X10" s="114"/>
      <c r="Y10" s="114"/>
      <c r="Z10" s="120"/>
      <c r="AA10" s="9" t="s">
        <v>55</v>
      </c>
      <c r="AB10" s="112"/>
      <c r="AC10" s="55"/>
      <c r="AD10" s="55"/>
      <c r="AE10" s="55"/>
      <c r="AF10" s="55"/>
      <c r="AG10" s="69"/>
      <c r="AH10" s="55"/>
      <c r="AI10" s="117"/>
      <c r="AJ10" s="72"/>
      <c r="AK10" s="72"/>
      <c r="AL10" s="72"/>
      <c r="AM10" s="55"/>
    </row>
    <row r="11" spans="1:39" ht="21.75" customHeight="1" x14ac:dyDescent="0.15">
      <c r="A11" s="53" t="s">
        <v>56</v>
      </c>
      <c r="B11" s="75" t="s">
        <v>57</v>
      </c>
      <c r="C11" s="59">
        <v>1</v>
      </c>
      <c r="D11" s="59"/>
      <c r="E11" s="59"/>
      <c r="F11" s="59">
        <v>1</v>
      </c>
      <c r="G11" s="41">
        <v>13127</v>
      </c>
      <c r="H11" s="10"/>
      <c r="I11" s="41">
        <v>13127</v>
      </c>
      <c r="J11" s="64">
        <v>13127</v>
      </c>
      <c r="K11" s="66">
        <v>100</v>
      </c>
      <c r="L11" s="41">
        <v>7199</v>
      </c>
      <c r="M11" s="41">
        <v>24</v>
      </c>
      <c r="N11" s="144"/>
      <c r="O11" s="141"/>
      <c r="P11" s="144"/>
      <c r="Q11" s="41">
        <v>13127</v>
      </c>
      <c r="R11" s="141"/>
      <c r="S11" s="47">
        <v>100</v>
      </c>
      <c r="T11" s="141"/>
      <c r="U11" s="44">
        <v>1040</v>
      </c>
      <c r="V11" s="41">
        <v>12087</v>
      </c>
      <c r="W11" s="141"/>
      <c r="X11" s="141"/>
      <c r="Y11" s="141"/>
      <c r="Z11" s="141"/>
      <c r="AA11" s="141"/>
      <c r="AB11" s="141"/>
      <c r="AC11" s="141">
        <v>2</v>
      </c>
      <c r="AD11" s="141"/>
      <c r="AE11" s="141"/>
      <c r="AF11" s="141"/>
      <c r="AG11" s="144"/>
      <c r="AH11" s="141"/>
      <c r="AI11" s="141"/>
      <c r="AJ11" s="41">
        <v>568289</v>
      </c>
      <c r="AK11" s="11"/>
      <c r="AL11" s="11"/>
      <c r="AM11" s="38">
        <v>1</v>
      </c>
    </row>
    <row r="12" spans="1:39" ht="21.75" customHeight="1" x14ac:dyDescent="0.15">
      <c r="A12" s="54"/>
      <c r="B12" s="57"/>
      <c r="C12" s="60"/>
      <c r="D12" s="60"/>
      <c r="E12" s="60"/>
      <c r="F12" s="60"/>
      <c r="G12" s="42"/>
      <c r="H12" s="12"/>
      <c r="I12" s="42"/>
      <c r="J12" s="65"/>
      <c r="K12" s="67"/>
      <c r="L12" s="42"/>
      <c r="M12" s="62"/>
      <c r="N12" s="145"/>
      <c r="O12" s="142"/>
      <c r="P12" s="146"/>
      <c r="Q12" s="42"/>
      <c r="R12" s="142"/>
      <c r="S12" s="63"/>
      <c r="T12" s="142"/>
      <c r="U12" s="45"/>
      <c r="V12" s="42"/>
      <c r="W12" s="142"/>
      <c r="X12" s="142"/>
      <c r="Y12" s="142"/>
      <c r="Z12" s="142"/>
      <c r="AA12" s="142"/>
      <c r="AB12" s="142"/>
      <c r="AC12" s="142"/>
      <c r="AD12" s="142"/>
      <c r="AE12" s="142"/>
      <c r="AF12" s="142"/>
      <c r="AG12" s="145"/>
      <c r="AH12" s="142"/>
      <c r="AI12" s="142"/>
      <c r="AJ12" s="42"/>
      <c r="AK12" s="13">
        <v>144957</v>
      </c>
      <c r="AL12" s="13">
        <v>117131</v>
      </c>
      <c r="AM12" s="39"/>
    </row>
    <row r="13" spans="1:39" ht="21.75" customHeight="1" x14ac:dyDescent="0.15">
      <c r="A13" s="55"/>
      <c r="B13" s="58"/>
      <c r="C13" s="61"/>
      <c r="D13" s="61"/>
      <c r="E13" s="61"/>
      <c r="F13" s="61"/>
      <c r="G13" s="43"/>
      <c r="H13" s="14"/>
      <c r="I13" s="43"/>
      <c r="J13" s="15"/>
      <c r="K13" s="16"/>
      <c r="L13" s="43"/>
      <c r="M13" s="17">
        <v>5928</v>
      </c>
      <c r="N13" s="17"/>
      <c r="O13" s="143"/>
      <c r="P13" s="147"/>
      <c r="Q13" s="43"/>
      <c r="R13" s="143"/>
      <c r="S13" s="17">
        <v>13127</v>
      </c>
      <c r="T13" s="143"/>
      <c r="U13" s="46"/>
      <c r="V13" s="43"/>
      <c r="W13" s="143"/>
      <c r="X13" s="143"/>
      <c r="Y13" s="143"/>
      <c r="Z13" s="143"/>
      <c r="AA13" s="143"/>
      <c r="AB13" s="143"/>
      <c r="AC13" s="143"/>
      <c r="AD13" s="143"/>
      <c r="AE13" s="143"/>
      <c r="AF13" s="143"/>
      <c r="AG13" s="17"/>
      <c r="AH13" s="143"/>
      <c r="AI13" s="143"/>
      <c r="AJ13" s="43"/>
      <c r="AK13" s="18"/>
      <c r="AL13" s="18"/>
      <c r="AM13" s="40"/>
    </row>
    <row r="14" spans="1:39" ht="21.75" customHeight="1" x14ac:dyDescent="0.15">
      <c r="A14" s="53" t="s">
        <v>58</v>
      </c>
      <c r="B14" s="75" t="s">
        <v>59</v>
      </c>
      <c r="C14" s="59">
        <v>1</v>
      </c>
      <c r="D14" s="59"/>
      <c r="E14" s="59"/>
      <c r="F14" s="59">
        <v>1</v>
      </c>
      <c r="G14" s="41">
        <v>1463</v>
      </c>
      <c r="H14" s="19"/>
      <c r="I14" s="41">
        <v>1463</v>
      </c>
      <c r="J14" s="64">
        <v>1463</v>
      </c>
      <c r="K14" s="66">
        <v>100</v>
      </c>
      <c r="L14" s="41">
        <v>1298</v>
      </c>
      <c r="M14" s="41">
        <v>2</v>
      </c>
      <c r="N14" s="41"/>
      <c r="O14" s="38"/>
      <c r="P14" s="41"/>
      <c r="Q14" s="41">
        <v>1463</v>
      </c>
      <c r="R14" s="38"/>
      <c r="S14" s="47">
        <v>100</v>
      </c>
      <c r="T14" s="38"/>
      <c r="U14" s="44"/>
      <c r="V14" s="41">
        <v>1463</v>
      </c>
      <c r="W14" s="38"/>
      <c r="X14" s="38"/>
      <c r="Y14" s="38"/>
      <c r="Z14" s="38"/>
      <c r="AA14" s="38"/>
      <c r="AB14" s="38"/>
      <c r="AC14" s="38">
        <v>1</v>
      </c>
      <c r="AD14" s="38"/>
      <c r="AE14" s="38"/>
      <c r="AF14" s="38"/>
      <c r="AG14" s="41"/>
      <c r="AH14" s="38"/>
      <c r="AI14" s="38"/>
      <c r="AJ14" s="41">
        <v>77513</v>
      </c>
      <c r="AK14" s="11"/>
      <c r="AL14" s="11"/>
      <c r="AM14" s="38">
        <v>1</v>
      </c>
    </row>
    <row r="15" spans="1:39" ht="21.75" customHeight="1" x14ac:dyDescent="0.15">
      <c r="A15" s="54"/>
      <c r="B15" s="57"/>
      <c r="C15" s="60"/>
      <c r="D15" s="60"/>
      <c r="E15" s="60"/>
      <c r="F15" s="60"/>
      <c r="G15" s="42"/>
      <c r="H15" s="20"/>
      <c r="I15" s="42"/>
      <c r="J15" s="65"/>
      <c r="K15" s="67"/>
      <c r="L15" s="42"/>
      <c r="M15" s="62"/>
      <c r="N15" s="62"/>
      <c r="O15" s="39"/>
      <c r="P15" s="42"/>
      <c r="Q15" s="42"/>
      <c r="R15" s="39"/>
      <c r="S15" s="63"/>
      <c r="T15" s="39"/>
      <c r="U15" s="45"/>
      <c r="V15" s="42"/>
      <c r="W15" s="39"/>
      <c r="X15" s="39"/>
      <c r="Y15" s="39"/>
      <c r="Z15" s="39"/>
      <c r="AA15" s="39"/>
      <c r="AB15" s="39"/>
      <c r="AC15" s="39"/>
      <c r="AD15" s="39"/>
      <c r="AE15" s="39"/>
      <c r="AF15" s="39"/>
      <c r="AG15" s="62"/>
      <c r="AH15" s="39"/>
      <c r="AI15" s="39"/>
      <c r="AJ15" s="42"/>
      <c r="AK15" s="13">
        <v>21517</v>
      </c>
      <c r="AL15" s="13">
        <v>11615</v>
      </c>
      <c r="AM15" s="39"/>
    </row>
    <row r="16" spans="1:39" ht="21.75" customHeight="1" x14ac:dyDescent="0.15">
      <c r="A16" s="55"/>
      <c r="B16" s="58"/>
      <c r="C16" s="61"/>
      <c r="D16" s="61"/>
      <c r="E16" s="61"/>
      <c r="F16" s="61"/>
      <c r="G16" s="43"/>
      <c r="H16" s="21"/>
      <c r="I16" s="43"/>
      <c r="J16" s="22"/>
      <c r="K16" s="16"/>
      <c r="L16" s="43"/>
      <c r="M16" s="18">
        <v>165</v>
      </c>
      <c r="N16" s="18"/>
      <c r="O16" s="40"/>
      <c r="P16" s="43"/>
      <c r="Q16" s="43"/>
      <c r="R16" s="40"/>
      <c r="S16" s="18">
        <v>1463</v>
      </c>
      <c r="T16" s="40"/>
      <c r="U16" s="46"/>
      <c r="V16" s="43"/>
      <c r="W16" s="40"/>
      <c r="X16" s="40"/>
      <c r="Y16" s="40"/>
      <c r="Z16" s="40"/>
      <c r="AA16" s="40"/>
      <c r="AB16" s="40"/>
      <c r="AC16" s="40"/>
      <c r="AD16" s="40"/>
      <c r="AE16" s="40"/>
      <c r="AF16" s="40"/>
      <c r="AG16" s="18"/>
      <c r="AH16" s="40"/>
      <c r="AI16" s="40"/>
      <c r="AJ16" s="43"/>
      <c r="AK16" s="18"/>
      <c r="AL16" s="18"/>
      <c r="AM16" s="40"/>
    </row>
    <row r="17" spans="1:39" ht="21.75" customHeight="1" x14ac:dyDescent="0.15">
      <c r="A17" s="53" t="s">
        <v>60</v>
      </c>
      <c r="B17" s="75" t="s">
        <v>59</v>
      </c>
      <c r="C17" s="59">
        <v>1</v>
      </c>
      <c r="D17" s="59"/>
      <c r="E17" s="59"/>
      <c r="F17" s="59">
        <v>1</v>
      </c>
      <c r="G17" s="41">
        <v>11664</v>
      </c>
      <c r="H17" s="19"/>
      <c r="I17" s="41">
        <v>11664</v>
      </c>
      <c r="J17" s="64">
        <v>11664</v>
      </c>
      <c r="K17" s="66">
        <v>100</v>
      </c>
      <c r="L17" s="41">
        <v>5901</v>
      </c>
      <c r="M17" s="41">
        <v>22</v>
      </c>
      <c r="N17" s="41"/>
      <c r="O17" s="38"/>
      <c r="P17" s="41"/>
      <c r="Q17" s="41">
        <v>11664</v>
      </c>
      <c r="R17" s="38"/>
      <c r="S17" s="47">
        <v>100</v>
      </c>
      <c r="T17" s="38"/>
      <c r="U17" s="44">
        <v>1040</v>
      </c>
      <c r="V17" s="41">
        <v>10624</v>
      </c>
      <c r="W17" s="38"/>
      <c r="X17" s="38"/>
      <c r="Y17" s="38"/>
      <c r="Z17" s="38"/>
      <c r="AA17" s="38"/>
      <c r="AB17" s="38"/>
      <c r="AC17" s="38">
        <v>1</v>
      </c>
      <c r="AD17" s="38"/>
      <c r="AE17" s="38"/>
      <c r="AF17" s="38"/>
      <c r="AG17" s="41"/>
      <c r="AH17" s="38"/>
      <c r="AI17" s="38"/>
      <c r="AJ17" s="41">
        <v>490776</v>
      </c>
      <c r="AK17" s="11"/>
      <c r="AL17" s="11"/>
      <c r="AM17" s="38">
        <v>1</v>
      </c>
    </row>
    <row r="18" spans="1:39" ht="21.75" customHeight="1" x14ac:dyDescent="0.15">
      <c r="A18" s="54"/>
      <c r="B18" s="57"/>
      <c r="C18" s="60"/>
      <c r="D18" s="60"/>
      <c r="E18" s="60"/>
      <c r="F18" s="60"/>
      <c r="G18" s="42"/>
      <c r="H18" s="20"/>
      <c r="I18" s="42"/>
      <c r="J18" s="65"/>
      <c r="K18" s="67"/>
      <c r="L18" s="42"/>
      <c r="M18" s="62"/>
      <c r="N18" s="62"/>
      <c r="O18" s="39"/>
      <c r="P18" s="42"/>
      <c r="Q18" s="42"/>
      <c r="R18" s="39"/>
      <c r="S18" s="63"/>
      <c r="T18" s="39"/>
      <c r="U18" s="45"/>
      <c r="V18" s="42"/>
      <c r="W18" s="39"/>
      <c r="X18" s="39"/>
      <c r="Y18" s="39"/>
      <c r="Z18" s="39"/>
      <c r="AA18" s="39"/>
      <c r="AB18" s="39"/>
      <c r="AC18" s="39"/>
      <c r="AD18" s="39"/>
      <c r="AE18" s="39"/>
      <c r="AF18" s="39"/>
      <c r="AG18" s="62"/>
      <c r="AH18" s="39"/>
      <c r="AI18" s="39"/>
      <c r="AJ18" s="42"/>
      <c r="AK18" s="13">
        <v>123440</v>
      </c>
      <c r="AL18" s="13">
        <v>105516</v>
      </c>
      <c r="AM18" s="39"/>
    </row>
    <row r="19" spans="1:39" ht="21.75" customHeight="1" x14ac:dyDescent="0.15">
      <c r="A19" s="55"/>
      <c r="B19" s="58"/>
      <c r="C19" s="61"/>
      <c r="D19" s="61"/>
      <c r="E19" s="61"/>
      <c r="F19" s="61"/>
      <c r="G19" s="43"/>
      <c r="H19" s="21"/>
      <c r="I19" s="43"/>
      <c r="J19" s="22"/>
      <c r="K19" s="16"/>
      <c r="L19" s="43"/>
      <c r="M19" s="18">
        <v>5763</v>
      </c>
      <c r="N19" s="18"/>
      <c r="O19" s="40"/>
      <c r="P19" s="43"/>
      <c r="Q19" s="43"/>
      <c r="R19" s="40"/>
      <c r="S19" s="18">
        <v>11664</v>
      </c>
      <c r="T19" s="40"/>
      <c r="U19" s="46"/>
      <c r="V19" s="43"/>
      <c r="W19" s="40"/>
      <c r="X19" s="40"/>
      <c r="Y19" s="40"/>
      <c r="Z19" s="40"/>
      <c r="AA19" s="40"/>
      <c r="AB19" s="40"/>
      <c r="AC19" s="40"/>
      <c r="AD19" s="40"/>
      <c r="AE19" s="40"/>
      <c r="AF19" s="40"/>
      <c r="AG19" s="18"/>
      <c r="AH19" s="40"/>
      <c r="AI19" s="40"/>
      <c r="AJ19" s="43"/>
      <c r="AK19" s="18"/>
      <c r="AL19" s="18"/>
      <c r="AM19" s="40"/>
    </row>
    <row r="20" spans="1:39" ht="21.75" customHeight="1" x14ac:dyDescent="0.15">
      <c r="A20" s="23"/>
      <c r="B20" s="24"/>
      <c r="C20" s="25"/>
      <c r="D20" s="25"/>
      <c r="E20" s="25"/>
      <c r="F20" s="25"/>
      <c r="G20" s="26"/>
      <c r="H20" s="27"/>
      <c r="I20" s="26"/>
      <c r="J20" s="26"/>
      <c r="K20" s="28"/>
      <c r="L20" s="26"/>
      <c r="M20" s="27"/>
      <c r="N20" s="27"/>
      <c r="O20" s="29"/>
      <c r="P20" s="26"/>
      <c r="Q20" s="26"/>
      <c r="R20" s="29"/>
      <c r="S20" s="27"/>
      <c r="T20" s="29"/>
      <c r="U20" s="27"/>
      <c r="V20" s="26"/>
      <c r="W20" s="29"/>
      <c r="X20" s="29"/>
      <c r="Y20" s="29"/>
      <c r="Z20" s="29"/>
      <c r="AA20" s="29"/>
      <c r="AB20" s="29"/>
      <c r="AC20" s="29"/>
      <c r="AD20" s="29"/>
      <c r="AE20" s="29"/>
      <c r="AF20" s="29"/>
      <c r="AG20" s="27"/>
      <c r="AH20" s="29"/>
      <c r="AI20" s="29"/>
      <c r="AJ20" s="26"/>
      <c r="AK20" s="27"/>
      <c r="AL20" s="27"/>
      <c r="AM20" s="29"/>
    </row>
    <row r="21" spans="1:39" ht="21.75" customHeight="1" x14ac:dyDescent="0.15">
      <c r="A21" s="1" t="s">
        <v>61</v>
      </c>
      <c r="B21" s="2"/>
      <c r="C21" s="2"/>
      <c r="D21" s="2"/>
      <c r="E21" s="2"/>
      <c r="F21" s="1"/>
      <c r="G21" s="1"/>
      <c r="H21" s="1"/>
      <c r="I21" s="1"/>
      <c r="J21" s="1"/>
      <c r="K21" s="1"/>
      <c r="L21" s="1"/>
      <c r="M21" s="1"/>
      <c r="N21" s="2"/>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21.75" customHeight="1" x14ac:dyDescent="0.15">
      <c r="A22" s="1"/>
      <c r="B22" s="2"/>
      <c r="C22" s="2"/>
      <c r="D22" s="2"/>
      <c r="E22" s="2"/>
      <c r="F22" s="1"/>
      <c r="G22" s="1"/>
      <c r="H22" s="1"/>
      <c r="I22" s="1"/>
      <c r="J22" s="1"/>
      <c r="K22" s="1"/>
      <c r="L22" s="1"/>
      <c r="M22" s="1"/>
      <c r="N22" s="2"/>
      <c r="O22" s="1"/>
      <c r="P22" s="1"/>
      <c r="Q22" s="1"/>
      <c r="R22" s="1"/>
      <c r="S22" s="1"/>
      <c r="T22" s="1"/>
      <c r="U22" s="1"/>
      <c r="V22" s="1"/>
      <c r="W22" s="1"/>
      <c r="X22" s="1"/>
      <c r="Y22" s="1"/>
      <c r="Z22" s="1"/>
      <c r="AA22" s="1"/>
      <c r="AB22" s="1"/>
      <c r="AC22" s="1"/>
      <c r="AD22" s="1"/>
      <c r="AE22" s="1"/>
      <c r="AF22" s="1"/>
      <c r="AG22" s="1"/>
      <c r="AH22" s="1"/>
      <c r="AI22" s="1"/>
      <c r="AJ22" s="1"/>
      <c r="AK22" s="1"/>
      <c r="AL22" s="5" t="s">
        <v>4</v>
      </c>
      <c r="AM22" s="1"/>
    </row>
    <row r="23" spans="1:39" ht="21.75" customHeight="1" x14ac:dyDescent="0.15">
      <c r="A23" s="86"/>
      <c r="B23" s="75" t="s">
        <v>62</v>
      </c>
      <c r="C23" s="137" t="s">
        <v>6</v>
      </c>
      <c r="D23" s="103"/>
      <c r="E23" s="103"/>
      <c r="F23" s="90"/>
      <c r="G23" s="75" t="s">
        <v>63</v>
      </c>
      <c r="H23" s="138" t="s">
        <v>8</v>
      </c>
      <c r="I23" s="75" t="s">
        <v>9</v>
      </c>
      <c r="J23" s="107" t="s">
        <v>10</v>
      </c>
      <c r="K23" s="108"/>
      <c r="L23" s="108"/>
      <c r="M23" s="108"/>
      <c r="N23" s="108"/>
      <c r="O23" s="108"/>
      <c r="P23" s="108"/>
      <c r="Q23" s="108"/>
      <c r="R23" s="108"/>
      <c r="S23" s="109"/>
      <c r="T23" s="76" t="s">
        <v>11</v>
      </c>
      <c r="U23" s="77"/>
      <c r="V23" s="77"/>
      <c r="W23" s="77"/>
      <c r="X23" s="77"/>
      <c r="Y23" s="77"/>
      <c r="Z23" s="77"/>
      <c r="AA23" s="77"/>
      <c r="AB23" s="78"/>
      <c r="AC23" s="130" t="s">
        <v>12</v>
      </c>
      <c r="AD23" s="97"/>
      <c r="AE23" s="97"/>
      <c r="AF23" s="98"/>
      <c r="AG23" s="75" t="s">
        <v>13</v>
      </c>
      <c r="AH23" s="119" t="s">
        <v>14</v>
      </c>
      <c r="AI23" s="134"/>
      <c r="AJ23" s="96" t="s">
        <v>15</v>
      </c>
      <c r="AK23" s="97"/>
      <c r="AL23" s="98"/>
      <c r="AM23" s="53" t="s">
        <v>16</v>
      </c>
    </row>
    <row r="24" spans="1:39" ht="21.75" customHeight="1" x14ac:dyDescent="0.15">
      <c r="A24" s="87"/>
      <c r="B24" s="57"/>
      <c r="C24" s="84"/>
      <c r="D24" s="110"/>
      <c r="E24" s="110"/>
      <c r="F24" s="85"/>
      <c r="G24" s="57"/>
      <c r="H24" s="139"/>
      <c r="I24" s="57"/>
      <c r="J24" s="107" t="s">
        <v>17</v>
      </c>
      <c r="K24" s="109"/>
      <c r="L24" s="76" t="s">
        <v>18</v>
      </c>
      <c r="M24" s="77"/>
      <c r="N24" s="78"/>
      <c r="O24" s="76" t="s">
        <v>19</v>
      </c>
      <c r="P24" s="77"/>
      <c r="Q24" s="77"/>
      <c r="R24" s="77"/>
      <c r="S24" s="78"/>
      <c r="T24" s="76" t="s">
        <v>20</v>
      </c>
      <c r="U24" s="77"/>
      <c r="V24" s="77"/>
      <c r="W24" s="77"/>
      <c r="X24" s="77"/>
      <c r="Y24" s="77"/>
      <c r="Z24" s="77"/>
      <c r="AA24" s="77"/>
      <c r="AB24" s="78"/>
      <c r="AC24" s="131"/>
      <c r="AD24" s="132"/>
      <c r="AE24" s="132"/>
      <c r="AF24" s="133"/>
      <c r="AG24" s="58"/>
      <c r="AH24" s="135"/>
      <c r="AI24" s="136"/>
      <c r="AJ24" s="99"/>
      <c r="AK24" s="100"/>
      <c r="AL24" s="101"/>
      <c r="AM24" s="54"/>
    </row>
    <row r="25" spans="1:39" ht="21.75" customHeight="1" x14ac:dyDescent="0.15">
      <c r="A25" s="87"/>
      <c r="B25" s="57"/>
      <c r="C25" s="121" t="s">
        <v>21</v>
      </c>
      <c r="D25" s="121" t="s">
        <v>22</v>
      </c>
      <c r="E25" s="121" t="s">
        <v>23</v>
      </c>
      <c r="F25" s="121" t="s">
        <v>24</v>
      </c>
      <c r="G25" s="57"/>
      <c r="H25" s="139"/>
      <c r="I25" s="57"/>
      <c r="J25" s="124"/>
      <c r="K25" s="125"/>
      <c r="L25" s="75" t="s">
        <v>25</v>
      </c>
      <c r="M25" s="6" t="s">
        <v>26</v>
      </c>
      <c r="N25" s="6" t="s">
        <v>27</v>
      </c>
      <c r="O25" s="70" t="s">
        <v>28</v>
      </c>
      <c r="P25" s="76" t="s">
        <v>29</v>
      </c>
      <c r="Q25" s="77"/>
      <c r="R25" s="77"/>
      <c r="S25" s="78"/>
      <c r="T25" s="76" t="s">
        <v>30</v>
      </c>
      <c r="U25" s="77"/>
      <c r="V25" s="77"/>
      <c r="W25" s="78"/>
      <c r="X25" s="76" t="s">
        <v>31</v>
      </c>
      <c r="Y25" s="77"/>
      <c r="Z25" s="77"/>
      <c r="AA25" s="77"/>
      <c r="AB25" s="78"/>
      <c r="AC25" s="79" t="s">
        <v>32</v>
      </c>
      <c r="AD25" s="80"/>
      <c r="AE25" s="79" t="s">
        <v>33</v>
      </c>
      <c r="AF25" s="80"/>
      <c r="AG25" s="56" t="s">
        <v>34</v>
      </c>
      <c r="AH25" s="53" t="s">
        <v>35</v>
      </c>
      <c r="AI25" s="115" t="s">
        <v>64</v>
      </c>
      <c r="AJ25" s="70" t="s">
        <v>37</v>
      </c>
      <c r="AK25" s="70" t="s">
        <v>38</v>
      </c>
      <c r="AL25" s="70" t="s">
        <v>39</v>
      </c>
      <c r="AM25" s="54"/>
    </row>
    <row r="26" spans="1:39" ht="21.75" customHeight="1" x14ac:dyDescent="0.15">
      <c r="A26" s="87"/>
      <c r="B26" s="57"/>
      <c r="C26" s="122"/>
      <c r="D26" s="122"/>
      <c r="E26" s="122"/>
      <c r="F26" s="122"/>
      <c r="G26" s="57"/>
      <c r="H26" s="139"/>
      <c r="I26" s="57"/>
      <c r="J26" s="126"/>
      <c r="K26" s="127"/>
      <c r="L26" s="57"/>
      <c r="M26" s="111" t="s">
        <v>40</v>
      </c>
      <c r="N26" s="111" t="s">
        <v>40</v>
      </c>
      <c r="O26" s="118"/>
      <c r="P26" s="70" t="s">
        <v>41</v>
      </c>
      <c r="Q26" s="73" t="s">
        <v>42</v>
      </c>
      <c r="R26" s="74"/>
      <c r="S26" s="111" t="s">
        <v>43</v>
      </c>
      <c r="T26" s="111" t="s">
        <v>44</v>
      </c>
      <c r="U26" s="111" t="s">
        <v>45</v>
      </c>
      <c r="V26" s="111" t="s">
        <v>46</v>
      </c>
      <c r="W26" s="111" t="s">
        <v>47</v>
      </c>
      <c r="X26" s="111" t="s">
        <v>46</v>
      </c>
      <c r="Y26" s="111" t="s">
        <v>48</v>
      </c>
      <c r="Z26" s="119" t="s">
        <v>49</v>
      </c>
      <c r="AA26" s="7"/>
      <c r="AB26" s="111" t="s">
        <v>50</v>
      </c>
      <c r="AC26" s="53" t="s">
        <v>51</v>
      </c>
      <c r="AD26" s="53" t="s">
        <v>52</v>
      </c>
      <c r="AE26" s="53" t="s">
        <v>51</v>
      </c>
      <c r="AF26" s="53" t="s">
        <v>52</v>
      </c>
      <c r="AG26" s="68"/>
      <c r="AH26" s="54"/>
      <c r="AI26" s="116"/>
      <c r="AJ26" s="71"/>
      <c r="AK26" s="71"/>
      <c r="AL26" s="71"/>
      <c r="AM26" s="54"/>
    </row>
    <row r="27" spans="1:39" ht="21.75" customHeight="1" x14ac:dyDescent="0.15">
      <c r="A27" s="88"/>
      <c r="B27" s="58"/>
      <c r="C27" s="123"/>
      <c r="D27" s="123"/>
      <c r="E27" s="123"/>
      <c r="F27" s="123"/>
      <c r="G27" s="58"/>
      <c r="H27" s="140"/>
      <c r="I27" s="58"/>
      <c r="J27" s="128"/>
      <c r="K27" s="129"/>
      <c r="L27" s="58"/>
      <c r="M27" s="112"/>
      <c r="N27" s="112"/>
      <c r="O27" s="113"/>
      <c r="P27" s="113"/>
      <c r="Q27" s="8" t="s">
        <v>53</v>
      </c>
      <c r="R27" s="8" t="s">
        <v>54</v>
      </c>
      <c r="S27" s="112"/>
      <c r="T27" s="114"/>
      <c r="U27" s="114"/>
      <c r="V27" s="114"/>
      <c r="W27" s="114"/>
      <c r="X27" s="114"/>
      <c r="Y27" s="114"/>
      <c r="Z27" s="120"/>
      <c r="AA27" s="9" t="s">
        <v>55</v>
      </c>
      <c r="AB27" s="112"/>
      <c r="AC27" s="55"/>
      <c r="AD27" s="55"/>
      <c r="AE27" s="55"/>
      <c r="AF27" s="55"/>
      <c r="AG27" s="69"/>
      <c r="AH27" s="55"/>
      <c r="AI27" s="117"/>
      <c r="AJ27" s="72"/>
      <c r="AK27" s="72"/>
      <c r="AL27" s="72"/>
      <c r="AM27" s="55"/>
    </row>
    <row r="28" spans="1:39" ht="21.75" customHeight="1" x14ac:dyDescent="0.15">
      <c r="A28" s="53" t="s">
        <v>56</v>
      </c>
      <c r="B28" s="75" t="s">
        <v>65</v>
      </c>
      <c r="C28" s="59"/>
      <c r="D28" s="59"/>
      <c r="E28" s="59"/>
      <c r="F28" s="59"/>
      <c r="G28" s="41">
        <v>25432</v>
      </c>
      <c r="H28" s="30"/>
      <c r="I28" s="41">
        <v>25432</v>
      </c>
      <c r="J28" s="49">
        <v>25432</v>
      </c>
      <c r="K28" s="51">
        <v>100</v>
      </c>
      <c r="L28" s="41">
        <v>10532</v>
      </c>
      <c r="M28" s="41">
        <v>35</v>
      </c>
      <c r="N28" s="41">
        <v>3</v>
      </c>
      <c r="O28" s="38"/>
      <c r="P28" s="41">
        <v>3115</v>
      </c>
      <c r="Q28" s="41">
        <v>22317</v>
      </c>
      <c r="R28" s="38"/>
      <c r="S28" s="47">
        <v>100</v>
      </c>
      <c r="T28" s="41">
        <v>236</v>
      </c>
      <c r="U28" s="41">
        <v>4976</v>
      </c>
      <c r="V28" s="41">
        <v>20220</v>
      </c>
      <c r="W28" s="41"/>
      <c r="X28" s="38"/>
      <c r="Y28" s="38"/>
      <c r="Z28" s="38"/>
      <c r="AA28" s="38"/>
      <c r="AB28" s="38"/>
      <c r="AC28" s="38">
        <v>1</v>
      </c>
      <c r="AD28" s="38"/>
      <c r="AE28" s="38"/>
      <c r="AF28" s="38"/>
      <c r="AG28" s="41">
        <v>13418</v>
      </c>
      <c r="AH28" s="38"/>
      <c r="AI28" s="38"/>
      <c r="AJ28" s="41">
        <v>1610792</v>
      </c>
      <c r="AK28" s="11"/>
      <c r="AL28" s="11"/>
      <c r="AM28" s="38"/>
    </row>
    <row r="29" spans="1:39" ht="21.75" customHeight="1" x14ac:dyDescent="0.15">
      <c r="A29" s="54"/>
      <c r="B29" s="57"/>
      <c r="C29" s="60"/>
      <c r="D29" s="60"/>
      <c r="E29" s="60"/>
      <c r="F29" s="60"/>
      <c r="G29" s="42"/>
      <c r="H29" s="20"/>
      <c r="I29" s="42"/>
      <c r="J29" s="50"/>
      <c r="K29" s="52"/>
      <c r="L29" s="42"/>
      <c r="M29" s="42"/>
      <c r="N29" s="42"/>
      <c r="O29" s="39"/>
      <c r="P29" s="42"/>
      <c r="Q29" s="42"/>
      <c r="R29" s="39"/>
      <c r="S29" s="48"/>
      <c r="T29" s="42"/>
      <c r="U29" s="42"/>
      <c r="V29" s="42"/>
      <c r="W29" s="42"/>
      <c r="X29" s="39"/>
      <c r="Y29" s="39"/>
      <c r="Z29" s="39"/>
      <c r="AA29" s="39"/>
      <c r="AB29" s="39"/>
      <c r="AC29" s="39"/>
      <c r="AD29" s="39"/>
      <c r="AE29" s="39"/>
      <c r="AF29" s="39"/>
      <c r="AG29" s="42"/>
      <c r="AH29" s="39"/>
      <c r="AI29" s="39"/>
      <c r="AJ29" s="42"/>
      <c r="AK29" s="13">
        <v>337286</v>
      </c>
      <c r="AL29" s="13">
        <v>214403</v>
      </c>
      <c r="AM29" s="39"/>
    </row>
    <row r="30" spans="1:39" ht="21.75" customHeight="1" x14ac:dyDescent="0.15">
      <c r="A30" s="55"/>
      <c r="B30" s="58"/>
      <c r="C30" s="61"/>
      <c r="D30" s="61"/>
      <c r="E30" s="61"/>
      <c r="F30" s="61"/>
      <c r="G30" s="43"/>
      <c r="H30" s="21"/>
      <c r="I30" s="43"/>
      <c r="J30" s="22"/>
      <c r="K30" s="16"/>
      <c r="L30" s="43"/>
      <c r="M30" s="18">
        <v>12000</v>
      </c>
      <c r="N30" s="18">
        <v>2920</v>
      </c>
      <c r="O30" s="40"/>
      <c r="P30" s="43"/>
      <c r="Q30" s="43"/>
      <c r="R30" s="40"/>
      <c r="S30" s="18">
        <v>25432</v>
      </c>
      <c r="T30" s="43"/>
      <c r="U30" s="43"/>
      <c r="V30" s="43"/>
      <c r="W30" s="43"/>
      <c r="X30" s="40"/>
      <c r="Y30" s="40"/>
      <c r="Z30" s="40"/>
      <c r="AA30" s="40"/>
      <c r="AB30" s="40"/>
      <c r="AC30" s="40"/>
      <c r="AD30" s="40"/>
      <c r="AE30" s="40"/>
      <c r="AF30" s="40"/>
      <c r="AG30" s="18">
        <v>6709</v>
      </c>
      <c r="AH30" s="40"/>
      <c r="AI30" s="40"/>
      <c r="AJ30" s="43"/>
      <c r="AK30" s="18"/>
      <c r="AL30" s="18"/>
      <c r="AM30" s="40"/>
    </row>
    <row r="31" spans="1:39" ht="21.75" customHeight="1" x14ac:dyDescent="0.15">
      <c r="A31" s="53" t="s">
        <v>66</v>
      </c>
      <c r="B31" s="75" t="s">
        <v>67</v>
      </c>
      <c r="C31" s="59"/>
      <c r="D31" s="59"/>
      <c r="E31" s="59"/>
      <c r="F31" s="59"/>
      <c r="G31" s="41">
        <v>25432</v>
      </c>
      <c r="H31" s="30"/>
      <c r="I31" s="41">
        <v>25432</v>
      </c>
      <c r="J31" s="49">
        <v>25432</v>
      </c>
      <c r="K31" s="51">
        <v>100</v>
      </c>
      <c r="L31" s="41">
        <v>10532</v>
      </c>
      <c r="M31" s="41">
        <v>35</v>
      </c>
      <c r="N31" s="41">
        <v>3</v>
      </c>
      <c r="O31" s="38"/>
      <c r="P31" s="41">
        <v>3115</v>
      </c>
      <c r="Q31" s="41">
        <v>22317</v>
      </c>
      <c r="R31" s="38"/>
      <c r="S31" s="47">
        <v>100</v>
      </c>
      <c r="T31" s="41">
        <v>236</v>
      </c>
      <c r="U31" s="41">
        <v>4976</v>
      </c>
      <c r="V31" s="41">
        <v>20220</v>
      </c>
      <c r="W31" s="41"/>
      <c r="X31" s="38"/>
      <c r="Y31" s="38"/>
      <c r="Z31" s="38"/>
      <c r="AA31" s="38"/>
      <c r="AB31" s="38"/>
      <c r="AC31" s="38">
        <v>1</v>
      </c>
      <c r="AD31" s="38"/>
      <c r="AE31" s="38"/>
      <c r="AF31" s="38"/>
      <c r="AG31" s="41">
        <v>13418</v>
      </c>
      <c r="AH31" s="38"/>
      <c r="AI31" s="38"/>
      <c r="AJ31" s="41">
        <v>1610792</v>
      </c>
      <c r="AK31" s="11"/>
      <c r="AL31" s="11"/>
      <c r="AM31" s="38"/>
    </row>
    <row r="32" spans="1:39" ht="21.75" customHeight="1" x14ac:dyDescent="0.15">
      <c r="A32" s="54"/>
      <c r="B32" s="57"/>
      <c r="C32" s="60"/>
      <c r="D32" s="60"/>
      <c r="E32" s="60"/>
      <c r="F32" s="60"/>
      <c r="G32" s="42"/>
      <c r="H32" s="20"/>
      <c r="I32" s="42"/>
      <c r="J32" s="50"/>
      <c r="K32" s="52"/>
      <c r="L32" s="42"/>
      <c r="M32" s="42"/>
      <c r="N32" s="42"/>
      <c r="O32" s="39"/>
      <c r="P32" s="42"/>
      <c r="Q32" s="42"/>
      <c r="R32" s="39"/>
      <c r="S32" s="48"/>
      <c r="T32" s="42"/>
      <c r="U32" s="42"/>
      <c r="V32" s="42"/>
      <c r="W32" s="42"/>
      <c r="X32" s="39"/>
      <c r="Y32" s="39"/>
      <c r="Z32" s="39"/>
      <c r="AA32" s="39"/>
      <c r="AB32" s="39"/>
      <c r="AC32" s="39"/>
      <c r="AD32" s="39"/>
      <c r="AE32" s="39"/>
      <c r="AF32" s="39"/>
      <c r="AG32" s="42"/>
      <c r="AH32" s="39"/>
      <c r="AI32" s="39"/>
      <c r="AJ32" s="42"/>
      <c r="AK32" s="13">
        <v>337286</v>
      </c>
      <c r="AL32" s="13">
        <v>214403</v>
      </c>
      <c r="AM32" s="39"/>
    </row>
    <row r="33" spans="1:39" ht="21.75" customHeight="1" x14ac:dyDescent="0.15">
      <c r="A33" s="55"/>
      <c r="B33" s="58"/>
      <c r="C33" s="61"/>
      <c r="D33" s="61"/>
      <c r="E33" s="61"/>
      <c r="F33" s="61"/>
      <c r="G33" s="43"/>
      <c r="H33" s="21"/>
      <c r="I33" s="43"/>
      <c r="J33" s="22"/>
      <c r="K33" s="16"/>
      <c r="L33" s="43"/>
      <c r="M33" s="18">
        <v>12000</v>
      </c>
      <c r="N33" s="18">
        <v>2920</v>
      </c>
      <c r="O33" s="40"/>
      <c r="P33" s="43"/>
      <c r="Q33" s="43"/>
      <c r="R33" s="40"/>
      <c r="S33" s="18">
        <v>25432</v>
      </c>
      <c r="T33" s="43"/>
      <c r="U33" s="43"/>
      <c r="V33" s="43"/>
      <c r="W33" s="43"/>
      <c r="X33" s="40"/>
      <c r="Y33" s="40"/>
      <c r="Z33" s="40"/>
      <c r="AA33" s="40"/>
      <c r="AB33" s="40"/>
      <c r="AC33" s="40"/>
      <c r="AD33" s="40"/>
      <c r="AE33" s="40"/>
      <c r="AF33" s="40"/>
      <c r="AG33" s="18">
        <v>6709</v>
      </c>
      <c r="AH33" s="40"/>
      <c r="AI33" s="40"/>
      <c r="AJ33" s="43"/>
      <c r="AK33" s="18"/>
      <c r="AL33" s="18"/>
      <c r="AM33" s="40"/>
    </row>
    <row r="34" spans="1:39" ht="21.95" customHeight="1" x14ac:dyDescent="0.15">
      <c r="A34" s="23"/>
      <c r="B34" s="31"/>
      <c r="C34" s="25"/>
      <c r="D34" s="25"/>
      <c r="E34" s="25"/>
      <c r="F34" s="25"/>
      <c r="G34" s="26"/>
      <c r="H34" s="27"/>
      <c r="I34" s="26"/>
      <c r="J34" s="26"/>
      <c r="K34" s="28"/>
      <c r="L34" s="26"/>
      <c r="M34" s="27"/>
      <c r="N34" s="27"/>
      <c r="O34" s="29"/>
      <c r="P34" s="26"/>
      <c r="Q34" s="26"/>
      <c r="R34" s="29"/>
      <c r="S34" s="27"/>
      <c r="T34" s="27"/>
      <c r="U34" s="27"/>
      <c r="V34" s="26"/>
      <c r="W34" s="29"/>
      <c r="X34" s="29"/>
      <c r="Y34" s="29"/>
      <c r="Z34" s="29"/>
      <c r="AA34" s="29"/>
      <c r="AB34" s="29"/>
      <c r="AC34" s="29"/>
      <c r="AD34" s="29"/>
      <c r="AE34" s="29"/>
      <c r="AF34" s="29"/>
      <c r="AG34" s="27"/>
      <c r="AH34" s="29"/>
      <c r="AI34" s="29"/>
      <c r="AJ34" s="26"/>
      <c r="AK34" s="27"/>
      <c r="AL34" s="27"/>
      <c r="AM34" s="29"/>
    </row>
    <row r="35" spans="1:39" ht="24" customHeight="1" x14ac:dyDescent="0.15">
      <c r="A35" s="102" t="s">
        <v>68</v>
      </c>
      <c r="B35" s="102"/>
      <c r="C35" s="102"/>
      <c r="D35" s="102"/>
      <c r="E35" s="102"/>
      <c r="F35" s="102"/>
      <c r="G35" s="102"/>
      <c r="H35" s="102"/>
      <c r="I35" s="102"/>
      <c r="J35" s="102"/>
      <c r="K35" s="102"/>
      <c r="L35" s="102"/>
      <c r="M35" s="102"/>
      <c r="N35" s="102"/>
      <c r="O35" s="102"/>
      <c r="P35" s="102"/>
      <c r="Q35" s="102"/>
      <c r="R35" s="102"/>
      <c r="S35" s="102"/>
      <c r="T35" s="32"/>
      <c r="U35" s="32"/>
      <c r="V35" s="32"/>
      <c r="W35" s="32"/>
      <c r="X35" s="32"/>
      <c r="Y35" s="32"/>
      <c r="Z35" s="32"/>
      <c r="AA35" s="32"/>
      <c r="AB35" s="32"/>
      <c r="AC35" s="32"/>
      <c r="AD35" s="32"/>
      <c r="AE35" s="32"/>
      <c r="AF35" s="32"/>
      <c r="AG35" s="32"/>
      <c r="AH35" s="32"/>
      <c r="AI35" s="32"/>
      <c r="AJ35" s="32"/>
      <c r="AK35" s="32"/>
      <c r="AL35" s="32"/>
      <c r="AM35" s="32"/>
    </row>
    <row r="36" spans="1:39" ht="24" customHeight="1" x14ac:dyDescent="0.15">
      <c r="A36" s="33"/>
      <c r="B36" s="2"/>
      <c r="C36" s="2"/>
      <c r="D36" s="2"/>
      <c r="E36" s="2"/>
      <c r="F36" s="2"/>
      <c r="G36" s="2"/>
      <c r="H36" s="2"/>
      <c r="I36" s="2"/>
      <c r="J36" s="2"/>
      <c r="K36" s="2"/>
      <c r="L36" s="2"/>
      <c r="M36" s="2"/>
      <c r="N36" s="2"/>
      <c r="O36" s="2"/>
      <c r="P36" s="2"/>
      <c r="Q36" s="2"/>
      <c r="R36" s="2"/>
      <c r="S36" s="2"/>
      <c r="T36" s="32"/>
      <c r="U36" s="32"/>
      <c r="V36" s="32"/>
      <c r="W36" s="32"/>
      <c r="X36" s="32"/>
      <c r="Y36" s="32"/>
      <c r="Z36" s="32"/>
      <c r="AA36" s="32"/>
      <c r="AB36" s="32"/>
      <c r="AC36" s="32"/>
      <c r="AD36" s="32"/>
      <c r="AE36" s="32"/>
      <c r="AF36" s="32"/>
      <c r="AG36" s="32"/>
      <c r="AH36" s="32"/>
      <c r="AI36" s="32"/>
      <c r="AJ36" s="32"/>
      <c r="AK36" s="32"/>
      <c r="AL36" s="5" t="s">
        <v>4</v>
      </c>
      <c r="AM36" s="32"/>
    </row>
    <row r="37" spans="1:39" ht="24" customHeight="1" x14ac:dyDescent="0.15">
      <c r="A37" s="86"/>
      <c r="B37" s="75" t="s">
        <v>62</v>
      </c>
      <c r="C37" s="89" t="s">
        <v>69</v>
      </c>
      <c r="D37" s="103"/>
      <c r="E37" s="103"/>
      <c r="F37" s="90"/>
      <c r="G37" s="75" t="s">
        <v>63</v>
      </c>
      <c r="H37" s="104" t="s">
        <v>70</v>
      </c>
      <c r="I37" s="75" t="s">
        <v>71</v>
      </c>
      <c r="J37" s="107" t="s">
        <v>10</v>
      </c>
      <c r="K37" s="108"/>
      <c r="L37" s="108"/>
      <c r="M37" s="108"/>
      <c r="N37" s="108"/>
      <c r="O37" s="108"/>
      <c r="P37" s="108"/>
      <c r="Q37" s="108"/>
      <c r="R37" s="108"/>
      <c r="S37" s="109"/>
      <c r="T37" s="76" t="s">
        <v>11</v>
      </c>
      <c r="U37" s="77"/>
      <c r="V37" s="77"/>
      <c r="W37" s="77"/>
      <c r="X37" s="77"/>
      <c r="Y37" s="77"/>
      <c r="Z37" s="77"/>
      <c r="AA37" s="77"/>
      <c r="AB37" s="78"/>
      <c r="AC37" s="93" t="s">
        <v>72</v>
      </c>
      <c r="AD37" s="94"/>
      <c r="AE37" s="94"/>
      <c r="AF37" s="95"/>
      <c r="AG37" s="75" t="s">
        <v>13</v>
      </c>
      <c r="AH37" s="89" t="s">
        <v>73</v>
      </c>
      <c r="AI37" s="90"/>
      <c r="AJ37" s="96" t="s">
        <v>15</v>
      </c>
      <c r="AK37" s="97"/>
      <c r="AL37" s="98"/>
      <c r="AM37" s="53" t="s">
        <v>16</v>
      </c>
    </row>
    <row r="38" spans="1:39" ht="24" customHeight="1" x14ac:dyDescent="0.15">
      <c r="A38" s="87"/>
      <c r="B38" s="57"/>
      <c r="C38" s="84" t="s">
        <v>74</v>
      </c>
      <c r="D38" s="110"/>
      <c r="E38" s="110"/>
      <c r="F38" s="85"/>
      <c r="G38" s="57"/>
      <c r="H38" s="105"/>
      <c r="I38" s="57"/>
      <c r="J38" s="107" t="s">
        <v>17</v>
      </c>
      <c r="K38" s="109"/>
      <c r="L38" s="76" t="s">
        <v>18</v>
      </c>
      <c r="M38" s="77"/>
      <c r="N38" s="78"/>
      <c r="O38" s="76" t="s">
        <v>19</v>
      </c>
      <c r="P38" s="77"/>
      <c r="Q38" s="77"/>
      <c r="R38" s="77"/>
      <c r="S38" s="78"/>
      <c r="T38" s="76" t="s">
        <v>20</v>
      </c>
      <c r="U38" s="77"/>
      <c r="V38" s="77"/>
      <c r="W38" s="77"/>
      <c r="X38" s="77"/>
      <c r="Y38" s="77"/>
      <c r="Z38" s="77"/>
      <c r="AA38" s="77"/>
      <c r="AB38" s="78"/>
      <c r="AC38" s="81" t="s">
        <v>75</v>
      </c>
      <c r="AD38" s="82"/>
      <c r="AE38" s="82"/>
      <c r="AF38" s="83"/>
      <c r="AG38" s="58"/>
      <c r="AH38" s="84" t="s">
        <v>76</v>
      </c>
      <c r="AI38" s="85"/>
      <c r="AJ38" s="99"/>
      <c r="AK38" s="100"/>
      <c r="AL38" s="101"/>
      <c r="AM38" s="54"/>
    </row>
    <row r="39" spans="1:39" ht="24" customHeight="1" x14ac:dyDescent="0.15">
      <c r="A39" s="87"/>
      <c r="B39" s="57"/>
      <c r="C39" s="53" t="s">
        <v>77</v>
      </c>
      <c r="D39" s="53" t="s">
        <v>78</v>
      </c>
      <c r="E39" s="53" t="s">
        <v>79</v>
      </c>
      <c r="F39" s="86" t="s">
        <v>24</v>
      </c>
      <c r="G39" s="57"/>
      <c r="H39" s="105"/>
      <c r="I39" s="57"/>
      <c r="J39" s="89"/>
      <c r="K39" s="90"/>
      <c r="L39" s="75" t="s">
        <v>25</v>
      </c>
      <c r="M39" s="6" t="s">
        <v>26</v>
      </c>
      <c r="N39" s="6" t="s">
        <v>27</v>
      </c>
      <c r="O39" s="70" t="s">
        <v>28</v>
      </c>
      <c r="P39" s="76" t="s">
        <v>29</v>
      </c>
      <c r="Q39" s="77"/>
      <c r="R39" s="77"/>
      <c r="S39" s="78"/>
      <c r="T39" s="76" t="s">
        <v>30</v>
      </c>
      <c r="U39" s="77"/>
      <c r="V39" s="77"/>
      <c r="W39" s="78"/>
      <c r="X39" s="76" t="s">
        <v>31</v>
      </c>
      <c r="Y39" s="77"/>
      <c r="Z39" s="77"/>
      <c r="AA39" s="77"/>
      <c r="AB39" s="78"/>
      <c r="AC39" s="79" t="s">
        <v>32</v>
      </c>
      <c r="AD39" s="80"/>
      <c r="AE39" s="79" t="s">
        <v>33</v>
      </c>
      <c r="AF39" s="80"/>
      <c r="AG39" s="56" t="s">
        <v>34</v>
      </c>
      <c r="AH39" s="53" t="s">
        <v>35</v>
      </c>
      <c r="AI39" s="53" t="s">
        <v>64</v>
      </c>
      <c r="AJ39" s="70" t="s">
        <v>37</v>
      </c>
      <c r="AK39" s="70" t="s">
        <v>38</v>
      </c>
      <c r="AL39" s="70" t="s">
        <v>39</v>
      </c>
      <c r="AM39" s="54"/>
    </row>
    <row r="40" spans="1:39" ht="24" customHeight="1" x14ac:dyDescent="0.15">
      <c r="A40" s="87"/>
      <c r="B40" s="57"/>
      <c r="C40" s="54"/>
      <c r="D40" s="54"/>
      <c r="E40" s="54"/>
      <c r="F40" s="87"/>
      <c r="G40" s="57"/>
      <c r="H40" s="105"/>
      <c r="I40" s="57"/>
      <c r="J40" s="91"/>
      <c r="K40" s="92"/>
      <c r="L40" s="57"/>
      <c r="M40" s="34" t="s">
        <v>80</v>
      </c>
      <c r="N40" s="34" t="s">
        <v>80</v>
      </c>
      <c r="O40" s="71"/>
      <c r="P40" s="70" t="s">
        <v>41</v>
      </c>
      <c r="Q40" s="73" t="s">
        <v>81</v>
      </c>
      <c r="R40" s="74"/>
      <c r="S40" s="35" t="s">
        <v>82</v>
      </c>
      <c r="T40" s="34" t="s">
        <v>83</v>
      </c>
      <c r="U40" s="36" t="s">
        <v>83</v>
      </c>
      <c r="V40" s="36" t="s">
        <v>83</v>
      </c>
      <c r="W40" s="36" t="s">
        <v>83</v>
      </c>
      <c r="X40" s="36" t="s">
        <v>83</v>
      </c>
      <c r="Y40" s="36" t="s">
        <v>83</v>
      </c>
      <c r="Z40" s="7" t="s">
        <v>83</v>
      </c>
      <c r="AA40" s="7"/>
      <c r="AB40" s="35" t="s">
        <v>84</v>
      </c>
      <c r="AC40" s="53" t="s">
        <v>51</v>
      </c>
      <c r="AD40" s="53" t="s">
        <v>52</v>
      </c>
      <c r="AE40" s="53" t="s">
        <v>51</v>
      </c>
      <c r="AF40" s="53" t="s">
        <v>52</v>
      </c>
      <c r="AG40" s="68"/>
      <c r="AH40" s="54"/>
      <c r="AI40" s="54"/>
      <c r="AJ40" s="71"/>
      <c r="AK40" s="71"/>
      <c r="AL40" s="71"/>
      <c r="AM40" s="54"/>
    </row>
    <row r="41" spans="1:39" ht="24" customHeight="1" x14ac:dyDescent="0.15">
      <c r="A41" s="88"/>
      <c r="B41" s="58"/>
      <c r="C41" s="55"/>
      <c r="D41" s="55"/>
      <c r="E41" s="55"/>
      <c r="F41" s="88"/>
      <c r="G41" s="58"/>
      <c r="H41" s="106"/>
      <c r="I41" s="58"/>
      <c r="J41" s="84"/>
      <c r="K41" s="85"/>
      <c r="L41" s="58"/>
      <c r="M41" s="6" t="s">
        <v>85</v>
      </c>
      <c r="N41" s="6" t="s">
        <v>85</v>
      </c>
      <c r="O41" s="72"/>
      <c r="P41" s="72"/>
      <c r="Q41" s="8" t="s">
        <v>53</v>
      </c>
      <c r="R41" s="8" t="s">
        <v>54</v>
      </c>
      <c r="S41" s="37" t="s">
        <v>86</v>
      </c>
      <c r="T41" s="34" t="s">
        <v>87</v>
      </c>
      <c r="U41" s="36" t="s">
        <v>88</v>
      </c>
      <c r="V41" s="36" t="s">
        <v>89</v>
      </c>
      <c r="W41" s="36" t="s">
        <v>90</v>
      </c>
      <c r="X41" s="36" t="s">
        <v>89</v>
      </c>
      <c r="Y41" s="36" t="s">
        <v>91</v>
      </c>
      <c r="Z41" s="7" t="s">
        <v>92</v>
      </c>
      <c r="AA41" s="7"/>
      <c r="AB41" s="6" t="s">
        <v>93</v>
      </c>
      <c r="AC41" s="55"/>
      <c r="AD41" s="55"/>
      <c r="AE41" s="55"/>
      <c r="AF41" s="55"/>
      <c r="AG41" s="69"/>
      <c r="AH41" s="55"/>
      <c r="AI41" s="55"/>
      <c r="AJ41" s="72"/>
      <c r="AK41" s="72"/>
      <c r="AL41" s="72"/>
      <c r="AM41" s="55"/>
    </row>
    <row r="42" spans="1:39" ht="24" customHeight="1" x14ac:dyDescent="0.15">
      <c r="A42" s="53" t="s">
        <v>56</v>
      </c>
      <c r="B42" s="56" t="s">
        <v>94</v>
      </c>
      <c r="C42" s="59"/>
      <c r="D42" s="59"/>
      <c r="E42" s="59"/>
      <c r="F42" s="59"/>
      <c r="G42" s="41">
        <f>SUM(G45:G47)</f>
        <v>56307.5</v>
      </c>
      <c r="H42" s="30"/>
      <c r="I42" s="41">
        <f>SUM(I45:I47)</f>
        <v>22635.9</v>
      </c>
      <c r="J42" s="64">
        <f>SUM(J45)</f>
        <v>22635.9</v>
      </c>
      <c r="K42" s="66">
        <v>100</v>
      </c>
      <c r="L42" s="41">
        <f>SUM(L45:L47)</f>
        <v>20245.8</v>
      </c>
      <c r="M42" s="41">
        <f>SUM(M45)</f>
        <v>20</v>
      </c>
      <c r="N42" s="41"/>
      <c r="O42" s="38"/>
      <c r="P42" s="41">
        <f>SUM(P45:P47)</f>
        <v>355.6</v>
      </c>
      <c r="Q42" s="41">
        <f>SUM(Q45:Q47)</f>
        <v>2506.1</v>
      </c>
      <c r="R42" s="41">
        <f>SUM(R45:R47)</f>
        <v>19774.2</v>
      </c>
      <c r="S42" s="47">
        <v>100</v>
      </c>
      <c r="T42" s="38"/>
      <c r="U42" s="38"/>
      <c r="V42" s="41">
        <f>SUM(V45:V47)</f>
        <v>7.1</v>
      </c>
      <c r="W42" s="41">
        <f>SUM(W45:W47)</f>
        <v>22628.799999999999</v>
      </c>
      <c r="X42" s="38"/>
      <c r="Y42" s="38"/>
      <c r="Z42" s="38"/>
      <c r="AA42" s="38"/>
      <c r="AB42" s="38"/>
      <c r="AC42" s="38"/>
      <c r="AD42" s="38"/>
      <c r="AE42" s="38"/>
      <c r="AF42" s="38"/>
      <c r="AG42" s="41"/>
      <c r="AH42" s="38"/>
      <c r="AI42" s="38"/>
      <c r="AJ42" s="41">
        <f>SUM(AJ45:AJ47)</f>
        <v>160326.1</v>
      </c>
      <c r="AK42" s="11"/>
      <c r="AL42" s="11"/>
      <c r="AM42" s="38">
        <v>1</v>
      </c>
    </row>
    <row r="43" spans="1:39" ht="24" customHeight="1" x14ac:dyDescent="0.15">
      <c r="A43" s="54"/>
      <c r="B43" s="68"/>
      <c r="C43" s="60"/>
      <c r="D43" s="60"/>
      <c r="E43" s="60"/>
      <c r="F43" s="60"/>
      <c r="G43" s="42"/>
      <c r="H43" s="20"/>
      <c r="I43" s="42"/>
      <c r="J43" s="65"/>
      <c r="K43" s="67"/>
      <c r="L43" s="42"/>
      <c r="M43" s="62"/>
      <c r="N43" s="62"/>
      <c r="O43" s="39"/>
      <c r="P43" s="42"/>
      <c r="Q43" s="42"/>
      <c r="R43" s="42"/>
      <c r="S43" s="63"/>
      <c r="T43" s="39"/>
      <c r="U43" s="39"/>
      <c r="V43" s="42"/>
      <c r="W43" s="42"/>
      <c r="X43" s="39"/>
      <c r="Y43" s="39"/>
      <c r="Z43" s="39"/>
      <c r="AA43" s="39"/>
      <c r="AB43" s="39"/>
      <c r="AC43" s="39"/>
      <c r="AD43" s="39"/>
      <c r="AE43" s="39"/>
      <c r="AF43" s="39"/>
      <c r="AG43" s="62"/>
      <c r="AH43" s="39"/>
      <c r="AI43" s="39"/>
      <c r="AJ43" s="42"/>
      <c r="AK43" s="13">
        <f>SUM(AK46)</f>
        <v>83835.100000000006</v>
      </c>
      <c r="AL43" s="13">
        <f>SUM(AL46)</f>
        <v>55916.1</v>
      </c>
      <c r="AM43" s="39"/>
    </row>
    <row r="44" spans="1:39" ht="24" customHeight="1" x14ac:dyDescent="0.15">
      <c r="A44" s="55"/>
      <c r="B44" s="69"/>
      <c r="C44" s="61"/>
      <c r="D44" s="61"/>
      <c r="E44" s="61"/>
      <c r="F44" s="61"/>
      <c r="G44" s="43"/>
      <c r="H44" s="21">
        <f>SUM(H47)</f>
        <v>33671.599999999999</v>
      </c>
      <c r="I44" s="43"/>
      <c r="J44" s="22"/>
      <c r="K44" s="16"/>
      <c r="L44" s="43"/>
      <c r="M44" s="18">
        <f>SUM(M47)</f>
        <v>2390.1</v>
      </c>
      <c r="N44" s="18"/>
      <c r="O44" s="40"/>
      <c r="P44" s="43"/>
      <c r="Q44" s="43"/>
      <c r="R44" s="43"/>
      <c r="S44" s="18">
        <f>SUM(S47)</f>
        <v>22635.9</v>
      </c>
      <c r="T44" s="40"/>
      <c r="U44" s="40"/>
      <c r="V44" s="43"/>
      <c r="W44" s="43"/>
      <c r="X44" s="40"/>
      <c r="Y44" s="40"/>
      <c r="Z44" s="40"/>
      <c r="AA44" s="40"/>
      <c r="AB44" s="40"/>
      <c r="AC44" s="40"/>
      <c r="AD44" s="40"/>
      <c r="AE44" s="40"/>
      <c r="AF44" s="40"/>
      <c r="AG44" s="18"/>
      <c r="AH44" s="40"/>
      <c r="AI44" s="40"/>
      <c r="AJ44" s="43"/>
      <c r="AK44" s="21"/>
      <c r="AL44" s="21"/>
      <c r="AM44" s="40"/>
    </row>
    <row r="45" spans="1:39" ht="24" customHeight="1" x14ac:dyDescent="0.15">
      <c r="A45" s="53" t="s">
        <v>95</v>
      </c>
      <c r="B45" s="56" t="s">
        <v>94</v>
      </c>
      <c r="C45" s="59"/>
      <c r="D45" s="59"/>
      <c r="E45" s="59"/>
      <c r="F45" s="59"/>
      <c r="G45" s="41">
        <v>56307.5</v>
      </c>
      <c r="H45" s="30"/>
      <c r="I45" s="41">
        <v>22635.9</v>
      </c>
      <c r="J45" s="49">
        <v>22635.9</v>
      </c>
      <c r="K45" s="51">
        <v>100</v>
      </c>
      <c r="L45" s="41">
        <v>20245.8</v>
      </c>
      <c r="M45" s="41">
        <v>20</v>
      </c>
      <c r="N45" s="41"/>
      <c r="O45" s="38"/>
      <c r="P45" s="44">
        <v>355.6</v>
      </c>
      <c r="Q45" s="41">
        <v>2506.1</v>
      </c>
      <c r="R45" s="41">
        <v>19774.2</v>
      </c>
      <c r="S45" s="47">
        <f>S47/J45*100</f>
        <v>100</v>
      </c>
      <c r="T45" s="38"/>
      <c r="U45" s="38"/>
      <c r="V45" s="41">
        <v>7.1</v>
      </c>
      <c r="W45" s="41">
        <v>22628.799999999999</v>
      </c>
      <c r="X45" s="38"/>
      <c r="Y45" s="38"/>
      <c r="Z45" s="38"/>
      <c r="AA45" s="38"/>
      <c r="AB45" s="38"/>
      <c r="AC45" s="38"/>
      <c r="AD45" s="38"/>
      <c r="AE45" s="38"/>
      <c r="AF45" s="38"/>
      <c r="AG45" s="41"/>
      <c r="AH45" s="38"/>
      <c r="AI45" s="38"/>
      <c r="AJ45" s="41">
        <v>160326.1</v>
      </c>
      <c r="AK45" s="11"/>
      <c r="AL45" s="11"/>
      <c r="AM45" s="38">
        <v>1</v>
      </c>
    </row>
    <row r="46" spans="1:39" ht="24" customHeight="1" x14ac:dyDescent="0.15">
      <c r="A46" s="54"/>
      <c r="B46" s="57"/>
      <c r="C46" s="60"/>
      <c r="D46" s="60"/>
      <c r="E46" s="60"/>
      <c r="F46" s="60"/>
      <c r="G46" s="42"/>
      <c r="H46" s="20"/>
      <c r="I46" s="42"/>
      <c r="J46" s="50"/>
      <c r="K46" s="52"/>
      <c r="L46" s="42"/>
      <c r="M46" s="42"/>
      <c r="N46" s="42"/>
      <c r="O46" s="39"/>
      <c r="P46" s="45"/>
      <c r="Q46" s="42"/>
      <c r="R46" s="42"/>
      <c r="S46" s="48"/>
      <c r="T46" s="39"/>
      <c r="U46" s="39"/>
      <c r="V46" s="42"/>
      <c r="W46" s="42"/>
      <c r="X46" s="39"/>
      <c r="Y46" s="39"/>
      <c r="Z46" s="39"/>
      <c r="AA46" s="39"/>
      <c r="AB46" s="39"/>
      <c r="AC46" s="39"/>
      <c r="AD46" s="39"/>
      <c r="AE46" s="39"/>
      <c r="AF46" s="39"/>
      <c r="AG46" s="42"/>
      <c r="AH46" s="39"/>
      <c r="AI46" s="39"/>
      <c r="AJ46" s="42"/>
      <c r="AK46" s="13">
        <v>83835.100000000006</v>
      </c>
      <c r="AL46" s="13">
        <v>55916.1</v>
      </c>
      <c r="AM46" s="39"/>
    </row>
    <row r="47" spans="1:39" ht="24" customHeight="1" x14ac:dyDescent="0.15">
      <c r="A47" s="55"/>
      <c r="B47" s="58"/>
      <c r="C47" s="61"/>
      <c r="D47" s="61"/>
      <c r="E47" s="61"/>
      <c r="F47" s="61"/>
      <c r="G47" s="43"/>
      <c r="H47" s="21">
        <v>33671.599999999999</v>
      </c>
      <c r="I47" s="43"/>
      <c r="J47" s="22"/>
      <c r="K47" s="16"/>
      <c r="L47" s="43"/>
      <c r="M47" s="18">
        <v>2390.1</v>
      </c>
      <c r="N47" s="18"/>
      <c r="O47" s="40"/>
      <c r="P47" s="46"/>
      <c r="Q47" s="43"/>
      <c r="R47" s="43"/>
      <c r="S47" s="18">
        <v>22635.9</v>
      </c>
      <c r="T47" s="40"/>
      <c r="U47" s="40"/>
      <c r="V47" s="43"/>
      <c r="W47" s="43"/>
      <c r="X47" s="40"/>
      <c r="Y47" s="40"/>
      <c r="Z47" s="40"/>
      <c r="AA47" s="40"/>
      <c r="AB47" s="40"/>
      <c r="AC47" s="40"/>
      <c r="AD47" s="40"/>
      <c r="AE47" s="40"/>
      <c r="AF47" s="40"/>
      <c r="AG47" s="18"/>
      <c r="AH47" s="40"/>
      <c r="AI47" s="40"/>
      <c r="AJ47" s="43"/>
      <c r="AK47" s="21"/>
      <c r="AL47" s="21"/>
      <c r="AM47" s="40"/>
    </row>
    <row r="48" spans="1:39" ht="24" customHeight="1" x14ac:dyDescent="0.15">
      <c r="A48" s="53" t="s">
        <v>56</v>
      </c>
      <c r="B48" s="56" t="s">
        <v>96</v>
      </c>
      <c r="C48" s="59"/>
      <c r="D48" s="59"/>
      <c r="E48" s="59"/>
      <c r="F48" s="59"/>
      <c r="G48" s="41">
        <f>SUM(G51:G62)</f>
        <v>15899.4</v>
      </c>
      <c r="H48" s="30"/>
      <c r="I48" s="41">
        <f>SUM(I51:I62)</f>
        <v>15899.4</v>
      </c>
      <c r="J48" s="49">
        <f>SUM(J51,J54,J57,J60)</f>
        <v>15899.4</v>
      </c>
      <c r="K48" s="51">
        <v>100</v>
      </c>
      <c r="L48" s="41">
        <f>SUM(L51:L62)</f>
        <v>15620.7</v>
      </c>
      <c r="M48" s="41">
        <f>SUM(M51,M54,M57,M60)</f>
        <v>9</v>
      </c>
      <c r="N48" s="41"/>
      <c r="O48" s="44"/>
      <c r="P48" s="41">
        <f>SUM(P51:P62)</f>
        <v>1020.9000000000001</v>
      </c>
      <c r="Q48" s="38"/>
      <c r="R48" s="41">
        <f>SUM(R51:R62)</f>
        <v>14878.5</v>
      </c>
      <c r="S48" s="47">
        <v>100</v>
      </c>
      <c r="T48" s="38"/>
      <c r="U48" s="38"/>
      <c r="V48" s="41">
        <f>SUM(V51:V62)</f>
        <v>22.3</v>
      </c>
      <c r="W48" s="41">
        <f>SUM(W51:W62)</f>
        <v>15877.1</v>
      </c>
      <c r="X48" s="38"/>
      <c r="Y48" s="38"/>
      <c r="Z48" s="38"/>
      <c r="AA48" s="38"/>
      <c r="AB48" s="38"/>
      <c r="AC48" s="38"/>
      <c r="AD48" s="38"/>
      <c r="AE48" s="38"/>
      <c r="AF48" s="38"/>
      <c r="AG48" s="41"/>
      <c r="AH48" s="38"/>
      <c r="AI48" s="38"/>
      <c r="AJ48" s="41">
        <f>SUM(AJ51:AJ62)</f>
        <v>64405.899999999994</v>
      </c>
      <c r="AK48" s="11"/>
      <c r="AL48" s="11"/>
      <c r="AM48" s="38">
        <v>1</v>
      </c>
    </row>
    <row r="49" spans="1:39" ht="24" customHeight="1" x14ac:dyDescent="0.15">
      <c r="A49" s="54"/>
      <c r="B49" s="57"/>
      <c r="C49" s="60"/>
      <c r="D49" s="60"/>
      <c r="E49" s="60"/>
      <c r="F49" s="60"/>
      <c r="G49" s="42"/>
      <c r="H49" s="20"/>
      <c r="I49" s="42"/>
      <c r="J49" s="50"/>
      <c r="K49" s="52"/>
      <c r="L49" s="42"/>
      <c r="M49" s="42"/>
      <c r="N49" s="42"/>
      <c r="O49" s="45"/>
      <c r="P49" s="42"/>
      <c r="Q49" s="39"/>
      <c r="R49" s="42"/>
      <c r="S49" s="48"/>
      <c r="T49" s="39"/>
      <c r="U49" s="39"/>
      <c r="V49" s="42"/>
      <c r="W49" s="42"/>
      <c r="X49" s="39"/>
      <c r="Y49" s="39"/>
      <c r="Z49" s="39"/>
      <c r="AA49" s="39"/>
      <c r="AB49" s="39"/>
      <c r="AC49" s="39"/>
      <c r="AD49" s="39"/>
      <c r="AE49" s="39"/>
      <c r="AF49" s="39"/>
      <c r="AG49" s="42"/>
      <c r="AH49" s="39"/>
      <c r="AI49" s="39"/>
      <c r="AJ49" s="42"/>
      <c r="AK49" s="13">
        <f>SUM(AK52,AK55,AK58,AK61)</f>
        <v>57851.4</v>
      </c>
      <c r="AL49" s="13">
        <f>SUM(AL52,AL55,AL58,AL61)</f>
        <v>41902.699999999997</v>
      </c>
      <c r="AM49" s="39"/>
    </row>
    <row r="50" spans="1:39" ht="24" customHeight="1" x14ac:dyDescent="0.15">
      <c r="A50" s="55"/>
      <c r="B50" s="58"/>
      <c r="C50" s="61"/>
      <c r="D50" s="61"/>
      <c r="E50" s="61"/>
      <c r="F50" s="61"/>
      <c r="G50" s="43"/>
      <c r="H50" s="21"/>
      <c r="I50" s="43"/>
      <c r="J50" s="22"/>
      <c r="K50" s="16"/>
      <c r="L50" s="43"/>
      <c r="M50" s="18">
        <f>SUM(M53,M56,M59,M62)</f>
        <v>278.7</v>
      </c>
      <c r="N50" s="18"/>
      <c r="O50" s="46"/>
      <c r="P50" s="43"/>
      <c r="Q50" s="40"/>
      <c r="R50" s="43"/>
      <c r="S50" s="18">
        <f>SUM(S53,S56,S59,S62)</f>
        <v>15899.399999999998</v>
      </c>
      <c r="T50" s="40"/>
      <c r="U50" s="40"/>
      <c r="V50" s="43"/>
      <c r="W50" s="43"/>
      <c r="X50" s="40"/>
      <c r="Y50" s="40"/>
      <c r="Z50" s="40"/>
      <c r="AA50" s="40"/>
      <c r="AB50" s="40"/>
      <c r="AC50" s="40"/>
      <c r="AD50" s="40"/>
      <c r="AE50" s="40"/>
      <c r="AF50" s="40"/>
      <c r="AG50" s="18"/>
      <c r="AH50" s="40"/>
      <c r="AI50" s="40"/>
      <c r="AJ50" s="43"/>
      <c r="AK50" s="21"/>
      <c r="AL50" s="21"/>
      <c r="AM50" s="40"/>
    </row>
    <row r="51" spans="1:39" ht="24" customHeight="1" x14ac:dyDescent="0.15">
      <c r="A51" s="53" t="s">
        <v>97</v>
      </c>
      <c r="B51" s="56" t="s">
        <v>96</v>
      </c>
      <c r="C51" s="59"/>
      <c r="D51" s="59"/>
      <c r="E51" s="59"/>
      <c r="F51" s="59"/>
      <c r="G51" s="41">
        <v>2079</v>
      </c>
      <c r="H51" s="30"/>
      <c r="I51" s="41">
        <v>2079</v>
      </c>
      <c r="J51" s="49">
        <v>2079</v>
      </c>
      <c r="K51" s="51">
        <v>100</v>
      </c>
      <c r="L51" s="41">
        <v>1860.8</v>
      </c>
      <c r="M51" s="41">
        <v>2</v>
      </c>
      <c r="N51" s="41"/>
      <c r="O51" s="44"/>
      <c r="P51" s="44">
        <v>218.2</v>
      </c>
      <c r="Q51" s="38"/>
      <c r="R51" s="41">
        <v>1860.8</v>
      </c>
      <c r="S51" s="47">
        <v>100</v>
      </c>
      <c r="T51" s="38"/>
      <c r="U51" s="38"/>
      <c r="V51" s="41"/>
      <c r="W51" s="41">
        <v>2079</v>
      </c>
      <c r="X51" s="38"/>
      <c r="Y51" s="38"/>
      <c r="Z51" s="38"/>
      <c r="AA51" s="38"/>
      <c r="AB51" s="38"/>
      <c r="AC51" s="38"/>
      <c r="AD51" s="38"/>
      <c r="AE51" s="38"/>
      <c r="AF51" s="38"/>
      <c r="AG51" s="41"/>
      <c r="AH51" s="38"/>
      <c r="AI51" s="38"/>
      <c r="AJ51" s="41">
        <v>8449.7000000000007</v>
      </c>
      <c r="AK51" s="11"/>
      <c r="AL51" s="11"/>
      <c r="AM51" s="38">
        <v>1</v>
      </c>
    </row>
    <row r="52" spans="1:39" ht="24" customHeight="1" x14ac:dyDescent="0.15">
      <c r="A52" s="54"/>
      <c r="B52" s="57"/>
      <c r="C52" s="60"/>
      <c r="D52" s="60"/>
      <c r="E52" s="60"/>
      <c r="F52" s="60"/>
      <c r="G52" s="42"/>
      <c r="H52" s="20"/>
      <c r="I52" s="42"/>
      <c r="J52" s="50"/>
      <c r="K52" s="52"/>
      <c r="L52" s="42"/>
      <c r="M52" s="42"/>
      <c r="N52" s="42"/>
      <c r="O52" s="45"/>
      <c r="P52" s="45"/>
      <c r="Q52" s="39"/>
      <c r="R52" s="42"/>
      <c r="S52" s="48"/>
      <c r="T52" s="39"/>
      <c r="U52" s="39"/>
      <c r="V52" s="42"/>
      <c r="W52" s="42"/>
      <c r="X52" s="39"/>
      <c r="Y52" s="39"/>
      <c r="Z52" s="39"/>
      <c r="AA52" s="39"/>
      <c r="AB52" s="39"/>
      <c r="AC52" s="39"/>
      <c r="AD52" s="39"/>
      <c r="AE52" s="39"/>
      <c r="AF52" s="39"/>
      <c r="AG52" s="42"/>
      <c r="AH52" s="39"/>
      <c r="AI52" s="39"/>
      <c r="AJ52" s="42"/>
      <c r="AK52" s="13">
        <v>7491.7</v>
      </c>
      <c r="AL52" s="13">
        <v>5459.2</v>
      </c>
      <c r="AM52" s="39"/>
    </row>
    <row r="53" spans="1:39" ht="24" customHeight="1" x14ac:dyDescent="0.15">
      <c r="A53" s="55"/>
      <c r="B53" s="58"/>
      <c r="C53" s="61"/>
      <c r="D53" s="61"/>
      <c r="E53" s="61"/>
      <c r="F53" s="61"/>
      <c r="G53" s="43"/>
      <c r="H53" s="21"/>
      <c r="I53" s="43"/>
      <c r="J53" s="22"/>
      <c r="K53" s="16"/>
      <c r="L53" s="43"/>
      <c r="M53" s="18">
        <v>218.2</v>
      </c>
      <c r="N53" s="18"/>
      <c r="O53" s="46"/>
      <c r="P53" s="46"/>
      <c r="Q53" s="40"/>
      <c r="R53" s="43"/>
      <c r="S53" s="18">
        <f>P51+Q51+R51</f>
        <v>2079</v>
      </c>
      <c r="T53" s="40"/>
      <c r="U53" s="40"/>
      <c r="V53" s="43"/>
      <c r="W53" s="43"/>
      <c r="X53" s="40"/>
      <c r="Y53" s="40"/>
      <c r="Z53" s="40"/>
      <c r="AA53" s="40"/>
      <c r="AB53" s="40"/>
      <c r="AC53" s="40"/>
      <c r="AD53" s="40"/>
      <c r="AE53" s="40"/>
      <c r="AF53" s="40"/>
      <c r="AG53" s="18"/>
      <c r="AH53" s="40"/>
      <c r="AI53" s="40"/>
      <c r="AJ53" s="43"/>
      <c r="AK53" s="21"/>
      <c r="AL53" s="21"/>
      <c r="AM53" s="40"/>
    </row>
    <row r="54" spans="1:39" ht="24" customHeight="1" x14ac:dyDescent="0.15">
      <c r="A54" s="53" t="s">
        <v>98</v>
      </c>
      <c r="B54" s="56" t="s">
        <v>96</v>
      </c>
      <c r="C54" s="59"/>
      <c r="D54" s="59"/>
      <c r="E54" s="59"/>
      <c r="F54" s="59"/>
      <c r="G54" s="41">
        <v>3704.5</v>
      </c>
      <c r="H54" s="30"/>
      <c r="I54" s="41">
        <v>3704.5</v>
      </c>
      <c r="J54" s="64">
        <v>3704.5</v>
      </c>
      <c r="K54" s="66">
        <v>100</v>
      </c>
      <c r="L54" s="41">
        <v>3698.5</v>
      </c>
      <c r="M54" s="41">
        <v>1</v>
      </c>
      <c r="N54" s="41"/>
      <c r="O54" s="38"/>
      <c r="P54" s="44">
        <v>73.2</v>
      </c>
      <c r="Q54" s="38"/>
      <c r="R54" s="41">
        <v>3631.3</v>
      </c>
      <c r="S54" s="47">
        <v>100</v>
      </c>
      <c r="T54" s="38"/>
      <c r="U54" s="38"/>
      <c r="V54" s="41">
        <v>22.3</v>
      </c>
      <c r="W54" s="41">
        <v>3682.2</v>
      </c>
      <c r="X54" s="38"/>
      <c r="Y54" s="38"/>
      <c r="Z54" s="38"/>
      <c r="AA54" s="38"/>
      <c r="AB54" s="38"/>
      <c r="AC54" s="38"/>
      <c r="AD54" s="38"/>
      <c r="AE54" s="38"/>
      <c r="AF54" s="38"/>
      <c r="AG54" s="41"/>
      <c r="AH54" s="38"/>
      <c r="AI54" s="38"/>
      <c r="AJ54" s="41">
        <v>11634.4</v>
      </c>
      <c r="AK54" s="11"/>
      <c r="AL54" s="11"/>
      <c r="AM54" s="38">
        <v>1</v>
      </c>
    </row>
    <row r="55" spans="1:39" ht="24" customHeight="1" x14ac:dyDescent="0.15">
      <c r="A55" s="54"/>
      <c r="B55" s="68"/>
      <c r="C55" s="60"/>
      <c r="D55" s="60"/>
      <c r="E55" s="60"/>
      <c r="F55" s="60"/>
      <c r="G55" s="42"/>
      <c r="H55" s="20"/>
      <c r="I55" s="42"/>
      <c r="J55" s="65"/>
      <c r="K55" s="67"/>
      <c r="L55" s="42"/>
      <c r="M55" s="62"/>
      <c r="N55" s="62"/>
      <c r="O55" s="39"/>
      <c r="P55" s="45"/>
      <c r="Q55" s="39"/>
      <c r="R55" s="42"/>
      <c r="S55" s="63"/>
      <c r="T55" s="39"/>
      <c r="U55" s="39"/>
      <c r="V55" s="42"/>
      <c r="W55" s="42"/>
      <c r="X55" s="39"/>
      <c r="Y55" s="39"/>
      <c r="Z55" s="39"/>
      <c r="AA55" s="39"/>
      <c r="AB55" s="39"/>
      <c r="AC55" s="39"/>
      <c r="AD55" s="39"/>
      <c r="AE55" s="39"/>
      <c r="AF55" s="39"/>
      <c r="AG55" s="62"/>
      <c r="AH55" s="39"/>
      <c r="AI55" s="39"/>
      <c r="AJ55" s="42"/>
      <c r="AK55" s="13">
        <v>11517.2</v>
      </c>
      <c r="AL55" s="13">
        <v>7787.6</v>
      </c>
      <c r="AM55" s="39"/>
    </row>
    <row r="56" spans="1:39" ht="24" customHeight="1" x14ac:dyDescent="0.15">
      <c r="A56" s="55"/>
      <c r="B56" s="69"/>
      <c r="C56" s="61"/>
      <c r="D56" s="61"/>
      <c r="E56" s="61"/>
      <c r="F56" s="61"/>
      <c r="G56" s="43"/>
      <c r="H56" s="21"/>
      <c r="I56" s="43"/>
      <c r="J56" s="22"/>
      <c r="K56" s="16"/>
      <c r="L56" s="43"/>
      <c r="M56" s="18">
        <v>6</v>
      </c>
      <c r="N56" s="18"/>
      <c r="O56" s="40"/>
      <c r="P56" s="46"/>
      <c r="Q56" s="40"/>
      <c r="R56" s="43"/>
      <c r="S56" s="18">
        <f>P54+Q54+R54</f>
        <v>3704.5</v>
      </c>
      <c r="T56" s="40"/>
      <c r="U56" s="40"/>
      <c r="V56" s="43"/>
      <c r="W56" s="43"/>
      <c r="X56" s="40"/>
      <c r="Y56" s="40"/>
      <c r="Z56" s="40"/>
      <c r="AA56" s="40"/>
      <c r="AB56" s="40"/>
      <c r="AC56" s="40"/>
      <c r="AD56" s="40"/>
      <c r="AE56" s="40"/>
      <c r="AF56" s="40"/>
      <c r="AG56" s="18"/>
      <c r="AH56" s="40"/>
      <c r="AI56" s="40"/>
      <c r="AJ56" s="43"/>
      <c r="AK56" s="21"/>
      <c r="AL56" s="21"/>
      <c r="AM56" s="40"/>
    </row>
    <row r="57" spans="1:39" ht="24" customHeight="1" x14ac:dyDescent="0.15">
      <c r="A57" s="53" t="s">
        <v>99</v>
      </c>
      <c r="B57" s="56" t="s">
        <v>96</v>
      </c>
      <c r="C57" s="59"/>
      <c r="D57" s="59"/>
      <c r="E57" s="59"/>
      <c r="F57" s="59"/>
      <c r="G57" s="41">
        <v>2502.8000000000002</v>
      </c>
      <c r="H57" s="30"/>
      <c r="I57" s="41">
        <v>2502.8000000000002</v>
      </c>
      <c r="J57" s="49">
        <v>2502.8000000000002</v>
      </c>
      <c r="K57" s="51">
        <v>100</v>
      </c>
      <c r="L57" s="41">
        <v>2461.3000000000002</v>
      </c>
      <c r="M57" s="41">
        <v>4</v>
      </c>
      <c r="N57" s="41"/>
      <c r="O57" s="38"/>
      <c r="P57" s="41">
        <v>9.8000000000000007</v>
      </c>
      <c r="Q57" s="38"/>
      <c r="R57" s="41">
        <v>2493</v>
      </c>
      <c r="S57" s="47">
        <v>100</v>
      </c>
      <c r="T57" s="38"/>
      <c r="U57" s="38"/>
      <c r="V57" s="41"/>
      <c r="W57" s="41">
        <v>2502.8000000000002</v>
      </c>
      <c r="X57" s="38"/>
      <c r="Y57" s="38"/>
      <c r="Z57" s="38"/>
      <c r="AA57" s="38"/>
      <c r="AB57" s="38"/>
      <c r="AC57" s="38"/>
      <c r="AD57" s="38"/>
      <c r="AE57" s="38"/>
      <c r="AF57" s="38"/>
      <c r="AG57" s="41"/>
      <c r="AH57" s="38"/>
      <c r="AI57" s="38"/>
      <c r="AJ57" s="41">
        <v>8545.2999999999993</v>
      </c>
      <c r="AK57" s="11"/>
      <c r="AL57" s="11"/>
      <c r="AM57" s="38">
        <v>1</v>
      </c>
    </row>
    <row r="58" spans="1:39" ht="24" customHeight="1" x14ac:dyDescent="0.15">
      <c r="A58" s="54"/>
      <c r="B58" s="57"/>
      <c r="C58" s="60"/>
      <c r="D58" s="60"/>
      <c r="E58" s="60"/>
      <c r="F58" s="60"/>
      <c r="G58" s="42"/>
      <c r="H58" s="20"/>
      <c r="I58" s="42"/>
      <c r="J58" s="50"/>
      <c r="K58" s="52"/>
      <c r="L58" s="42"/>
      <c r="M58" s="42"/>
      <c r="N58" s="42"/>
      <c r="O58" s="39"/>
      <c r="P58" s="42"/>
      <c r="Q58" s="39"/>
      <c r="R58" s="42"/>
      <c r="S58" s="48"/>
      <c r="T58" s="39"/>
      <c r="U58" s="39"/>
      <c r="V58" s="42"/>
      <c r="W58" s="42"/>
      <c r="X58" s="39"/>
      <c r="Y58" s="39"/>
      <c r="Z58" s="39"/>
      <c r="AA58" s="39"/>
      <c r="AB58" s="39"/>
      <c r="AC58" s="39"/>
      <c r="AD58" s="39"/>
      <c r="AE58" s="39"/>
      <c r="AF58" s="39"/>
      <c r="AG58" s="42"/>
      <c r="AH58" s="39"/>
      <c r="AI58" s="39"/>
      <c r="AJ58" s="42"/>
      <c r="AK58" s="13">
        <v>8519.4</v>
      </c>
      <c r="AL58" s="13">
        <v>6000.8</v>
      </c>
      <c r="AM58" s="39"/>
    </row>
    <row r="59" spans="1:39" ht="24" customHeight="1" x14ac:dyDescent="0.15">
      <c r="A59" s="55"/>
      <c r="B59" s="58"/>
      <c r="C59" s="61"/>
      <c r="D59" s="61"/>
      <c r="E59" s="61"/>
      <c r="F59" s="61"/>
      <c r="G59" s="43"/>
      <c r="H59" s="21"/>
      <c r="I59" s="43"/>
      <c r="J59" s="22"/>
      <c r="K59" s="16"/>
      <c r="L59" s="43"/>
      <c r="M59" s="18">
        <v>41.5</v>
      </c>
      <c r="N59" s="18"/>
      <c r="O59" s="40"/>
      <c r="P59" s="43"/>
      <c r="Q59" s="40"/>
      <c r="R59" s="43"/>
      <c r="S59" s="18">
        <f>P57+Q57+R57</f>
        <v>2502.8000000000002</v>
      </c>
      <c r="T59" s="40"/>
      <c r="U59" s="40"/>
      <c r="V59" s="43"/>
      <c r="W59" s="43"/>
      <c r="X59" s="40"/>
      <c r="Y59" s="40"/>
      <c r="Z59" s="40"/>
      <c r="AA59" s="40"/>
      <c r="AB59" s="40"/>
      <c r="AC59" s="40"/>
      <c r="AD59" s="40"/>
      <c r="AE59" s="40"/>
      <c r="AF59" s="40"/>
      <c r="AG59" s="18"/>
      <c r="AH59" s="40"/>
      <c r="AI59" s="40"/>
      <c r="AJ59" s="43"/>
      <c r="AK59" s="21"/>
      <c r="AL59" s="21"/>
      <c r="AM59" s="40"/>
    </row>
    <row r="60" spans="1:39" ht="24" customHeight="1" x14ac:dyDescent="0.15">
      <c r="A60" s="53" t="s">
        <v>100</v>
      </c>
      <c r="B60" s="56" t="s">
        <v>96</v>
      </c>
      <c r="C60" s="59"/>
      <c r="D60" s="59"/>
      <c r="E60" s="59"/>
      <c r="F60" s="59"/>
      <c r="G60" s="41">
        <v>7613.1</v>
      </c>
      <c r="H60" s="30"/>
      <c r="I60" s="41">
        <v>7613.1</v>
      </c>
      <c r="J60" s="49">
        <v>7613.1</v>
      </c>
      <c r="K60" s="51">
        <v>100</v>
      </c>
      <c r="L60" s="41">
        <v>7600.1</v>
      </c>
      <c r="M60" s="41">
        <v>2</v>
      </c>
      <c r="N60" s="41"/>
      <c r="O60" s="44"/>
      <c r="P60" s="41">
        <v>719.7</v>
      </c>
      <c r="Q60" s="38"/>
      <c r="R60" s="41">
        <v>6893.4</v>
      </c>
      <c r="S60" s="47">
        <v>100</v>
      </c>
      <c r="T60" s="38"/>
      <c r="U60" s="38"/>
      <c r="V60" s="41"/>
      <c r="W60" s="41">
        <v>7613.1</v>
      </c>
      <c r="X60" s="38"/>
      <c r="Y60" s="38"/>
      <c r="Z60" s="38"/>
      <c r="AA60" s="38"/>
      <c r="AB60" s="38"/>
      <c r="AC60" s="38"/>
      <c r="AD60" s="38"/>
      <c r="AE60" s="38"/>
      <c r="AF60" s="38"/>
      <c r="AG60" s="41"/>
      <c r="AH60" s="38"/>
      <c r="AI60" s="38"/>
      <c r="AJ60" s="41">
        <v>35776.5</v>
      </c>
      <c r="AK60" s="11"/>
      <c r="AL60" s="11"/>
      <c r="AM60" s="38">
        <v>1</v>
      </c>
    </row>
    <row r="61" spans="1:39" ht="24" customHeight="1" x14ac:dyDescent="0.15">
      <c r="A61" s="54"/>
      <c r="B61" s="57"/>
      <c r="C61" s="60"/>
      <c r="D61" s="60"/>
      <c r="E61" s="60"/>
      <c r="F61" s="60"/>
      <c r="G61" s="42"/>
      <c r="H61" s="20"/>
      <c r="I61" s="42"/>
      <c r="J61" s="50"/>
      <c r="K61" s="52"/>
      <c r="L61" s="42"/>
      <c r="M61" s="42"/>
      <c r="N61" s="42"/>
      <c r="O61" s="45"/>
      <c r="P61" s="42"/>
      <c r="Q61" s="39"/>
      <c r="R61" s="42"/>
      <c r="S61" s="48"/>
      <c r="T61" s="39"/>
      <c r="U61" s="39"/>
      <c r="V61" s="42"/>
      <c r="W61" s="42"/>
      <c r="X61" s="39"/>
      <c r="Y61" s="39"/>
      <c r="Z61" s="39"/>
      <c r="AA61" s="39"/>
      <c r="AB61" s="39"/>
      <c r="AC61" s="39"/>
      <c r="AD61" s="39"/>
      <c r="AE61" s="39"/>
      <c r="AF61" s="39"/>
      <c r="AG61" s="42"/>
      <c r="AH61" s="39"/>
      <c r="AI61" s="39"/>
      <c r="AJ61" s="42"/>
      <c r="AK61" s="13">
        <v>30323.1</v>
      </c>
      <c r="AL61" s="13">
        <v>22655.1</v>
      </c>
      <c r="AM61" s="39"/>
    </row>
    <row r="62" spans="1:39" ht="24" customHeight="1" x14ac:dyDescent="0.15">
      <c r="A62" s="55"/>
      <c r="B62" s="58"/>
      <c r="C62" s="61"/>
      <c r="D62" s="61"/>
      <c r="E62" s="61"/>
      <c r="F62" s="61"/>
      <c r="G62" s="43"/>
      <c r="H62" s="21"/>
      <c r="I62" s="43"/>
      <c r="J62" s="22"/>
      <c r="K62" s="16"/>
      <c r="L62" s="43"/>
      <c r="M62" s="18">
        <v>13</v>
      </c>
      <c r="N62" s="18"/>
      <c r="O62" s="46"/>
      <c r="P62" s="43"/>
      <c r="Q62" s="40"/>
      <c r="R62" s="43"/>
      <c r="S62" s="18">
        <f>P60+Q60+R60</f>
        <v>7613.0999999999995</v>
      </c>
      <c r="T62" s="40"/>
      <c r="U62" s="40"/>
      <c r="V62" s="43"/>
      <c r="W62" s="43"/>
      <c r="X62" s="40"/>
      <c r="Y62" s="40"/>
      <c r="Z62" s="40"/>
      <c r="AA62" s="40"/>
      <c r="AB62" s="40"/>
      <c r="AC62" s="40"/>
      <c r="AD62" s="40"/>
      <c r="AE62" s="40"/>
      <c r="AF62" s="40"/>
      <c r="AG62" s="18"/>
      <c r="AH62" s="40"/>
      <c r="AI62" s="40"/>
      <c r="AJ62" s="43"/>
      <c r="AK62" s="21"/>
      <c r="AL62" s="21"/>
      <c r="AM62" s="40"/>
    </row>
  </sheetData>
  <mergeCells count="581">
    <mergeCell ref="A6:A10"/>
    <mergeCell ref="B6:B10"/>
    <mergeCell ref="C6:F7"/>
    <mergeCell ref="G6:G10"/>
    <mergeCell ref="H6:H10"/>
    <mergeCell ref="I6:I10"/>
    <mergeCell ref="AM6:AM10"/>
    <mergeCell ref="J7:K7"/>
    <mergeCell ref="L7:N7"/>
    <mergeCell ref="O7:S7"/>
    <mergeCell ref="T7:AB7"/>
    <mergeCell ref="C8:C10"/>
    <mergeCell ref="D8:D10"/>
    <mergeCell ref="E8:E10"/>
    <mergeCell ref="F8:F10"/>
    <mergeCell ref="J8:K10"/>
    <mergeCell ref="J6:S6"/>
    <mergeCell ref="T6:AB6"/>
    <mergeCell ref="AC6:AF7"/>
    <mergeCell ref="AG6:AG7"/>
    <mergeCell ref="AH6:AI7"/>
    <mergeCell ref="AJ6:AL7"/>
    <mergeCell ref="AF9:AF10"/>
    <mergeCell ref="A11:A13"/>
    <mergeCell ref="B11:B13"/>
    <mergeCell ref="C11:C13"/>
    <mergeCell ref="D11:D13"/>
    <mergeCell ref="E11:E13"/>
    <mergeCell ref="F11:F13"/>
    <mergeCell ref="AL8:AL10"/>
    <mergeCell ref="M9:M10"/>
    <mergeCell ref="N9:N10"/>
    <mergeCell ref="P9:P10"/>
    <mergeCell ref="Q9:R9"/>
    <mergeCell ref="S9:S10"/>
    <mergeCell ref="T9:T10"/>
    <mergeCell ref="U9:U10"/>
    <mergeCell ref="V9:V10"/>
    <mergeCell ref="W9:W10"/>
    <mergeCell ref="AE8:AF8"/>
    <mergeCell ref="AG8:AG10"/>
    <mergeCell ref="AH8:AH10"/>
    <mergeCell ref="AI8:AI10"/>
    <mergeCell ref="AJ8:AJ10"/>
    <mergeCell ref="AK8:AK10"/>
    <mergeCell ref="L8:L10"/>
    <mergeCell ref="G11:G13"/>
    <mergeCell ref="I11:I13"/>
    <mergeCell ref="J11:J12"/>
    <mergeCell ref="K11:K12"/>
    <mergeCell ref="L11:L13"/>
    <mergeCell ref="M11:M12"/>
    <mergeCell ref="AC9:AC10"/>
    <mergeCell ref="AD9:AD10"/>
    <mergeCell ref="AE9:AE10"/>
    <mergeCell ref="O8:O10"/>
    <mergeCell ref="P8:S8"/>
    <mergeCell ref="T8:W8"/>
    <mergeCell ref="X8:AB8"/>
    <mergeCell ref="AC8:AD8"/>
    <mergeCell ref="X9:X10"/>
    <mergeCell ref="Y9:Y10"/>
    <mergeCell ref="Z9:Z10"/>
    <mergeCell ref="AB9:AB10"/>
    <mergeCell ref="T11:T13"/>
    <mergeCell ref="U11:U13"/>
    <mergeCell ref="V11:V13"/>
    <mergeCell ref="W11:W13"/>
    <mergeCell ref="X11:X13"/>
    <mergeCell ref="Y11:Y13"/>
    <mergeCell ref="N11:N12"/>
    <mergeCell ref="O11:O13"/>
    <mergeCell ref="P11:P13"/>
    <mergeCell ref="Q11:Q13"/>
    <mergeCell ref="R11:R13"/>
    <mergeCell ref="S11:S12"/>
    <mergeCell ref="AF11:AF13"/>
    <mergeCell ref="AG11:AG12"/>
    <mergeCell ref="AH11:AH13"/>
    <mergeCell ref="AI11:AI13"/>
    <mergeCell ref="AJ11:AJ13"/>
    <mergeCell ref="AM11:AM13"/>
    <mergeCell ref="Z11:Z13"/>
    <mergeCell ref="AA11:AA13"/>
    <mergeCell ref="AB11:AB13"/>
    <mergeCell ref="AC11:AC13"/>
    <mergeCell ref="AD11:AD13"/>
    <mergeCell ref="AE11:AE13"/>
    <mergeCell ref="G14:G16"/>
    <mergeCell ref="I14:I16"/>
    <mergeCell ref="J14:J15"/>
    <mergeCell ref="K14:K15"/>
    <mergeCell ref="L14:L16"/>
    <mergeCell ref="M14:M15"/>
    <mergeCell ref="A14:A16"/>
    <mergeCell ref="B14:B16"/>
    <mergeCell ref="C14:C16"/>
    <mergeCell ref="D14:D16"/>
    <mergeCell ref="E14:E16"/>
    <mergeCell ref="F14:F16"/>
    <mergeCell ref="T14:T16"/>
    <mergeCell ref="U14:U16"/>
    <mergeCell ref="V14:V16"/>
    <mergeCell ref="W14:W16"/>
    <mergeCell ref="X14:X16"/>
    <mergeCell ref="Y14:Y16"/>
    <mergeCell ref="N14:N15"/>
    <mergeCell ref="O14:O16"/>
    <mergeCell ref="P14:P16"/>
    <mergeCell ref="Q14:Q16"/>
    <mergeCell ref="R14:R16"/>
    <mergeCell ref="S14:S15"/>
    <mergeCell ref="AF14:AF16"/>
    <mergeCell ref="AG14:AG15"/>
    <mergeCell ref="AH14:AH16"/>
    <mergeCell ref="AI14:AI16"/>
    <mergeCell ref="AJ14:AJ16"/>
    <mergeCell ref="AM14:AM16"/>
    <mergeCell ref="Z14:Z16"/>
    <mergeCell ref="AA14:AA16"/>
    <mergeCell ref="AB14:AB16"/>
    <mergeCell ref="AC14:AC16"/>
    <mergeCell ref="AD14:AD16"/>
    <mergeCell ref="AE14:AE16"/>
    <mergeCell ref="K17:K18"/>
    <mergeCell ref="L17:L19"/>
    <mergeCell ref="M17:M18"/>
    <mergeCell ref="A17:A19"/>
    <mergeCell ref="B17:B19"/>
    <mergeCell ref="C17:C19"/>
    <mergeCell ref="D17:D19"/>
    <mergeCell ref="E17:E19"/>
    <mergeCell ref="F17:F19"/>
    <mergeCell ref="AI17:AI19"/>
    <mergeCell ref="AJ17:AJ19"/>
    <mergeCell ref="AM17:AM19"/>
    <mergeCell ref="Z17:Z19"/>
    <mergeCell ref="AA17:AA19"/>
    <mergeCell ref="AB17:AB19"/>
    <mergeCell ref="AC17:AC19"/>
    <mergeCell ref="AD17:AD19"/>
    <mergeCell ref="AE17:AE19"/>
    <mergeCell ref="A23:A27"/>
    <mergeCell ref="B23:B27"/>
    <mergeCell ref="C23:F24"/>
    <mergeCell ref="G23:G27"/>
    <mergeCell ref="H23:H27"/>
    <mergeCell ref="I23:I27"/>
    <mergeCell ref="AF17:AF19"/>
    <mergeCell ref="AG17:AG18"/>
    <mergeCell ref="AH17:AH19"/>
    <mergeCell ref="T17:T19"/>
    <mergeCell ref="U17:U19"/>
    <mergeCell ref="V17:V19"/>
    <mergeCell ref="W17:W19"/>
    <mergeCell ref="X17:X19"/>
    <mergeCell ref="Y17:Y19"/>
    <mergeCell ref="N17:N18"/>
    <mergeCell ref="O17:O19"/>
    <mergeCell ref="P17:P19"/>
    <mergeCell ref="Q17:Q19"/>
    <mergeCell ref="R17:R19"/>
    <mergeCell ref="S17:S18"/>
    <mergeCell ref="G17:G19"/>
    <mergeCell ref="I17:I19"/>
    <mergeCell ref="J17:J18"/>
    <mergeCell ref="AM23:AM27"/>
    <mergeCell ref="J24:K24"/>
    <mergeCell ref="L24:N24"/>
    <mergeCell ref="O24:S24"/>
    <mergeCell ref="T24:AB24"/>
    <mergeCell ref="C25:C27"/>
    <mergeCell ref="D25:D27"/>
    <mergeCell ref="E25:E27"/>
    <mergeCell ref="F25:F27"/>
    <mergeCell ref="J25:K27"/>
    <mergeCell ref="J23:S23"/>
    <mergeCell ref="T23:AB23"/>
    <mergeCell ref="AC23:AF24"/>
    <mergeCell ref="AG23:AG24"/>
    <mergeCell ref="AH23:AI24"/>
    <mergeCell ref="AJ23:AL24"/>
    <mergeCell ref="AF26:AF27"/>
    <mergeCell ref="A28:A30"/>
    <mergeCell ref="B28:B30"/>
    <mergeCell ref="C28:C30"/>
    <mergeCell ref="D28:D30"/>
    <mergeCell ref="E28:E30"/>
    <mergeCell ref="F28:F30"/>
    <mergeCell ref="AL25:AL27"/>
    <mergeCell ref="M26:M27"/>
    <mergeCell ref="N26:N27"/>
    <mergeCell ref="P26:P27"/>
    <mergeCell ref="Q26:R26"/>
    <mergeCell ref="S26:S27"/>
    <mergeCell ref="T26:T27"/>
    <mergeCell ref="U26:U27"/>
    <mergeCell ref="V26:V27"/>
    <mergeCell ref="W26:W27"/>
    <mergeCell ref="AE25:AF25"/>
    <mergeCell ref="AG25:AG27"/>
    <mergeCell ref="AH25:AH27"/>
    <mergeCell ref="AI25:AI27"/>
    <mergeCell ref="AJ25:AJ27"/>
    <mergeCell ref="AK25:AK27"/>
    <mergeCell ref="L25:L27"/>
    <mergeCell ref="G28:G30"/>
    <mergeCell ref="I28:I30"/>
    <mergeCell ref="J28:J29"/>
    <mergeCell ref="K28:K29"/>
    <mergeCell ref="L28:L30"/>
    <mergeCell ref="M28:M29"/>
    <mergeCell ref="AC26:AC27"/>
    <mergeCell ref="AD26:AD27"/>
    <mergeCell ref="AE26:AE27"/>
    <mergeCell ref="O25:O27"/>
    <mergeCell ref="P25:S25"/>
    <mergeCell ref="T25:W25"/>
    <mergeCell ref="X25:AB25"/>
    <mergeCell ref="AC25:AD25"/>
    <mergeCell ref="X26:X27"/>
    <mergeCell ref="Y26:Y27"/>
    <mergeCell ref="Z26:Z27"/>
    <mergeCell ref="AB26:AB27"/>
    <mergeCell ref="T28:T30"/>
    <mergeCell ref="U28:U30"/>
    <mergeCell ref="V28:V30"/>
    <mergeCell ref="W28:W30"/>
    <mergeCell ref="X28:X30"/>
    <mergeCell ref="Y28:Y30"/>
    <mergeCell ref="N28:N29"/>
    <mergeCell ref="O28:O30"/>
    <mergeCell ref="P28:P30"/>
    <mergeCell ref="Q28:Q30"/>
    <mergeCell ref="R28:R30"/>
    <mergeCell ref="S28:S29"/>
    <mergeCell ref="AF28:AF30"/>
    <mergeCell ref="AG28:AG29"/>
    <mergeCell ref="AH28:AH30"/>
    <mergeCell ref="AI28:AI30"/>
    <mergeCell ref="AJ28:AJ30"/>
    <mergeCell ref="AM28:AM30"/>
    <mergeCell ref="Z28:Z30"/>
    <mergeCell ref="AA28:AA30"/>
    <mergeCell ref="AB28:AB30"/>
    <mergeCell ref="AC28:AC30"/>
    <mergeCell ref="AD28:AD30"/>
    <mergeCell ref="AE28:AE30"/>
    <mergeCell ref="G31:G33"/>
    <mergeCell ref="I31:I33"/>
    <mergeCell ref="J31:J32"/>
    <mergeCell ref="K31:K32"/>
    <mergeCell ref="L31:L33"/>
    <mergeCell ref="M31:M32"/>
    <mergeCell ref="A31:A33"/>
    <mergeCell ref="B31:B33"/>
    <mergeCell ref="C31:C33"/>
    <mergeCell ref="D31:D33"/>
    <mergeCell ref="E31:E33"/>
    <mergeCell ref="F31:F33"/>
    <mergeCell ref="T31:T33"/>
    <mergeCell ref="U31:U33"/>
    <mergeCell ref="V31:V33"/>
    <mergeCell ref="W31:W33"/>
    <mergeCell ref="X31:X33"/>
    <mergeCell ref="Y31:Y33"/>
    <mergeCell ref="N31:N32"/>
    <mergeCell ref="O31:O33"/>
    <mergeCell ref="P31:P33"/>
    <mergeCell ref="Q31:Q33"/>
    <mergeCell ref="R31:R33"/>
    <mergeCell ref="S31:S32"/>
    <mergeCell ref="AF31:AF33"/>
    <mergeCell ref="AG31:AG32"/>
    <mergeCell ref="AH31:AH33"/>
    <mergeCell ref="AI31:AI33"/>
    <mergeCell ref="AJ31:AJ33"/>
    <mergeCell ref="AM31:AM33"/>
    <mergeCell ref="Z31:Z33"/>
    <mergeCell ref="AA31:AA33"/>
    <mergeCell ref="AB31:AB33"/>
    <mergeCell ref="AC31:AC33"/>
    <mergeCell ref="AD31:AD33"/>
    <mergeCell ref="AE31:AE33"/>
    <mergeCell ref="AJ37:AL38"/>
    <mergeCell ref="AM37:AM41"/>
    <mergeCell ref="AE39:AF39"/>
    <mergeCell ref="AG39:AG41"/>
    <mergeCell ref="AH39:AH41"/>
    <mergeCell ref="AI39:AI41"/>
    <mergeCell ref="A35:S35"/>
    <mergeCell ref="A37:A41"/>
    <mergeCell ref="B37:B41"/>
    <mergeCell ref="C37:F37"/>
    <mergeCell ref="G37:G41"/>
    <mergeCell ref="H37:H41"/>
    <mergeCell ref="I37:I41"/>
    <mergeCell ref="J37:S37"/>
    <mergeCell ref="C38:F38"/>
    <mergeCell ref="J38:K38"/>
    <mergeCell ref="AH38:AI38"/>
    <mergeCell ref="C39:C41"/>
    <mergeCell ref="D39:D41"/>
    <mergeCell ref="E39:E41"/>
    <mergeCell ref="F39:F41"/>
    <mergeCell ref="J39:K41"/>
    <mergeCell ref="T37:AB37"/>
    <mergeCell ref="AC37:AF37"/>
    <mergeCell ref="AG37:AG38"/>
    <mergeCell ref="AH37:AI37"/>
    <mergeCell ref="L39:L41"/>
    <mergeCell ref="O39:O41"/>
    <mergeCell ref="P39:S39"/>
    <mergeCell ref="T39:W39"/>
    <mergeCell ref="X39:AB39"/>
    <mergeCell ref="AC39:AD39"/>
    <mergeCell ref="L38:N38"/>
    <mergeCell ref="O38:S38"/>
    <mergeCell ref="T38:AB38"/>
    <mergeCell ref="AC38:AF38"/>
    <mergeCell ref="AJ39:AJ41"/>
    <mergeCell ref="AK39:AK41"/>
    <mergeCell ref="AL39:AL41"/>
    <mergeCell ref="P40:P41"/>
    <mergeCell ref="Q40:R40"/>
    <mergeCell ref="AC40:AC41"/>
    <mergeCell ref="AD40:AD41"/>
    <mergeCell ref="AE40:AE41"/>
    <mergeCell ref="AF40:AF41"/>
    <mergeCell ref="G42:G44"/>
    <mergeCell ref="I42:I44"/>
    <mergeCell ref="J42:J43"/>
    <mergeCell ref="K42:K43"/>
    <mergeCell ref="L42:L44"/>
    <mergeCell ref="M42:M43"/>
    <mergeCell ref="A42:A44"/>
    <mergeCell ref="B42:B44"/>
    <mergeCell ref="C42:C44"/>
    <mergeCell ref="D42:D44"/>
    <mergeCell ref="E42:E44"/>
    <mergeCell ref="F42:F44"/>
    <mergeCell ref="T42:T44"/>
    <mergeCell ref="U42:U44"/>
    <mergeCell ref="V42:V44"/>
    <mergeCell ref="W42:W44"/>
    <mergeCell ref="X42:X44"/>
    <mergeCell ref="Y42:Y44"/>
    <mergeCell ref="N42:N43"/>
    <mergeCell ref="O42:O44"/>
    <mergeCell ref="P42:P44"/>
    <mergeCell ref="Q42:Q44"/>
    <mergeCell ref="R42:R44"/>
    <mergeCell ref="S42:S43"/>
    <mergeCell ref="AF42:AF44"/>
    <mergeCell ref="AG42:AG43"/>
    <mergeCell ref="AH42:AH44"/>
    <mergeCell ref="AI42:AI44"/>
    <mergeCell ref="AJ42:AJ44"/>
    <mergeCell ref="AM42:AM44"/>
    <mergeCell ref="Z42:Z44"/>
    <mergeCell ref="AA42:AA44"/>
    <mergeCell ref="AB42:AB44"/>
    <mergeCell ref="AC42:AC44"/>
    <mergeCell ref="AD42:AD44"/>
    <mergeCell ref="AE42:AE44"/>
    <mergeCell ref="G45:G47"/>
    <mergeCell ref="I45:I47"/>
    <mergeCell ref="J45:J46"/>
    <mergeCell ref="K45:K46"/>
    <mergeCell ref="L45:L47"/>
    <mergeCell ref="M45:M46"/>
    <mergeCell ref="A45:A47"/>
    <mergeCell ref="B45:B47"/>
    <mergeCell ref="C45:C47"/>
    <mergeCell ref="D45:D47"/>
    <mergeCell ref="E45:E47"/>
    <mergeCell ref="F45:F47"/>
    <mergeCell ref="T45:T47"/>
    <mergeCell ref="U45:U47"/>
    <mergeCell ref="V45:V47"/>
    <mergeCell ref="W45:W47"/>
    <mergeCell ref="X45:X47"/>
    <mergeCell ref="Y45:Y47"/>
    <mergeCell ref="N45:N46"/>
    <mergeCell ref="O45:O47"/>
    <mergeCell ref="P45:P47"/>
    <mergeCell ref="Q45:Q47"/>
    <mergeCell ref="R45:R47"/>
    <mergeCell ref="S45:S46"/>
    <mergeCell ref="AF45:AF47"/>
    <mergeCell ref="AG45:AG46"/>
    <mergeCell ref="AH45:AH47"/>
    <mergeCell ref="AI45:AI47"/>
    <mergeCell ref="AJ45:AJ47"/>
    <mergeCell ref="AM45:AM47"/>
    <mergeCell ref="Z45:Z47"/>
    <mergeCell ref="AA45:AA47"/>
    <mergeCell ref="AB45:AB47"/>
    <mergeCell ref="AC45:AC47"/>
    <mergeCell ref="AD45:AD47"/>
    <mergeCell ref="AE45:AE47"/>
    <mergeCell ref="G48:G50"/>
    <mergeCell ref="I48:I50"/>
    <mergeCell ref="J48:J49"/>
    <mergeCell ref="K48:K49"/>
    <mergeCell ref="L48:L50"/>
    <mergeCell ref="M48:M49"/>
    <mergeCell ref="A48:A50"/>
    <mergeCell ref="B48:B50"/>
    <mergeCell ref="C48:C50"/>
    <mergeCell ref="D48:D50"/>
    <mergeCell ref="E48:E50"/>
    <mergeCell ref="F48:F50"/>
    <mergeCell ref="T48:T50"/>
    <mergeCell ref="U48:U50"/>
    <mergeCell ref="V48:V50"/>
    <mergeCell ref="W48:W50"/>
    <mergeCell ref="X48:X50"/>
    <mergeCell ref="Y48:Y50"/>
    <mergeCell ref="N48:N49"/>
    <mergeCell ref="O48:O50"/>
    <mergeCell ref="P48:P50"/>
    <mergeCell ref="Q48:Q50"/>
    <mergeCell ref="R48:R50"/>
    <mergeCell ref="S48:S49"/>
    <mergeCell ref="AF48:AF50"/>
    <mergeCell ref="AG48:AG49"/>
    <mergeCell ref="AH48:AH50"/>
    <mergeCell ref="AI48:AI50"/>
    <mergeCell ref="AJ48:AJ50"/>
    <mergeCell ref="AM48:AM50"/>
    <mergeCell ref="Z48:Z50"/>
    <mergeCell ref="AA48:AA50"/>
    <mergeCell ref="AB48:AB50"/>
    <mergeCell ref="AC48:AC50"/>
    <mergeCell ref="AD48:AD50"/>
    <mergeCell ref="AE48:AE50"/>
    <mergeCell ref="G51:G53"/>
    <mergeCell ref="I51:I53"/>
    <mergeCell ref="J51:J52"/>
    <mergeCell ref="K51:K52"/>
    <mergeCell ref="L51:L53"/>
    <mergeCell ref="M51:M52"/>
    <mergeCell ref="A51:A53"/>
    <mergeCell ref="B51:B53"/>
    <mergeCell ref="C51:C53"/>
    <mergeCell ref="D51:D53"/>
    <mergeCell ref="E51:E53"/>
    <mergeCell ref="F51:F53"/>
    <mergeCell ref="T51:T53"/>
    <mergeCell ref="U51:U53"/>
    <mergeCell ref="V51:V53"/>
    <mergeCell ref="W51:W53"/>
    <mergeCell ref="X51:X53"/>
    <mergeCell ref="Y51:Y53"/>
    <mergeCell ref="N51:N52"/>
    <mergeCell ref="O51:O53"/>
    <mergeCell ref="P51:P53"/>
    <mergeCell ref="Q51:Q53"/>
    <mergeCell ref="R51:R53"/>
    <mergeCell ref="S51:S52"/>
    <mergeCell ref="AF51:AF53"/>
    <mergeCell ref="AG51:AG52"/>
    <mergeCell ref="AH51:AH53"/>
    <mergeCell ref="AI51:AI53"/>
    <mergeCell ref="AJ51:AJ53"/>
    <mergeCell ref="AM51:AM53"/>
    <mergeCell ref="Z51:Z53"/>
    <mergeCell ref="AA51:AA53"/>
    <mergeCell ref="AB51:AB53"/>
    <mergeCell ref="AC51:AC53"/>
    <mergeCell ref="AD51:AD53"/>
    <mergeCell ref="AE51:AE53"/>
    <mergeCell ref="G54:G56"/>
    <mergeCell ref="I54:I56"/>
    <mergeCell ref="J54:J55"/>
    <mergeCell ref="K54:K55"/>
    <mergeCell ref="L54:L56"/>
    <mergeCell ref="M54:M55"/>
    <mergeCell ref="A54:A56"/>
    <mergeCell ref="B54:B56"/>
    <mergeCell ref="C54:C56"/>
    <mergeCell ref="D54:D56"/>
    <mergeCell ref="E54:E56"/>
    <mergeCell ref="F54:F56"/>
    <mergeCell ref="T54:T56"/>
    <mergeCell ref="U54:U56"/>
    <mergeCell ref="V54:V56"/>
    <mergeCell ref="W54:W56"/>
    <mergeCell ref="X54:X56"/>
    <mergeCell ref="Y54:Y56"/>
    <mergeCell ref="N54:N55"/>
    <mergeCell ref="O54:O56"/>
    <mergeCell ref="P54:P56"/>
    <mergeCell ref="Q54:Q56"/>
    <mergeCell ref="R54:R56"/>
    <mergeCell ref="S54:S55"/>
    <mergeCell ref="AF54:AF56"/>
    <mergeCell ref="AG54:AG55"/>
    <mergeCell ref="AH54:AH56"/>
    <mergeCell ref="AI54:AI56"/>
    <mergeCell ref="AJ54:AJ56"/>
    <mergeCell ref="AM54:AM56"/>
    <mergeCell ref="Z54:Z56"/>
    <mergeCell ref="AA54:AA56"/>
    <mergeCell ref="AB54:AB56"/>
    <mergeCell ref="AC54:AC56"/>
    <mergeCell ref="AD54:AD56"/>
    <mergeCell ref="AE54:AE56"/>
    <mergeCell ref="G57:G59"/>
    <mergeCell ref="I57:I59"/>
    <mergeCell ref="J57:J58"/>
    <mergeCell ref="K57:K58"/>
    <mergeCell ref="L57:L59"/>
    <mergeCell ref="M57:M58"/>
    <mergeCell ref="A57:A59"/>
    <mergeCell ref="B57:B59"/>
    <mergeCell ref="C57:C59"/>
    <mergeCell ref="D57:D59"/>
    <mergeCell ref="E57:E59"/>
    <mergeCell ref="F57:F59"/>
    <mergeCell ref="T57:T59"/>
    <mergeCell ref="U57:U59"/>
    <mergeCell ref="V57:V59"/>
    <mergeCell ref="W57:W59"/>
    <mergeCell ref="X57:X59"/>
    <mergeCell ref="Y57:Y59"/>
    <mergeCell ref="N57:N58"/>
    <mergeCell ref="O57:O59"/>
    <mergeCell ref="P57:P59"/>
    <mergeCell ref="Q57:Q59"/>
    <mergeCell ref="R57:R59"/>
    <mergeCell ref="S57:S58"/>
    <mergeCell ref="AF57:AF59"/>
    <mergeCell ref="AG57:AG58"/>
    <mergeCell ref="AH57:AH59"/>
    <mergeCell ref="AI57:AI59"/>
    <mergeCell ref="AJ57:AJ59"/>
    <mergeCell ref="AM57:AM59"/>
    <mergeCell ref="Z57:Z59"/>
    <mergeCell ref="AA57:AA59"/>
    <mergeCell ref="AB57:AB59"/>
    <mergeCell ref="AC57:AC59"/>
    <mergeCell ref="AD57:AD59"/>
    <mergeCell ref="AE57:AE59"/>
    <mergeCell ref="G60:G62"/>
    <mergeCell ref="I60:I62"/>
    <mergeCell ref="J60:J61"/>
    <mergeCell ref="K60:K61"/>
    <mergeCell ref="L60:L62"/>
    <mergeCell ref="M60:M61"/>
    <mergeCell ref="A60:A62"/>
    <mergeCell ref="B60:B62"/>
    <mergeCell ref="C60:C62"/>
    <mergeCell ref="D60:D62"/>
    <mergeCell ref="E60:E62"/>
    <mergeCell ref="F60:F62"/>
    <mergeCell ref="T60:T62"/>
    <mergeCell ref="U60:U62"/>
    <mergeCell ref="V60:V62"/>
    <mergeCell ref="W60:W62"/>
    <mergeCell ref="X60:X62"/>
    <mergeCell ref="Y60:Y62"/>
    <mergeCell ref="N60:N61"/>
    <mergeCell ref="O60:O62"/>
    <mergeCell ref="P60:P62"/>
    <mergeCell ref="Q60:Q62"/>
    <mergeCell ref="R60:R62"/>
    <mergeCell ref="S60:S61"/>
    <mergeCell ref="AF60:AF62"/>
    <mergeCell ref="AG60:AG61"/>
    <mergeCell ref="AH60:AH62"/>
    <mergeCell ref="AI60:AI62"/>
    <mergeCell ref="AJ60:AJ62"/>
    <mergeCell ref="AM60:AM62"/>
    <mergeCell ref="Z60:Z62"/>
    <mergeCell ref="AA60:AA62"/>
    <mergeCell ref="AB60:AB62"/>
    <mergeCell ref="AC60:AC62"/>
    <mergeCell ref="AD60:AD62"/>
    <mergeCell ref="AE60:AE62"/>
  </mergeCells>
  <phoneticPr fontId="3"/>
  <printOptions horizontalCentered="1"/>
  <pageMargins left="0.39370078740157483" right="0.39370078740157483" top="0.98425196850393704" bottom="0.39370078740157483" header="0.31496062992125984" footer="0.11811023622047245"/>
  <pageSetup paperSize="9" scale="36" fitToWidth="2" pageOrder="overThenDown" orientation="landscape" blackAndWhite="1" r:id="rId1"/>
  <headerFooter alignWithMargins="0"/>
  <colBreaks count="1" manualBreakCount="1">
    <brk id="19" max="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zoomScale="70" zoomScaleNormal="70" zoomScaleSheetLayoutView="75" workbookViewId="0">
      <pane xSplit="2" ySplit="10" topLeftCell="C32" activePane="bottomRight" state="frozen"/>
      <selection pane="topRight" activeCell="C1" sqref="C1"/>
      <selection pane="bottomLeft" activeCell="A11" sqref="A11"/>
      <selection pane="bottomRight" activeCell="J22" sqref="J22:K22"/>
    </sheetView>
  </sheetViews>
  <sheetFormatPr defaultColWidth="8.875" defaultRowHeight="13.5" x14ac:dyDescent="0.15"/>
  <cols>
    <col min="1" max="1" width="10.875" style="150" customWidth="1"/>
    <col min="2" max="2" width="32.625" style="322" customWidth="1"/>
    <col min="3" max="6" width="4.125" style="150" customWidth="1"/>
    <col min="7" max="7" width="18" style="150" customWidth="1"/>
    <col min="8" max="8" width="20.625" style="150" customWidth="1"/>
    <col min="9" max="9" width="17.875" style="150" customWidth="1"/>
    <col min="10" max="10" width="20.375" style="150" customWidth="1"/>
    <col min="11" max="11" width="10.625" style="151" customWidth="1"/>
    <col min="12" max="12" width="13.125" style="151" customWidth="1"/>
    <col min="13" max="14" width="12.125" style="151" customWidth="1"/>
    <col min="15" max="18" width="13.125" style="151" customWidth="1"/>
    <col min="19" max="19" width="13.25" style="151" customWidth="1"/>
    <col min="20" max="28" width="13.75" style="150" customWidth="1"/>
    <col min="29" max="32" width="3.75" style="150" customWidth="1"/>
    <col min="33" max="33" width="22.75" style="150" customWidth="1"/>
    <col min="34" max="35" width="5.75" style="150" customWidth="1"/>
    <col min="36" max="38" width="19.125" style="150" customWidth="1"/>
    <col min="39" max="256" width="8.875" style="150"/>
    <col min="257" max="257" width="10.875" style="150" customWidth="1"/>
    <col min="258" max="258" width="32.625" style="150" customWidth="1"/>
    <col min="259" max="262" width="4.125" style="150" customWidth="1"/>
    <col min="263" max="263" width="18" style="150" customWidth="1"/>
    <col min="264" max="264" width="20.625" style="150" customWidth="1"/>
    <col min="265" max="265" width="17.875" style="150" customWidth="1"/>
    <col min="266" max="266" width="20.375" style="150" customWidth="1"/>
    <col min="267" max="267" width="10.625" style="150" customWidth="1"/>
    <col min="268" max="268" width="13.125" style="150" customWidth="1"/>
    <col min="269" max="270" width="12.125" style="150" customWidth="1"/>
    <col min="271" max="274" width="13.125" style="150" customWidth="1"/>
    <col min="275" max="275" width="13.25" style="150" customWidth="1"/>
    <col min="276" max="284" width="13.75" style="150" customWidth="1"/>
    <col min="285" max="288" width="3.75" style="150" customWidth="1"/>
    <col min="289" max="289" width="22.75" style="150" customWidth="1"/>
    <col min="290" max="291" width="5.75" style="150" customWidth="1"/>
    <col min="292" max="294" width="19.125" style="150" customWidth="1"/>
    <col min="295" max="512" width="8.875" style="150"/>
    <col min="513" max="513" width="10.875" style="150" customWidth="1"/>
    <col min="514" max="514" width="32.625" style="150" customWidth="1"/>
    <col min="515" max="518" width="4.125" style="150" customWidth="1"/>
    <col min="519" max="519" width="18" style="150" customWidth="1"/>
    <col min="520" max="520" width="20.625" style="150" customWidth="1"/>
    <col min="521" max="521" width="17.875" style="150" customWidth="1"/>
    <col min="522" max="522" width="20.375" style="150" customWidth="1"/>
    <col min="523" max="523" width="10.625" style="150" customWidth="1"/>
    <col min="524" max="524" width="13.125" style="150" customWidth="1"/>
    <col min="525" max="526" width="12.125" style="150" customWidth="1"/>
    <col min="527" max="530" width="13.125" style="150" customWidth="1"/>
    <col min="531" max="531" width="13.25" style="150" customWidth="1"/>
    <col min="532" max="540" width="13.75" style="150" customWidth="1"/>
    <col min="541" max="544" width="3.75" style="150" customWidth="1"/>
    <col min="545" max="545" width="22.75" style="150" customWidth="1"/>
    <col min="546" max="547" width="5.75" style="150" customWidth="1"/>
    <col min="548" max="550" width="19.125" style="150" customWidth="1"/>
    <col min="551" max="768" width="8.875" style="150"/>
    <col min="769" max="769" width="10.875" style="150" customWidth="1"/>
    <col min="770" max="770" width="32.625" style="150" customWidth="1"/>
    <col min="771" max="774" width="4.125" style="150" customWidth="1"/>
    <col min="775" max="775" width="18" style="150" customWidth="1"/>
    <col min="776" max="776" width="20.625" style="150" customWidth="1"/>
    <col min="777" max="777" width="17.875" style="150" customWidth="1"/>
    <col min="778" max="778" width="20.375" style="150" customWidth="1"/>
    <col min="779" max="779" width="10.625" style="150" customWidth="1"/>
    <col min="780" max="780" width="13.125" style="150" customWidth="1"/>
    <col min="781" max="782" width="12.125" style="150" customWidth="1"/>
    <col min="783" max="786" width="13.125" style="150" customWidth="1"/>
    <col min="787" max="787" width="13.25" style="150" customWidth="1"/>
    <col min="788" max="796" width="13.75" style="150" customWidth="1"/>
    <col min="797" max="800" width="3.75" style="150" customWidth="1"/>
    <col min="801" max="801" width="22.75" style="150" customWidth="1"/>
    <col min="802" max="803" width="5.75" style="150" customWidth="1"/>
    <col min="804" max="806" width="19.125" style="150" customWidth="1"/>
    <col min="807" max="1024" width="8.875" style="150"/>
    <col min="1025" max="1025" width="10.875" style="150" customWidth="1"/>
    <col min="1026" max="1026" width="32.625" style="150" customWidth="1"/>
    <col min="1027" max="1030" width="4.125" style="150" customWidth="1"/>
    <col min="1031" max="1031" width="18" style="150" customWidth="1"/>
    <col min="1032" max="1032" width="20.625" style="150" customWidth="1"/>
    <col min="1033" max="1033" width="17.875" style="150" customWidth="1"/>
    <col min="1034" max="1034" width="20.375" style="150" customWidth="1"/>
    <col min="1035" max="1035" width="10.625" style="150" customWidth="1"/>
    <col min="1036" max="1036" width="13.125" style="150" customWidth="1"/>
    <col min="1037" max="1038" width="12.125" style="150" customWidth="1"/>
    <col min="1039" max="1042" width="13.125" style="150" customWidth="1"/>
    <col min="1043" max="1043" width="13.25" style="150" customWidth="1"/>
    <col min="1044" max="1052" width="13.75" style="150" customWidth="1"/>
    <col min="1053" max="1056" width="3.75" style="150" customWidth="1"/>
    <col min="1057" max="1057" width="22.75" style="150" customWidth="1"/>
    <col min="1058" max="1059" width="5.75" style="150" customWidth="1"/>
    <col min="1060" max="1062" width="19.125" style="150" customWidth="1"/>
    <col min="1063" max="1280" width="8.875" style="150"/>
    <col min="1281" max="1281" width="10.875" style="150" customWidth="1"/>
    <col min="1282" max="1282" width="32.625" style="150" customWidth="1"/>
    <col min="1283" max="1286" width="4.125" style="150" customWidth="1"/>
    <col min="1287" max="1287" width="18" style="150" customWidth="1"/>
    <col min="1288" max="1288" width="20.625" style="150" customWidth="1"/>
    <col min="1289" max="1289" width="17.875" style="150" customWidth="1"/>
    <col min="1290" max="1290" width="20.375" style="150" customWidth="1"/>
    <col min="1291" max="1291" width="10.625" style="150" customWidth="1"/>
    <col min="1292" max="1292" width="13.125" style="150" customWidth="1"/>
    <col min="1293" max="1294" width="12.125" style="150" customWidth="1"/>
    <col min="1295" max="1298" width="13.125" style="150" customWidth="1"/>
    <col min="1299" max="1299" width="13.25" style="150" customWidth="1"/>
    <col min="1300" max="1308" width="13.75" style="150" customWidth="1"/>
    <col min="1309" max="1312" width="3.75" style="150" customWidth="1"/>
    <col min="1313" max="1313" width="22.75" style="150" customWidth="1"/>
    <col min="1314" max="1315" width="5.75" style="150" customWidth="1"/>
    <col min="1316" max="1318" width="19.125" style="150" customWidth="1"/>
    <col min="1319" max="1536" width="8.875" style="150"/>
    <col min="1537" max="1537" width="10.875" style="150" customWidth="1"/>
    <col min="1538" max="1538" width="32.625" style="150" customWidth="1"/>
    <col min="1539" max="1542" width="4.125" style="150" customWidth="1"/>
    <col min="1543" max="1543" width="18" style="150" customWidth="1"/>
    <col min="1544" max="1544" width="20.625" style="150" customWidth="1"/>
    <col min="1545" max="1545" width="17.875" style="150" customWidth="1"/>
    <col min="1546" max="1546" width="20.375" style="150" customWidth="1"/>
    <col min="1547" max="1547" width="10.625" style="150" customWidth="1"/>
    <col min="1548" max="1548" width="13.125" style="150" customWidth="1"/>
    <col min="1549" max="1550" width="12.125" style="150" customWidth="1"/>
    <col min="1551" max="1554" width="13.125" style="150" customWidth="1"/>
    <col min="1555" max="1555" width="13.25" style="150" customWidth="1"/>
    <col min="1556" max="1564" width="13.75" style="150" customWidth="1"/>
    <col min="1565" max="1568" width="3.75" style="150" customWidth="1"/>
    <col min="1569" max="1569" width="22.75" style="150" customWidth="1"/>
    <col min="1570" max="1571" width="5.75" style="150" customWidth="1"/>
    <col min="1572" max="1574" width="19.125" style="150" customWidth="1"/>
    <col min="1575" max="1792" width="8.875" style="150"/>
    <col min="1793" max="1793" width="10.875" style="150" customWidth="1"/>
    <col min="1794" max="1794" width="32.625" style="150" customWidth="1"/>
    <col min="1795" max="1798" width="4.125" style="150" customWidth="1"/>
    <col min="1799" max="1799" width="18" style="150" customWidth="1"/>
    <col min="1800" max="1800" width="20.625" style="150" customWidth="1"/>
    <col min="1801" max="1801" width="17.875" style="150" customWidth="1"/>
    <col min="1802" max="1802" width="20.375" style="150" customWidth="1"/>
    <col min="1803" max="1803" width="10.625" style="150" customWidth="1"/>
    <col min="1804" max="1804" width="13.125" style="150" customWidth="1"/>
    <col min="1805" max="1806" width="12.125" style="150" customWidth="1"/>
    <col min="1807" max="1810" width="13.125" style="150" customWidth="1"/>
    <col min="1811" max="1811" width="13.25" style="150" customWidth="1"/>
    <col min="1812" max="1820" width="13.75" style="150" customWidth="1"/>
    <col min="1821" max="1824" width="3.75" style="150" customWidth="1"/>
    <col min="1825" max="1825" width="22.75" style="150" customWidth="1"/>
    <col min="1826" max="1827" width="5.75" style="150" customWidth="1"/>
    <col min="1828" max="1830" width="19.125" style="150" customWidth="1"/>
    <col min="1831" max="2048" width="8.875" style="150"/>
    <col min="2049" max="2049" width="10.875" style="150" customWidth="1"/>
    <col min="2050" max="2050" width="32.625" style="150" customWidth="1"/>
    <col min="2051" max="2054" width="4.125" style="150" customWidth="1"/>
    <col min="2055" max="2055" width="18" style="150" customWidth="1"/>
    <col min="2056" max="2056" width="20.625" style="150" customWidth="1"/>
    <col min="2057" max="2057" width="17.875" style="150" customWidth="1"/>
    <col min="2058" max="2058" width="20.375" style="150" customWidth="1"/>
    <col min="2059" max="2059" width="10.625" style="150" customWidth="1"/>
    <col min="2060" max="2060" width="13.125" style="150" customWidth="1"/>
    <col min="2061" max="2062" width="12.125" style="150" customWidth="1"/>
    <col min="2063" max="2066" width="13.125" style="150" customWidth="1"/>
    <col min="2067" max="2067" width="13.25" style="150" customWidth="1"/>
    <col min="2068" max="2076" width="13.75" style="150" customWidth="1"/>
    <col min="2077" max="2080" width="3.75" style="150" customWidth="1"/>
    <col min="2081" max="2081" width="22.75" style="150" customWidth="1"/>
    <col min="2082" max="2083" width="5.75" style="150" customWidth="1"/>
    <col min="2084" max="2086" width="19.125" style="150" customWidth="1"/>
    <col min="2087" max="2304" width="8.875" style="150"/>
    <col min="2305" max="2305" width="10.875" style="150" customWidth="1"/>
    <col min="2306" max="2306" width="32.625" style="150" customWidth="1"/>
    <col min="2307" max="2310" width="4.125" style="150" customWidth="1"/>
    <col min="2311" max="2311" width="18" style="150" customWidth="1"/>
    <col min="2312" max="2312" width="20.625" style="150" customWidth="1"/>
    <col min="2313" max="2313" width="17.875" style="150" customWidth="1"/>
    <col min="2314" max="2314" width="20.375" style="150" customWidth="1"/>
    <col min="2315" max="2315" width="10.625" style="150" customWidth="1"/>
    <col min="2316" max="2316" width="13.125" style="150" customWidth="1"/>
    <col min="2317" max="2318" width="12.125" style="150" customWidth="1"/>
    <col min="2319" max="2322" width="13.125" style="150" customWidth="1"/>
    <col min="2323" max="2323" width="13.25" style="150" customWidth="1"/>
    <col min="2324" max="2332" width="13.75" style="150" customWidth="1"/>
    <col min="2333" max="2336" width="3.75" style="150" customWidth="1"/>
    <col min="2337" max="2337" width="22.75" style="150" customWidth="1"/>
    <col min="2338" max="2339" width="5.75" style="150" customWidth="1"/>
    <col min="2340" max="2342" width="19.125" style="150" customWidth="1"/>
    <col min="2343" max="2560" width="8.875" style="150"/>
    <col min="2561" max="2561" width="10.875" style="150" customWidth="1"/>
    <col min="2562" max="2562" width="32.625" style="150" customWidth="1"/>
    <col min="2563" max="2566" width="4.125" style="150" customWidth="1"/>
    <col min="2567" max="2567" width="18" style="150" customWidth="1"/>
    <col min="2568" max="2568" width="20.625" style="150" customWidth="1"/>
    <col min="2569" max="2569" width="17.875" style="150" customWidth="1"/>
    <col min="2570" max="2570" width="20.375" style="150" customWidth="1"/>
    <col min="2571" max="2571" width="10.625" style="150" customWidth="1"/>
    <col min="2572" max="2572" width="13.125" style="150" customWidth="1"/>
    <col min="2573" max="2574" width="12.125" style="150" customWidth="1"/>
    <col min="2575" max="2578" width="13.125" style="150" customWidth="1"/>
    <col min="2579" max="2579" width="13.25" style="150" customWidth="1"/>
    <col min="2580" max="2588" width="13.75" style="150" customWidth="1"/>
    <col min="2589" max="2592" width="3.75" style="150" customWidth="1"/>
    <col min="2593" max="2593" width="22.75" style="150" customWidth="1"/>
    <col min="2594" max="2595" width="5.75" style="150" customWidth="1"/>
    <col min="2596" max="2598" width="19.125" style="150" customWidth="1"/>
    <col min="2599" max="2816" width="8.875" style="150"/>
    <col min="2817" max="2817" width="10.875" style="150" customWidth="1"/>
    <col min="2818" max="2818" width="32.625" style="150" customWidth="1"/>
    <col min="2819" max="2822" width="4.125" style="150" customWidth="1"/>
    <col min="2823" max="2823" width="18" style="150" customWidth="1"/>
    <col min="2824" max="2824" width="20.625" style="150" customWidth="1"/>
    <col min="2825" max="2825" width="17.875" style="150" customWidth="1"/>
    <col min="2826" max="2826" width="20.375" style="150" customWidth="1"/>
    <col min="2827" max="2827" width="10.625" style="150" customWidth="1"/>
    <col min="2828" max="2828" width="13.125" style="150" customWidth="1"/>
    <col min="2829" max="2830" width="12.125" style="150" customWidth="1"/>
    <col min="2831" max="2834" width="13.125" style="150" customWidth="1"/>
    <col min="2835" max="2835" width="13.25" style="150" customWidth="1"/>
    <col min="2836" max="2844" width="13.75" style="150" customWidth="1"/>
    <col min="2845" max="2848" width="3.75" style="150" customWidth="1"/>
    <col min="2849" max="2849" width="22.75" style="150" customWidth="1"/>
    <col min="2850" max="2851" width="5.75" style="150" customWidth="1"/>
    <col min="2852" max="2854" width="19.125" style="150" customWidth="1"/>
    <col min="2855" max="3072" width="8.875" style="150"/>
    <col min="3073" max="3073" width="10.875" style="150" customWidth="1"/>
    <col min="3074" max="3074" width="32.625" style="150" customWidth="1"/>
    <col min="3075" max="3078" width="4.125" style="150" customWidth="1"/>
    <col min="3079" max="3079" width="18" style="150" customWidth="1"/>
    <col min="3080" max="3080" width="20.625" style="150" customWidth="1"/>
    <col min="3081" max="3081" width="17.875" style="150" customWidth="1"/>
    <col min="3082" max="3082" width="20.375" style="150" customWidth="1"/>
    <col min="3083" max="3083" width="10.625" style="150" customWidth="1"/>
    <col min="3084" max="3084" width="13.125" style="150" customWidth="1"/>
    <col min="3085" max="3086" width="12.125" style="150" customWidth="1"/>
    <col min="3087" max="3090" width="13.125" style="150" customWidth="1"/>
    <col min="3091" max="3091" width="13.25" style="150" customWidth="1"/>
    <col min="3092" max="3100" width="13.75" style="150" customWidth="1"/>
    <col min="3101" max="3104" width="3.75" style="150" customWidth="1"/>
    <col min="3105" max="3105" width="22.75" style="150" customWidth="1"/>
    <col min="3106" max="3107" width="5.75" style="150" customWidth="1"/>
    <col min="3108" max="3110" width="19.125" style="150" customWidth="1"/>
    <col min="3111" max="3328" width="8.875" style="150"/>
    <col min="3329" max="3329" width="10.875" style="150" customWidth="1"/>
    <col min="3330" max="3330" width="32.625" style="150" customWidth="1"/>
    <col min="3331" max="3334" width="4.125" style="150" customWidth="1"/>
    <col min="3335" max="3335" width="18" style="150" customWidth="1"/>
    <col min="3336" max="3336" width="20.625" style="150" customWidth="1"/>
    <col min="3337" max="3337" width="17.875" style="150" customWidth="1"/>
    <col min="3338" max="3338" width="20.375" style="150" customWidth="1"/>
    <col min="3339" max="3339" width="10.625" style="150" customWidth="1"/>
    <col min="3340" max="3340" width="13.125" style="150" customWidth="1"/>
    <col min="3341" max="3342" width="12.125" style="150" customWidth="1"/>
    <col min="3343" max="3346" width="13.125" style="150" customWidth="1"/>
    <col min="3347" max="3347" width="13.25" style="150" customWidth="1"/>
    <col min="3348" max="3356" width="13.75" style="150" customWidth="1"/>
    <col min="3357" max="3360" width="3.75" style="150" customWidth="1"/>
    <col min="3361" max="3361" width="22.75" style="150" customWidth="1"/>
    <col min="3362" max="3363" width="5.75" style="150" customWidth="1"/>
    <col min="3364" max="3366" width="19.125" style="150" customWidth="1"/>
    <col min="3367" max="3584" width="8.875" style="150"/>
    <col min="3585" max="3585" width="10.875" style="150" customWidth="1"/>
    <col min="3586" max="3586" width="32.625" style="150" customWidth="1"/>
    <col min="3587" max="3590" width="4.125" style="150" customWidth="1"/>
    <col min="3591" max="3591" width="18" style="150" customWidth="1"/>
    <col min="3592" max="3592" width="20.625" style="150" customWidth="1"/>
    <col min="3593" max="3593" width="17.875" style="150" customWidth="1"/>
    <col min="3594" max="3594" width="20.375" style="150" customWidth="1"/>
    <col min="3595" max="3595" width="10.625" style="150" customWidth="1"/>
    <col min="3596" max="3596" width="13.125" style="150" customWidth="1"/>
    <col min="3597" max="3598" width="12.125" style="150" customWidth="1"/>
    <col min="3599" max="3602" width="13.125" style="150" customWidth="1"/>
    <col min="3603" max="3603" width="13.25" style="150" customWidth="1"/>
    <col min="3604" max="3612" width="13.75" style="150" customWidth="1"/>
    <col min="3613" max="3616" width="3.75" style="150" customWidth="1"/>
    <col min="3617" max="3617" width="22.75" style="150" customWidth="1"/>
    <col min="3618" max="3619" width="5.75" style="150" customWidth="1"/>
    <col min="3620" max="3622" width="19.125" style="150" customWidth="1"/>
    <col min="3623" max="3840" width="8.875" style="150"/>
    <col min="3841" max="3841" width="10.875" style="150" customWidth="1"/>
    <col min="3842" max="3842" width="32.625" style="150" customWidth="1"/>
    <col min="3843" max="3846" width="4.125" style="150" customWidth="1"/>
    <col min="3847" max="3847" width="18" style="150" customWidth="1"/>
    <col min="3848" max="3848" width="20.625" style="150" customWidth="1"/>
    <col min="3849" max="3849" width="17.875" style="150" customWidth="1"/>
    <col min="3850" max="3850" width="20.375" style="150" customWidth="1"/>
    <col min="3851" max="3851" width="10.625" style="150" customWidth="1"/>
    <col min="3852" max="3852" width="13.125" style="150" customWidth="1"/>
    <col min="3853" max="3854" width="12.125" style="150" customWidth="1"/>
    <col min="3855" max="3858" width="13.125" style="150" customWidth="1"/>
    <col min="3859" max="3859" width="13.25" style="150" customWidth="1"/>
    <col min="3860" max="3868" width="13.75" style="150" customWidth="1"/>
    <col min="3869" max="3872" width="3.75" style="150" customWidth="1"/>
    <col min="3873" max="3873" width="22.75" style="150" customWidth="1"/>
    <col min="3874" max="3875" width="5.75" style="150" customWidth="1"/>
    <col min="3876" max="3878" width="19.125" style="150" customWidth="1"/>
    <col min="3879" max="4096" width="8.875" style="150"/>
    <col min="4097" max="4097" width="10.875" style="150" customWidth="1"/>
    <col min="4098" max="4098" width="32.625" style="150" customWidth="1"/>
    <col min="4099" max="4102" width="4.125" style="150" customWidth="1"/>
    <col min="4103" max="4103" width="18" style="150" customWidth="1"/>
    <col min="4104" max="4104" width="20.625" style="150" customWidth="1"/>
    <col min="4105" max="4105" width="17.875" style="150" customWidth="1"/>
    <col min="4106" max="4106" width="20.375" style="150" customWidth="1"/>
    <col min="4107" max="4107" width="10.625" style="150" customWidth="1"/>
    <col min="4108" max="4108" width="13.125" style="150" customWidth="1"/>
    <col min="4109" max="4110" width="12.125" style="150" customWidth="1"/>
    <col min="4111" max="4114" width="13.125" style="150" customWidth="1"/>
    <col min="4115" max="4115" width="13.25" style="150" customWidth="1"/>
    <col min="4116" max="4124" width="13.75" style="150" customWidth="1"/>
    <col min="4125" max="4128" width="3.75" style="150" customWidth="1"/>
    <col min="4129" max="4129" width="22.75" style="150" customWidth="1"/>
    <col min="4130" max="4131" width="5.75" style="150" customWidth="1"/>
    <col min="4132" max="4134" width="19.125" style="150" customWidth="1"/>
    <col min="4135" max="4352" width="8.875" style="150"/>
    <col min="4353" max="4353" width="10.875" style="150" customWidth="1"/>
    <col min="4354" max="4354" width="32.625" style="150" customWidth="1"/>
    <col min="4355" max="4358" width="4.125" style="150" customWidth="1"/>
    <col min="4359" max="4359" width="18" style="150" customWidth="1"/>
    <col min="4360" max="4360" width="20.625" style="150" customWidth="1"/>
    <col min="4361" max="4361" width="17.875" style="150" customWidth="1"/>
    <col min="4362" max="4362" width="20.375" style="150" customWidth="1"/>
    <col min="4363" max="4363" width="10.625" style="150" customWidth="1"/>
    <col min="4364" max="4364" width="13.125" style="150" customWidth="1"/>
    <col min="4365" max="4366" width="12.125" style="150" customWidth="1"/>
    <col min="4367" max="4370" width="13.125" style="150" customWidth="1"/>
    <col min="4371" max="4371" width="13.25" style="150" customWidth="1"/>
    <col min="4372" max="4380" width="13.75" style="150" customWidth="1"/>
    <col min="4381" max="4384" width="3.75" style="150" customWidth="1"/>
    <col min="4385" max="4385" width="22.75" style="150" customWidth="1"/>
    <col min="4386" max="4387" width="5.75" style="150" customWidth="1"/>
    <col min="4388" max="4390" width="19.125" style="150" customWidth="1"/>
    <col min="4391" max="4608" width="8.875" style="150"/>
    <col min="4609" max="4609" width="10.875" style="150" customWidth="1"/>
    <col min="4610" max="4610" width="32.625" style="150" customWidth="1"/>
    <col min="4611" max="4614" width="4.125" style="150" customWidth="1"/>
    <col min="4615" max="4615" width="18" style="150" customWidth="1"/>
    <col min="4616" max="4616" width="20.625" style="150" customWidth="1"/>
    <col min="4617" max="4617" width="17.875" style="150" customWidth="1"/>
    <col min="4618" max="4618" width="20.375" style="150" customWidth="1"/>
    <col min="4619" max="4619" width="10.625" style="150" customWidth="1"/>
    <col min="4620" max="4620" width="13.125" style="150" customWidth="1"/>
    <col min="4621" max="4622" width="12.125" style="150" customWidth="1"/>
    <col min="4623" max="4626" width="13.125" style="150" customWidth="1"/>
    <col min="4627" max="4627" width="13.25" style="150" customWidth="1"/>
    <col min="4628" max="4636" width="13.75" style="150" customWidth="1"/>
    <col min="4637" max="4640" width="3.75" style="150" customWidth="1"/>
    <col min="4641" max="4641" width="22.75" style="150" customWidth="1"/>
    <col min="4642" max="4643" width="5.75" style="150" customWidth="1"/>
    <col min="4644" max="4646" width="19.125" style="150" customWidth="1"/>
    <col min="4647" max="4864" width="8.875" style="150"/>
    <col min="4865" max="4865" width="10.875" style="150" customWidth="1"/>
    <col min="4866" max="4866" width="32.625" style="150" customWidth="1"/>
    <col min="4867" max="4870" width="4.125" style="150" customWidth="1"/>
    <col min="4871" max="4871" width="18" style="150" customWidth="1"/>
    <col min="4872" max="4872" width="20.625" style="150" customWidth="1"/>
    <col min="4873" max="4873" width="17.875" style="150" customWidth="1"/>
    <col min="4874" max="4874" width="20.375" style="150" customWidth="1"/>
    <col min="4875" max="4875" width="10.625" style="150" customWidth="1"/>
    <col min="4876" max="4876" width="13.125" style="150" customWidth="1"/>
    <col min="4877" max="4878" width="12.125" style="150" customWidth="1"/>
    <col min="4879" max="4882" width="13.125" style="150" customWidth="1"/>
    <col min="4883" max="4883" width="13.25" style="150" customWidth="1"/>
    <col min="4884" max="4892" width="13.75" style="150" customWidth="1"/>
    <col min="4893" max="4896" width="3.75" style="150" customWidth="1"/>
    <col min="4897" max="4897" width="22.75" style="150" customWidth="1"/>
    <col min="4898" max="4899" width="5.75" style="150" customWidth="1"/>
    <col min="4900" max="4902" width="19.125" style="150" customWidth="1"/>
    <col min="4903" max="5120" width="8.875" style="150"/>
    <col min="5121" max="5121" width="10.875" style="150" customWidth="1"/>
    <col min="5122" max="5122" width="32.625" style="150" customWidth="1"/>
    <col min="5123" max="5126" width="4.125" style="150" customWidth="1"/>
    <col min="5127" max="5127" width="18" style="150" customWidth="1"/>
    <col min="5128" max="5128" width="20.625" style="150" customWidth="1"/>
    <col min="5129" max="5129" width="17.875" style="150" customWidth="1"/>
    <col min="5130" max="5130" width="20.375" style="150" customWidth="1"/>
    <col min="5131" max="5131" width="10.625" style="150" customWidth="1"/>
    <col min="5132" max="5132" width="13.125" style="150" customWidth="1"/>
    <col min="5133" max="5134" width="12.125" style="150" customWidth="1"/>
    <col min="5135" max="5138" width="13.125" style="150" customWidth="1"/>
    <col min="5139" max="5139" width="13.25" style="150" customWidth="1"/>
    <col min="5140" max="5148" width="13.75" style="150" customWidth="1"/>
    <col min="5149" max="5152" width="3.75" style="150" customWidth="1"/>
    <col min="5153" max="5153" width="22.75" style="150" customWidth="1"/>
    <col min="5154" max="5155" width="5.75" style="150" customWidth="1"/>
    <col min="5156" max="5158" width="19.125" style="150" customWidth="1"/>
    <col min="5159" max="5376" width="8.875" style="150"/>
    <col min="5377" max="5377" width="10.875" style="150" customWidth="1"/>
    <col min="5378" max="5378" width="32.625" style="150" customWidth="1"/>
    <col min="5379" max="5382" width="4.125" style="150" customWidth="1"/>
    <col min="5383" max="5383" width="18" style="150" customWidth="1"/>
    <col min="5384" max="5384" width="20.625" style="150" customWidth="1"/>
    <col min="5385" max="5385" width="17.875" style="150" customWidth="1"/>
    <col min="5386" max="5386" width="20.375" style="150" customWidth="1"/>
    <col min="5387" max="5387" width="10.625" style="150" customWidth="1"/>
    <col min="5388" max="5388" width="13.125" style="150" customWidth="1"/>
    <col min="5389" max="5390" width="12.125" style="150" customWidth="1"/>
    <col min="5391" max="5394" width="13.125" style="150" customWidth="1"/>
    <col min="5395" max="5395" width="13.25" style="150" customWidth="1"/>
    <col min="5396" max="5404" width="13.75" style="150" customWidth="1"/>
    <col min="5405" max="5408" width="3.75" style="150" customWidth="1"/>
    <col min="5409" max="5409" width="22.75" style="150" customWidth="1"/>
    <col min="5410" max="5411" width="5.75" style="150" customWidth="1"/>
    <col min="5412" max="5414" width="19.125" style="150" customWidth="1"/>
    <col min="5415" max="5632" width="8.875" style="150"/>
    <col min="5633" max="5633" width="10.875" style="150" customWidth="1"/>
    <col min="5634" max="5634" width="32.625" style="150" customWidth="1"/>
    <col min="5635" max="5638" width="4.125" style="150" customWidth="1"/>
    <col min="5639" max="5639" width="18" style="150" customWidth="1"/>
    <col min="5640" max="5640" width="20.625" style="150" customWidth="1"/>
    <col min="5641" max="5641" width="17.875" style="150" customWidth="1"/>
    <col min="5642" max="5642" width="20.375" style="150" customWidth="1"/>
    <col min="5643" max="5643" width="10.625" style="150" customWidth="1"/>
    <col min="5644" max="5644" width="13.125" style="150" customWidth="1"/>
    <col min="5645" max="5646" width="12.125" style="150" customWidth="1"/>
    <col min="5647" max="5650" width="13.125" style="150" customWidth="1"/>
    <col min="5651" max="5651" width="13.25" style="150" customWidth="1"/>
    <col min="5652" max="5660" width="13.75" style="150" customWidth="1"/>
    <col min="5661" max="5664" width="3.75" style="150" customWidth="1"/>
    <col min="5665" max="5665" width="22.75" style="150" customWidth="1"/>
    <col min="5666" max="5667" width="5.75" style="150" customWidth="1"/>
    <col min="5668" max="5670" width="19.125" style="150" customWidth="1"/>
    <col min="5671" max="5888" width="8.875" style="150"/>
    <col min="5889" max="5889" width="10.875" style="150" customWidth="1"/>
    <col min="5890" max="5890" width="32.625" style="150" customWidth="1"/>
    <col min="5891" max="5894" width="4.125" style="150" customWidth="1"/>
    <col min="5895" max="5895" width="18" style="150" customWidth="1"/>
    <col min="5896" max="5896" width="20.625" style="150" customWidth="1"/>
    <col min="5897" max="5897" width="17.875" style="150" customWidth="1"/>
    <col min="5898" max="5898" width="20.375" style="150" customWidth="1"/>
    <col min="5899" max="5899" width="10.625" style="150" customWidth="1"/>
    <col min="5900" max="5900" width="13.125" style="150" customWidth="1"/>
    <col min="5901" max="5902" width="12.125" style="150" customWidth="1"/>
    <col min="5903" max="5906" width="13.125" style="150" customWidth="1"/>
    <col min="5907" max="5907" width="13.25" style="150" customWidth="1"/>
    <col min="5908" max="5916" width="13.75" style="150" customWidth="1"/>
    <col min="5917" max="5920" width="3.75" style="150" customWidth="1"/>
    <col min="5921" max="5921" width="22.75" style="150" customWidth="1"/>
    <col min="5922" max="5923" width="5.75" style="150" customWidth="1"/>
    <col min="5924" max="5926" width="19.125" style="150" customWidth="1"/>
    <col min="5927" max="6144" width="8.875" style="150"/>
    <col min="6145" max="6145" width="10.875" style="150" customWidth="1"/>
    <col min="6146" max="6146" width="32.625" style="150" customWidth="1"/>
    <col min="6147" max="6150" width="4.125" style="150" customWidth="1"/>
    <col min="6151" max="6151" width="18" style="150" customWidth="1"/>
    <col min="6152" max="6152" width="20.625" style="150" customWidth="1"/>
    <col min="6153" max="6153" width="17.875" style="150" customWidth="1"/>
    <col min="6154" max="6154" width="20.375" style="150" customWidth="1"/>
    <col min="6155" max="6155" width="10.625" style="150" customWidth="1"/>
    <col min="6156" max="6156" width="13.125" style="150" customWidth="1"/>
    <col min="6157" max="6158" width="12.125" style="150" customWidth="1"/>
    <col min="6159" max="6162" width="13.125" style="150" customWidth="1"/>
    <col min="6163" max="6163" width="13.25" style="150" customWidth="1"/>
    <col min="6164" max="6172" width="13.75" style="150" customWidth="1"/>
    <col min="6173" max="6176" width="3.75" style="150" customWidth="1"/>
    <col min="6177" max="6177" width="22.75" style="150" customWidth="1"/>
    <col min="6178" max="6179" width="5.75" style="150" customWidth="1"/>
    <col min="6180" max="6182" width="19.125" style="150" customWidth="1"/>
    <col min="6183" max="6400" width="8.875" style="150"/>
    <col min="6401" max="6401" width="10.875" style="150" customWidth="1"/>
    <col min="6402" max="6402" width="32.625" style="150" customWidth="1"/>
    <col min="6403" max="6406" width="4.125" style="150" customWidth="1"/>
    <col min="6407" max="6407" width="18" style="150" customWidth="1"/>
    <col min="6408" max="6408" width="20.625" style="150" customWidth="1"/>
    <col min="6409" max="6409" width="17.875" style="150" customWidth="1"/>
    <col min="6410" max="6410" width="20.375" style="150" customWidth="1"/>
    <col min="6411" max="6411" width="10.625" style="150" customWidth="1"/>
    <col min="6412" max="6412" width="13.125" style="150" customWidth="1"/>
    <col min="6413" max="6414" width="12.125" style="150" customWidth="1"/>
    <col min="6415" max="6418" width="13.125" style="150" customWidth="1"/>
    <col min="6419" max="6419" width="13.25" style="150" customWidth="1"/>
    <col min="6420" max="6428" width="13.75" style="150" customWidth="1"/>
    <col min="6429" max="6432" width="3.75" style="150" customWidth="1"/>
    <col min="6433" max="6433" width="22.75" style="150" customWidth="1"/>
    <col min="6434" max="6435" width="5.75" style="150" customWidth="1"/>
    <col min="6436" max="6438" width="19.125" style="150" customWidth="1"/>
    <col min="6439" max="6656" width="8.875" style="150"/>
    <col min="6657" max="6657" width="10.875" style="150" customWidth="1"/>
    <col min="6658" max="6658" width="32.625" style="150" customWidth="1"/>
    <col min="6659" max="6662" width="4.125" style="150" customWidth="1"/>
    <col min="6663" max="6663" width="18" style="150" customWidth="1"/>
    <col min="6664" max="6664" width="20.625" style="150" customWidth="1"/>
    <col min="6665" max="6665" width="17.875" style="150" customWidth="1"/>
    <col min="6666" max="6666" width="20.375" style="150" customWidth="1"/>
    <col min="6667" max="6667" width="10.625" style="150" customWidth="1"/>
    <col min="6668" max="6668" width="13.125" style="150" customWidth="1"/>
    <col min="6669" max="6670" width="12.125" style="150" customWidth="1"/>
    <col min="6671" max="6674" width="13.125" style="150" customWidth="1"/>
    <col min="6675" max="6675" width="13.25" style="150" customWidth="1"/>
    <col min="6676" max="6684" width="13.75" style="150" customWidth="1"/>
    <col min="6685" max="6688" width="3.75" style="150" customWidth="1"/>
    <col min="6689" max="6689" width="22.75" style="150" customWidth="1"/>
    <col min="6690" max="6691" width="5.75" style="150" customWidth="1"/>
    <col min="6692" max="6694" width="19.125" style="150" customWidth="1"/>
    <col min="6695" max="6912" width="8.875" style="150"/>
    <col min="6913" max="6913" width="10.875" style="150" customWidth="1"/>
    <col min="6914" max="6914" width="32.625" style="150" customWidth="1"/>
    <col min="6915" max="6918" width="4.125" style="150" customWidth="1"/>
    <col min="6919" max="6919" width="18" style="150" customWidth="1"/>
    <col min="6920" max="6920" width="20.625" style="150" customWidth="1"/>
    <col min="6921" max="6921" width="17.875" style="150" customWidth="1"/>
    <col min="6922" max="6922" width="20.375" style="150" customWidth="1"/>
    <col min="6923" max="6923" width="10.625" style="150" customWidth="1"/>
    <col min="6924" max="6924" width="13.125" style="150" customWidth="1"/>
    <col min="6925" max="6926" width="12.125" style="150" customWidth="1"/>
    <col min="6927" max="6930" width="13.125" style="150" customWidth="1"/>
    <col min="6931" max="6931" width="13.25" style="150" customWidth="1"/>
    <col min="6932" max="6940" width="13.75" style="150" customWidth="1"/>
    <col min="6941" max="6944" width="3.75" style="150" customWidth="1"/>
    <col min="6945" max="6945" width="22.75" style="150" customWidth="1"/>
    <col min="6946" max="6947" width="5.75" style="150" customWidth="1"/>
    <col min="6948" max="6950" width="19.125" style="150" customWidth="1"/>
    <col min="6951" max="7168" width="8.875" style="150"/>
    <col min="7169" max="7169" width="10.875" style="150" customWidth="1"/>
    <col min="7170" max="7170" width="32.625" style="150" customWidth="1"/>
    <col min="7171" max="7174" width="4.125" style="150" customWidth="1"/>
    <col min="7175" max="7175" width="18" style="150" customWidth="1"/>
    <col min="7176" max="7176" width="20.625" style="150" customWidth="1"/>
    <col min="7177" max="7177" width="17.875" style="150" customWidth="1"/>
    <col min="7178" max="7178" width="20.375" style="150" customWidth="1"/>
    <col min="7179" max="7179" width="10.625" style="150" customWidth="1"/>
    <col min="7180" max="7180" width="13.125" style="150" customWidth="1"/>
    <col min="7181" max="7182" width="12.125" style="150" customWidth="1"/>
    <col min="7183" max="7186" width="13.125" style="150" customWidth="1"/>
    <col min="7187" max="7187" width="13.25" style="150" customWidth="1"/>
    <col min="7188" max="7196" width="13.75" style="150" customWidth="1"/>
    <col min="7197" max="7200" width="3.75" style="150" customWidth="1"/>
    <col min="7201" max="7201" width="22.75" style="150" customWidth="1"/>
    <col min="7202" max="7203" width="5.75" style="150" customWidth="1"/>
    <col min="7204" max="7206" width="19.125" style="150" customWidth="1"/>
    <col min="7207" max="7424" width="8.875" style="150"/>
    <col min="7425" max="7425" width="10.875" style="150" customWidth="1"/>
    <col min="7426" max="7426" width="32.625" style="150" customWidth="1"/>
    <col min="7427" max="7430" width="4.125" style="150" customWidth="1"/>
    <col min="7431" max="7431" width="18" style="150" customWidth="1"/>
    <col min="7432" max="7432" width="20.625" style="150" customWidth="1"/>
    <col min="7433" max="7433" width="17.875" style="150" customWidth="1"/>
    <col min="7434" max="7434" width="20.375" style="150" customWidth="1"/>
    <col min="7435" max="7435" width="10.625" style="150" customWidth="1"/>
    <col min="7436" max="7436" width="13.125" style="150" customWidth="1"/>
    <col min="7437" max="7438" width="12.125" style="150" customWidth="1"/>
    <col min="7439" max="7442" width="13.125" style="150" customWidth="1"/>
    <col min="7443" max="7443" width="13.25" style="150" customWidth="1"/>
    <col min="7444" max="7452" width="13.75" style="150" customWidth="1"/>
    <col min="7453" max="7456" width="3.75" style="150" customWidth="1"/>
    <col min="7457" max="7457" width="22.75" style="150" customWidth="1"/>
    <col min="7458" max="7459" width="5.75" style="150" customWidth="1"/>
    <col min="7460" max="7462" width="19.125" style="150" customWidth="1"/>
    <col min="7463" max="7680" width="8.875" style="150"/>
    <col min="7681" max="7681" width="10.875" style="150" customWidth="1"/>
    <col min="7682" max="7682" width="32.625" style="150" customWidth="1"/>
    <col min="7683" max="7686" width="4.125" style="150" customWidth="1"/>
    <col min="7687" max="7687" width="18" style="150" customWidth="1"/>
    <col min="7688" max="7688" width="20.625" style="150" customWidth="1"/>
    <col min="7689" max="7689" width="17.875" style="150" customWidth="1"/>
    <col min="7690" max="7690" width="20.375" style="150" customWidth="1"/>
    <col min="7691" max="7691" width="10.625" style="150" customWidth="1"/>
    <col min="7692" max="7692" width="13.125" style="150" customWidth="1"/>
    <col min="7693" max="7694" width="12.125" style="150" customWidth="1"/>
    <col min="7695" max="7698" width="13.125" style="150" customWidth="1"/>
    <col min="7699" max="7699" width="13.25" style="150" customWidth="1"/>
    <col min="7700" max="7708" width="13.75" style="150" customWidth="1"/>
    <col min="7709" max="7712" width="3.75" style="150" customWidth="1"/>
    <col min="7713" max="7713" width="22.75" style="150" customWidth="1"/>
    <col min="7714" max="7715" width="5.75" style="150" customWidth="1"/>
    <col min="7716" max="7718" width="19.125" style="150" customWidth="1"/>
    <col min="7719" max="7936" width="8.875" style="150"/>
    <col min="7937" max="7937" width="10.875" style="150" customWidth="1"/>
    <col min="7938" max="7938" width="32.625" style="150" customWidth="1"/>
    <col min="7939" max="7942" width="4.125" style="150" customWidth="1"/>
    <col min="7943" max="7943" width="18" style="150" customWidth="1"/>
    <col min="7944" max="7944" width="20.625" style="150" customWidth="1"/>
    <col min="7945" max="7945" width="17.875" style="150" customWidth="1"/>
    <col min="7946" max="7946" width="20.375" style="150" customWidth="1"/>
    <col min="7947" max="7947" width="10.625" style="150" customWidth="1"/>
    <col min="7948" max="7948" width="13.125" style="150" customWidth="1"/>
    <col min="7949" max="7950" width="12.125" style="150" customWidth="1"/>
    <col min="7951" max="7954" width="13.125" style="150" customWidth="1"/>
    <col min="7955" max="7955" width="13.25" style="150" customWidth="1"/>
    <col min="7956" max="7964" width="13.75" style="150" customWidth="1"/>
    <col min="7965" max="7968" width="3.75" style="150" customWidth="1"/>
    <col min="7969" max="7969" width="22.75" style="150" customWidth="1"/>
    <col min="7970" max="7971" width="5.75" style="150" customWidth="1"/>
    <col min="7972" max="7974" width="19.125" style="150" customWidth="1"/>
    <col min="7975" max="8192" width="8.875" style="150"/>
    <col min="8193" max="8193" width="10.875" style="150" customWidth="1"/>
    <col min="8194" max="8194" width="32.625" style="150" customWidth="1"/>
    <col min="8195" max="8198" width="4.125" style="150" customWidth="1"/>
    <col min="8199" max="8199" width="18" style="150" customWidth="1"/>
    <col min="8200" max="8200" width="20.625" style="150" customWidth="1"/>
    <col min="8201" max="8201" width="17.875" style="150" customWidth="1"/>
    <col min="8202" max="8202" width="20.375" style="150" customWidth="1"/>
    <col min="8203" max="8203" width="10.625" style="150" customWidth="1"/>
    <col min="8204" max="8204" width="13.125" style="150" customWidth="1"/>
    <col min="8205" max="8206" width="12.125" style="150" customWidth="1"/>
    <col min="8207" max="8210" width="13.125" style="150" customWidth="1"/>
    <col min="8211" max="8211" width="13.25" style="150" customWidth="1"/>
    <col min="8212" max="8220" width="13.75" style="150" customWidth="1"/>
    <col min="8221" max="8224" width="3.75" style="150" customWidth="1"/>
    <col min="8225" max="8225" width="22.75" style="150" customWidth="1"/>
    <col min="8226" max="8227" width="5.75" style="150" customWidth="1"/>
    <col min="8228" max="8230" width="19.125" style="150" customWidth="1"/>
    <col min="8231" max="8448" width="8.875" style="150"/>
    <col min="8449" max="8449" width="10.875" style="150" customWidth="1"/>
    <col min="8450" max="8450" width="32.625" style="150" customWidth="1"/>
    <col min="8451" max="8454" width="4.125" style="150" customWidth="1"/>
    <col min="8455" max="8455" width="18" style="150" customWidth="1"/>
    <col min="8456" max="8456" width="20.625" style="150" customWidth="1"/>
    <col min="8457" max="8457" width="17.875" style="150" customWidth="1"/>
    <col min="8458" max="8458" width="20.375" style="150" customWidth="1"/>
    <col min="8459" max="8459" width="10.625" style="150" customWidth="1"/>
    <col min="8460" max="8460" width="13.125" style="150" customWidth="1"/>
    <col min="8461" max="8462" width="12.125" style="150" customWidth="1"/>
    <col min="8463" max="8466" width="13.125" style="150" customWidth="1"/>
    <col min="8467" max="8467" width="13.25" style="150" customWidth="1"/>
    <col min="8468" max="8476" width="13.75" style="150" customWidth="1"/>
    <col min="8477" max="8480" width="3.75" style="150" customWidth="1"/>
    <col min="8481" max="8481" width="22.75" style="150" customWidth="1"/>
    <col min="8482" max="8483" width="5.75" style="150" customWidth="1"/>
    <col min="8484" max="8486" width="19.125" style="150" customWidth="1"/>
    <col min="8487" max="8704" width="8.875" style="150"/>
    <col min="8705" max="8705" width="10.875" style="150" customWidth="1"/>
    <col min="8706" max="8706" width="32.625" style="150" customWidth="1"/>
    <col min="8707" max="8710" width="4.125" style="150" customWidth="1"/>
    <col min="8711" max="8711" width="18" style="150" customWidth="1"/>
    <col min="8712" max="8712" width="20.625" style="150" customWidth="1"/>
    <col min="8713" max="8713" width="17.875" style="150" customWidth="1"/>
    <col min="8714" max="8714" width="20.375" style="150" customWidth="1"/>
    <col min="8715" max="8715" width="10.625" style="150" customWidth="1"/>
    <col min="8716" max="8716" width="13.125" style="150" customWidth="1"/>
    <col min="8717" max="8718" width="12.125" style="150" customWidth="1"/>
    <col min="8719" max="8722" width="13.125" style="150" customWidth="1"/>
    <col min="8723" max="8723" width="13.25" style="150" customWidth="1"/>
    <col min="8724" max="8732" width="13.75" style="150" customWidth="1"/>
    <col min="8733" max="8736" width="3.75" style="150" customWidth="1"/>
    <col min="8737" max="8737" width="22.75" style="150" customWidth="1"/>
    <col min="8738" max="8739" width="5.75" style="150" customWidth="1"/>
    <col min="8740" max="8742" width="19.125" style="150" customWidth="1"/>
    <col min="8743" max="8960" width="8.875" style="150"/>
    <col min="8961" max="8961" width="10.875" style="150" customWidth="1"/>
    <col min="8962" max="8962" width="32.625" style="150" customWidth="1"/>
    <col min="8963" max="8966" width="4.125" style="150" customWidth="1"/>
    <col min="8967" max="8967" width="18" style="150" customWidth="1"/>
    <col min="8968" max="8968" width="20.625" style="150" customWidth="1"/>
    <col min="8969" max="8969" width="17.875" style="150" customWidth="1"/>
    <col min="8970" max="8970" width="20.375" style="150" customWidth="1"/>
    <col min="8971" max="8971" width="10.625" style="150" customWidth="1"/>
    <col min="8972" max="8972" width="13.125" style="150" customWidth="1"/>
    <col min="8973" max="8974" width="12.125" style="150" customWidth="1"/>
    <col min="8975" max="8978" width="13.125" style="150" customWidth="1"/>
    <col min="8979" max="8979" width="13.25" style="150" customWidth="1"/>
    <col min="8980" max="8988" width="13.75" style="150" customWidth="1"/>
    <col min="8989" max="8992" width="3.75" style="150" customWidth="1"/>
    <col min="8993" max="8993" width="22.75" style="150" customWidth="1"/>
    <col min="8994" max="8995" width="5.75" style="150" customWidth="1"/>
    <col min="8996" max="8998" width="19.125" style="150" customWidth="1"/>
    <col min="8999" max="9216" width="8.875" style="150"/>
    <col min="9217" max="9217" width="10.875" style="150" customWidth="1"/>
    <col min="9218" max="9218" width="32.625" style="150" customWidth="1"/>
    <col min="9219" max="9222" width="4.125" style="150" customWidth="1"/>
    <col min="9223" max="9223" width="18" style="150" customWidth="1"/>
    <col min="9224" max="9224" width="20.625" style="150" customWidth="1"/>
    <col min="9225" max="9225" width="17.875" style="150" customWidth="1"/>
    <col min="9226" max="9226" width="20.375" style="150" customWidth="1"/>
    <col min="9227" max="9227" width="10.625" style="150" customWidth="1"/>
    <col min="9228" max="9228" width="13.125" style="150" customWidth="1"/>
    <col min="9229" max="9230" width="12.125" style="150" customWidth="1"/>
    <col min="9231" max="9234" width="13.125" style="150" customWidth="1"/>
    <col min="9235" max="9235" width="13.25" style="150" customWidth="1"/>
    <col min="9236" max="9244" width="13.75" style="150" customWidth="1"/>
    <col min="9245" max="9248" width="3.75" style="150" customWidth="1"/>
    <col min="9249" max="9249" width="22.75" style="150" customWidth="1"/>
    <col min="9250" max="9251" width="5.75" style="150" customWidth="1"/>
    <col min="9252" max="9254" width="19.125" style="150" customWidth="1"/>
    <col min="9255" max="9472" width="8.875" style="150"/>
    <col min="9473" max="9473" width="10.875" style="150" customWidth="1"/>
    <col min="9474" max="9474" width="32.625" style="150" customWidth="1"/>
    <col min="9475" max="9478" width="4.125" style="150" customWidth="1"/>
    <col min="9479" max="9479" width="18" style="150" customWidth="1"/>
    <col min="9480" max="9480" width="20.625" style="150" customWidth="1"/>
    <col min="9481" max="9481" width="17.875" style="150" customWidth="1"/>
    <col min="9482" max="9482" width="20.375" style="150" customWidth="1"/>
    <col min="9483" max="9483" width="10.625" style="150" customWidth="1"/>
    <col min="9484" max="9484" width="13.125" style="150" customWidth="1"/>
    <col min="9485" max="9486" width="12.125" style="150" customWidth="1"/>
    <col min="9487" max="9490" width="13.125" style="150" customWidth="1"/>
    <col min="9491" max="9491" width="13.25" style="150" customWidth="1"/>
    <col min="9492" max="9500" width="13.75" style="150" customWidth="1"/>
    <col min="9501" max="9504" width="3.75" style="150" customWidth="1"/>
    <col min="9505" max="9505" width="22.75" style="150" customWidth="1"/>
    <col min="9506" max="9507" width="5.75" style="150" customWidth="1"/>
    <col min="9508" max="9510" width="19.125" style="150" customWidth="1"/>
    <col min="9511" max="9728" width="8.875" style="150"/>
    <col min="9729" max="9729" width="10.875" style="150" customWidth="1"/>
    <col min="9730" max="9730" width="32.625" style="150" customWidth="1"/>
    <col min="9731" max="9734" width="4.125" style="150" customWidth="1"/>
    <col min="9735" max="9735" width="18" style="150" customWidth="1"/>
    <col min="9736" max="9736" width="20.625" style="150" customWidth="1"/>
    <col min="9737" max="9737" width="17.875" style="150" customWidth="1"/>
    <col min="9738" max="9738" width="20.375" style="150" customWidth="1"/>
    <col min="9739" max="9739" width="10.625" style="150" customWidth="1"/>
    <col min="9740" max="9740" width="13.125" style="150" customWidth="1"/>
    <col min="9741" max="9742" width="12.125" style="150" customWidth="1"/>
    <col min="9743" max="9746" width="13.125" style="150" customWidth="1"/>
    <col min="9747" max="9747" width="13.25" style="150" customWidth="1"/>
    <col min="9748" max="9756" width="13.75" style="150" customWidth="1"/>
    <col min="9757" max="9760" width="3.75" style="150" customWidth="1"/>
    <col min="9761" max="9761" width="22.75" style="150" customWidth="1"/>
    <col min="9762" max="9763" width="5.75" style="150" customWidth="1"/>
    <col min="9764" max="9766" width="19.125" style="150" customWidth="1"/>
    <col min="9767" max="9984" width="8.875" style="150"/>
    <col min="9985" max="9985" width="10.875" style="150" customWidth="1"/>
    <col min="9986" max="9986" width="32.625" style="150" customWidth="1"/>
    <col min="9987" max="9990" width="4.125" style="150" customWidth="1"/>
    <col min="9991" max="9991" width="18" style="150" customWidth="1"/>
    <col min="9992" max="9992" width="20.625" style="150" customWidth="1"/>
    <col min="9993" max="9993" width="17.875" style="150" customWidth="1"/>
    <col min="9994" max="9994" width="20.375" style="150" customWidth="1"/>
    <col min="9995" max="9995" width="10.625" style="150" customWidth="1"/>
    <col min="9996" max="9996" width="13.125" style="150" customWidth="1"/>
    <col min="9997" max="9998" width="12.125" style="150" customWidth="1"/>
    <col min="9999" max="10002" width="13.125" style="150" customWidth="1"/>
    <col min="10003" max="10003" width="13.25" style="150" customWidth="1"/>
    <col min="10004" max="10012" width="13.75" style="150" customWidth="1"/>
    <col min="10013" max="10016" width="3.75" style="150" customWidth="1"/>
    <col min="10017" max="10017" width="22.75" style="150" customWidth="1"/>
    <col min="10018" max="10019" width="5.75" style="150" customWidth="1"/>
    <col min="10020" max="10022" width="19.125" style="150" customWidth="1"/>
    <col min="10023" max="10240" width="8.875" style="150"/>
    <col min="10241" max="10241" width="10.875" style="150" customWidth="1"/>
    <col min="10242" max="10242" width="32.625" style="150" customWidth="1"/>
    <col min="10243" max="10246" width="4.125" style="150" customWidth="1"/>
    <col min="10247" max="10247" width="18" style="150" customWidth="1"/>
    <col min="10248" max="10248" width="20.625" style="150" customWidth="1"/>
    <col min="10249" max="10249" width="17.875" style="150" customWidth="1"/>
    <col min="10250" max="10250" width="20.375" style="150" customWidth="1"/>
    <col min="10251" max="10251" width="10.625" style="150" customWidth="1"/>
    <col min="10252" max="10252" width="13.125" style="150" customWidth="1"/>
    <col min="10253" max="10254" width="12.125" style="150" customWidth="1"/>
    <col min="10255" max="10258" width="13.125" style="150" customWidth="1"/>
    <col min="10259" max="10259" width="13.25" style="150" customWidth="1"/>
    <col min="10260" max="10268" width="13.75" style="150" customWidth="1"/>
    <col min="10269" max="10272" width="3.75" style="150" customWidth="1"/>
    <col min="10273" max="10273" width="22.75" style="150" customWidth="1"/>
    <col min="10274" max="10275" width="5.75" style="150" customWidth="1"/>
    <col min="10276" max="10278" width="19.125" style="150" customWidth="1"/>
    <col min="10279" max="10496" width="8.875" style="150"/>
    <col min="10497" max="10497" width="10.875" style="150" customWidth="1"/>
    <col min="10498" max="10498" width="32.625" style="150" customWidth="1"/>
    <col min="10499" max="10502" width="4.125" style="150" customWidth="1"/>
    <col min="10503" max="10503" width="18" style="150" customWidth="1"/>
    <col min="10504" max="10504" width="20.625" style="150" customWidth="1"/>
    <col min="10505" max="10505" width="17.875" style="150" customWidth="1"/>
    <col min="10506" max="10506" width="20.375" style="150" customWidth="1"/>
    <col min="10507" max="10507" width="10.625" style="150" customWidth="1"/>
    <col min="10508" max="10508" width="13.125" style="150" customWidth="1"/>
    <col min="10509" max="10510" width="12.125" style="150" customWidth="1"/>
    <col min="10511" max="10514" width="13.125" style="150" customWidth="1"/>
    <col min="10515" max="10515" width="13.25" style="150" customWidth="1"/>
    <col min="10516" max="10524" width="13.75" style="150" customWidth="1"/>
    <col min="10525" max="10528" width="3.75" style="150" customWidth="1"/>
    <col min="10529" max="10529" width="22.75" style="150" customWidth="1"/>
    <col min="10530" max="10531" width="5.75" style="150" customWidth="1"/>
    <col min="10532" max="10534" width="19.125" style="150" customWidth="1"/>
    <col min="10535" max="10752" width="8.875" style="150"/>
    <col min="10753" max="10753" width="10.875" style="150" customWidth="1"/>
    <col min="10754" max="10754" width="32.625" style="150" customWidth="1"/>
    <col min="10755" max="10758" width="4.125" style="150" customWidth="1"/>
    <col min="10759" max="10759" width="18" style="150" customWidth="1"/>
    <col min="10760" max="10760" width="20.625" style="150" customWidth="1"/>
    <col min="10761" max="10761" width="17.875" style="150" customWidth="1"/>
    <col min="10762" max="10762" width="20.375" style="150" customWidth="1"/>
    <col min="10763" max="10763" width="10.625" style="150" customWidth="1"/>
    <col min="10764" max="10764" width="13.125" style="150" customWidth="1"/>
    <col min="10765" max="10766" width="12.125" style="150" customWidth="1"/>
    <col min="10767" max="10770" width="13.125" style="150" customWidth="1"/>
    <col min="10771" max="10771" width="13.25" style="150" customWidth="1"/>
    <col min="10772" max="10780" width="13.75" style="150" customWidth="1"/>
    <col min="10781" max="10784" width="3.75" style="150" customWidth="1"/>
    <col min="10785" max="10785" width="22.75" style="150" customWidth="1"/>
    <col min="10786" max="10787" width="5.75" style="150" customWidth="1"/>
    <col min="10788" max="10790" width="19.125" style="150" customWidth="1"/>
    <col min="10791" max="11008" width="8.875" style="150"/>
    <col min="11009" max="11009" width="10.875" style="150" customWidth="1"/>
    <col min="11010" max="11010" width="32.625" style="150" customWidth="1"/>
    <col min="11011" max="11014" width="4.125" style="150" customWidth="1"/>
    <col min="11015" max="11015" width="18" style="150" customWidth="1"/>
    <col min="11016" max="11016" width="20.625" style="150" customWidth="1"/>
    <col min="11017" max="11017" width="17.875" style="150" customWidth="1"/>
    <col min="11018" max="11018" width="20.375" style="150" customWidth="1"/>
    <col min="11019" max="11019" width="10.625" style="150" customWidth="1"/>
    <col min="11020" max="11020" width="13.125" style="150" customWidth="1"/>
    <col min="11021" max="11022" width="12.125" style="150" customWidth="1"/>
    <col min="11023" max="11026" width="13.125" style="150" customWidth="1"/>
    <col min="11027" max="11027" width="13.25" style="150" customWidth="1"/>
    <col min="11028" max="11036" width="13.75" style="150" customWidth="1"/>
    <col min="11037" max="11040" width="3.75" style="150" customWidth="1"/>
    <col min="11041" max="11041" width="22.75" style="150" customWidth="1"/>
    <col min="11042" max="11043" width="5.75" style="150" customWidth="1"/>
    <col min="11044" max="11046" width="19.125" style="150" customWidth="1"/>
    <col min="11047" max="11264" width="8.875" style="150"/>
    <col min="11265" max="11265" width="10.875" style="150" customWidth="1"/>
    <col min="11266" max="11266" width="32.625" style="150" customWidth="1"/>
    <col min="11267" max="11270" width="4.125" style="150" customWidth="1"/>
    <col min="11271" max="11271" width="18" style="150" customWidth="1"/>
    <col min="11272" max="11272" width="20.625" style="150" customWidth="1"/>
    <col min="11273" max="11273" width="17.875" style="150" customWidth="1"/>
    <col min="11274" max="11274" width="20.375" style="150" customWidth="1"/>
    <col min="11275" max="11275" width="10.625" style="150" customWidth="1"/>
    <col min="11276" max="11276" width="13.125" style="150" customWidth="1"/>
    <col min="11277" max="11278" width="12.125" style="150" customWidth="1"/>
    <col min="11279" max="11282" width="13.125" style="150" customWidth="1"/>
    <col min="11283" max="11283" width="13.25" style="150" customWidth="1"/>
    <col min="11284" max="11292" width="13.75" style="150" customWidth="1"/>
    <col min="11293" max="11296" width="3.75" style="150" customWidth="1"/>
    <col min="11297" max="11297" width="22.75" style="150" customWidth="1"/>
    <col min="11298" max="11299" width="5.75" style="150" customWidth="1"/>
    <col min="11300" max="11302" width="19.125" style="150" customWidth="1"/>
    <col min="11303" max="11520" width="8.875" style="150"/>
    <col min="11521" max="11521" width="10.875" style="150" customWidth="1"/>
    <col min="11522" max="11522" width="32.625" style="150" customWidth="1"/>
    <col min="11523" max="11526" width="4.125" style="150" customWidth="1"/>
    <col min="11527" max="11527" width="18" style="150" customWidth="1"/>
    <col min="11528" max="11528" width="20.625" style="150" customWidth="1"/>
    <col min="11529" max="11529" width="17.875" style="150" customWidth="1"/>
    <col min="11530" max="11530" width="20.375" style="150" customWidth="1"/>
    <col min="11531" max="11531" width="10.625" style="150" customWidth="1"/>
    <col min="11532" max="11532" width="13.125" style="150" customWidth="1"/>
    <col min="11533" max="11534" width="12.125" style="150" customWidth="1"/>
    <col min="11535" max="11538" width="13.125" style="150" customWidth="1"/>
    <col min="11539" max="11539" width="13.25" style="150" customWidth="1"/>
    <col min="11540" max="11548" width="13.75" style="150" customWidth="1"/>
    <col min="11549" max="11552" width="3.75" style="150" customWidth="1"/>
    <col min="11553" max="11553" width="22.75" style="150" customWidth="1"/>
    <col min="11554" max="11555" width="5.75" style="150" customWidth="1"/>
    <col min="11556" max="11558" width="19.125" style="150" customWidth="1"/>
    <col min="11559" max="11776" width="8.875" style="150"/>
    <col min="11777" max="11777" width="10.875" style="150" customWidth="1"/>
    <col min="11778" max="11778" width="32.625" style="150" customWidth="1"/>
    <col min="11779" max="11782" width="4.125" style="150" customWidth="1"/>
    <col min="11783" max="11783" width="18" style="150" customWidth="1"/>
    <col min="11784" max="11784" width="20.625" style="150" customWidth="1"/>
    <col min="11785" max="11785" width="17.875" style="150" customWidth="1"/>
    <col min="11786" max="11786" width="20.375" style="150" customWidth="1"/>
    <col min="11787" max="11787" width="10.625" style="150" customWidth="1"/>
    <col min="11788" max="11788" width="13.125" style="150" customWidth="1"/>
    <col min="11789" max="11790" width="12.125" style="150" customWidth="1"/>
    <col min="11791" max="11794" width="13.125" style="150" customWidth="1"/>
    <col min="11795" max="11795" width="13.25" style="150" customWidth="1"/>
    <col min="11796" max="11804" width="13.75" style="150" customWidth="1"/>
    <col min="11805" max="11808" width="3.75" style="150" customWidth="1"/>
    <col min="11809" max="11809" width="22.75" style="150" customWidth="1"/>
    <col min="11810" max="11811" width="5.75" style="150" customWidth="1"/>
    <col min="11812" max="11814" width="19.125" style="150" customWidth="1"/>
    <col min="11815" max="12032" width="8.875" style="150"/>
    <col min="12033" max="12033" width="10.875" style="150" customWidth="1"/>
    <col min="12034" max="12034" width="32.625" style="150" customWidth="1"/>
    <col min="12035" max="12038" width="4.125" style="150" customWidth="1"/>
    <col min="12039" max="12039" width="18" style="150" customWidth="1"/>
    <col min="12040" max="12040" width="20.625" style="150" customWidth="1"/>
    <col min="12041" max="12041" width="17.875" style="150" customWidth="1"/>
    <col min="12042" max="12042" width="20.375" style="150" customWidth="1"/>
    <col min="12043" max="12043" width="10.625" style="150" customWidth="1"/>
    <col min="12044" max="12044" width="13.125" style="150" customWidth="1"/>
    <col min="12045" max="12046" width="12.125" style="150" customWidth="1"/>
    <col min="12047" max="12050" width="13.125" style="150" customWidth="1"/>
    <col min="12051" max="12051" width="13.25" style="150" customWidth="1"/>
    <col min="12052" max="12060" width="13.75" style="150" customWidth="1"/>
    <col min="12061" max="12064" width="3.75" style="150" customWidth="1"/>
    <col min="12065" max="12065" width="22.75" style="150" customWidth="1"/>
    <col min="12066" max="12067" width="5.75" style="150" customWidth="1"/>
    <col min="12068" max="12070" width="19.125" style="150" customWidth="1"/>
    <col min="12071" max="12288" width="8.875" style="150"/>
    <col min="12289" max="12289" width="10.875" style="150" customWidth="1"/>
    <col min="12290" max="12290" width="32.625" style="150" customWidth="1"/>
    <col min="12291" max="12294" width="4.125" style="150" customWidth="1"/>
    <col min="12295" max="12295" width="18" style="150" customWidth="1"/>
    <col min="12296" max="12296" width="20.625" style="150" customWidth="1"/>
    <col min="12297" max="12297" width="17.875" style="150" customWidth="1"/>
    <col min="12298" max="12298" width="20.375" style="150" customWidth="1"/>
    <col min="12299" max="12299" width="10.625" style="150" customWidth="1"/>
    <col min="12300" max="12300" width="13.125" style="150" customWidth="1"/>
    <col min="12301" max="12302" width="12.125" style="150" customWidth="1"/>
    <col min="12303" max="12306" width="13.125" style="150" customWidth="1"/>
    <col min="12307" max="12307" width="13.25" style="150" customWidth="1"/>
    <col min="12308" max="12316" width="13.75" style="150" customWidth="1"/>
    <col min="12317" max="12320" width="3.75" style="150" customWidth="1"/>
    <col min="12321" max="12321" width="22.75" style="150" customWidth="1"/>
    <col min="12322" max="12323" width="5.75" style="150" customWidth="1"/>
    <col min="12324" max="12326" width="19.125" style="150" customWidth="1"/>
    <col min="12327" max="12544" width="8.875" style="150"/>
    <col min="12545" max="12545" width="10.875" style="150" customWidth="1"/>
    <col min="12546" max="12546" width="32.625" style="150" customWidth="1"/>
    <col min="12547" max="12550" width="4.125" style="150" customWidth="1"/>
    <col min="12551" max="12551" width="18" style="150" customWidth="1"/>
    <col min="12552" max="12552" width="20.625" style="150" customWidth="1"/>
    <col min="12553" max="12553" width="17.875" style="150" customWidth="1"/>
    <col min="12554" max="12554" width="20.375" style="150" customWidth="1"/>
    <col min="12555" max="12555" width="10.625" style="150" customWidth="1"/>
    <col min="12556" max="12556" width="13.125" style="150" customWidth="1"/>
    <col min="12557" max="12558" width="12.125" style="150" customWidth="1"/>
    <col min="12559" max="12562" width="13.125" style="150" customWidth="1"/>
    <col min="12563" max="12563" width="13.25" style="150" customWidth="1"/>
    <col min="12564" max="12572" width="13.75" style="150" customWidth="1"/>
    <col min="12573" max="12576" width="3.75" style="150" customWidth="1"/>
    <col min="12577" max="12577" width="22.75" style="150" customWidth="1"/>
    <col min="12578" max="12579" width="5.75" style="150" customWidth="1"/>
    <col min="12580" max="12582" width="19.125" style="150" customWidth="1"/>
    <col min="12583" max="12800" width="8.875" style="150"/>
    <col min="12801" max="12801" width="10.875" style="150" customWidth="1"/>
    <col min="12802" max="12802" width="32.625" style="150" customWidth="1"/>
    <col min="12803" max="12806" width="4.125" style="150" customWidth="1"/>
    <col min="12807" max="12807" width="18" style="150" customWidth="1"/>
    <col min="12808" max="12808" width="20.625" style="150" customWidth="1"/>
    <col min="12809" max="12809" width="17.875" style="150" customWidth="1"/>
    <col min="12810" max="12810" width="20.375" style="150" customWidth="1"/>
    <col min="12811" max="12811" width="10.625" style="150" customWidth="1"/>
    <col min="12812" max="12812" width="13.125" style="150" customWidth="1"/>
    <col min="12813" max="12814" width="12.125" style="150" customWidth="1"/>
    <col min="12815" max="12818" width="13.125" style="150" customWidth="1"/>
    <col min="12819" max="12819" width="13.25" style="150" customWidth="1"/>
    <col min="12820" max="12828" width="13.75" style="150" customWidth="1"/>
    <col min="12829" max="12832" width="3.75" style="150" customWidth="1"/>
    <col min="12833" max="12833" width="22.75" style="150" customWidth="1"/>
    <col min="12834" max="12835" width="5.75" style="150" customWidth="1"/>
    <col min="12836" max="12838" width="19.125" style="150" customWidth="1"/>
    <col min="12839" max="13056" width="8.875" style="150"/>
    <col min="13057" max="13057" width="10.875" style="150" customWidth="1"/>
    <col min="13058" max="13058" width="32.625" style="150" customWidth="1"/>
    <col min="13059" max="13062" width="4.125" style="150" customWidth="1"/>
    <col min="13063" max="13063" width="18" style="150" customWidth="1"/>
    <col min="13064" max="13064" width="20.625" style="150" customWidth="1"/>
    <col min="13065" max="13065" width="17.875" style="150" customWidth="1"/>
    <col min="13066" max="13066" width="20.375" style="150" customWidth="1"/>
    <col min="13067" max="13067" width="10.625" style="150" customWidth="1"/>
    <col min="13068" max="13068" width="13.125" style="150" customWidth="1"/>
    <col min="13069" max="13070" width="12.125" style="150" customWidth="1"/>
    <col min="13071" max="13074" width="13.125" style="150" customWidth="1"/>
    <col min="13075" max="13075" width="13.25" style="150" customWidth="1"/>
    <col min="13076" max="13084" width="13.75" style="150" customWidth="1"/>
    <col min="13085" max="13088" width="3.75" style="150" customWidth="1"/>
    <col min="13089" max="13089" width="22.75" style="150" customWidth="1"/>
    <col min="13090" max="13091" width="5.75" style="150" customWidth="1"/>
    <col min="13092" max="13094" width="19.125" style="150" customWidth="1"/>
    <col min="13095" max="13312" width="8.875" style="150"/>
    <col min="13313" max="13313" width="10.875" style="150" customWidth="1"/>
    <col min="13314" max="13314" width="32.625" style="150" customWidth="1"/>
    <col min="13315" max="13318" width="4.125" style="150" customWidth="1"/>
    <col min="13319" max="13319" width="18" style="150" customWidth="1"/>
    <col min="13320" max="13320" width="20.625" style="150" customWidth="1"/>
    <col min="13321" max="13321" width="17.875" style="150" customWidth="1"/>
    <col min="13322" max="13322" width="20.375" style="150" customWidth="1"/>
    <col min="13323" max="13323" width="10.625" style="150" customWidth="1"/>
    <col min="13324" max="13324" width="13.125" style="150" customWidth="1"/>
    <col min="13325" max="13326" width="12.125" style="150" customWidth="1"/>
    <col min="13327" max="13330" width="13.125" style="150" customWidth="1"/>
    <col min="13331" max="13331" width="13.25" style="150" customWidth="1"/>
    <col min="13332" max="13340" width="13.75" style="150" customWidth="1"/>
    <col min="13341" max="13344" width="3.75" style="150" customWidth="1"/>
    <col min="13345" max="13345" width="22.75" style="150" customWidth="1"/>
    <col min="13346" max="13347" width="5.75" style="150" customWidth="1"/>
    <col min="13348" max="13350" width="19.125" style="150" customWidth="1"/>
    <col min="13351" max="13568" width="8.875" style="150"/>
    <col min="13569" max="13569" width="10.875" style="150" customWidth="1"/>
    <col min="13570" max="13570" width="32.625" style="150" customWidth="1"/>
    <col min="13571" max="13574" width="4.125" style="150" customWidth="1"/>
    <col min="13575" max="13575" width="18" style="150" customWidth="1"/>
    <col min="13576" max="13576" width="20.625" style="150" customWidth="1"/>
    <col min="13577" max="13577" width="17.875" style="150" customWidth="1"/>
    <col min="13578" max="13578" width="20.375" style="150" customWidth="1"/>
    <col min="13579" max="13579" width="10.625" style="150" customWidth="1"/>
    <col min="13580" max="13580" width="13.125" style="150" customWidth="1"/>
    <col min="13581" max="13582" width="12.125" style="150" customWidth="1"/>
    <col min="13583" max="13586" width="13.125" style="150" customWidth="1"/>
    <col min="13587" max="13587" width="13.25" style="150" customWidth="1"/>
    <col min="13588" max="13596" width="13.75" style="150" customWidth="1"/>
    <col min="13597" max="13600" width="3.75" style="150" customWidth="1"/>
    <col min="13601" max="13601" width="22.75" style="150" customWidth="1"/>
    <col min="13602" max="13603" width="5.75" style="150" customWidth="1"/>
    <col min="13604" max="13606" width="19.125" style="150" customWidth="1"/>
    <col min="13607" max="13824" width="8.875" style="150"/>
    <col min="13825" max="13825" width="10.875" style="150" customWidth="1"/>
    <col min="13826" max="13826" width="32.625" style="150" customWidth="1"/>
    <col min="13827" max="13830" width="4.125" style="150" customWidth="1"/>
    <col min="13831" max="13831" width="18" style="150" customWidth="1"/>
    <col min="13832" max="13832" width="20.625" style="150" customWidth="1"/>
    <col min="13833" max="13833" width="17.875" style="150" customWidth="1"/>
    <col min="13834" max="13834" width="20.375" style="150" customWidth="1"/>
    <col min="13835" max="13835" width="10.625" style="150" customWidth="1"/>
    <col min="13836" max="13836" width="13.125" style="150" customWidth="1"/>
    <col min="13837" max="13838" width="12.125" style="150" customWidth="1"/>
    <col min="13839" max="13842" width="13.125" style="150" customWidth="1"/>
    <col min="13843" max="13843" width="13.25" style="150" customWidth="1"/>
    <col min="13844" max="13852" width="13.75" style="150" customWidth="1"/>
    <col min="13853" max="13856" width="3.75" style="150" customWidth="1"/>
    <col min="13857" max="13857" width="22.75" style="150" customWidth="1"/>
    <col min="13858" max="13859" width="5.75" style="150" customWidth="1"/>
    <col min="13860" max="13862" width="19.125" style="150" customWidth="1"/>
    <col min="13863" max="14080" width="8.875" style="150"/>
    <col min="14081" max="14081" width="10.875" style="150" customWidth="1"/>
    <col min="14082" max="14082" width="32.625" style="150" customWidth="1"/>
    <col min="14083" max="14086" width="4.125" style="150" customWidth="1"/>
    <col min="14087" max="14087" width="18" style="150" customWidth="1"/>
    <col min="14088" max="14088" width="20.625" style="150" customWidth="1"/>
    <col min="14089" max="14089" width="17.875" style="150" customWidth="1"/>
    <col min="14090" max="14090" width="20.375" style="150" customWidth="1"/>
    <col min="14091" max="14091" width="10.625" style="150" customWidth="1"/>
    <col min="14092" max="14092" width="13.125" style="150" customWidth="1"/>
    <col min="14093" max="14094" width="12.125" style="150" customWidth="1"/>
    <col min="14095" max="14098" width="13.125" style="150" customWidth="1"/>
    <col min="14099" max="14099" width="13.25" style="150" customWidth="1"/>
    <col min="14100" max="14108" width="13.75" style="150" customWidth="1"/>
    <col min="14109" max="14112" width="3.75" style="150" customWidth="1"/>
    <col min="14113" max="14113" width="22.75" style="150" customWidth="1"/>
    <col min="14114" max="14115" width="5.75" style="150" customWidth="1"/>
    <col min="14116" max="14118" width="19.125" style="150" customWidth="1"/>
    <col min="14119" max="14336" width="8.875" style="150"/>
    <col min="14337" max="14337" width="10.875" style="150" customWidth="1"/>
    <col min="14338" max="14338" width="32.625" style="150" customWidth="1"/>
    <col min="14339" max="14342" width="4.125" style="150" customWidth="1"/>
    <col min="14343" max="14343" width="18" style="150" customWidth="1"/>
    <col min="14344" max="14344" width="20.625" style="150" customWidth="1"/>
    <col min="14345" max="14345" width="17.875" style="150" customWidth="1"/>
    <col min="14346" max="14346" width="20.375" style="150" customWidth="1"/>
    <col min="14347" max="14347" width="10.625" style="150" customWidth="1"/>
    <col min="14348" max="14348" width="13.125" style="150" customWidth="1"/>
    <col min="14349" max="14350" width="12.125" style="150" customWidth="1"/>
    <col min="14351" max="14354" width="13.125" style="150" customWidth="1"/>
    <col min="14355" max="14355" width="13.25" style="150" customWidth="1"/>
    <col min="14356" max="14364" width="13.75" style="150" customWidth="1"/>
    <col min="14365" max="14368" width="3.75" style="150" customWidth="1"/>
    <col min="14369" max="14369" width="22.75" style="150" customWidth="1"/>
    <col min="14370" max="14371" width="5.75" style="150" customWidth="1"/>
    <col min="14372" max="14374" width="19.125" style="150" customWidth="1"/>
    <col min="14375" max="14592" width="8.875" style="150"/>
    <col min="14593" max="14593" width="10.875" style="150" customWidth="1"/>
    <col min="14594" max="14594" width="32.625" style="150" customWidth="1"/>
    <col min="14595" max="14598" width="4.125" style="150" customWidth="1"/>
    <col min="14599" max="14599" width="18" style="150" customWidth="1"/>
    <col min="14600" max="14600" width="20.625" style="150" customWidth="1"/>
    <col min="14601" max="14601" width="17.875" style="150" customWidth="1"/>
    <col min="14602" max="14602" width="20.375" style="150" customWidth="1"/>
    <col min="14603" max="14603" width="10.625" style="150" customWidth="1"/>
    <col min="14604" max="14604" width="13.125" style="150" customWidth="1"/>
    <col min="14605" max="14606" width="12.125" style="150" customWidth="1"/>
    <col min="14607" max="14610" width="13.125" style="150" customWidth="1"/>
    <col min="14611" max="14611" width="13.25" style="150" customWidth="1"/>
    <col min="14612" max="14620" width="13.75" style="150" customWidth="1"/>
    <col min="14621" max="14624" width="3.75" style="150" customWidth="1"/>
    <col min="14625" max="14625" width="22.75" style="150" customWidth="1"/>
    <col min="14626" max="14627" width="5.75" style="150" customWidth="1"/>
    <col min="14628" max="14630" width="19.125" style="150" customWidth="1"/>
    <col min="14631" max="14848" width="8.875" style="150"/>
    <col min="14849" max="14849" width="10.875" style="150" customWidth="1"/>
    <col min="14850" max="14850" width="32.625" style="150" customWidth="1"/>
    <col min="14851" max="14854" width="4.125" style="150" customWidth="1"/>
    <col min="14855" max="14855" width="18" style="150" customWidth="1"/>
    <col min="14856" max="14856" width="20.625" style="150" customWidth="1"/>
    <col min="14857" max="14857" width="17.875" style="150" customWidth="1"/>
    <col min="14858" max="14858" width="20.375" style="150" customWidth="1"/>
    <col min="14859" max="14859" width="10.625" style="150" customWidth="1"/>
    <col min="14860" max="14860" width="13.125" style="150" customWidth="1"/>
    <col min="14861" max="14862" width="12.125" style="150" customWidth="1"/>
    <col min="14863" max="14866" width="13.125" style="150" customWidth="1"/>
    <col min="14867" max="14867" width="13.25" style="150" customWidth="1"/>
    <col min="14868" max="14876" width="13.75" style="150" customWidth="1"/>
    <col min="14877" max="14880" width="3.75" style="150" customWidth="1"/>
    <col min="14881" max="14881" width="22.75" style="150" customWidth="1"/>
    <col min="14882" max="14883" width="5.75" style="150" customWidth="1"/>
    <col min="14884" max="14886" width="19.125" style="150" customWidth="1"/>
    <col min="14887" max="15104" width="8.875" style="150"/>
    <col min="15105" max="15105" width="10.875" style="150" customWidth="1"/>
    <col min="15106" max="15106" width="32.625" style="150" customWidth="1"/>
    <col min="15107" max="15110" width="4.125" style="150" customWidth="1"/>
    <col min="15111" max="15111" width="18" style="150" customWidth="1"/>
    <col min="15112" max="15112" width="20.625" style="150" customWidth="1"/>
    <col min="15113" max="15113" width="17.875" style="150" customWidth="1"/>
    <col min="15114" max="15114" width="20.375" style="150" customWidth="1"/>
    <col min="15115" max="15115" width="10.625" style="150" customWidth="1"/>
    <col min="15116" max="15116" width="13.125" style="150" customWidth="1"/>
    <col min="15117" max="15118" width="12.125" style="150" customWidth="1"/>
    <col min="15119" max="15122" width="13.125" style="150" customWidth="1"/>
    <col min="15123" max="15123" width="13.25" style="150" customWidth="1"/>
    <col min="15124" max="15132" width="13.75" style="150" customWidth="1"/>
    <col min="15133" max="15136" width="3.75" style="150" customWidth="1"/>
    <col min="15137" max="15137" width="22.75" style="150" customWidth="1"/>
    <col min="15138" max="15139" width="5.75" style="150" customWidth="1"/>
    <col min="15140" max="15142" width="19.125" style="150" customWidth="1"/>
    <col min="15143" max="15360" width="8.875" style="150"/>
    <col min="15361" max="15361" width="10.875" style="150" customWidth="1"/>
    <col min="15362" max="15362" width="32.625" style="150" customWidth="1"/>
    <col min="15363" max="15366" width="4.125" style="150" customWidth="1"/>
    <col min="15367" max="15367" width="18" style="150" customWidth="1"/>
    <col min="15368" max="15368" width="20.625" style="150" customWidth="1"/>
    <col min="15369" max="15369" width="17.875" style="150" customWidth="1"/>
    <col min="15370" max="15370" width="20.375" style="150" customWidth="1"/>
    <col min="15371" max="15371" width="10.625" style="150" customWidth="1"/>
    <col min="15372" max="15372" width="13.125" style="150" customWidth="1"/>
    <col min="15373" max="15374" width="12.125" style="150" customWidth="1"/>
    <col min="15375" max="15378" width="13.125" style="150" customWidth="1"/>
    <col min="15379" max="15379" width="13.25" style="150" customWidth="1"/>
    <col min="15380" max="15388" width="13.75" style="150" customWidth="1"/>
    <col min="15389" max="15392" width="3.75" style="150" customWidth="1"/>
    <col min="15393" max="15393" width="22.75" style="150" customWidth="1"/>
    <col min="15394" max="15395" width="5.75" style="150" customWidth="1"/>
    <col min="15396" max="15398" width="19.125" style="150" customWidth="1"/>
    <col min="15399" max="15616" width="8.875" style="150"/>
    <col min="15617" max="15617" width="10.875" style="150" customWidth="1"/>
    <col min="15618" max="15618" width="32.625" style="150" customWidth="1"/>
    <col min="15619" max="15622" width="4.125" style="150" customWidth="1"/>
    <col min="15623" max="15623" width="18" style="150" customWidth="1"/>
    <col min="15624" max="15624" width="20.625" style="150" customWidth="1"/>
    <col min="15625" max="15625" width="17.875" style="150" customWidth="1"/>
    <col min="15626" max="15626" width="20.375" style="150" customWidth="1"/>
    <col min="15627" max="15627" width="10.625" style="150" customWidth="1"/>
    <col min="15628" max="15628" width="13.125" style="150" customWidth="1"/>
    <col min="15629" max="15630" width="12.125" style="150" customWidth="1"/>
    <col min="15631" max="15634" width="13.125" style="150" customWidth="1"/>
    <col min="15635" max="15635" width="13.25" style="150" customWidth="1"/>
    <col min="15636" max="15644" width="13.75" style="150" customWidth="1"/>
    <col min="15645" max="15648" width="3.75" style="150" customWidth="1"/>
    <col min="15649" max="15649" width="22.75" style="150" customWidth="1"/>
    <col min="15650" max="15651" width="5.75" style="150" customWidth="1"/>
    <col min="15652" max="15654" width="19.125" style="150" customWidth="1"/>
    <col min="15655" max="15872" width="8.875" style="150"/>
    <col min="15873" max="15873" width="10.875" style="150" customWidth="1"/>
    <col min="15874" max="15874" width="32.625" style="150" customWidth="1"/>
    <col min="15875" max="15878" width="4.125" style="150" customWidth="1"/>
    <col min="15879" max="15879" width="18" style="150" customWidth="1"/>
    <col min="15880" max="15880" width="20.625" style="150" customWidth="1"/>
    <col min="15881" max="15881" width="17.875" style="150" customWidth="1"/>
    <col min="15882" max="15882" width="20.375" style="150" customWidth="1"/>
    <col min="15883" max="15883" width="10.625" style="150" customWidth="1"/>
    <col min="15884" max="15884" width="13.125" style="150" customWidth="1"/>
    <col min="15885" max="15886" width="12.125" style="150" customWidth="1"/>
    <col min="15887" max="15890" width="13.125" style="150" customWidth="1"/>
    <col min="15891" max="15891" width="13.25" style="150" customWidth="1"/>
    <col min="15892" max="15900" width="13.75" style="150" customWidth="1"/>
    <col min="15901" max="15904" width="3.75" style="150" customWidth="1"/>
    <col min="15905" max="15905" width="22.75" style="150" customWidth="1"/>
    <col min="15906" max="15907" width="5.75" style="150" customWidth="1"/>
    <col min="15908" max="15910" width="19.125" style="150" customWidth="1"/>
    <col min="15911" max="16128" width="8.875" style="150"/>
    <col min="16129" max="16129" width="10.875" style="150" customWidth="1"/>
    <col min="16130" max="16130" width="32.625" style="150" customWidth="1"/>
    <col min="16131" max="16134" width="4.125" style="150" customWidth="1"/>
    <col min="16135" max="16135" width="18" style="150" customWidth="1"/>
    <col min="16136" max="16136" width="20.625" style="150" customWidth="1"/>
    <col min="16137" max="16137" width="17.875" style="150" customWidth="1"/>
    <col min="16138" max="16138" width="20.375" style="150" customWidth="1"/>
    <col min="16139" max="16139" width="10.625" style="150" customWidth="1"/>
    <col min="16140" max="16140" width="13.125" style="150" customWidth="1"/>
    <col min="16141" max="16142" width="12.125" style="150" customWidth="1"/>
    <col min="16143" max="16146" width="13.125" style="150" customWidth="1"/>
    <col min="16147" max="16147" width="13.25" style="150" customWidth="1"/>
    <col min="16148" max="16156" width="13.75" style="150" customWidth="1"/>
    <col min="16157" max="16160" width="3.75" style="150" customWidth="1"/>
    <col min="16161" max="16161" width="22.75" style="150" customWidth="1"/>
    <col min="16162" max="16163" width="5.75" style="150" customWidth="1"/>
    <col min="16164" max="16166" width="19.125" style="150" customWidth="1"/>
    <col min="16167" max="16384" width="8.875" style="150"/>
  </cols>
  <sheetData>
    <row r="1" spans="1:39" ht="18" customHeight="1" x14ac:dyDescent="0.15">
      <c r="A1" s="148" t="s">
        <v>125</v>
      </c>
      <c r="B1" s="149"/>
      <c r="C1" s="148"/>
      <c r="D1" s="148"/>
      <c r="E1" s="148"/>
      <c r="F1" s="148"/>
      <c r="G1" s="148"/>
      <c r="H1" s="148"/>
      <c r="N1" s="152"/>
    </row>
    <row r="2" spans="1:39" ht="18" customHeight="1" x14ac:dyDescent="0.15">
      <c r="A2" s="148" t="s">
        <v>101</v>
      </c>
      <c r="B2" s="153"/>
      <c r="C2" s="154"/>
      <c r="D2" s="154"/>
      <c r="E2" s="154"/>
      <c r="F2" s="148"/>
      <c r="G2" s="148"/>
      <c r="H2" s="148"/>
      <c r="N2" s="152"/>
    </row>
    <row r="3" spans="1:39" ht="18" customHeight="1" x14ac:dyDescent="0.15">
      <c r="A3" s="148" t="s">
        <v>102</v>
      </c>
      <c r="B3" s="153"/>
      <c r="C3" s="154"/>
      <c r="D3" s="154"/>
      <c r="E3" s="154"/>
      <c r="F3" s="148"/>
      <c r="G3" s="148"/>
      <c r="H3" s="148"/>
      <c r="N3" s="152"/>
    </row>
    <row r="4" spans="1:39" ht="18" customHeight="1" x14ac:dyDescent="0.15">
      <c r="A4" s="148" t="s">
        <v>126</v>
      </c>
      <c r="B4" s="153"/>
      <c r="C4" s="154"/>
      <c r="D4" s="154"/>
      <c r="E4" s="154"/>
      <c r="F4" s="148"/>
      <c r="G4" s="148"/>
      <c r="H4" s="148"/>
      <c r="N4" s="152"/>
    </row>
    <row r="5" spans="1:39" ht="18" customHeight="1" x14ac:dyDescent="0.15">
      <c r="B5" s="155"/>
      <c r="C5" s="156"/>
      <c r="D5" s="156"/>
      <c r="E5" s="156"/>
      <c r="N5" s="152"/>
      <c r="AL5" s="148" t="s">
        <v>127</v>
      </c>
    </row>
    <row r="6" spans="1:39" ht="18" customHeight="1" x14ac:dyDescent="0.15">
      <c r="A6" s="157"/>
      <c r="B6" s="158" t="s">
        <v>62</v>
      </c>
      <c r="C6" s="159" t="s">
        <v>69</v>
      </c>
      <c r="D6" s="160"/>
      <c r="E6" s="160"/>
      <c r="F6" s="161"/>
      <c r="G6" s="162" t="s">
        <v>63</v>
      </c>
      <c r="H6" s="163" t="s">
        <v>128</v>
      </c>
      <c r="I6" s="162" t="s">
        <v>9</v>
      </c>
      <c r="J6" s="164" t="s">
        <v>129</v>
      </c>
      <c r="K6" s="165"/>
      <c r="L6" s="165"/>
      <c r="M6" s="165"/>
      <c r="N6" s="165"/>
      <c r="O6" s="165"/>
      <c r="P6" s="165"/>
      <c r="Q6" s="165"/>
      <c r="R6" s="165"/>
      <c r="S6" s="166"/>
      <c r="T6" s="167" t="s">
        <v>130</v>
      </c>
      <c r="U6" s="168"/>
      <c r="V6" s="168"/>
      <c r="W6" s="168"/>
      <c r="X6" s="168"/>
      <c r="Y6" s="168"/>
      <c r="Z6" s="168"/>
      <c r="AA6" s="168"/>
      <c r="AB6" s="168"/>
      <c r="AC6" s="169" t="s">
        <v>72</v>
      </c>
      <c r="AD6" s="170"/>
      <c r="AE6" s="170"/>
      <c r="AF6" s="171"/>
      <c r="AG6" s="172"/>
      <c r="AH6" s="168" t="s">
        <v>73</v>
      </c>
      <c r="AI6" s="173"/>
      <c r="AJ6" s="174"/>
      <c r="AK6" s="174"/>
      <c r="AL6" s="172"/>
      <c r="AM6" s="175" t="s">
        <v>103</v>
      </c>
    </row>
    <row r="7" spans="1:39" ht="18" customHeight="1" x14ac:dyDescent="0.15">
      <c r="A7" s="176"/>
      <c r="B7" s="177"/>
      <c r="C7" s="178" t="s">
        <v>74</v>
      </c>
      <c r="D7" s="179"/>
      <c r="E7" s="179"/>
      <c r="F7" s="180"/>
      <c r="G7" s="181"/>
      <c r="H7" s="177"/>
      <c r="I7" s="181"/>
      <c r="J7" s="164" t="s">
        <v>17</v>
      </c>
      <c r="K7" s="166"/>
      <c r="L7" s="182" t="s">
        <v>18</v>
      </c>
      <c r="M7" s="183"/>
      <c r="N7" s="184"/>
      <c r="O7" s="182" t="s">
        <v>19</v>
      </c>
      <c r="P7" s="183"/>
      <c r="Q7" s="183"/>
      <c r="R7" s="183"/>
      <c r="S7" s="184"/>
      <c r="T7" s="185" t="s">
        <v>131</v>
      </c>
      <c r="U7" s="186"/>
      <c r="V7" s="186"/>
      <c r="W7" s="186"/>
      <c r="X7" s="186"/>
      <c r="Y7" s="186"/>
      <c r="Z7" s="186"/>
      <c r="AA7" s="186"/>
      <c r="AB7" s="187"/>
      <c r="AC7" s="188" t="s">
        <v>75</v>
      </c>
      <c r="AD7" s="189"/>
      <c r="AE7" s="189"/>
      <c r="AF7" s="190"/>
      <c r="AG7" s="191"/>
      <c r="AH7" s="192" t="s">
        <v>76</v>
      </c>
      <c r="AI7" s="193"/>
      <c r="AJ7" s="194"/>
      <c r="AK7" s="194"/>
      <c r="AL7" s="191"/>
      <c r="AM7" s="195"/>
    </row>
    <row r="8" spans="1:39" ht="18" customHeight="1" x14ac:dyDescent="0.15">
      <c r="A8" s="176"/>
      <c r="B8" s="177"/>
      <c r="C8" s="175" t="s">
        <v>104</v>
      </c>
      <c r="D8" s="175" t="s">
        <v>105</v>
      </c>
      <c r="E8" s="175" t="s">
        <v>106</v>
      </c>
      <c r="F8" s="158" t="s">
        <v>24</v>
      </c>
      <c r="G8" s="181"/>
      <c r="H8" s="177"/>
      <c r="I8" s="181"/>
      <c r="J8" s="159"/>
      <c r="K8" s="161"/>
      <c r="L8" s="196" t="s">
        <v>25</v>
      </c>
      <c r="M8" s="197" t="s">
        <v>26</v>
      </c>
      <c r="N8" s="197" t="s">
        <v>27</v>
      </c>
      <c r="O8" s="196" t="s">
        <v>28</v>
      </c>
      <c r="P8" s="198" t="s">
        <v>29</v>
      </c>
      <c r="Q8" s="198"/>
      <c r="R8" s="198"/>
      <c r="S8" s="199"/>
      <c r="T8" s="200" t="s">
        <v>107</v>
      </c>
      <c r="U8" s="192"/>
      <c r="V8" s="192"/>
      <c r="W8" s="193"/>
      <c r="X8" s="192" t="s">
        <v>31</v>
      </c>
      <c r="Y8" s="192"/>
      <c r="Z8" s="192"/>
      <c r="AA8" s="192"/>
      <c r="AB8" s="192"/>
      <c r="AC8" s="201" t="s">
        <v>108</v>
      </c>
      <c r="AD8" s="202" t="s">
        <v>109</v>
      </c>
      <c r="AE8" s="201" t="s">
        <v>110</v>
      </c>
      <c r="AF8" s="203" t="s">
        <v>111</v>
      </c>
      <c r="AG8" s="204" t="s">
        <v>132</v>
      </c>
      <c r="AH8" s="195" t="s">
        <v>112</v>
      </c>
      <c r="AI8" s="205" t="s">
        <v>133</v>
      </c>
      <c r="AJ8" s="206"/>
      <c r="AK8" s="207"/>
      <c r="AL8" s="208"/>
      <c r="AM8" s="195" t="s">
        <v>113</v>
      </c>
    </row>
    <row r="9" spans="1:39" ht="18" customHeight="1" x14ac:dyDescent="0.15">
      <c r="A9" s="176"/>
      <c r="B9" s="177"/>
      <c r="C9" s="208"/>
      <c r="D9" s="208"/>
      <c r="E9" s="208"/>
      <c r="F9" s="177"/>
      <c r="G9" s="181"/>
      <c r="H9" s="177"/>
      <c r="I9" s="181"/>
      <c r="J9" s="209"/>
      <c r="K9" s="210"/>
      <c r="L9" s="211"/>
      <c r="M9" s="212" t="s">
        <v>80</v>
      </c>
      <c r="N9" s="212" t="s">
        <v>80</v>
      </c>
      <c r="O9" s="211"/>
      <c r="P9" s="213" t="s">
        <v>114</v>
      </c>
      <c r="Q9" s="182" t="s">
        <v>81</v>
      </c>
      <c r="R9" s="184"/>
      <c r="S9" s="212" t="s">
        <v>134</v>
      </c>
      <c r="T9" s="214" t="s">
        <v>83</v>
      </c>
      <c r="U9" s="195" t="s">
        <v>83</v>
      </c>
      <c r="V9" s="195" t="s">
        <v>83</v>
      </c>
      <c r="W9" s="195" t="s">
        <v>83</v>
      </c>
      <c r="X9" s="195" t="s">
        <v>83</v>
      </c>
      <c r="Y9" s="195" t="s">
        <v>83</v>
      </c>
      <c r="Z9" s="215" t="s">
        <v>83</v>
      </c>
      <c r="AA9" s="215"/>
      <c r="AB9" s="216" t="s">
        <v>135</v>
      </c>
      <c r="AC9" s="214" t="s">
        <v>115</v>
      </c>
      <c r="AD9" s="195" t="s">
        <v>116</v>
      </c>
      <c r="AE9" s="195" t="s">
        <v>115</v>
      </c>
      <c r="AF9" s="195" t="s">
        <v>116</v>
      </c>
      <c r="AG9" s="217"/>
      <c r="AH9" s="195" t="s">
        <v>117</v>
      </c>
      <c r="AI9" s="218"/>
      <c r="AJ9" s="215" t="s">
        <v>37</v>
      </c>
      <c r="AK9" s="214" t="s">
        <v>38</v>
      </c>
      <c r="AL9" s="195" t="s">
        <v>39</v>
      </c>
      <c r="AM9" s="195"/>
    </row>
    <row r="10" spans="1:39" ht="18" customHeight="1" x14ac:dyDescent="0.15">
      <c r="A10" s="219"/>
      <c r="B10" s="220"/>
      <c r="C10" s="203" t="s">
        <v>117</v>
      </c>
      <c r="D10" s="203" t="s">
        <v>117</v>
      </c>
      <c r="E10" s="203" t="s">
        <v>117</v>
      </c>
      <c r="F10" s="220"/>
      <c r="G10" s="221"/>
      <c r="H10" s="220"/>
      <c r="I10" s="221"/>
      <c r="J10" s="178"/>
      <c r="K10" s="180"/>
      <c r="L10" s="222"/>
      <c r="M10" s="197" t="s">
        <v>85</v>
      </c>
      <c r="N10" s="197" t="s">
        <v>85</v>
      </c>
      <c r="O10" s="222"/>
      <c r="P10" s="223" t="s">
        <v>118</v>
      </c>
      <c r="Q10" s="197" t="s">
        <v>53</v>
      </c>
      <c r="R10" s="197" t="s">
        <v>54</v>
      </c>
      <c r="S10" s="197" t="s">
        <v>136</v>
      </c>
      <c r="T10" s="224" t="s">
        <v>87</v>
      </c>
      <c r="U10" s="203" t="s">
        <v>88</v>
      </c>
      <c r="V10" s="203" t="s">
        <v>89</v>
      </c>
      <c r="W10" s="203" t="s">
        <v>90</v>
      </c>
      <c r="X10" s="203" t="s">
        <v>89</v>
      </c>
      <c r="Y10" s="203" t="s">
        <v>91</v>
      </c>
      <c r="Z10" s="202" t="s">
        <v>92</v>
      </c>
      <c r="AA10" s="215"/>
      <c r="AB10" s="224" t="s">
        <v>137</v>
      </c>
      <c r="AC10" s="224" t="s">
        <v>119</v>
      </c>
      <c r="AD10" s="203" t="s">
        <v>120</v>
      </c>
      <c r="AE10" s="203" t="s">
        <v>119</v>
      </c>
      <c r="AF10" s="203" t="s">
        <v>120</v>
      </c>
      <c r="AG10" s="225"/>
      <c r="AH10" s="203" t="s">
        <v>121</v>
      </c>
      <c r="AI10" s="226"/>
      <c r="AJ10" s="202"/>
      <c r="AK10" s="224"/>
      <c r="AL10" s="203"/>
      <c r="AM10" s="203" t="s">
        <v>122</v>
      </c>
    </row>
    <row r="11" spans="1:39" ht="18" customHeight="1" x14ac:dyDescent="0.15">
      <c r="A11" s="227" t="s">
        <v>138</v>
      </c>
      <c r="B11" s="228"/>
      <c r="C11" s="158">
        <v>1</v>
      </c>
      <c r="D11" s="158"/>
      <c r="E11" s="158"/>
      <c r="F11" s="158"/>
      <c r="G11" s="229">
        <f>G14+G17+G20+G23+G26+G29+G32+G35+G38</f>
        <v>133992</v>
      </c>
      <c r="H11" s="207"/>
      <c r="I11" s="229">
        <f>I14+I17+I20+I23+I26+I29+I32+I35+I38</f>
        <v>133992</v>
      </c>
      <c r="J11" s="230">
        <f>J14+J17+J20+J23+J26+J29+J32+J35+J38</f>
        <v>133992</v>
      </c>
      <c r="K11" s="231">
        <v>100</v>
      </c>
      <c r="L11" s="232">
        <f>L14+L17+L20+L23+L26+L29+L32+L35+L38</f>
        <v>79224</v>
      </c>
      <c r="M11" s="233">
        <v>206</v>
      </c>
      <c r="N11" s="233">
        <v>33</v>
      </c>
      <c r="O11" s="232"/>
      <c r="P11" s="232">
        <f>P17+P20+P23</f>
        <v>12082</v>
      </c>
      <c r="Q11" s="232">
        <f>Q14+Q17+Q20+Q23+Q26+Q29+Q32+Q35+Q38</f>
        <v>121910</v>
      </c>
      <c r="R11" s="232"/>
      <c r="S11" s="234">
        <v>100</v>
      </c>
      <c r="T11" s="229"/>
      <c r="U11" s="229">
        <f>U14+U17+U20+U23+U26+U29+U32+U35+U38</f>
        <v>91364</v>
      </c>
      <c r="V11" s="229">
        <f>V14+V17+V20+V23+V26+V29+V32+V35+V38</f>
        <v>42628</v>
      </c>
      <c r="W11" s="235"/>
      <c r="X11" s="235"/>
      <c r="Y11" s="235"/>
      <c r="Z11" s="235"/>
      <c r="AA11" s="229"/>
      <c r="AB11" s="235"/>
      <c r="AC11" s="229"/>
      <c r="AD11" s="235"/>
      <c r="AE11" s="235"/>
      <c r="AF11" s="235"/>
      <c r="AG11" s="208"/>
      <c r="AH11" s="235"/>
      <c r="AI11" s="235"/>
      <c r="AJ11" s="207"/>
      <c r="AK11" s="207"/>
      <c r="AL11" s="208"/>
      <c r="AM11" s="235"/>
    </row>
    <row r="12" spans="1:39" ht="18" customHeight="1" x14ac:dyDescent="0.15">
      <c r="A12" s="236"/>
      <c r="B12" s="228" t="s">
        <v>139</v>
      </c>
      <c r="C12" s="177"/>
      <c r="D12" s="177"/>
      <c r="E12" s="177"/>
      <c r="F12" s="177"/>
      <c r="G12" s="235"/>
      <c r="H12" s="237"/>
      <c r="I12" s="235"/>
      <c r="J12" s="238"/>
      <c r="K12" s="239"/>
      <c r="L12" s="240"/>
      <c r="M12" s="241"/>
      <c r="N12" s="241"/>
      <c r="O12" s="240"/>
      <c r="P12" s="240"/>
      <c r="Q12" s="240"/>
      <c r="R12" s="240"/>
      <c r="S12" s="242"/>
      <c r="T12" s="235"/>
      <c r="U12" s="235"/>
      <c r="V12" s="235"/>
      <c r="W12" s="235"/>
      <c r="X12" s="235"/>
      <c r="Y12" s="235"/>
      <c r="Z12" s="235"/>
      <c r="AA12" s="235"/>
      <c r="AB12" s="235"/>
      <c r="AC12" s="235"/>
      <c r="AD12" s="235"/>
      <c r="AE12" s="235"/>
      <c r="AF12" s="235"/>
      <c r="AG12" s="177"/>
      <c r="AH12" s="235"/>
      <c r="AI12" s="235"/>
      <c r="AJ12" s="243">
        <f>AJ15+AJ18+AJ21+AJ24+AJ27+AJ30+AJ33+AJ36+AJ39</f>
        <v>12592305</v>
      </c>
      <c r="AK12" s="244">
        <f>AK15+AK18+AK21+AK24+AK27+AK30+AK33+AK36+AK39</f>
        <v>2441724</v>
      </c>
      <c r="AL12" s="244">
        <f>AL15+AL18+AL21+AL24+AL27+AL30+AL33+AL36+AL39</f>
        <v>1644975</v>
      </c>
      <c r="AM12" s="235"/>
    </row>
    <row r="13" spans="1:39" ht="18" customHeight="1" x14ac:dyDescent="0.15">
      <c r="A13" s="245"/>
      <c r="B13" s="246"/>
      <c r="C13" s="220"/>
      <c r="D13" s="220"/>
      <c r="E13" s="220"/>
      <c r="F13" s="220"/>
      <c r="G13" s="247"/>
      <c r="H13" s="248"/>
      <c r="I13" s="247"/>
      <c r="J13" s="249"/>
      <c r="K13" s="250"/>
      <c r="L13" s="251"/>
      <c r="M13" s="252">
        <f>M16+M19+M22+M25+M28+M31+M34+M37+M40</f>
        <v>29963</v>
      </c>
      <c r="N13" s="252">
        <f>N16+N19+N22+N25+N28+N31+N34+N37+N40</f>
        <v>24805</v>
      </c>
      <c r="O13" s="251"/>
      <c r="P13" s="251"/>
      <c r="Q13" s="251"/>
      <c r="R13" s="251"/>
      <c r="S13" s="252">
        <f>S16+S19+S22+S25+S28+S31+S34+S37+S40</f>
        <v>133992</v>
      </c>
      <c r="T13" s="247"/>
      <c r="U13" s="247"/>
      <c r="V13" s="247"/>
      <c r="W13" s="247"/>
      <c r="X13" s="247"/>
      <c r="Y13" s="247"/>
      <c r="Z13" s="247"/>
      <c r="AA13" s="247"/>
      <c r="AB13" s="247"/>
      <c r="AC13" s="247"/>
      <c r="AD13" s="247"/>
      <c r="AE13" s="247"/>
      <c r="AF13" s="247"/>
      <c r="AG13" s="220"/>
      <c r="AH13" s="247"/>
      <c r="AI13" s="247"/>
      <c r="AJ13" s="253"/>
      <c r="AK13" s="253"/>
      <c r="AL13" s="253"/>
      <c r="AM13" s="247"/>
    </row>
    <row r="14" spans="1:39" s="262" customFormat="1" ht="18" customHeight="1" x14ac:dyDescent="0.15">
      <c r="A14" s="227" t="s">
        <v>140</v>
      </c>
      <c r="B14" s="254"/>
      <c r="C14" s="255">
        <v>1</v>
      </c>
      <c r="D14" s="255"/>
      <c r="E14" s="255"/>
      <c r="F14" s="255"/>
      <c r="G14" s="229">
        <v>30524</v>
      </c>
      <c r="H14" s="256"/>
      <c r="I14" s="229">
        <v>30524</v>
      </c>
      <c r="J14" s="230">
        <v>30524</v>
      </c>
      <c r="K14" s="231">
        <v>100</v>
      </c>
      <c r="L14" s="257">
        <v>22008</v>
      </c>
      <c r="M14" s="232">
        <v>53</v>
      </c>
      <c r="N14" s="232">
        <v>3</v>
      </c>
      <c r="O14" s="258"/>
      <c r="P14" s="232"/>
      <c r="Q14" s="232">
        <v>30524</v>
      </c>
      <c r="R14" s="258"/>
      <c r="S14" s="234">
        <v>100</v>
      </c>
      <c r="T14" s="229"/>
      <c r="U14" s="232">
        <v>23665</v>
      </c>
      <c r="V14" s="232">
        <v>6859</v>
      </c>
      <c r="W14" s="259"/>
      <c r="X14" s="259"/>
      <c r="Y14" s="259"/>
      <c r="Z14" s="259"/>
      <c r="AA14" s="259"/>
      <c r="AB14" s="259"/>
      <c r="AC14" s="259"/>
      <c r="AD14" s="259"/>
      <c r="AE14" s="259"/>
      <c r="AF14" s="259"/>
      <c r="AG14" s="260"/>
      <c r="AH14" s="259"/>
      <c r="AI14" s="259"/>
      <c r="AJ14" s="261"/>
      <c r="AK14" s="261"/>
      <c r="AL14" s="172"/>
      <c r="AM14" s="229"/>
    </row>
    <row r="15" spans="1:39" s="262" customFormat="1" ht="18" customHeight="1" x14ac:dyDescent="0.15">
      <c r="A15" s="236"/>
      <c r="B15" s="254" t="s">
        <v>139</v>
      </c>
      <c r="C15" s="263"/>
      <c r="D15" s="263"/>
      <c r="E15" s="263"/>
      <c r="F15" s="263"/>
      <c r="G15" s="235"/>
      <c r="H15" s="264"/>
      <c r="I15" s="235"/>
      <c r="J15" s="238"/>
      <c r="K15" s="239"/>
      <c r="L15" s="265"/>
      <c r="M15" s="266"/>
      <c r="N15" s="266"/>
      <c r="O15" s="267"/>
      <c r="P15" s="240"/>
      <c r="Q15" s="240"/>
      <c r="R15" s="267"/>
      <c r="S15" s="242"/>
      <c r="T15" s="235"/>
      <c r="U15" s="240"/>
      <c r="V15" s="240"/>
      <c r="W15" s="268"/>
      <c r="X15" s="268"/>
      <c r="Y15" s="268"/>
      <c r="Z15" s="268"/>
      <c r="AA15" s="268"/>
      <c r="AB15" s="268"/>
      <c r="AC15" s="268"/>
      <c r="AD15" s="268"/>
      <c r="AE15" s="268"/>
      <c r="AF15" s="268"/>
      <c r="AG15" s="263"/>
      <c r="AH15" s="268"/>
      <c r="AI15" s="268"/>
      <c r="AJ15" s="243">
        <v>1749990</v>
      </c>
      <c r="AK15" s="244">
        <v>601521</v>
      </c>
      <c r="AL15" s="244">
        <v>443945</v>
      </c>
      <c r="AM15" s="235"/>
    </row>
    <row r="16" spans="1:39" s="262" customFormat="1" ht="18" customHeight="1" x14ac:dyDescent="0.15">
      <c r="A16" s="245"/>
      <c r="B16" s="269"/>
      <c r="C16" s="270"/>
      <c r="D16" s="270"/>
      <c r="E16" s="270"/>
      <c r="F16" s="270"/>
      <c r="G16" s="247"/>
      <c r="H16" s="271"/>
      <c r="I16" s="247"/>
      <c r="J16" s="249"/>
      <c r="K16" s="250"/>
      <c r="L16" s="272"/>
      <c r="M16" s="252">
        <v>5419</v>
      </c>
      <c r="N16" s="252">
        <v>3097</v>
      </c>
      <c r="O16" s="273"/>
      <c r="P16" s="251"/>
      <c r="Q16" s="251"/>
      <c r="R16" s="273"/>
      <c r="S16" s="252">
        <v>30524</v>
      </c>
      <c r="T16" s="247"/>
      <c r="U16" s="251"/>
      <c r="V16" s="251"/>
      <c r="W16" s="274"/>
      <c r="X16" s="274"/>
      <c r="Y16" s="274"/>
      <c r="Z16" s="274"/>
      <c r="AA16" s="274"/>
      <c r="AB16" s="274"/>
      <c r="AC16" s="274"/>
      <c r="AD16" s="274"/>
      <c r="AE16" s="274"/>
      <c r="AF16" s="274"/>
      <c r="AG16" s="270"/>
      <c r="AH16" s="274"/>
      <c r="AI16" s="274"/>
      <c r="AJ16" s="253"/>
      <c r="AK16" s="253"/>
      <c r="AL16" s="253"/>
      <c r="AM16" s="247"/>
    </row>
    <row r="17" spans="1:39" s="282" customFormat="1" ht="18" customHeight="1" x14ac:dyDescent="0.15">
      <c r="A17" s="275" t="s">
        <v>141</v>
      </c>
      <c r="B17" s="228"/>
      <c r="C17" s="276">
        <v>1</v>
      </c>
      <c r="D17" s="276"/>
      <c r="E17" s="276"/>
      <c r="F17" s="276"/>
      <c r="G17" s="277">
        <v>12434</v>
      </c>
      <c r="H17" s="278"/>
      <c r="I17" s="277">
        <v>12434</v>
      </c>
      <c r="J17" s="230">
        <v>12434</v>
      </c>
      <c r="K17" s="231">
        <v>100</v>
      </c>
      <c r="L17" s="257">
        <v>8361</v>
      </c>
      <c r="M17" s="257">
        <v>19</v>
      </c>
      <c r="N17" s="257">
        <v>5</v>
      </c>
      <c r="O17" s="257"/>
      <c r="P17" s="257">
        <v>1679</v>
      </c>
      <c r="Q17" s="257">
        <v>10755</v>
      </c>
      <c r="R17" s="257"/>
      <c r="S17" s="234">
        <v>100</v>
      </c>
      <c r="T17" s="279"/>
      <c r="U17" s="257">
        <v>12434</v>
      </c>
      <c r="V17" s="257"/>
      <c r="W17" s="279"/>
      <c r="X17" s="279"/>
      <c r="Y17" s="279"/>
      <c r="Z17" s="279"/>
      <c r="AA17" s="279"/>
      <c r="AB17" s="279"/>
      <c r="AC17" s="279"/>
      <c r="AD17" s="279"/>
      <c r="AE17" s="279"/>
      <c r="AF17" s="279"/>
      <c r="AG17" s="280"/>
      <c r="AH17" s="279"/>
      <c r="AI17" s="279"/>
      <c r="AJ17" s="281"/>
      <c r="AK17" s="281"/>
      <c r="AL17" s="280"/>
      <c r="AM17" s="279"/>
    </row>
    <row r="18" spans="1:39" s="282" customFormat="1" ht="18" customHeight="1" x14ac:dyDescent="0.15">
      <c r="A18" s="283"/>
      <c r="B18" s="228" t="s">
        <v>139</v>
      </c>
      <c r="C18" s="284"/>
      <c r="D18" s="284"/>
      <c r="E18" s="284"/>
      <c r="F18" s="284"/>
      <c r="G18" s="181"/>
      <c r="H18" s="285"/>
      <c r="I18" s="181"/>
      <c r="J18" s="238"/>
      <c r="K18" s="239"/>
      <c r="L18" s="265"/>
      <c r="M18" s="286"/>
      <c r="N18" s="286"/>
      <c r="O18" s="265"/>
      <c r="P18" s="265"/>
      <c r="Q18" s="265"/>
      <c r="R18" s="265"/>
      <c r="S18" s="242"/>
      <c r="T18" s="287"/>
      <c r="U18" s="265"/>
      <c r="V18" s="265"/>
      <c r="W18" s="287"/>
      <c r="X18" s="287"/>
      <c r="Y18" s="287"/>
      <c r="Z18" s="287"/>
      <c r="AA18" s="287"/>
      <c r="AB18" s="287"/>
      <c r="AC18" s="287"/>
      <c r="AD18" s="287"/>
      <c r="AE18" s="287"/>
      <c r="AF18" s="287"/>
      <c r="AG18" s="284"/>
      <c r="AH18" s="287"/>
      <c r="AI18" s="287"/>
      <c r="AJ18" s="288">
        <v>774000</v>
      </c>
      <c r="AK18" s="289">
        <v>261826</v>
      </c>
      <c r="AL18" s="289">
        <v>183050</v>
      </c>
      <c r="AM18" s="287"/>
    </row>
    <row r="19" spans="1:39" s="282" customFormat="1" ht="18" customHeight="1" x14ac:dyDescent="0.15">
      <c r="A19" s="290"/>
      <c r="B19" s="291"/>
      <c r="C19" s="292"/>
      <c r="D19" s="292"/>
      <c r="E19" s="292"/>
      <c r="F19" s="292"/>
      <c r="G19" s="221"/>
      <c r="H19" s="293"/>
      <c r="I19" s="221"/>
      <c r="J19" s="294"/>
      <c r="K19" s="295"/>
      <c r="L19" s="272"/>
      <c r="M19" s="296">
        <v>1474</v>
      </c>
      <c r="N19" s="296">
        <v>2599</v>
      </c>
      <c r="O19" s="272"/>
      <c r="P19" s="272"/>
      <c r="Q19" s="272"/>
      <c r="R19" s="272"/>
      <c r="S19" s="252">
        <v>12434</v>
      </c>
      <c r="T19" s="297"/>
      <c r="U19" s="272"/>
      <c r="V19" s="272"/>
      <c r="W19" s="297"/>
      <c r="X19" s="297"/>
      <c r="Y19" s="297"/>
      <c r="Z19" s="297"/>
      <c r="AA19" s="297"/>
      <c r="AB19" s="297"/>
      <c r="AC19" s="297"/>
      <c r="AD19" s="297"/>
      <c r="AE19" s="297"/>
      <c r="AF19" s="297"/>
      <c r="AG19" s="292"/>
      <c r="AH19" s="297"/>
      <c r="AI19" s="297"/>
      <c r="AJ19" s="298"/>
      <c r="AK19" s="298"/>
      <c r="AL19" s="298"/>
      <c r="AM19" s="297"/>
    </row>
    <row r="20" spans="1:39" s="282" customFormat="1" ht="18" customHeight="1" x14ac:dyDescent="0.15">
      <c r="A20" s="275" t="s">
        <v>142</v>
      </c>
      <c r="B20" s="228" t="s">
        <v>123</v>
      </c>
      <c r="C20" s="276">
        <v>1</v>
      </c>
      <c r="D20" s="276"/>
      <c r="E20" s="276"/>
      <c r="F20" s="276"/>
      <c r="G20" s="299">
        <v>28435</v>
      </c>
      <c r="H20" s="278"/>
      <c r="I20" s="299">
        <v>28435</v>
      </c>
      <c r="J20" s="230">
        <v>28435</v>
      </c>
      <c r="K20" s="231">
        <v>100</v>
      </c>
      <c r="L20" s="257">
        <v>14018</v>
      </c>
      <c r="M20" s="257">
        <v>39</v>
      </c>
      <c r="N20" s="257">
        <v>15</v>
      </c>
      <c r="O20" s="257"/>
      <c r="P20" s="257">
        <v>9224</v>
      </c>
      <c r="Q20" s="257">
        <v>19211</v>
      </c>
      <c r="R20" s="257"/>
      <c r="S20" s="234">
        <v>100</v>
      </c>
      <c r="T20" s="279"/>
      <c r="U20" s="257">
        <v>28435</v>
      </c>
      <c r="V20" s="257"/>
      <c r="W20" s="279"/>
      <c r="X20" s="279"/>
      <c r="Y20" s="279"/>
      <c r="Z20" s="279"/>
      <c r="AA20" s="279"/>
      <c r="AB20" s="279"/>
      <c r="AC20" s="279"/>
      <c r="AD20" s="279"/>
      <c r="AE20" s="279"/>
      <c r="AF20" s="279"/>
      <c r="AG20" s="280"/>
      <c r="AH20" s="279">
        <v>2</v>
      </c>
      <c r="AI20" s="279"/>
      <c r="AJ20" s="281"/>
      <c r="AK20" s="281"/>
      <c r="AL20" s="280"/>
      <c r="AM20" s="279"/>
    </row>
    <row r="21" spans="1:39" s="282" customFormat="1" ht="18" customHeight="1" x14ac:dyDescent="0.15">
      <c r="A21" s="283"/>
      <c r="B21" s="228" t="s">
        <v>139</v>
      </c>
      <c r="C21" s="284"/>
      <c r="D21" s="284"/>
      <c r="E21" s="284"/>
      <c r="F21" s="284"/>
      <c r="G21" s="300"/>
      <c r="H21" s="285"/>
      <c r="I21" s="300"/>
      <c r="J21" s="238"/>
      <c r="K21" s="239"/>
      <c r="L21" s="265"/>
      <c r="M21" s="286"/>
      <c r="N21" s="286"/>
      <c r="O21" s="265"/>
      <c r="P21" s="265"/>
      <c r="Q21" s="265"/>
      <c r="R21" s="265"/>
      <c r="S21" s="242"/>
      <c r="T21" s="287"/>
      <c r="U21" s="265"/>
      <c r="V21" s="265"/>
      <c r="W21" s="287"/>
      <c r="X21" s="287"/>
      <c r="Y21" s="287"/>
      <c r="Z21" s="287"/>
      <c r="AA21" s="287"/>
      <c r="AB21" s="287"/>
      <c r="AC21" s="287"/>
      <c r="AD21" s="287"/>
      <c r="AE21" s="287"/>
      <c r="AF21" s="287"/>
      <c r="AG21" s="284"/>
      <c r="AH21" s="287"/>
      <c r="AI21" s="287"/>
      <c r="AJ21" s="288">
        <v>1261155</v>
      </c>
      <c r="AK21" s="289">
        <v>613826</v>
      </c>
      <c r="AL21" s="289">
        <v>399476</v>
      </c>
      <c r="AM21" s="287"/>
    </row>
    <row r="22" spans="1:39" s="282" customFormat="1" ht="18" customHeight="1" x14ac:dyDescent="0.15">
      <c r="A22" s="290"/>
      <c r="B22" s="291"/>
      <c r="C22" s="292"/>
      <c r="D22" s="292"/>
      <c r="E22" s="292"/>
      <c r="F22" s="292"/>
      <c r="G22" s="301"/>
      <c r="H22" s="293"/>
      <c r="I22" s="301"/>
      <c r="J22" s="294"/>
      <c r="K22" s="295"/>
      <c r="L22" s="272"/>
      <c r="M22" s="296">
        <v>5423</v>
      </c>
      <c r="N22" s="296">
        <v>8994</v>
      </c>
      <c r="O22" s="272"/>
      <c r="P22" s="272"/>
      <c r="Q22" s="272"/>
      <c r="R22" s="272"/>
      <c r="S22" s="252">
        <v>28435</v>
      </c>
      <c r="T22" s="297"/>
      <c r="U22" s="272"/>
      <c r="V22" s="272"/>
      <c r="W22" s="297"/>
      <c r="X22" s="297"/>
      <c r="Y22" s="297"/>
      <c r="Z22" s="297"/>
      <c r="AA22" s="297"/>
      <c r="AB22" s="297"/>
      <c r="AC22" s="297"/>
      <c r="AD22" s="297"/>
      <c r="AE22" s="297"/>
      <c r="AF22" s="297"/>
      <c r="AG22" s="292"/>
      <c r="AH22" s="297"/>
      <c r="AI22" s="297"/>
      <c r="AJ22" s="298"/>
      <c r="AK22" s="298"/>
      <c r="AL22" s="298"/>
      <c r="AM22" s="297"/>
    </row>
    <row r="23" spans="1:39" s="262" customFormat="1" ht="18" customHeight="1" x14ac:dyDescent="0.15">
      <c r="A23" s="227" t="s">
        <v>143</v>
      </c>
      <c r="B23" s="254"/>
      <c r="C23" s="255">
        <v>1</v>
      </c>
      <c r="D23" s="255"/>
      <c r="E23" s="255"/>
      <c r="F23" s="255"/>
      <c r="G23" s="229">
        <v>16105</v>
      </c>
      <c r="H23" s="256"/>
      <c r="I23" s="229">
        <v>16105</v>
      </c>
      <c r="J23" s="230">
        <v>16105</v>
      </c>
      <c r="K23" s="231">
        <v>100</v>
      </c>
      <c r="L23" s="257">
        <v>11923</v>
      </c>
      <c r="M23" s="232">
        <v>32</v>
      </c>
      <c r="N23" s="232">
        <v>3</v>
      </c>
      <c r="O23" s="258"/>
      <c r="P23" s="232">
        <v>1179</v>
      </c>
      <c r="Q23" s="232">
        <v>14926</v>
      </c>
      <c r="R23" s="258"/>
      <c r="S23" s="234">
        <v>100</v>
      </c>
      <c r="T23" s="229"/>
      <c r="U23" s="232">
        <v>16105</v>
      </c>
      <c r="V23" s="232"/>
      <c r="W23" s="259"/>
      <c r="X23" s="259"/>
      <c r="Y23" s="259"/>
      <c r="Z23" s="259"/>
      <c r="AA23" s="259"/>
      <c r="AB23" s="259"/>
      <c r="AC23" s="259"/>
      <c r="AD23" s="259"/>
      <c r="AE23" s="259"/>
      <c r="AF23" s="259"/>
      <c r="AG23" s="260"/>
      <c r="AH23" s="259">
        <v>1</v>
      </c>
      <c r="AI23" s="259"/>
      <c r="AJ23" s="261"/>
      <c r="AK23" s="261"/>
      <c r="AL23" s="172"/>
      <c r="AM23" s="229"/>
    </row>
    <row r="24" spans="1:39" s="262" customFormat="1" ht="18" customHeight="1" x14ac:dyDescent="0.15">
      <c r="A24" s="236"/>
      <c r="B24" s="254" t="s">
        <v>139</v>
      </c>
      <c r="C24" s="263"/>
      <c r="D24" s="263"/>
      <c r="E24" s="263"/>
      <c r="F24" s="263"/>
      <c r="G24" s="235"/>
      <c r="H24" s="264"/>
      <c r="I24" s="235"/>
      <c r="J24" s="238"/>
      <c r="K24" s="239"/>
      <c r="L24" s="265"/>
      <c r="M24" s="266"/>
      <c r="N24" s="266"/>
      <c r="O24" s="267"/>
      <c r="P24" s="240"/>
      <c r="Q24" s="240"/>
      <c r="R24" s="267"/>
      <c r="S24" s="242"/>
      <c r="T24" s="235"/>
      <c r="U24" s="240"/>
      <c r="V24" s="240"/>
      <c r="W24" s="268"/>
      <c r="X24" s="268"/>
      <c r="Y24" s="268"/>
      <c r="Z24" s="268"/>
      <c r="AA24" s="268"/>
      <c r="AB24" s="268"/>
      <c r="AC24" s="268"/>
      <c r="AD24" s="268"/>
      <c r="AE24" s="268"/>
      <c r="AF24" s="268"/>
      <c r="AG24" s="263"/>
      <c r="AH24" s="268"/>
      <c r="AI24" s="268"/>
      <c r="AJ24" s="243">
        <v>967768</v>
      </c>
      <c r="AK24" s="244">
        <v>267830</v>
      </c>
      <c r="AL24" s="244">
        <v>184366</v>
      </c>
      <c r="AM24" s="235"/>
    </row>
    <row r="25" spans="1:39" s="262" customFormat="1" ht="18" customHeight="1" x14ac:dyDescent="0.15">
      <c r="A25" s="245"/>
      <c r="B25" s="269"/>
      <c r="C25" s="270"/>
      <c r="D25" s="270"/>
      <c r="E25" s="270"/>
      <c r="F25" s="270"/>
      <c r="G25" s="247"/>
      <c r="H25" s="271"/>
      <c r="I25" s="247"/>
      <c r="J25" s="249"/>
      <c r="K25" s="250"/>
      <c r="L25" s="272"/>
      <c r="M25" s="252">
        <v>2156</v>
      </c>
      <c r="N25" s="252">
        <v>2026</v>
      </c>
      <c r="O25" s="273"/>
      <c r="P25" s="251"/>
      <c r="Q25" s="251"/>
      <c r="R25" s="273"/>
      <c r="S25" s="252">
        <v>16105</v>
      </c>
      <c r="T25" s="247"/>
      <c r="U25" s="251"/>
      <c r="V25" s="251"/>
      <c r="W25" s="274"/>
      <c r="X25" s="274"/>
      <c r="Y25" s="274"/>
      <c r="Z25" s="274"/>
      <c r="AA25" s="274"/>
      <c r="AB25" s="274"/>
      <c r="AC25" s="274"/>
      <c r="AD25" s="274"/>
      <c r="AE25" s="274"/>
      <c r="AF25" s="274"/>
      <c r="AG25" s="270"/>
      <c r="AH25" s="274"/>
      <c r="AI25" s="274"/>
      <c r="AJ25" s="253"/>
      <c r="AK25" s="253"/>
      <c r="AL25" s="253"/>
      <c r="AM25" s="247"/>
    </row>
    <row r="26" spans="1:39" s="282" customFormat="1" ht="18" customHeight="1" x14ac:dyDescent="0.15">
      <c r="A26" s="275" t="s">
        <v>144</v>
      </c>
      <c r="B26" s="228"/>
      <c r="C26" s="276">
        <v>1</v>
      </c>
      <c r="D26" s="276"/>
      <c r="E26" s="276"/>
      <c r="F26" s="276"/>
      <c r="G26" s="277">
        <v>4888</v>
      </c>
      <c r="H26" s="278"/>
      <c r="I26" s="277">
        <v>4888</v>
      </c>
      <c r="J26" s="302">
        <v>4888</v>
      </c>
      <c r="K26" s="231">
        <v>100</v>
      </c>
      <c r="L26" s="257">
        <v>334</v>
      </c>
      <c r="M26" s="257">
        <v>5</v>
      </c>
      <c r="N26" s="257"/>
      <c r="O26" s="257"/>
      <c r="P26" s="257"/>
      <c r="Q26" s="257">
        <v>4888</v>
      </c>
      <c r="R26" s="257"/>
      <c r="S26" s="234">
        <v>100</v>
      </c>
      <c r="T26" s="279"/>
      <c r="U26" s="232">
        <v>4199</v>
      </c>
      <c r="V26" s="229">
        <v>689</v>
      </c>
      <c r="W26" s="279"/>
      <c r="X26" s="279"/>
      <c r="Y26" s="279"/>
      <c r="Z26" s="279"/>
      <c r="AA26" s="279"/>
      <c r="AB26" s="279"/>
      <c r="AC26" s="279"/>
      <c r="AD26" s="279"/>
      <c r="AE26" s="279"/>
      <c r="AF26" s="279"/>
      <c r="AG26" s="280"/>
      <c r="AH26" s="279"/>
      <c r="AI26" s="279"/>
      <c r="AJ26" s="281"/>
      <c r="AK26" s="281"/>
      <c r="AL26" s="280"/>
      <c r="AM26" s="279"/>
    </row>
    <row r="27" spans="1:39" s="282" customFormat="1" ht="18" customHeight="1" x14ac:dyDescent="0.15">
      <c r="A27" s="283"/>
      <c r="B27" s="228"/>
      <c r="C27" s="284"/>
      <c r="D27" s="284"/>
      <c r="E27" s="284"/>
      <c r="F27" s="284"/>
      <c r="G27" s="303"/>
      <c r="H27" s="304"/>
      <c r="I27" s="303"/>
      <c r="J27" s="305"/>
      <c r="K27" s="239"/>
      <c r="L27" s="265"/>
      <c r="M27" s="286"/>
      <c r="N27" s="286"/>
      <c r="O27" s="265"/>
      <c r="P27" s="265"/>
      <c r="Q27" s="265"/>
      <c r="R27" s="265"/>
      <c r="S27" s="242"/>
      <c r="T27" s="287"/>
      <c r="U27" s="240"/>
      <c r="V27" s="235"/>
      <c r="W27" s="287"/>
      <c r="X27" s="287"/>
      <c r="Y27" s="287"/>
      <c r="Z27" s="287"/>
      <c r="AA27" s="287"/>
      <c r="AB27" s="287"/>
      <c r="AC27" s="287"/>
      <c r="AD27" s="287"/>
      <c r="AE27" s="287"/>
      <c r="AF27" s="287"/>
      <c r="AG27" s="284"/>
      <c r="AH27" s="287"/>
      <c r="AI27" s="287"/>
      <c r="AJ27" s="288">
        <v>193641</v>
      </c>
      <c r="AK27" s="289">
        <v>93191</v>
      </c>
      <c r="AL27" s="289">
        <v>46596</v>
      </c>
      <c r="AM27" s="287"/>
    </row>
    <row r="28" spans="1:39" s="282" customFormat="1" ht="18" customHeight="1" x14ac:dyDescent="0.15">
      <c r="A28" s="290"/>
      <c r="B28" s="291"/>
      <c r="C28" s="292"/>
      <c r="D28" s="292"/>
      <c r="E28" s="292"/>
      <c r="F28" s="292"/>
      <c r="G28" s="306"/>
      <c r="H28" s="293"/>
      <c r="I28" s="306"/>
      <c r="J28" s="294"/>
      <c r="K28" s="295"/>
      <c r="L28" s="272"/>
      <c r="M28" s="296">
        <v>4554</v>
      </c>
      <c r="N28" s="296"/>
      <c r="O28" s="272"/>
      <c r="P28" s="272"/>
      <c r="Q28" s="272"/>
      <c r="R28" s="272"/>
      <c r="S28" s="252">
        <v>4888</v>
      </c>
      <c r="T28" s="297"/>
      <c r="U28" s="251"/>
      <c r="V28" s="247"/>
      <c r="W28" s="297"/>
      <c r="X28" s="297"/>
      <c r="Y28" s="297"/>
      <c r="Z28" s="297"/>
      <c r="AA28" s="297"/>
      <c r="AB28" s="297"/>
      <c r="AC28" s="297"/>
      <c r="AD28" s="297"/>
      <c r="AE28" s="297"/>
      <c r="AF28" s="297"/>
      <c r="AG28" s="292"/>
      <c r="AH28" s="297"/>
      <c r="AI28" s="297"/>
      <c r="AJ28" s="298"/>
      <c r="AK28" s="298"/>
      <c r="AL28" s="298"/>
      <c r="AM28" s="297"/>
    </row>
    <row r="29" spans="1:39" s="262" customFormat="1" ht="18" customHeight="1" x14ac:dyDescent="0.15">
      <c r="A29" s="227" t="s">
        <v>145</v>
      </c>
      <c r="B29" s="254"/>
      <c r="C29" s="255">
        <v>1</v>
      </c>
      <c r="D29" s="255"/>
      <c r="E29" s="255"/>
      <c r="F29" s="255"/>
      <c r="G29" s="229">
        <v>624</v>
      </c>
      <c r="H29" s="256"/>
      <c r="I29" s="229">
        <v>624</v>
      </c>
      <c r="J29" s="230">
        <v>624</v>
      </c>
      <c r="K29" s="231">
        <v>100</v>
      </c>
      <c r="L29" s="257">
        <v>44</v>
      </c>
      <c r="M29" s="232">
        <v>1</v>
      </c>
      <c r="N29" s="232"/>
      <c r="O29" s="258"/>
      <c r="P29" s="232"/>
      <c r="Q29" s="232">
        <v>624</v>
      </c>
      <c r="R29" s="258"/>
      <c r="S29" s="234">
        <v>100</v>
      </c>
      <c r="T29" s="229"/>
      <c r="U29" s="232"/>
      <c r="V29" s="232">
        <v>624</v>
      </c>
      <c r="W29" s="259"/>
      <c r="X29" s="259"/>
      <c r="Y29" s="259"/>
      <c r="Z29" s="259"/>
      <c r="AA29" s="259"/>
      <c r="AB29" s="259"/>
      <c r="AC29" s="259"/>
      <c r="AD29" s="259"/>
      <c r="AE29" s="259"/>
      <c r="AF29" s="259"/>
      <c r="AG29" s="260"/>
      <c r="AH29" s="259"/>
      <c r="AI29" s="259"/>
      <c r="AJ29" s="261"/>
      <c r="AK29" s="261"/>
      <c r="AL29" s="172"/>
      <c r="AM29" s="229"/>
    </row>
    <row r="30" spans="1:39" s="262" customFormat="1" ht="18" customHeight="1" x14ac:dyDescent="0.15">
      <c r="A30" s="236"/>
      <c r="B30" s="254"/>
      <c r="C30" s="263"/>
      <c r="D30" s="263"/>
      <c r="E30" s="263"/>
      <c r="F30" s="263"/>
      <c r="G30" s="235"/>
      <c r="H30" s="264"/>
      <c r="I30" s="235"/>
      <c r="J30" s="238"/>
      <c r="K30" s="239"/>
      <c r="L30" s="265"/>
      <c r="M30" s="266"/>
      <c r="N30" s="266"/>
      <c r="O30" s="267"/>
      <c r="P30" s="240"/>
      <c r="Q30" s="240"/>
      <c r="R30" s="267"/>
      <c r="S30" s="242"/>
      <c r="T30" s="235"/>
      <c r="U30" s="240"/>
      <c r="V30" s="240"/>
      <c r="W30" s="268"/>
      <c r="X30" s="268"/>
      <c r="Y30" s="268"/>
      <c r="Z30" s="268"/>
      <c r="AA30" s="268"/>
      <c r="AB30" s="268"/>
      <c r="AC30" s="268"/>
      <c r="AD30" s="268"/>
      <c r="AE30" s="268"/>
      <c r="AF30" s="268"/>
      <c r="AG30" s="263"/>
      <c r="AH30" s="268"/>
      <c r="AI30" s="268"/>
      <c r="AJ30" s="243">
        <v>14330</v>
      </c>
      <c r="AK30" s="244">
        <v>11599</v>
      </c>
      <c r="AL30" s="244">
        <v>5800</v>
      </c>
      <c r="AM30" s="235"/>
    </row>
    <row r="31" spans="1:39" s="262" customFormat="1" ht="18" customHeight="1" x14ac:dyDescent="0.15">
      <c r="A31" s="245"/>
      <c r="B31" s="269"/>
      <c r="C31" s="270"/>
      <c r="D31" s="270"/>
      <c r="E31" s="270"/>
      <c r="F31" s="270"/>
      <c r="G31" s="247"/>
      <c r="H31" s="271"/>
      <c r="I31" s="247"/>
      <c r="J31" s="249"/>
      <c r="K31" s="250"/>
      <c r="L31" s="272"/>
      <c r="M31" s="252">
        <v>580</v>
      </c>
      <c r="N31" s="252"/>
      <c r="O31" s="273"/>
      <c r="P31" s="251"/>
      <c r="Q31" s="251"/>
      <c r="R31" s="273"/>
      <c r="S31" s="252">
        <v>624</v>
      </c>
      <c r="T31" s="247"/>
      <c r="U31" s="251"/>
      <c r="V31" s="251"/>
      <c r="W31" s="274"/>
      <c r="X31" s="274"/>
      <c r="Y31" s="274"/>
      <c r="Z31" s="274"/>
      <c r="AA31" s="274"/>
      <c r="AB31" s="274"/>
      <c r="AC31" s="274"/>
      <c r="AD31" s="274"/>
      <c r="AE31" s="274"/>
      <c r="AF31" s="274"/>
      <c r="AG31" s="270"/>
      <c r="AH31" s="274"/>
      <c r="AI31" s="274"/>
      <c r="AJ31" s="253"/>
      <c r="AK31" s="253"/>
      <c r="AL31" s="253"/>
      <c r="AM31" s="247"/>
    </row>
    <row r="32" spans="1:39" s="262" customFormat="1" ht="18" customHeight="1" x14ac:dyDescent="0.15">
      <c r="A32" s="227" t="s">
        <v>146</v>
      </c>
      <c r="B32" s="254"/>
      <c r="C32" s="255">
        <v>1</v>
      </c>
      <c r="D32" s="255"/>
      <c r="E32" s="255"/>
      <c r="F32" s="255"/>
      <c r="G32" s="229">
        <v>23405</v>
      </c>
      <c r="H32" s="256"/>
      <c r="I32" s="229">
        <v>23405</v>
      </c>
      <c r="J32" s="230">
        <v>23405</v>
      </c>
      <c r="K32" s="231">
        <v>100</v>
      </c>
      <c r="L32" s="257">
        <v>13164</v>
      </c>
      <c r="M32" s="232">
        <v>32</v>
      </c>
      <c r="N32" s="232">
        <v>3</v>
      </c>
      <c r="O32" s="258"/>
      <c r="P32" s="232"/>
      <c r="Q32" s="232">
        <v>23405</v>
      </c>
      <c r="R32" s="258"/>
      <c r="S32" s="234">
        <v>100</v>
      </c>
      <c r="T32" s="229"/>
      <c r="U32" s="232">
        <v>4948</v>
      </c>
      <c r="V32" s="232">
        <v>18457</v>
      </c>
      <c r="W32" s="259"/>
      <c r="X32" s="259"/>
      <c r="Y32" s="259"/>
      <c r="Z32" s="259"/>
      <c r="AA32" s="259"/>
      <c r="AB32" s="259"/>
      <c r="AC32" s="259">
        <v>1</v>
      </c>
      <c r="AD32" s="259"/>
      <c r="AE32" s="259"/>
      <c r="AF32" s="259"/>
      <c r="AG32" s="260"/>
      <c r="AH32" s="259"/>
      <c r="AI32" s="259"/>
      <c r="AJ32" s="261"/>
      <c r="AK32" s="261"/>
      <c r="AL32" s="172"/>
      <c r="AM32" s="229"/>
    </row>
    <row r="33" spans="1:39" s="262" customFormat="1" ht="18" customHeight="1" x14ac:dyDescent="0.15">
      <c r="A33" s="236"/>
      <c r="B33" s="254"/>
      <c r="C33" s="263"/>
      <c r="D33" s="263"/>
      <c r="E33" s="263"/>
      <c r="F33" s="263"/>
      <c r="G33" s="235"/>
      <c r="H33" s="264"/>
      <c r="I33" s="235"/>
      <c r="J33" s="238"/>
      <c r="K33" s="239"/>
      <c r="L33" s="265"/>
      <c r="M33" s="266"/>
      <c r="N33" s="266"/>
      <c r="O33" s="267"/>
      <c r="P33" s="240"/>
      <c r="Q33" s="240"/>
      <c r="R33" s="267"/>
      <c r="S33" s="242"/>
      <c r="T33" s="235"/>
      <c r="U33" s="240"/>
      <c r="V33" s="240"/>
      <c r="W33" s="268"/>
      <c r="X33" s="268"/>
      <c r="Y33" s="268"/>
      <c r="Z33" s="268"/>
      <c r="AA33" s="268"/>
      <c r="AB33" s="268"/>
      <c r="AC33" s="268"/>
      <c r="AD33" s="268"/>
      <c r="AE33" s="268"/>
      <c r="AF33" s="268"/>
      <c r="AG33" s="263"/>
      <c r="AH33" s="268"/>
      <c r="AI33" s="268"/>
      <c r="AJ33" s="243">
        <v>1288110</v>
      </c>
      <c r="AK33" s="244">
        <v>355156</v>
      </c>
      <c r="AL33" s="244">
        <v>256642</v>
      </c>
      <c r="AM33" s="235"/>
    </row>
    <row r="34" spans="1:39" s="262" customFormat="1" ht="18" customHeight="1" x14ac:dyDescent="0.15">
      <c r="A34" s="245"/>
      <c r="B34" s="307"/>
      <c r="C34" s="270"/>
      <c r="D34" s="270"/>
      <c r="E34" s="270"/>
      <c r="F34" s="270"/>
      <c r="G34" s="247"/>
      <c r="H34" s="308"/>
      <c r="I34" s="247"/>
      <c r="J34" s="249"/>
      <c r="K34" s="250"/>
      <c r="L34" s="272"/>
      <c r="M34" s="252">
        <v>5147</v>
      </c>
      <c r="N34" s="252">
        <v>5094</v>
      </c>
      <c r="O34" s="273"/>
      <c r="P34" s="251"/>
      <c r="Q34" s="251"/>
      <c r="R34" s="273"/>
      <c r="S34" s="252">
        <v>23405</v>
      </c>
      <c r="T34" s="247"/>
      <c r="U34" s="251"/>
      <c r="V34" s="251"/>
      <c r="W34" s="274"/>
      <c r="X34" s="274"/>
      <c r="Y34" s="274"/>
      <c r="Z34" s="274"/>
      <c r="AA34" s="274"/>
      <c r="AB34" s="274"/>
      <c r="AC34" s="274"/>
      <c r="AD34" s="274"/>
      <c r="AE34" s="274"/>
      <c r="AF34" s="274"/>
      <c r="AG34" s="270"/>
      <c r="AH34" s="274"/>
      <c r="AI34" s="274"/>
      <c r="AJ34" s="253"/>
      <c r="AK34" s="253"/>
      <c r="AL34" s="253"/>
      <c r="AM34" s="247"/>
    </row>
    <row r="35" spans="1:39" s="262" customFormat="1" ht="18" customHeight="1" x14ac:dyDescent="0.15">
      <c r="A35" s="227" t="s">
        <v>147</v>
      </c>
      <c r="B35" s="254"/>
      <c r="C35" s="255">
        <v>1</v>
      </c>
      <c r="D35" s="255"/>
      <c r="E35" s="255"/>
      <c r="F35" s="255"/>
      <c r="G35" s="229">
        <v>11917</v>
      </c>
      <c r="H35" s="256"/>
      <c r="I35" s="229">
        <v>11917</v>
      </c>
      <c r="J35" s="230">
        <v>11917</v>
      </c>
      <c r="K35" s="231">
        <v>100</v>
      </c>
      <c r="L35" s="257">
        <v>6598</v>
      </c>
      <c r="M35" s="232">
        <v>14</v>
      </c>
      <c r="N35" s="232">
        <v>3</v>
      </c>
      <c r="O35" s="258"/>
      <c r="P35" s="232"/>
      <c r="Q35" s="232">
        <v>11917</v>
      </c>
      <c r="R35" s="258"/>
      <c r="S35" s="234">
        <v>100</v>
      </c>
      <c r="T35" s="229"/>
      <c r="U35" s="232">
        <v>1578</v>
      </c>
      <c r="V35" s="232">
        <v>10339</v>
      </c>
      <c r="W35" s="259"/>
      <c r="X35" s="259"/>
      <c r="Y35" s="259"/>
      <c r="Z35" s="259"/>
      <c r="AA35" s="259"/>
      <c r="AB35" s="259"/>
      <c r="AC35" s="259">
        <v>1</v>
      </c>
      <c r="AD35" s="259"/>
      <c r="AE35" s="259"/>
      <c r="AF35" s="259"/>
      <c r="AG35" s="260"/>
      <c r="AH35" s="259"/>
      <c r="AI35" s="259"/>
      <c r="AJ35" s="261"/>
      <c r="AK35" s="261"/>
      <c r="AL35" s="172"/>
      <c r="AM35" s="229"/>
    </row>
    <row r="36" spans="1:39" s="262" customFormat="1" ht="18" customHeight="1" x14ac:dyDescent="0.15">
      <c r="A36" s="236"/>
      <c r="B36" s="254"/>
      <c r="C36" s="263"/>
      <c r="D36" s="263"/>
      <c r="E36" s="263"/>
      <c r="F36" s="263"/>
      <c r="G36" s="235"/>
      <c r="H36" s="264"/>
      <c r="I36" s="235"/>
      <c r="J36" s="238"/>
      <c r="K36" s="239"/>
      <c r="L36" s="265"/>
      <c r="M36" s="266"/>
      <c r="N36" s="266"/>
      <c r="O36" s="267"/>
      <c r="P36" s="240"/>
      <c r="Q36" s="240"/>
      <c r="R36" s="267"/>
      <c r="S36" s="242"/>
      <c r="T36" s="235"/>
      <c r="U36" s="240"/>
      <c r="V36" s="240"/>
      <c r="W36" s="268"/>
      <c r="X36" s="268"/>
      <c r="Y36" s="268"/>
      <c r="Z36" s="268"/>
      <c r="AA36" s="268"/>
      <c r="AB36" s="268"/>
      <c r="AC36" s="268"/>
      <c r="AD36" s="268"/>
      <c r="AE36" s="268"/>
      <c r="AF36" s="268"/>
      <c r="AG36" s="263"/>
      <c r="AH36" s="268"/>
      <c r="AI36" s="268"/>
      <c r="AJ36" s="243">
        <v>2612389</v>
      </c>
      <c r="AK36" s="244">
        <v>152637</v>
      </c>
      <c r="AL36" s="244">
        <v>84500</v>
      </c>
      <c r="AM36" s="235"/>
    </row>
    <row r="37" spans="1:39" s="262" customFormat="1" ht="18" customHeight="1" x14ac:dyDescent="0.15">
      <c r="A37" s="245"/>
      <c r="B37" s="269"/>
      <c r="C37" s="270"/>
      <c r="D37" s="270"/>
      <c r="E37" s="270"/>
      <c r="F37" s="270"/>
      <c r="G37" s="247"/>
      <c r="H37" s="271"/>
      <c r="I37" s="247"/>
      <c r="J37" s="309"/>
      <c r="K37" s="310"/>
      <c r="L37" s="272"/>
      <c r="M37" s="252">
        <v>2581</v>
      </c>
      <c r="N37" s="252">
        <v>2738</v>
      </c>
      <c r="O37" s="273"/>
      <c r="P37" s="251"/>
      <c r="Q37" s="251"/>
      <c r="R37" s="273"/>
      <c r="S37" s="252">
        <v>11917</v>
      </c>
      <c r="T37" s="247"/>
      <c r="U37" s="251"/>
      <c r="V37" s="251"/>
      <c r="W37" s="274"/>
      <c r="X37" s="274"/>
      <c r="Y37" s="274"/>
      <c r="Z37" s="274"/>
      <c r="AA37" s="274"/>
      <c r="AB37" s="274"/>
      <c r="AC37" s="274"/>
      <c r="AD37" s="274"/>
      <c r="AE37" s="274"/>
      <c r="AF37" s="274"/>
      <c r="AG37" s="270"/>
      <c r="AH37" s="274"/>
      <c r="AI37" s="274"/>
      <c r="AJ37" s="253"/>
      <c r="AK37" s="253"/>
      <c r="AL37" s="253"/>
      <c r="AM37" s="247"/>
    </row>
    <row r="38" spans="1:39" ht="18" customHeight="1" x14ac:dyDescent="0.15">
      <c r="A38" s="227" t="s">
        <v>148</v>
      </c>
      <c r="B38" s="228"/>
      <c r="C38" s="158">
        <v>1</v>
      </c>
      <c r="D38" s="158"/>
      <c r="E38" s="158"/>
      <c r="F38" s="158"/>
      <c r="G38" s="277">
        <v>5660</v>
      </c>
      <c r="H38" s="207"/>
      <c r="I38" s="277">
        <v>5660</v>
      </c>
      <c r="J38" s="230">
        <v>5660</v>
      </c>
      <c r="K38" s="231">
        <v>100</v>
      </c>
      <c r="L38" s="257">
        <v>2774</v>
      </c>
      <c r="M38" s="232">
        <v>11</v>
      </c>
      <c r="N38" s="232">
        <v>1</v>
      </c>
      <c r="O38" s="232"/>
      <c r="P38" s="232"/>
      <c r="Q38" s="232">
        <v>5660</v>
      </c>
      <c r="R38" s="232"/>
      <c r="S38" s="234">
        <v>100</v>
      </c>
      <c r="T38" s="229"/>
      <c r="U38" s="232"/>
      <c r="V38" s="232">
        <v>5660</v>
      </c>
      <c r="W38" s="229"/>
      <c r="X38" s="229"/>
      <c r="Y38" s="229"/>
      <c r="Z38" s="229"/>
      <c r="AA38" s="229"/>
      <c r="AB38" s="229"/>
      <c r="AC38" s="229">
        <v>2</v>
      </c>
      <c r="AD38" s="229"/>
      <c r="AE38" s="229"/>
      <c r="AF38" s="229"/>
      <c r="AG38" s="172"/>
      <c r="AH38" s="229"/>
      <c r="AI38" s="229"/>
      <c r="AJ38" s="261"/>
      <c r="AK38" s="261"/>
      <c r="AL38" s="172"/>
      <c r="AM38" s="229"/>
    </row>
    <row r="39" spans="1:39" ht="18" customHeight="1" x14ac:dyDescent="0.15">
      <c r="A39" s="236"/>
      <c r="B39" s="228" t="s">
        <v>139</v>
      </c>
      <c r="C39" s="177"/>
      <c r="D39" s="177"/>
      <c r="E39" s="177"/>
      <c r="F39" s="177"/>
      <c r="G39" s="181"/>
      <c r="H39" s="311"/>
      <c r="I39" s="181"/>
      <c r="J39" s="238"/>
      <c r="K39" s="239"/>
      <c r="L39" s="265"/>
      <c r="M39" s="266"/>
      <c r="N39" s="266"/>
      <c r="O39" s="240"/>
      <c r="P39" s="240"/>
      <c r="Q39" s="240"/>
      <c r="R39" s="240"/>
      <c r="S39" s="242"/>
      <c r="T39" s="235"/>
      <c r="U39" s="240"/>
      <c r="V39" s="240"/>
      <c r="W39" s="235"/>
      <c r="X39" s="235"/>
      <c r="Y39" s="235"/>
      <c r="Z39" s="235"/>
      <c r="AA39" s="235"/>
      <c r="AB39" s="235"/>
      <c r="AC39" s="235"/>
      <c r="AD39" s="235"/>
      <c r="AE39" s="235"/>
      <c r="AF39" s="235"/>
      <c r="AG39" s="177"/>
      <c r="AH39" s="235"/>
      <c r="AI39" s="235"/>
      <c r="AJ39" s="243">
        <v>3730922</v>
      </c>
      <c r="AK39" s="244">
        <v>84138</v>
      </c>
      <c r="AL39" s="244">
        <v>40600</v>
      </c>
      <c r="AM39" s="235"/>
    </row>
    <row r="40" spans="1:39" ht="18" customHeight="1" x14ac:dyDescent="0.15">
      <c r="A40" s="245"/>
      <c r="B40" s="246"/>
      <c r="C40" s="220"/>
      <c r="D40" s="220"/>
      <c r="E40" s="220"/>
      <c r="F40" s="220"/>
      <c r="G40" s="221"/>
      <c r="H40" s="248"/>
      <c r="I40" s="221"/>
      <c r="J40" s="249"/>
      <c r="K40" s="250"/>
      <c r="L40" s="272"/>
      <c r="M40" s="252">
        <v>2629</v>
      </c>
      <c r="N40" s="252">
        <v>257</v>
      </c>
      <c r="O40" s="251"/>
      <c r="P40" s="251"/>
      <c r="Q40" s="251"/>
      <c r="R40" s="251"/>
      <c r="S40" s="252">
        <v>5660</v>
      </c>
      <c r="T40" s="247"/>
      <c r="U40" s="251"/>
      <c r="V40" s="251"/>
      <c r="W40" s="247"/>
      <c r="X40" s="247"/>
      <c r="Y40" s="247"/>
      <c r="Z40" s="247"/>
      <c r="AA40" s="247"/>
      <c r="AB40" s="247"/>
      <c r="AC40" s="247"/>
      <c r="AD40" s="247"/>
      <c r="AE40" s="247"/>
      <c r="AF40" s="247"/>
      <c r="AG40" s="220"/>
      <c r="AH40" s="247"/>
      <c r="AI40" s="247"/>
      <c r="AJ40" s="253"/>
      <c r="AK40" s="253"/>
      <c r="AL40" s="253"/>
      <c r="AM40" s="247"/>
    </row>
    <row r="41" spans="1:39" ht="18" customHeight="1" x14ac:dyDescent="0.15">
      <c r="A41" s="312"/>
      <c r="B41" s="155"/>
      <c r="C41" s="206"/>
      <c r="D41" s="206"/>
      <c r="E41" s="206"/>
      <c r="F41" s="206"/>
      <c r="G41" s="206"/>
      <c r="H41" s="206"/>
      <c r="I41" s="206"/>
      <c r="J41" s="206"/>
      <c r="K41" s="313"/>
      <c r="L41" s="314"/>
      <c r="M41" s="314"/>
      <c r="N41" s="314"/>
      <c r="O41" s="314"/>
      <c r="P41" s="314"/>
      <c r="Q41" s="314"/>
      <c r="R41" s="314"/>
      <c r="S41" s="313"/>
      <c r="T41" s="206"/>
      <c r="U41" s="314"/>
      <c r="V41" s="314"/>
      <c r="W41" s="206"/>
      <c r="X41" s="206"/>
      <c r="Y41" s="206"/>
      <c r="Z41" s="206"/>
      <c r="AA41" s="206"/>
      <c r="AB41" s="206"/>
      <c r="AC41" s="206"/>
      <c r="AD41" s="206"/>
      <c r="AE41" s="206"/>
      <c r="AF41" s="206"/>
      <c r="AG41" s="206"/>
      <c r="AH41" s="206"/>
      <c r="AI41" s="206"/>
      <c r="AJ41" s="206"/>
      <c r="AK41" s="206"/>
      <c r="AL41" s="206"/>
      <c r="AM41" s="206"/>
    </row>
    <row r="42" spans="1:39" ht="18.75" customHeight="1" x14ac:dyDescent="0.15">
      <c r="A42" s="227" t="s">
        <v>149</v>
      </c>
      <c r="B42" s="315" t="s">
        <v>124</v>
      </c>
      <c r="C42" s="158"/>
      <c r="D42" s="158"/>
      <c r="E42" s="158"/>
      <c r="F42" s="158"/>
      <c r="G42" s="229">
        <f>G45+G48+G51+G54</f>
        <v>52072</v>
      </c>
      <c r="H42" s="261"/>
      <c r="I42" s="229">
        <f>I45+I48+I51+I54</f>
        <v>52072</v>
      </c>
      <c r="J42" s="318">
        <f>J45+J48+J51+J54</f>
        <v>52072</v>
      </c>
      <c r="K42" s="231">
        <v>100</v>
      </c>
      <c r="L42" s="232">
        <f>L45+L48+L51+L54</f>
        <v>26702</v>
      </c>
      <c r="M42" s="232">
        <f>M45+M48+M51+M54</f>
        <v>57</v>
      </c>
      <c r="N42" s="232">
        <f>N45+N48+N51+N54</f>
        <v>16</v>
      </c>
      <c r="O42" s="232"/>
      <c r="P42" s="232">
        <f>P45+P48+P51+P54</f>
        <v>8583</v>
      </c>
      <c r="Q42" s="232">
        <f>Q45+Q48+Q51+Q54</f>
        <v>43489</v>
      </c>
      <c r="R42" s="232"/>
      <c r="S42" s="234">
        <v>100</v>
      </c>
      <c r="T42" s="229">
        <f>T45+T48+T51+T54</f>
        <v>40</v>
      </c>
      <c r="U42" s="229">
        <f>U45+U48+U51+U54</f>
        <v>25171</v>
      </c>
      <c r="V42" s="229">
        <f>V45+V48+V51+V54</f>
        <v>26861</v>
      </c>
      <c r="W42" s="229"/>
      <c r="X42" s="229"/>
      <c r="Y42" s="229"/>
      <c r="Z42" s="229"/>
      <c r="AA42" s="229"/>
      <c r="AB42" s="229"/>
      <c r="AC42" s="229">
        <v>1</v>
      </c>
      <c r="AD42" s="229"/>
      <c r="AE42" s="229"/>
      <c r="AF42" s="229"/>
      <c r="AG42" s="172"/>
      <c r="AH42" s="229">
        <v>1</v>
      </c>
      <c r="AI42" s="229"/>
      <c r="AJ42" s="261"/>
      <c r="AK42" s="261"/>
      <c r="AL42" s="172"/>
      <c r="AM42" s="229"/>
    </row>
    <row r="43" spans="1:39" ht="18.75" customHeight="1" x14ac:dyDescent="0.15">
      <c r="A43" s="236"/>
      <c r="B43" s="316" t="s">
        <v>139</v>
      </c>
      <c r="C43" s="177"/>
      <c r="D43" s="177"/>
      <c r="E43" s="177"/>
      <c r="F43" s="177"/>
      <c r="G43" s="235"/>
      <c r="H43" s="311"/>
      <c r="I43" s="235"/>
      <c r="J43" s="319"/>
      <c r="K43" s="239"/>
      <c r="L43" s="240"/>
      <c r="M43" s="266"/>
      <c r="N43" s="266"/>
      <c r="O43" s="240"/>
      <c r="P43" s="240"/>
      <c r="Q43" s="240"/>
      <c r="R43" s="240"/>
      <c r="S43" s="242"/>
      <c r="T43" s="235"/>
      <c r="U43" s="235"/>
      <c r="V43" s="235"/>
      <c r="W43" s="235"/>
      <c r="X43" s="235"/>
      <c r="Y43" s="235"/>
      <c r="Z43" s="235"/>
      <c r="AA43" s="235"/>
      <c r="AB43" s="235"/>
      <c r="AC43" s="235"/>
      <c r="AD43" s="235"/>
      <c r="AE43" s="235"/>
      <c r="AF43" s="235"/>
      <c r="AG43" s="177"/>
      <c r="AH43" s="235"/>
      <c r="AI43" s="235"/>
      <c r="AJ43" s="243">
        <f>AJ46+AJ49+AJ52+AJ55</f>
        <v>2789842</v>
      </c>
      <c r="AK43" s="244">
        <f>AK46+AK49+AK52+AK55</f>
        <v>954292</v>
      </c>
      <c r="AL43" s="244">
        <f>AL46+AL49+AL52+AL55</f>
        <v>630826</v>
      </c>
      <c r="AM43" s="235"/>
    </row>
    <row r="44" spans="1:39" ht="18.75" customHeight="1" x14ac:dyDescent="0.15">
      <c r="A44" s="245"/>
      <c r="B44" s="316" t="s">
        <v>139</v>
      </c>
      <c r="C44" s="220"/>
      <c r="D44" s="220"/>
      <c r="E44" s="220"/>
      <c r="F44" s="220"/>
      <c r="G44" s="247"/>
      <c r="H44" s="248"/>
      <c r="I44" s="247"/>
      <c r="J44" s="249"/>
      <c r="K44" s="250"/>
      <c r="L44" s="251"/>
      <c r="M44" s="252">
        <f>M47+M50+M53+M56</f>
        <v>8329</v>
      </c>
      <c r="N44" s="252">
        <f>N47+N50+N53+N56</f>
        <v>17041</v>
      </c>
      <c r="O44" s="251"/>
      <c r="P44" s="251"/>
      <c r="Q44" s="251"/>
      <c r="R44" s="251"/>
      <c r="S44" s="252">
        <f>S47+S50+S53+S56</f>
        <v>52072</v>
      </c>
      <c r="T44" s="247"/>
      <c r="U44" s="247"/>
      <c r="V44" s="247"/>
      <c r="W44" s="247"/>
      <c r="X44" s="247"/>
      <c r="Y44" s="247"/>
      <c r="Z44" s="247"/>
      <c r="AA44" s="247"/>
      <c r="AB44" s="247"/>
      <c r="AC44" s="247"/>
      <c r="AD44" s="247"/>
      <c r="AE44" s="247"/>
      <c r="AF44" s="247"/>
      <c r="AG44" s="220"/>
      <c r="AH44" s="247"/>
      <c r="AI44" s="247"/>
      <c r="AJ44" s="253"/>
      <c r="AK44" s="253"/>
      <c r="AL44" s="253"/>
      <c r="AM44" s="247"/>
    </row>
    <row r="45" spans="1:39" s="262" customFormat="1" ht="18" customHeight="1" x14ac:dyDescent="0.15">
      <c r="A45" s="227" t="s">
        <v>140</v>
      </c>
      <c r="B45" s="317"/>
      <c r="C45" s="158">
        <v>1</v>
      </c>
      <c r="D45" s="158"/>
      <c r="E45" s="158"/>
      <c r="F45" s="158"/>
      <c r="G45" s="229">
        <v>20440</v>
      </c>
      <c r="H45" s="207"/>
      <c r="I45" s="229">
        <v>20440</v>
      </c>
      <c r="J45" s="318">
        <v>20440</v>
      </c>
      <c r="K45" s="231">
        <v>100</v>
      </c>
      <c r="L45" s="232">
        <v>6580</v>
      </c>
      <c r="M45" s="232">
        <v>19</v>
      </c>
      <c r="N45" s="232">
        <v>7</v>
      </c>
      <c r="O45" s="232"/>
      <c r="P45" s="232">
        <v>5258</v>
      </c>
      <c r="Q45" s="232">
        <v>15182</v>
      </c>
      <c r="R45" s="232"/>
      <c r="S45" s="234">
        <v>100</v>
      </c>
      <c r="T45" s="229"/>
      <c r="U45" s="229">
        <v>20440</v>
      </c>
      <c r="V45" s="229"/>
      <c r="W45" s="229"/>
      <c r="X45" s="229"/>
      <c r="Y45" s="229"/>
      <c r="Z45" s="229"/>
      <c r="AA45" s="229"/>
      <c r="AB45" s="229"/>
      <c r="AC45" s="229"/>
      <c r="AD45" s="229"/>
      <c r="AE45" s="229"/>
      <c r="AF45" s="229"/>
      <c r="AG45" s="172"/>
      <c r="AH45" s="229">
        <v>1</v>
      </c>
      <c r="AI45" s="229"/>
      <c r="AJ45" s="261"/>
      <c r="AK45" s="261"/>
      <c r="AL45" s="172"/>
      <c r="AM45" s="229"/>
    </row>
    <row r="46" spans="1:39" s="262" customFormat="1" ht="18" customHeight="1" x14ac:dyDescent="0.15">
      <c r="A46" s="236"/>
      <c r="B46" s="254"/>
      <c r="C46" s="177"/>
      <c r="D46" s="177"/>
      <c r="E46" s="177"/>
      <c r="F46" s="177"/>
      <c r="G46" s="235"/>
      <c r="H46" s="311"/>
      <c r="I46" s="235"/>
      <c r="J46" s="319"/>
      <c r="K46" s="239"/>
      <c r="L46" s="240"/>
      <c r="M46" s="266"/>
      <c r="N46" s="266"/>
      <c r="O46" s="240"/>
      <c r="P46" s="240"/>
      <c r="Q46" s="240"/>
      <c r="R46" s="240"/>
      <c r="S46" s="242"/>
      <c r="T46" s="235"/>
      <c r="U46" s="235"/>
      <c r="V46" s="235"/>
      <c r="W46" s="235"/>
      <c r="X46" s="235"/>
      <c r="Y46" s="235"/>
      <c r="Z46" s="235"/>
      <c r="AA46" s="235"/>
      <c r="AB46" s="235"/>
      <c r="AC46" s="235"/>
      <c r="AD46" s="235"/>
      <c r="AE46" s="235"/>
      <c r="AF46" s="235"/>
      <c r="AG46" s="177"/>
      <c r="AH46" s="235"/>
      <c r="AI46" s="235"/>
      <c r="AJ46" s="243">
        <v>986342</v>
      </c>
      <c r="AK46" s="244">
        <v>415826</v>
      </c>
      <c r="AL46" s="244">
        <v>284718</v>
      </c>
      <c r="AM46" s="235"/>
    </row>
    <row r="47" spans="1:39" s="262" customFormat="1" ht="18" customHeight="1" x14ac:dyDescent="0.15">
      <c r="A47" s="245"/>
      <c r="B47" s="269"/>
      <c r="C47" s="220"/>
      <c r="D47" s="220"/>
      <c r="E47" s="220"/>
      <c r="F47" s="220"/>
      <c r="G47" s="247"/>
      <c r="H47" s="248"/>
      <c r="I47" s="247"/>
      <c r="J47" s="249"/>
      <c r="K47" s="250"/>
      <c r="L47" s="251"/>
      <c r="M47" s="252">
        <v>4343</v>
      </c>
      <c r="N47" s="252">
        <v>9517</v>
      </c>
      <c r="O47" s="251"/>
      <c r="P47" s="251"/>
      <c r="Q47" s="251"/>
      <c r="R47" s="251"/>
      <c r="S47" s="252">
        <v>20440</v>
      </c>
      <c r="T47" s="247"/>
      <c r="U47" s="247"/>
      <c r="V47" s="247"/>
      <c r="W47" s="247"/>
      <c r="X47" s="247"/>
      <c r="Y47" s="247"/>
      <c r="Z47" s="247"/>
      <c r="AA47" s="247"/>
      <c r="AB47" s="247"/>
      <c r="AC47" s="247"/>
      <c r="AD47" s="247"/>
      <c r="AE47" s="247"/>
      <c r="AF47" s="247"/>
      <c r="AG47" s="220"/>
      <c r="AH47" s="247"/>
      <c r="AI47" s="247"/>
      <c r="AJ47" s="253"/>
      <c r="AK47" s="253"/>
      <c r="AL47" s="253"/>
      <c r="AM47" s="247"/>
    </row>
    <row r="48" spans="1:39" s="262" customFormat="1" ht="18" customHeight="1" x14ac:dyDescent="0.15">
      <c r="A48" s="227" t="s">
        <v>150</v>
      </c>
      <c r="B48" s="317"/>
      <c r="C48" s="158"/>
      <c r="D48" s="158"/>
      <c r="E48" s="158"/>
      <c r="F48" s="158"/>
      <c r="G48" s="229">
        <v>10588</v>
      </c>
      <c r="H48" s="207"/>
      <c r="I48" s="229">
        <v>10588</v>
      </c>
      <c r="J48" s="318">
        <v>10588</v>
      </c>
      <c r="K48" s="231">
        <v>100</v>
      </c>
      <c r="L48" s="232">
        <v>6597</v>
      </c>
      <c r="M48" s="232">
        <v>15</v>
      </c>
      <c r="N48" s="232">
        <v>4</v>
      </c>
      <c r="O48" s="232"/>
      <c r="P48" s="232">
        <v>2238</v>
      </c>
      <c r="Q48" s="232">
        <v>8350</v>
      </c>
      <c r="R48" s="232"/>
      <c r="S48" s="234">
        <v>100</v>
      </c>
      <c r="T48" s="229">
        <v>40</v>
      </c>
      <c r="U48" s="229">
        <v>840</v>
      </c>
      <c r="V48" s="229">
        <v>9708</v>
      </c>
      <c r="W48" s="229"/>
      <c r="X48" s="229"/>
      <c r="Y48" s="229"/>
      <c r="Z48" s="229"/>
      <c r="AA48" s="229"/>
      <c r="AB48" s="229"/>
      <c r="AC48" s="229">
        <v>1</v>
      </c>
      <c r="AD48" s="229"/>
      <c r="AE48" s="229"/>
      <c r="AF48" s="229"/>
      <c r="AG48" s="172"/>
      <c r="AH48" s="229"/>
      <c r="AI48" s="229"/>
      <c r="AJ48" s="261"/>
      <c r="AK48" s="261"/>
      <c r="AL48" s="172"/>
      <c r="AM48" s="229"/>
    </row>
    <row r="49" spans="1:39" s="262" customFormat="1" ht="18" customHeight="1" x14ac:dyDescent="0.15">
      <c r="A49" s="236"/>
      <c r="B49" s="254"/>
      <c r="C49" s="177"/>
      <c r="D49" s="177"/>
      <c r="E49" s="177"/>
      <c r="F49" s="177"/>
      <c r="G49" s="235"/>
      <c r="H49" s="311"/>
      <c r="I49" s="235"/>
      <c r="J49" s="319"/>
      <c r="K49" s="239"/>
      <c r="L49" s="240"/>
      <c r="M49" s="266"/>
      <c r="N49" s="266"/>
      <c r="O49" s="240"/>
      <c r="P49" s="240"/>
      <c r="Q49" s="240"/>
      <c r="R49" s="240"/>
      <c r="S49" s="242"/>
      <c r="T49" s="235"/>
      <c r="U49" s="235"/>
      <c r="V49" s="235"/>
      <c r="W49" s="235"/>
      <c r="X49" s="235"/>
      <c r="Y49" s="235"/>
      <c r="Z49" s="235"/>
      <c r="AA49" s="235"/>
      <c r="AB49" s="235"/>
      <c r="AC49" s="235"/>
      <c r="AD49" s="235"/>
      <c r="AE49" s="235"/>
      <c r="AF49" s="235"/>
      <c r="AG49" s="177"/>
      <c r="AH49" s="235"/>
      <c r="AI49" s="235"/>
      <c r="AJ49" s="243">
        <v>636675</v>
      </c>
      <c r="AK49" s="244">
        <v>158029</v>
      </c>
      <c r="AL49" s="244">
        <v>106012</v>
      </c>
      <c r="AM49" s="235"/>
    </row>
    <row r="50" spans="1:39" s="262" customFormat="1" ht="18" customHeight="1" x14ac:dyDescent="0.15">
      <c r="A50" s="245"/>
      <c r="B50" s="320"/>
      <c r="C50" s="220"/>
      <c r="D50" s="220"/>
      <c r="E50" s="220"/>
      <c r="F50" s="220"/>
      <c r="G50" s="247"/>
      <c r="H50" s="248"/>
      <c r="I50" s="247"/>
      <c r="J50" s="249"/>
      <c r="K50" s="250"/>
      <c r="L50" s="251"/>
      <c r="M50" s="252">
        <v>1753</v>
      </c>
      <c r="N50" s="252">
        <v>2238</v>
      </c>
      <c r="O50" s="251"/>
      <c r="P50" s="251"/>
      <c r="Q50" s="251"/>
      <c r="R50" s="251"/>
      <c r="S50" s="252">
        <v>10588</v>
      </c>
      <c r="T50" s="247"/>
      <c r="U50" s="247"/>
      <c r="V50" s="247"/>
      <c r="W50" s="247"/>
      <c r="X50" s="247"/>
      <c r="Y50" s="247"/>
      <c r="Z50" s="247"/>
      <c r="AA50" s="247"/>
      <c r="AB50" s="247"/>
      <c r="AC50" s="247"/>
      <c r="AD50" s="247"/>
      <c r="AE50" s="247"/>
      <c r="AF50" s="247"/>
      <c r="AG50" s="220"/>
      <c r="AH50" s="247"/>
      <c r="AI50" s="247"/>
      <c r="AJ50" s="253"/>
      <c r="AK50" s="253"/>
      <c r="AL50" s="253"/>
      <c r="AM50" s="247"/>
    </row>
    <row r="51" spans="1:39" ht="18" customHeight="1" x14ac:dyDescent="0.15">
      <c r="A51" s="227" t="s">
        <v>151</v>
      </c>
      <c r="B51" s="321"/>
      <c r="C51" s="158">
        <v>1</v>
      </c>
      <c r="D51" s="158"/>
      <c r="E51" s="158"/>
      <c r="F51" s="158"/>
      <c r="G51" s="229">
        <f>9095+5354</f>
        <v>14449</v>
      </c>
      <c r="H51" s="207"/>
      <c r="I51" s="229">
        <f>9095+5354</f>
        <v>14449</v>
      </c>
      <c r="J51" s="323">
        <f>9095+5354</f>
        <v>14449</v>
      </c>
      <c r="K51" s="231">
        <v>100</v>
      </c>
      <c r="L51" s="232">
        <f>5491+3734</f>
        <v>9225</v>
      </c>
      <c r="M51" s="232">
        <f>6+9</f>
        <v>15</v>
      </c>
      <c r="N51" s="232">
        <f>2+1</f>
        <v>3</v>
      </c>
      <c r="O51" s="232"/>
      <c r="P51" s="232">
        <v>1087</v>
      </c>
      <c r="Q51" s="232">
        <f>9095+4267</f>
        <v>13362</v>
      </c>
      <c r="R51" s="232"/>
      <c r="S51" s="234">
        <v>100</v>
      </c>
      <c r="T51" s="229"/>
      <c r="U51" s="229"/>
      <c r="V51" s="229">
        <f>9095+5354</f>
        <v>14449</v>
      </c>
      <c r="W51" s="229"/>
      <c r="X51" s="229"/>
      <c r="Y51" s="229"/>
      <c r="Z51" s="229"/>
      <c r="AA51" s="229"/>
      <c r="AB51" s="229"/>
      <c r="AC51" s="229"/>
      <c r="AD51" s="229"/>
      <c r="AE51" s="229"/>
      <c r="AF51" s="229"/>
      <c r="AG51" s="172"/>
      <c r="AH51" s="229"/>
      <c r="AI51" s="229"/>
      <c r="AJ51" s="261"/>
      <c r="AK51" s="261"/>
      <c r="AL51" s="172"/>
      <c r="AM51" s="229"/>
    </row>
    <row r="52" spans="1:39" ht="18" customHeight="1" x14ac:dyDescent="0.15">
      <c r="A52" s="236"/>
      <c r="B52" s="228"/>
      <c r="C52" s="177"/>
      <c r="D52" s="177"/>
      <c r="E52" s="177"/>
      <c r="F52" s="177"/>
      <c r="G52" s="235"/>
      <c r="H52" s="311"/>
      <c r="I52" s="235"/>
      <c r="J52" s="324"/>
      <c r="K52" s="239"/>
      <c r="L52" s="240"/>
      <c r="M52" s="266"/>
      <c r="N52" s="266"/>
      <c r="O52" s="240"/>
      <c r="P52" s="240"/>
      <c r="Q52" s="240"/>
      <c r="R52" s="240"/>
      <c r="S52" s="242"/>
      <c r="T52" s="235"/>
      <c r="U52" s="235"/>
      <c r="V52" s="235"/>
      <c r="W52" s="235"/>
      <c r="X52" s="235"/>
      <c r="Y52" s="235"/>
      <c r="Z52" s="235"/>
      <c r="AA52" s="235"/>
      <c r="AB52" s="235"/>
      <c r="AC52" s="235"/>
      <c r="AD52" s="235"/>
      <c r="AE52" s="235"/>
      <c r="AF52" s="235"/>
      <c r="AG52" s="177"/>
      <c r="AH52" s="235"/>
      <c r="AI52" s="235"/>
      <c r="AJ52" s="243">
        <f>469672+304068</f>
        <v>773740</v>
      </c>
      <c r="AK52" s="244">
        <f>114145+72280</f>
        <v>186425</v>
      </c>
      <c r="AL52" s="244">
        <f>95550+49246</f>
        <v>144796</v>
      </c>
      <c r="AM52" s="235"/>
    </row>
    <row r="53" spans="1:39" ht="18" customHeight="1" x14ac:dyDescent="0.15">
      <c r="A53" s="245"/>
      <c r="B53" s="246"/>
      <c r="C53" s="220"/>
      <c r="D53" s="220"/>
      <c r="E53" s="220"/>
      <c r="F53" s="220"/>
      <c r="G53" s="247"/>
      <c r="H53" s="248"/>
      <c r="I53" s="247"/>
      <c r="J53" s="249"/>
      <c r="K53" s="250"/>
      <c r="L53" s="251"/>
      <c r="M53" s="252">
        <f>549+533</f>
        <v>1082</v>
      </c>
      <c r="N53" s="252">
        <f>3055+1087</f>
        <v>4142</v>
      </c>
      <c r="O53" s="251"/>
      <c r="P53" s="251"/>
      <c r="Q53" s="251"/>
      <c r="R53" s="251"/>
      <c r="S53" s="252">
        <f>9095+5354</f>
        <v>14449</v>
      </c>
      <c r="T53" s="247"/>
      <c r="U53" s="247"/>
      <c r="V53" s="247"/>
      <c r="W53" s="247"/>
      <c r="X53" s="247"/>
      <c r="Y53" s="247"/>
      <c r="Z53" s="247"/>
      <c r="AA53" s="247"/>
      <c r="AB53" s="247"/>
      <c r="AC53" s="247"/>
      <c r="AD53" s="247"/>
      <c r="AE53" s="247"/>
      <c r="AF53" s="247"/>
      <c r="AG53" s="220"/>
      <c r="AH53" s="247"/>
      <c r="AI53" s="247"/>
      <c r="AJ53" s="253"/>
      <c r="AK53" s="253"/>
      <c r="AL53" s="253"/>
      <c r="AM53" s="247"/>
    </row>
    <row r="54" spans="1:39" s="282" customFormat="1" ht="18" customHeight="1" x14ac:dyDescent="0.15">
      <c r="A54" s="275" t="s">
        <v>152</v>
      </c>
      <c r="B54" s="317"/>
      <c r="C54" s="276">
        <v>1</v>
      </c>
      <c r="D54" s="276"/>
      <c r="E54" s="276"/>
      <c r="F54" s="276"/>
      <c r="G54" s="279">
        <v>6595</v>
      </c>
      <c r="H54" s="278"/>
      <c r="I54" s="279">
        <v>6595</v>
      </c>
      <c r="J54" s="302">
        <v>6595</v>
      </c>
      <c r="K54" s="231">
        <v>100</v>
      </c>
      <c r="L54" s="257">
        <v>4300</v>
      </c>
      <c r="M54" s="257">
        <v>8</v>
      </c>
      <c r="N54" s="257">
        <v>2</v>
      </c>
      <c r="O54" s="257"/>
      <c r="P54" s="257"/>
      <c r="Q54" s="257">
        <v>6595</v>
      </c>
      <c r="R54" s="257"/>
      <c r="S54" s="234">
        <v>100</v>
      </c>
      <c r="T54" s="279"/>
      <c r="U54" s="229">
        <v>3891</v>
      </c>
      <c r="V54" s="229">
        <v>2704</v>
      </c>
      <c r="W54" s="279"/>
      <c r="X54" s="279"/>
      <c r="Y54" s="279"/>
      <c r="Z54" s="279"/>
      <c r="AA54" s="279"/>
      <c r="AB54" s="279"/>
      <c r="AC54" s="279"/>
      <c r="AD54" s="279"/>
      <c r="AE54" s="279"/>
      <c r="AF54" s="279"/>
      <c r="AG54" s="280"/>
      <c r="AH54" s="279"/>
      <c r="AI54" s="279"/>
      <c r="AJ54" s="281"/>
      <c r="AK54" s="281"/>
      <c r="AL54" s="280"/>
      <c r="AM54" s="279"/>
    </row>
    <row r="55" spans="1:39" s="282" customFormat="1" ht="18" customHeight="1" x14ac:dyDescent="0.15">
      <c r="A55" s="283"/>
      <c r="B55" s="254" t="s">
        <v>139</v>
      </c>
      <c r="C55" s="284"/>
      <c r="D55" s="284"/>
      <c r="E55" s="284"/>
      <c r="F55" s="284"/>
      <c r="G55" s="287"/>
      <c r="H55" s="285"/>
      <c r="I55" s="287"/>
      <c r="J55" s="305"/>
      <c r="K55" s="239"/>
      <c r="L55" s="265"/>
      <c r="M55" s="286"/>
      <c r="N55" s="286"/>
      <c r="O55" s="265"/>
      <c r="P55" s="265"/>
      <c r="Q55" s="265"/>
      <c r="R55" s="265"/>
      <c r="S55" s="242"/>
      <c r="T55" s="287"/>
      <c r="U55" s="235"/>
      <c r="V55" s="235"/>
      <c r="W55" s="287"/>
      <c r="X55" s="287"/>
      <c r="Y55" s="287"/>
      <c r="Z55" s="287"/>
      <c r="AA55" s="287"/>
      <c r="AB55" s="287"/>
      <c r="AC55" s="287"/>
      <c r="AD55" s="287"/>
      <c r="AE55" s="287"/>
      <c r="AF55" s="287"/>
      <c r="AG55" s="284"/>
      <c r="AH55" s="287"/>
      <c r="AI55" s="287"/>
      <c r="AJ55" s="288">
        <v>393085</v>
      </c>
      <c r="AK55" s="289">
        <v>194012</v>
      </c>
      <c r="AL55" s="289">
        <v>95300</v>
      </c>
      <c r="AM55" s="287"/>
    </row>
    <row r="56" spans="1:39" s="282" customFormat="1" ht="18" customHeight="1" x14ac:dyDescent="0.15">
      <c r="A56" s="290"/>
      <c r="B56" s="320"/>
      <c r="C56" s="292"/>
      <c r="D56" s="292"/>
      <c r="E56" s="292"/>
      <c r="F56" s="292"/>
      <c r="G56" s="297"/>
      <c r="H56" s="293"/>
      <c r="I56" s="297"/>
      <c r="J56" s="294"/>
      <c r="K56" s="295"/>
      <c r="L56" s="272"/>
      <c r="M56" s="296">
        <v>1151</v>
      </c>
      <c r="N56" s="296">
        <v>1144</v>
      </c>
      <c r="O56" s="272"/>
      <c r="P56" s="272"/>
      <c r="Q56" s="272"/>
      <c r="R56" s="272"/>
      <c r="S56" s="252">
        <v>6595</v>
      </c>
      <c r="T56" s="297"/>
      <c r="U56" s="247"/>
      <c r="V56" s="247"/>
      <c r="W56" s="297"/>
      <c r="X56" s="297"/>
      <c r="Y56" s="297"/>
      <c r="Z56" s="297"/>
      <c r="AA56" s="297"/>
      <c r="AB56" s="297"/>
      <c r="AC56" s="297"/>
      <c r="AD56" s="297"/>
      <c r="AE56" s="297"/>
      <c r="AF56" s="297"/>
      <c r="AG56" s="292"/>
      <c r="AH56" s="297"/>
      <c r="AI56" s="297"/>
      <c r="AJ56" s="298"/>
      <c r="AK56" s="298"/>
      <c r="AL56" s="298"/>
      <c r="AM56" s="297"/>
    </row>
  </sheetData>
  <mergeCells count="545">
    <mergeCell ref="AH54:AH56"/>
    <mergeCell ref="AI54:AI56"/>
    <mergeCell ref="AM54:AM56"/>
    <mergeCell ref="AG55:AG56"/>
    <mergeCell ref="J56:K56"/>
    <mergeCell ref="AA54:AA56"/>
    <mergeCell ref="AB54:AB56"/>
    <mergeCell ref="AC54:AC56"/>
    <mergeCell ref="AD54:AD56"/>
    <mergeCell ref="AE54:AE56"/>
    <mergeCell ref="AF54:AF56"/>
    <mergeCell ref="U54:U56"/>
    <mergeCell ref="V54:V56"/>
    <mergeCell ref="W54:W56"/>
    <mergeCell ref="X54:X56"/>
    <mergeCell ref="Y54:Y56"/>
    <mergeCell ref="Z54:Z56"/>
    <mergeCell ref="O54:O56"/>
    <mergeCell ref="P54:P56"/>
    <mergeCell ref="Q54:Q56"/>
    <mergeCell ref="R54:R56"/>
    <mergeCell ref="S54:S55"/>
    <mergeCell ref="T54:T56"/>
    <mergeCell ref="I54:I56"/>
    <mergeCell ref="J54:J55"/>
    <mergeCell ref="K54:K55"/>
    <mergeCell ref="L54:L56"/>
    <mergeCell ref="M54:M55"/>
    <mergeCell ref="N54:N55"/>
    <mergeCell ref="A54:A56"/>
    <mergeCell ref="C54:C56"/>
    <mergeCell ref="D54:D56"/>
    <mergeCell ref="E54:E56"/>
    <mergeCell ref="F54:F56"/>
    <mergeCell ref="G54:G56"/>
    <mergeCell ref="AF51:AF53"/>
    <mergeCell ref="AH51:AH53"/>
    <mergeCell ref="AI51:AI53"/>
    <mergeCell ref="AM51:AM53"/>
    <mergeCell ref="AG52:AG53"/>
    <mergeCell ref="J53:K53"/>
    <mergeCell ref="Z51:Z53"/>
    <mergeCell ref="AA51:AA53"/>
    <mergeCell ref="AB51:AB53"/>
    <mergeCell ref="AC51:AC53"/>
    <mergeCell ref="AD51:AD53"/>
    <mergeCell ref="AE51:AE53"/>
    <mergeCell ref="T51:T53"/>
    <mergeCell ref="U51:U53"/>
    <mergeCell ref="V51:V53"/>
    <mergeCell ref="W51:W53"/>
    <mergeCell ref="X51:X53"/>
    <mergeCell ref="Y51:Y53"/>
    <mergeCell ref="N51:N52"/>
    <mergeCell ref="O51:O53"/>
    <mergeCell ref="P51:P53"/>
    <mergeCell ref="Q51:Q53"/>
    <mergeCell ref="R51:R53"/>
    <mergeCell ref="S51:S52"/>
    <mergeCell ref="G51:G53"/>
    <mergeCell ref="I51:I53"/>
    <mergeCell ref="J51:J52"/>
    <mergeCell ref="K51:K52"/>
    <mergeCell ref="L51:L53"/>
    <mergeCell ref="M51:M52"/>
    <mergeCell ref="AH48:AH50"/>
    <mergeCell ref="AI48:AI50"/>
    <mergeCell ref="AM48:AM50"/>
    <mergeCell ref="AG49:AG50"/>
    <mergeCell ref="J50:K50"/>
    <mergeCell ref="A51:A53"/>
    <mergeCell ref="C51:C53"/>
    <mergeCell ref="D51:D53"/>
    <mergeCell ref="E51:E53"/>
    <mergeCell ref="F51:F53"/>
    <mergeCell ref="AA48:AA50"/>
    <mergeCell ref="AB48:AB50"/>
    <mergeCell ref="AC48:AC50"/>
    <mergeCell ref="AD48:AD50"/>
    <mergeCell ref="AE48:AE50"/>
    <mergeCell ref="AF48:AF50"/>
    <mergeCell ref="U48:U50"/>
    <mergeCell ref="V48:V50"/>
    <mergeCell ref="W48:W50"/>
    <mergeCell ref="X48:X50"/>
    <mergeCell ref="Y48:Y50"/>
    <mergeCell ref="Z48:Z50"/>
    <mergeCell ref="O48:O50"/>
    <mergeCell ref="P48:P50"/>
    <mergeCell ref="Q48:Q50"/>
    <mergeCell ref="R48:R50"/>
    <mergeCell ref="S48:S49"/>
    <mergeCell ref="T48:T50"/>
    <mergeCell ref="I48:I50"/>
    <mergeCell ref="J48:J49"/>
    <mergeCell ref="K48:K49"/>
    <mergeCell ref="L48:L50"/>
    <mergeCell ref="M48:M49"/>
    <mergeCell ref="N48:N49"/>
    <mergeCell ref="A48:A50"/>
    <mergeCell ref="C48:C50"/>
    <mergeCell ref="D48:D50"/>
    <mergeCell ref="E48:E50"/>
    <mergeCell ref="F48:F50"/>
    <mergeCell ref="G48:G50"/>
    <mergeCell ref="AF45:AF47"/>
    <mergeCell ref="AH45:AH47"/>
    <mergeCell ref="AI45:AI47"/>
    <mergeCell ref="AM45:AM47"/>
    <mergeCell ref="AG46:AG47"/>
    <mergeCell ref="J47:K47"/>
    <mergeCell ref="Z45:Z47"/>
    <mergeCell ref="AA45:AA47"/>
    <mergeCell ref="AB45:AB47"/>
    <mergeCell ref="AC45:AC47"/>
    <mergeCell ref="AD45:AD47"/>
    <mergeCell ref="AE45:AE47"/>
    <mergeCell ref="T45:T47"/>
    <mergeCell ref="U45:U47"/>
    <mergeCell ref="V45:V47"/>
    <mergeCell ref="W45:W47"/>
    <mergeCell ref="X45:X47"/>
    <mergeCell ref="Y45:Y47"/>
    <mergeCell ref="N45:N46"/>
    <mergeCell ref="O45:O47"/>
    <mergeCell ref="P45:P47"/>
    <mergeCell ref="Q45:Q47"/>
    <mergeCell ref="R45:R47"/>
    <mergeCell ref="S45:S46"/>
    <mergeCell ref="G45:G47"/>
    <mergeCell ref="I45:I47"/>
    <mergeCell ref="J45:J46"/>
    <mergeCell ref="K45:K46"/>
    <mergeCell ref="L45:L47"/>
    <mergeCell ref="M45:M46"/>
    <mergeCell ref="AH42:AH44"/>
    <mergeCell ref="AI42:AI44"/>
    <mergeCell ref="AM42:AM44"/>
    <mergeCell ref="AG43:AG44"/>
    <mergeCell ref="J44:K44"/>
    <mergeCell ref="A45:A47"/>
    <mergeCell ref="C45:C47"/>
    <mergeCell ref="D45:D47"/>
    <mergeCell ref="E45:E47"/>
    <mergeCell ref="F45:F47"/>
    <mergeCell ref="AA42:AA44"/>
    <mergeCell ref="AB42:AB44"/>
    <mergeCell ref="AC42:AC44"/>
    <mergeCell ref="AD42:AD44"/>
    <mergeCell ref="AE42:AE44"/>
    <mergeCell ref="AF42:AF44"/>
    <mergeCell ref="U42:U44"/>
    <mergeCell ref="V42:V44"/>
    <mergeCell ref="W42:W44"/>
    <mergeCell ref="X42:X44"/>
    <mergeCell ref="Y42:Y44"/>
    <mergeCell ref="Z42:Z44"/>
    <mergeCell ref="O42:O44"/>
    <mergeCell ref="P42:P44"/>
    <mergeCell ref="Q42:Q44"/>
    <mergeCell ref="R42:R44"/>
    <mergeCell ref="S42:S43"/>
    <mergeCell ref="T42:T44"/>
    <mergeCell ref="I42:I44"/>
    <mergeCell ref="J42:J43"/>
    <mergeCell ref="K42:K43"/>
    <mergeCell ref="L42:L44"/>
    <mergeCell ref="M42:M43"/>
    <mergeCell ref="N42:N43"/>
    <mergeCell ref="A42:A44"/>
    <mergeCell ref="C42:C44"/>
    <mergeCell ref="D42:D44"/>
    <mergeCell ref="E42:E44"/>
    <mergeCell ref="F42:F44"/>
    <mergeCell ref="G42:G44"/>
    <mergeCell ref="AF38:AF40"/>
    <mergeCell ref="AH38:AH40"/>
    <mergeCell ref="AI38:AI40"/>
    <mergeCell ref="AM38:AM40"/>
    <mergeCell ref="AG39:AG40"/>
    <mergeCell ref="J40:K40"/>
    <mergeCell ref="Z38:Z40"/>
    <mergeCell ref="AA38:AA40"/>
    <mergeCell ref="AB38:AB40"/>
    <mergeCell ref="AC38:AC40"/>
    <mergeCell ref="AD38:AD40"/>
    <mergeCell ref="AE38:AE40"/>
    <mergeCell ref="T38:T40"/>
    <mergeCell ref="U38:U40"/>
    <mergeCell ref="V38:V40"/>
    <mergeCell ref="W38:W40"/>
    <mergeCell ref="X38:X40"/>
    <mergeCell ref="Y38:Y40"/>
    <mergeCell ref="N38:N39"/>
    <mergeCell ref="O38:O40"/>
    <mergeCell ref="P38:P40"/>
    <mergeCell ref="Q38:Q40"/>
    <mergeCell ref="R38:R40"/>
    <mergeCell ref="S38:S39"/>
    <mergeCell ref="G38:G40"/>
    <mergeCell ref="I38:I40"/>
    <mergeCell ref="J38:J39"/>
    <mergeCell ref="K38:K39"/>
    <mergeCell ref="L38:L40"/>
    <mergeCell ref="M38:M39"/>
    <mergeCell ref="AH35:AH37"/>
    <mergeCell ref="AI35:AI37"/>
    <mergeCell ref="AM35:AM37"/>
    <mergeCell ref="AG36:AG37"/>
    <mergeCell ref="J37:K37"/>
    <mergeCell ref="A38:A40"/>
    <mergeCell ref="C38:C40"/>
    <mergeCell ref="D38:D40"/>
    <mergeCell ref="E38:E40"/>
    <mergeCell ref="F38:F40"/>
    <mergeCell ref="AA35:AA37"/>
    <mergeCell ref="AB35:AB37"/>
    <mergeCell ref="AC35:AC37"/>
    <mergeCell ref="AD35:AD37"/>
    <mergeCell ref="AE35:AE37"/>
    <mergeCell ref="AF35:AF37"/>
    <mergeCell ref="U35:U37"/>
    <mergeCell ref="V35:V37"/>
    <mergeCell ref="W35:W37"/>
    <mergeCell ref="X35:X37"/>
    <mergeCell ref="Y35:Y37"/>
    <mergeCell ref="Z35:Z37"/>
    <mergeCell ref="O35:O37"/>
    <mergeCell ref="P35:P37"/>
    <mergeCell ref="Q35:Q37"/>
    <mergeCell ref="R35:R37"/>
    <mergeCell ref="S35:S36"/>
    <mergeCell ref="T35:T37"/>
    <mergeCell ref="I35:I37"/>
    <mergeCell ref="J35:J36"/>
    <mergeCell ref="K35:K36"/>
    <mergeCell ref="L35:L37"/>
    <mergeCell ref="M35:M36"/>
    <mergeCell ref="N35:N36"/>
    <mergeCell ref="A35:A37"/>
    <mergeCell ref="C35:C37"/>
    <mergeCell ref="D35:D37"/>
    <mergeCell ref="E35:E37"/>
    <mergeCell ref="F35:F37"/>
    <mergeCell ref="G35:G37"/>
    <mergeCell ref="AF32:AF34"/>
    <mergeCell ref="AH32:AH34"/>
    <mergeCell ref="AI32:AI34"/>
    <mergeCell ref="AM32:AM34"/>
    <mergeCell ref="AG33:AG34"/>
    <mergeCell ref="J34:K34"/>
    <mergeCell ref="Z32:Z34"/>
    <mergeCell ref="AA32:AA34"/>
    <mergeCell ref="AB32:AB34"/>
    <mergeCell ref="AC32:AC34"/>
    <mergeCell ref="AD32:AD34"/>
    <mergeCell ref="AE32:AE34"/>
    <mergeCell ref="T32:T34"/>
    <mergeCell ref="U32:U34"/>
    <mergeCell ref="V32:V34"/>
    <mergeCell ref="W32:W34"/>
    <mergeCell ref="X32:X34"/>
    <mergeCell ref="Y32:Y34"/>
    <mergeCell ref="N32:N33"/>
    <mergeCell ref="O32:O34"/>
    <mergeCell ref="P32:P34"/>
    <mergeCell ref="Q32:Q34"/>
    <mergeCell ref="R32:R34"/>
    <mergeCell ref="S32:S33"/>
    <mergeCell ref="G32:G34"/>
    <mergeCell ref="I32:I34"/>
    <mergeCell ref="J32:J33"/>
    <mergeCell ref="K32:K33"/>
    <mergeCell ref="L32:L34"/>
    <mergeCell ref="M32:M33"/>
    <mergeCell ref="AH29:AH31"/>
    <mergeCell ref="AI29:AI31"/>
    <mergeCell ref="AM29:AM31"/>
    <mergeCell ref="AG30:AG31"/>
    <mergeCell ref="J31:K31"/>
    <mergeCell ref="A32:A34"/>
    <mergeCell ref="C32:C34"/>
    <mergeCell ref="D32:D34"/>
    <mergeCell ref="E32:E34"/>
    <mergeCell ref="F32:F34"/>
    <mergeCell ref="AA29:AA31"/>
    <mergeCell ref="AB29:AB31"/>
    <mergeCell ref="AC29:AC31"/>
    <mergeCell ref="AD29:AD31"/>
    <mergeCell ref="AE29:AE31"/>
    <mergeCell ref="AF29:AF31"/>
    <mergeCell ref="U29:U31"/>
    <mergeCell ref="V29:V31"/>
    <mergeCell ref="W29:W31"/>
    <mergeCell ref="X29:X31"/>
    <mergeCell ref="Y29:Y31"/>
    <mergeCell ref="Z29:Z31"/>
    <mergeCell ref="O29:O31"/>
    <mergeCell ref="P29:P31"/>
    <mergeCell ref="Q29:Q31"/>
    <mergeCell ref="R29:R31"/>
    <mergeCell ref="S29:S30"/>
    <mergeCell ref="T29:T31"/>
    <mergeCell ref="I29:I31"/>
    <mergeCell ref="J29:J30"/>
    <mergeCell ref="K29:K30"/>
    <mergeCell ref="L29:L31"/>
    <mergeCell ref="M29:M30"/>
    <mergeCell ref="N29:N30"/>
    <mergeCell ref="A29:A31"/>
    <mergeCell ref="C29:C31"/>
    <mergeCell ref="D29:D31"/>
    <mergeCell ref="E29:E31"/>
    <mergeCell ref="F29:F31"/>
    <mergeCell ref="G29:G31"/>
    <mergeCell ref="AF26:AF28"/>
    <mergeCell ref="AH26:AH28"/>
    <mergeCell ref="AI26:AI28"/>
    <mergeCell ref="AM26:AM28"/>
    <mergeCell ref="AG27:AG28"/>
    <mergeCell ref="J28:K28"/>
    <mergeCell ref="Z26:Z28"/>
    <mergeCell ref="AA26:AA28"/>
    <mergeCell ref="AB26:AB28"/>
    <mergeCell ref="AC26:AC28"/>
    <mergeCell ref="AD26:AD28"/>
    <mergeCell ref="AE26:AE28"/>
    <mergeCell ref="T26:T28"/>
    <mergeCell ref="U26:U28"/>
    <mergeCell ref="V26:V28"/>
    <mergeCell ref="W26:W28"/>
    <mergeCell ref="X26:X28"/>
    <mergeCell ref="Y26:Y28"/>
    <mergeCell ref="N26:N27"/>
    <mergeCell ref="O26:O28"/>
    <mergeCell ref="P26:P28"/>
    <mergeCell ref="Q26:Q28"/>
    <mergeCell ref="R26:R28"/>
    <mergeCell ref="S26:S27"/>
    <mergeCell ref="G26:G28"/>
    <mergeCell ref="I26:I28"/>
    <mergeCell ref="J26:J27"/>
    <mergeCell ref="K26:K27"/>
    <mergeCell ref="L26:L28"/>
    <mergeCell ref="M26:M27"/>
    <mergeCell ref="AH23:AH25"/>
    <mergeCell ref="AI23:AI25"/>
    <mergeCell ref="AM23:AM25"/>
    <mergeCell ref="AG24:AG25"/>
    <mergeCell ref="J25:K25"/>
    <mergeCell ref="A26:A28"/>
    <mergeCell ref="C26:C28"/>
    <mergeCell ref="D26:D28"/>
    <mergeCell ref="E26:E28"/>
    <mergeCell ref="F26:F28"/>
    <mergeCell ref="AA23:AA25"/>
    <mergeCell ref="AB23:AB25"/>
    <mergeCell ref="AC23:AC25"/>
    <mergeCell ref="AD23:AD25"/>
    <mergeCell ref="AE23:AE25"/>
    <mergeCell ref="AF23:AF25"/>
    <mergeCell ref="U23:U25"/>
    <mergeCell ref="V23:V25"/>
    <mergeCell ref="W23:W25"/>
    <mergeCell ref="X23:X25"/>
    <mergeCell ref="Y23:Y25"/>
    <mergeCell ref="Z23:Z25"/>
    <mergeCell ref="O23:O25"/>
    <mergeCell ref="P23:P25"/>
    <mergeCell ref="Q23:Q25"/>
    <mergeCell ref="R23:R25"/>
    <mergeCell ref="S23:S24"/>
    <mergeCell ref="T23:T25"/>
    <mergeCell ref="I23:I25"/>
    <mergeCell ref="J23:J24"/>
    <mergeCell ref="K23:K24"/>
    <mergeCell ref="L23:L25"/>
    <mergeCell ref="M23:M24"/>
    <mergeCell ref="N23:N24"/>
    <mergeCell ref="A23:A25"/>
    <mergeCell ref="C23:C25"/>
    <mergeCell ref="D23:D25"/>
    <mergeCell ref="E23:E25"/>
    <mergeCell ref="F23:F25"/>
    <mergeCell ref="G23:G25"/>
    <mergeCell ref="AF20:AF22"/>
    <mergeCell ref="AH20:AH22"/>
    <mergeCell ref="AI20:AI22"/>
    <mergeCell ref="AM20:AM22"/>
    <mergeCell ref="AG21:AG22"/>
    <mergeCell ref="J22:K22"/>
    <mergeCell ref="Z20:Z22"/>
    <mergeCell ref="AA20:AA22"/>
    <mergeCell ref="AB20:AB22"/>
    <mergeCell ref="AC20:AC22"/>
    <mergeCell ref="AD20:AD22"/>
    <mergeCell ref="AE20:AE22"/>
    <mergeCell ref="T20:T22"/>
    <mergeCell ref="U20:U22"/>
    <mergeCell ref="V20:V22"/>
    <mergeCell ref="W20:W22"/>
    <mergeCell ref="X20:X22"/>
    <mergeCell ref="Y20:Y22"/>
    <mergeCell ref="N20:N21"/>
    <mergeCell ref="O20:O22"/>
    <mergeCell ref="P20:P22"/>
    <mergeCell ref="Q20:Q22"/>
    <mergeCell ref="R20:R22"/>
    <mergeCell ref="S20:S21"/>
    <mergeCell ref="G20:G22"/>
    <mergeCell ref="I20:I22"/>
    <mergeCell ref="J20:J21"/>
    <mergeCell ref="K20:K21"/>
    <mergeCell ref="L20:L22"/>
    <mergeCell ref="M20:M21"/>
    <mergeCell ref="AH17:AH19"/>
    <mergeCell ref="AI17:AI19"/>
    <mergeCell ref="AM17:AM19"/>
    <mergeCell ref="AG18:AG19"/>
    <mergeCell ref="J19:K19"/>
    <mergeCell ref="A20:A22"/>
    <mergeCell ref="C20:C22"/>
    <mergeCell ref="D20:D22"/>
    <mergeCell ref="E20:E22"/>
    <mergeCell ref="F20:F22"/>
    <mergeCell ref="AA17:AA19"/>
    <mergeCell ref="AB17:AB19"/>
    <mergeCell ref="AC17:AC19"/>
    <mergeCell ref="AD17:AD19"/>
    <mergeCell ref="AE17:AE19"/>
    <mergeCell ref="AF17:AF19"/>
    <mergeCell ref="U17:U19"/>
    <mergeCell ref="V17:V19"/>
    <mergeCell ref="W17:W19"/>
    <mergeCell ref="X17:X19"/>
    <mergeCell ref="Y17:Y19"/>
    <mergeCell ref="Z17:Z19"/>
    <mergeCell ref="O17:O19"/>
    <mergeCell ref="P17:P19"/>
    <mergeCell ref="Q17:Q19"/>
    <mergeCell ref="R17:R19"/>
    <mergeCell ref="S17:S18"/>
    <mergeCell ref="T17:T19"/>
    <mergeCell ref="I17:I19"/>
    <mergeCell ref="J17:J18"/>
    <mergeCell ref="K17:K18"/>
    <mergeCell ref="L17:L19"/>
    <mergeCell ref="M17:M18"/>
    <mergeCell ref="N17:N18"/>
    <mergeCell ref="A17:A19"/>
    <mergeCell ref="C17:C19"/>
    <mergeCell ref="D17:D19"/>
    <mergeCell ref="E17:E19"/>
    <mergeCell ref="F17:F19"/>
    <mergeCell ref="G17:G19"/>
    <mergeCell ref="AF14:AF16"/>
    <mergeCell ref="AH14:AH16"/>
    <mergeCell ref="AI14:AI16"/>
    <mergeCell ref="AM14:AM16"/>
    <mergeCell ref="AG15:AG16"/>
    <mergeCell ref="J16:K16"/>
    <mergeCell ref="Z14:Z16"/>
    <mergeCell ref="AA14:AA16"/>
    <mergeCell ref="AB14:AB16"/>
    <mergeCell ref="AC14:AC16"/>
    <mergeCell ref="AD14:AD16"/>
    <mergeCell ref="AE14:AE16"/>
    <mergeCell ref="T14:T16"/>
    <mergeCell ref="U14:U16"/>
    <mergeCell ref="V14:V16"/>
    <mergeCell ref="W14:W16"/>
    <mergeCell ref="X14:X16"/>
    <mergeCell ref="Y14:Y16"/>
    <mergeCell ref="N14:N15"/>
    <mergeCell ref="O14:O16"/>
    <mergeCell ref="P14:P16"/>
    <mergeCell ref="Q14:Q16"/>
    <mergeCell ref="R14:R16"/>
    <mergeCell ref="S14:S15"/>
    <mergeCell ref="G14:G16"/>
    <mergeCell ref="I14:I16"/>
    <mergeCell ref="J14:J15"/>
    <mergeCell ref="K14:K15"/>
    <mergeCell ref="L14:L16"/>
    <mergeCell ref="M14:M15"/>
    <mergeCell ref="AH11:AH13"/>
    <mergeCell ref="AI11:AI13"/>
    <mergeCell ref="AM11:AM13"/>
    <mergeCell ref="AG12:AG13"/>
    <mergeCell ref="J13:K13"/>
    <mergeCell ref="A14:A16"/>
    <mergeCell ref="C14:C16"/>
    <mergeCell ref="D14:D16"/>
    <mergeCell ref="E14:E16"/>
    <mergeCell ref="F14:F16"/>
    <mergeCell ref="AA11:AA13"/>
    <mergeCell ref="AB11:AB13"/>
    <mergeCell ref="AC11:AC13"/>
    <mergeCell ref="AD11:AD13"/>
    <mergeCell ref="AE11:AE13"/>
    <mergeCell ref="AF11:AF13"/>
    <mergeCell ref="U11:U13"/>
    <mergeCell ref="V11:V13"/>
    <mergeCell ref="W11:W13"/>
    <mergeCell ref="X11:X13"/>
    <mergeCell ref="Y11:Y13"/>
    <mergeCell ref="Z11:Z13"/>
    <mergeCell ref="O11:O13"/>
    <mergeCell ref="P11:P13"/>
    <mergeCell ref="Q11:Q13"/>
    <mergeCell ref="R11:R13"/>
    <mergeCell ref="S11:S12"/>
    <mergeCell ref="T11:T13"/>
    <mergeCell ref="I11:I13"/>
    <mergeCell ref="J11:J12"/>
    <mergeCell ref="K11:K12"/>
    <mergeCell ref="L11:L13"/>
    <mergeCell ref="M11:M12"/>
    <mergeCell ref="N11:N12"/>
    <mergeCell ref="A11:A13"/>
    <mergeCell ref="C11:C13"/>
    <mergeCell ref="D11:D13"/>
    <mergeCell ref="E11:E13"/>
    <mergeCell ref="F11:F13"/>
    <mergeCell ref="G11:G13"/>
    <mergeCell ref="J8:K10"/>
    <mergeCell ref="L8:L10"/>
    <mergeCell ref="O8:O10"/>
    <mergeCell ref="AG8:AG10"/>
    <mergeCell ref="AI8:AI10"/>
    <mergeCell ref="Q9:R9"/>
    <mergeCell ref="J6:S6"/>
    <mergeCell ref="AC6:AF6"/>
    <mergeCell ref="C7:F7"/>
    <mergeCell ref="J7:K7"/>
    <mergeCell ref="L7:N7"/>
    <mergeCell ref="O7:S7"/>
    <mergeCell ref="AC7:AF7"/>
    <mergeCell ref="A6:A10"/>
    <mergeCell ref="B6:B10"/>
    <mergeCell ref="C6:F6"/>
    <mergeCell ref="G6:G10"/>
    <mergeCell ref="H6:H10"/>
    <mergeCell ref="I6:I10"/>
    <mergeCell ref="F8:F10"/>
  </mergeCells>
  <phoneticPr fontId="3"/>
  <printOptions horizontalCentered="1"/>
  <pageMargins left="0.31496062992125984" right="0.27559055118110237" top="1.299212598425197" bottom="0.43307086614173229" header="0.98425196850393704" footer="0.35433070866141736"/>
  <pageSetup paperSize="9" scale="49" fitToWidth="2" pageOrder="overThenDown" orientation="landscape" r:id="rId1"/>
  <headerFooter alignWithMargins="0"/>
  <colBreaks count="1" manualBreakCount="1">
    <brk id="19"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注意事項１</vt:lpstr>
      <vt:lpstr>注意事項２</vt:lpstr>
      <vt:lpstr>注意事項１!Print_Area</vt:lpstr>
      <vt:lpstr>注意事項２!Print_Area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2022-06-02T07:51:37Z</dcterms:created>
  <dcterms:modified xsi:type="dcterms:W3CDTF">2022-07-15T03:00:49Z</dcterms:modified>
</cp:coreProperties>
</file>