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25" yWindow="45" windowWidth="20610" windowHeight="11640" activeTab="0"/>
  </bookViews>
  <sheets>
    <sheet name="H28. 4. 1現在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<sst xmlns="http://schemas.openxmlformats.org/spreadsheetml/2006/main" count="47" uniqueCount="39">
  <si>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道路種別</t>
  </si>
  <si>
    <t>路線数</t>
  </si>
  <si>
    <t>実延長</t>
  </si>
  <si>
    <t>規格改良済延長（改良率）</t>
  </si>
  <si>
    <t>舗装済延長（舗装率）</t>
  </si>
  <si>
    <t>橋梁</t>
  </si>
  <si>
    <t>トンネル</t>
  </si>
  <si>
    <t>歩道等</t>
  </si>
  <si>
    <t>改良済（改良率）</t>
  </si>
  <si>
    <t>舗装済（舗装率）</t>
  </si>
  <si>
    <t>個数</t>
  </si>
  <si>
    <t>延長</t>
  </si>
  <si>
    <t>設置</t>
  </si>
  <si>
    <t>内5.5m以上（改良率）</t>
  </si>
  <si>
    <t>内簡易舗装を除く（舗装率）</t>
  </si>
  <si>
    <t>道路延長</t>
  </si>
  <si>
    <t>主要地方道</t>
  </si>
  <si>
    <t>一般県道</t>
  </si>
  <si>
    <t>一級市町村道</t>
  </si>
  <si>
    <t>二級市町村道</t>
  </si>
  <si>
    <t>総計</t>
  </si>
  <si>
    <t>1.国道１９６号西日本高速道路(株)管理分を含む。</t>
  </si>
  <si>
    <t>2.国道３１７号本州四国連絡高速道路(株)管理分は、「一般国道指定区間」として含まれる。</t>
  </si>
  <si>
    <t>3.一般国道の路線数は、国道３１７号が「指定区間」と「指定区間外」に分かれている為、内訳と計が一致しない。</t>
  </si>
  <si>
    <t>一般国道</t>
  </si>
  <si>
    <t>（指定区間）</t>
  </si>
  <si>
    <t>（指定区間外）</t>
  </si>
  <si>
    <t>合計</t>
  </si>
  <si>
    <t>県道</t>
  </si>
  <si>
    <t>一般国道・県道</t>
  </si>
  <si>
    <t>県管理道路</t>
  </si>
  <si>
    <t>一級･二級市町</t>
  </si>
  <si>
    <t>村道 合計</t>
  </si>
  <si>
    <t>その他市町村道</t>
  </si>
  <si>
    <t>市町村道路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</si>
  <si>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</si>
  <si>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</si>
  <si>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6.一般県道藤縄長浜線を路線数に含んでいる。</t>
  </si>
  <si>
    <t>道  路  現  況  の  総  括  （平成２８年４月１日現在）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</si>
</sst>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);\(0.0\)"/>
    <numFmt numFmtId="178" formatCode="\(???.?\)"/>
    <numFmt numFmtId="179" formatCode="\(???.0\)"/>
    <numFmt numFmtId="180" formatCode="0_ "/>
    <numFmt numFmtId="181" formatCode="#,##0.0_ "/>
    <numFmt numFmtId="182" formatCode="#,##0_ "/>
    <numFmt numFmtId="183" formatCode="#,##0_);[Red]\(#,##0\)"/>
    <numFmt numFmtId="184" formatCode="#,##0.0_);[Red]\(#,##0.0\)"/>
    <numFmt numFmtId="185" formatCode="#,##0.00_ "/>
    <numFmt numFmtId="186" formatCode="#,##0.000_ 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.0_);[Red]\(0.0\)"/>
    <numFmt numFmtId="192" formatCode="#########.000"/>
    <numFmt numFmtId="193" formatCode="0.00_);[Red]\(0.00\)"/>
    <numFmt numFmtId="194" formatCode="0.000_);[Red]\(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10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 indent="2"/>
    </xf>
    <xf numFmtId="0" fontId="7" fillId="0" borderId="0" xfId="0" applyFont="1" applyFill="1" applyAlignment="1">
      <alignment horizontal="center" vertical="center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91" fontId="5" fillId="0" borderId="12" xfId="0" applyNumberFormat="1" applyFont="1" applyFill="1" applyBorder="1" applyAlignment="1">
      <alignment vertical="center"/>
    </xf>
    <xf numFmtId="191" fontId="5" fillId="0" borderId="13" xfId="67" applyNumberFormat="1" applyFont="1" applyFill="1" applyBorder="1" applyAlignment="1">
      <alignment vertical="center"/>
      <protection/>
    </xf>
    <xf numFmtId="191" fontId="5" fillId="0" borderId="14" xfId="67" applyNumberFormat="1" applyFont="1" applyFill="1" applyBorder="1" applyAlignment="1">
      <alignment vertical="center"/>
      <protection/>
    </xf>
    <xf numFmtId="179" fontId="5" fillId="0" borderId="15" xfId="67" applyNumberFormat="1" applyFont="1" applyFill="1" applyBorder="1" applyAlignment="1">
      <alignment vertical="center" wrapText="1"/>
      <protection/>
    </xf>
    <xf numFmtId="191" fontId="5" fillId="0" borderId="16" xfId="67" applyNumberFormat="1" applyFont="1" applyFill="1" applyBorder="1" applyAlignment="1">
      <alignment vertical="center"/>
      <protection/>
    </xf>
    <xf numFmtId="179" fontId="7" fillId="0" borderId="17" xfId="0" applyNumberFormat="1" applyFont="1" applyFill="1" applyBorder="1" applyAlignment="1">
      <alignment vertical="center"/>
    </xf>
    <xf numFmtId="191" fontId="5" fillId="0" borderId="13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91" fontId="5" fillId="0" borderId="14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91" fontId="5" fillId="0" borderId="16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91" fontId="5" fillId="0" borderId="1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Q8" sqref="Q8"/>
    </sheetView>
  </sheetViews>
  <sheetFormatPr defaultColWidth="8.875" defaultRowHeight="13.5"/>
  <cols>
    <col min="1" max="1" width="14.25390625" style="1" customWidth="1"/>
    <col min="2" max="2" width="8.875" style="6" customWidth="1"/>
    <col min="3" max="3" width="9.875" style="10" customWidth="1"/>
    <col min="4" max="4" width="14.75390625" style="10" customWidth="1"/>
    <col min="5" max="5" width="13.125" style="6" customWidth="1"/>
    <col min="6" max="6" width="10.75390625" style="10" customWidth="1"/>
    <col min="7" max="7" width="9.75390625" style="6" customWidth="1"/>
    <col min="8" max="8" width="14.75390625" style="10" customWidth="1"/>
    <col min="9" max="9" width="13.125" style="6" customWidth="1"/>
    <col min="10" max="10" width="10.75390625" style="10" customWidth="1"/>
    <col min="11" max="11" width="10.25390625" style="6" customWidth="1"/>
    <col min="12" max="12" width="8.875" style="6" customWidth="1"/>
    <col min="13" max="13" width="7.75390625" style="10" bestFit="1" customWidth="1"/>
    <col min="14" max="14" width="8.875" style="6" customWidth="1"/>
    <col min="15" max="15" width="9.00390625" style="10" bestFit="1" customWidth="1"/>
    <col min="16" max="16" width="9.625" style="10" bestFit="1" customWidth="1"/>
    <col min="17" max="16384" width="8.875" style="6" customWidth="1"/>
  </cols>
  <sheetData>
    <row r="1" spans="1:16" ht="36" customHeight="1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25.5" customHeight="1">
      <c r="A2" s="46" t="s">
        <v>0</v>
      </c>
      <c r="B2" s="46" t="s">
        <v>1</v>
      </c>
      <c r="C2" s="48" t="s">
        <v>2</v>
      </c>
      <c r="D2" s="50" t="s">
        <v>3</v>
      </c>
      <c r="E2" s="50"/>
      <c r="F2" s="50"/>
      <c r="G2" s="50"/>
      <c r="H2" s="50" t="s">
        <v>4</v>
      </c>
      <c r="I2" s="50"/>
      <c r="J2" s="50"/>
      <c r="K2" s="50"/>
      <c r="L2" s="46" t="s">
        <v>5</v>
      </c>
      <c r="M2" s="46"/>
      <c r="N2" s="46" t="s">
        <v>6</v>
      </c>
      <c r="O2" s="46"/>
      <c r="P2" s="2" t="s">
        <v>7</v>
      </c>
    </row>
    <row r="3" spans="1:16" ht="13.5">
      <c r="A3" s="46"/>
      <c r="B3" s="46"/>
      <c r="C3" s="49"/>
      <c r="D3" s="43"/>
      <c r="E3" s="53"/>
      <c r="F3" s="53" t="s">
        <v>8</v>
      </c>
      <c r="G3" s="44"/>
      <c r="H3" s="56"/>
      <c r="I3" s="57"/>
      <c r="J3" s="53" t="s">
        <v>9</v>
      </c>
      <c r="K3" s="44"/>
      <c r="L3" s="51" t="s">
        <v>10</v>
      </c>
      <c r="M3" s="50" t="s">
        <v>11</v>
      </c>
      <c r="N3" s="46" t="s">
        <v>10</v>
      </c>
      <c r="O3" s="50" t="s">
        <v>11</v>
      </c>
      <c r="P3" s="3" t="s">
        <v>12</v>
      </c>
    </row>
    <row r="4" spans="1:16" ht="13.5">
      <c r="A4" s="46"/>
      <c r="B4" s="47"/>
      <c r="C4" s="49"/>
      <c r="D4" s="43" t="s">
        <v>13</v>
      </c>
      <c r="E4" s="44"/>
      <c r="F4" s="54"/>
      <c r="G4" s="55"/>
      <c r="H4" s="43" t="s">
        <v>14</v>
      </c>
      <c r="I4" s="44"/>
      <c r="J4" s="54"/>
      <c r="K4" s="55"/>
      <c r="L4" s="52"/>
      <c r="M4" s="48"/>
      <c r="N4" s="47"/>
      <c r="O4" s="48"/>
      <c r="P4" s="4" t="s">
        <v>15</v>
      </c>
    </row>
    <row r="5" spans="1:16" ht="18" customHeight="1">
      <c r="A5" s="34" t="s">
        <v>24</v>
      </c>
      <c r="B5" s="12"/>
      <c r="C5" s="15"/>
      <c r="D5" s="36"/>
      <c r="E5" s="39"/>
      <c r="F5" s="39"/>
      <c r="G5" s="40"/>
      <c r="H5" s="36"/>
      <c r="I5" s="39"/>
      <c r="J5" s="39"/>
      <c r="K5" s="39"/>
      <c r="L5" s="12"/>
      <c r="M5" s="15"/>
      <c r="N5" s="12"/>
      <c r="O5" s="15"/>
      <c r="P5" s="15"/>
    </row>
    <row r="6" spans="1:16" ht="18" customHeight="1">
      <c r="A6" s="35" t="s">
        <v>25</v>
      </c>
      <c r="B6" s="17">
        <v>6</v>
      </c>
      <c r="C6" s="18">
        <f>467207/1000</f>
        <v>467.207</v>
      </c>
      <c r="D6" s="24">
        <f>467207/1000</f>
        <v>467.207</v>
      </c>
      <c r="E6" s="25">
        <f>D6/C6*100</f>
        <v>100</v>
      </c>
      <c r="F6" s="26">
        <f>467207/1000</f>
        <v>467.207</v>
      </c>
      <c r="G6" s="27">
        <f>F6/C6*100</f>
        <v>100</v>
      </c>
      <c r="H6" s="28">
        <f>467207/1000</f>
        <v>467.207</v>
      </c>
      <c r="I6" s="25">
        <f>H6/C6*100</f>
        <v>100</v>
      </c>
      <c r="J6" s="26">
        <f>467207/1000</f>
        <v>467.207</v>
      </c>
      <c r="K6" s="27">
        <f>J6/C6*100</f>
        <v>100</v>
      </c>
      <c r="L6" s="17">
        <v>688</v>
      </c>
      <c r="M6" s="18">
        <f>39367/1000</f>
        <v>39.367</v>
      </c>
      <c r="N6" s="17">
        <v>52</v>
      </c>
      <c r="O6" s="18">
        <f>28499/1000</f>
        <v>28.499</v>
      </c>
      <c r="P6" s="18">
        <f>340321/1000</f>
        <v>340.321</v>
      </c>
    </row>
    <row r="7" spans="1:16" ht="18" customHeight="1">
      <c r="A7" s="2" t="s">
        <v>24</v>
      </c>
      <c r="B7" s="12"/>
      <c r="C7" s="15"/>
      <c r="D7" s="14"/>
      <c r="E7" s="32"/>
      <c r="F7" s="14"/>
      <c r="G7" s="33"/>
      <c r="H7" s="14"/>
      <c r="I7" s="32"/>
      <c r="J7" s="14"/>
      <c r="K7" s="32"/>
      <c r="L7" s="12"/>
      <c r="M7" s="15"/>
      <c r="N7" s="12"/>
      <c r="O7" s="15"/>
      <c r="P7" s="15"/>
    </row>
    <row r="8" spans="1:16" ht="18" customHeight="1">
      <c r="A8" s="38" t="s">
        <v>26</v>
      </c>
      <c r="B8" s="17">
        <v>13</v>
      </c>
      <c r="C8" s="18">
        <v>614.4725</v>
      </c>
      <c r="D8" s="19">
        <v>501.6231</v>
      </c>
      <c r="E8" s="25">
        <f>D8/C8*100</f>
        <v>81.63475175862224</v>
      </c>
      <c r="F8" s="20">
        <v>542.6063</v>
      </c>
      <c r="G8" s="21">
        <f>F8/C8*100</f>
        <v>88.30440743890085</v>
      </c>
      <c r="H8" s="22">
        <v>461.2526</v>
      </c>
      <c r="I8" s="25">
        <f>H8/C8*100</f>
        <v>75.0648076195436</v>
      </c>
      <c r="J8" s="20">
        <v>612.0645</v>
      </c>
      <c r="K8" s="27">
        <f>J8/C8*100</f>
        <v>99.60811915911614</v>
      </c>
      <c r="L8" s="17">
        <v>537</v>
      </c>
      <c r="M8" s="18">
        <v>20.6251</v>
      </c>
      <c r="N8" s="17">
        <v>88</v>
      </c>
      <c r="O8" s="18">
        <v>49.6159</v>
      </c>
      <c r="P8" s="18">
        <v>365.4568</v>
      </c>
    </row>
    <row r="9" spans="1:16" ht="18" customHeight="1">
      <c r="A9" s="2" t="s">
        <v>24</v>
      </c>
      <c r="B9" s="12"/>
      <c r="C9" s="15"/>
      <c r="D9" s="14"/>
      <c r="E9" s="16"/>
      <c r="F9" s="14"/>
      <c r="G9" s="23"/>
      <c r="H9" s="14"/>
      <c r="I9" s="16"/>
      <c r="J9" s="14"/>
      <c r="K9" s="16"/>
      <c r="L9" s="12"/>
      <c r="M9" s="15"/>
      <c r="N9" s="12"/>
      <c r="O9" s="15"/>
      <c r="P9" s="15"/>
    </row>
    <row r="10" spans="1:16" ht="18" customHeight="1">
      <c r="A10" s="4" t="s">
        <v>27</v>
      </c>
      <c r="B10" s="17">
        <f>B6+B8-1</f>
        <v>18</v>
      </c>
      <c r="C10" s="18">
        <f>C6+C8</f>
        <v>1081.6795</v>
      </c>
      <c r="D10" s="24">
        <f>D6+D8</f>
        <v>968.8301</v>
      </c>
      <c r="E10" s="25">
        <f>D10/C10*100</f>
        <v>89.5672054430171</v>
      </c>
      <c r="F10" s="26">
        <f>F6+F8</f>
        <v>1009.8133</v>
      </c>
      <c r="G10" s="27">
        <f>F10/C10*100</f>
        <v>93.35605417316313</v>
      </c>
      <c r="H10" s="28">
        <f>H6+H8</f>
        <v>928.4595999999999</v>
      </c>
      <c r="I10" s="25">
        <f>H10/C10*100</f>
        <v>85.83500010862737</v>
      </c>
      <c r="J10" s="26">
        <f>J6+J8</f>
        <v>1079.2714999999998</v>
      </c>
      <c r="K10" s="27">
        <f>J10/C10*100</f>
        <v>99.77738322673211</v>
      </c>
      <c r="L10" s="17">
        <f>L6+L8</f>
        <v>1225</v>
      </c>
      <c r="M10" s="18">
        <f>M6+M8</f>
        <v>59.99209999999999</v>
      </c>
      <c r="N10" s="17">
        <f>N6+N8</f>
        <v>140</v>
      </c>
      <c r="O10" s="18">
        <f>O6+O8</f>
        <v>78.1149</v>
      </c>
      <c r="P10" s="18">
        <f>P6+P8</f>
        <v>705.7778000000001</v>
      </c>
    </row>
    <row r="11" spans="1:16" ht="18" customHeight="1">
      <c r="A11" s="42" t="s">
        <v>16</v>
      </c>
      <c r="B11" s="12"/>
      <c r="C11" s="15"/>
      <c r="D11" s="14"/>
      <c r="E11" s="16"/>
      <c r="F11" s="14"/>
      <c r="G11" s="23"/>
      <c r="H11" s="14"/>
      <c r="I11" s="16"/>
      <c r="J11" s="14"/>
      <c r="K11" s="16"/>
      <c r="L11" s="12"/>
      <c r="M11" s="15"/>
      <c r="N11" s="12"/>
      <c r="O11" s="15"/>
      <c r="P11" s="15"/>
    </row>
    <row r="12" spans="1:16" ht="18" customHeight="1">
      <c r="A12" s="42"/>
      <c r="B12" s="17">
        <v>54</v>
      </c>
      <c r="C12" s="18">
        <v>1095.2128</v>
      </c>
      <c r="D12" s="19">
        <v>758.621</v>
      </c>
      <c r="E12" s="25">
        <f>D12/C12*100</f>
        <v>69.26699541860724</v>
      </c>
      <c r="F12" s="20">
        <v>886.5726</v>
      </c>
      <c r="G12" s="21">
        <f>F12/C12*100</f>
        <v>80.9498026319634</v>
      </c>
      <c r="H12" s="22">
        <v>635.22</v>
      </c>
      <c r="I12" s="25">
        <f>H12/C12*100</f>
        <v>57.99968736669258</v>
      </c>
      <c r="J12" s="20">
        <v>1067.5269</v>
      </c>
      <c r="K12" s="27">
        <f>J12/C12*100</f>
        <v>97.47209857298965</v>
      </c>
      <c r="L12" s="17">
        <v>745</v>
      </c>
      <c r="M12" s="18">
        <v>19.1792</v>
      </c>
      <c r="N12" s="17">
        <v>54</v>
      </c>
      <c r="O12" s="18">
        <v>21.1463</v>
      </c>
      <c r="P12" s="18">
        <v>382.4601</v>
      </c>
    </row>
    <row r="13" spans="1:16" ht="18" customHeight="1">
      <c r="A13" s="42" t="s">
        <v>17</v>
      </c>
      <c r="B13" s="12"/>
      <c r="C13" s="15"/>
      <c r="D13" s="14"/>
      <c r="E13" s="16"/>
      <c r="F13" s="14"/>
      <c r="G13" s="23"/>
      <c r="H13" s="14"/>
      <c r="I13" s="16"/>
      <c r="J13" s="14"/>
      <c r="K13" s="16"/>
      <c r="L13" s="12"/>
      <c r="M13" s="15"/>
      <c r="N13" s="12"/>
      <c r="O13" s="15"/>
      <c r="P13" s="15"/>
    </row>
    <row r="14" spans="1:16" ht="18" customHeight="1">
      <c r="A14" s="42"/>
      <c r="B14" s="17">
        <v>189</v>
      </c>
      <c r="C14" s="18">
        <v>1789.1882</v>
      </c>
      <c r="D14" s="19">
        <v>744.4776</v>
      </c>
      <c r="E14" s="25">
        <f>D14/C14*100</f>
        <v>41.609798231399026</v>
      </c>
      <c r="F14" s="20">
        <v>1083.4347</v>
      </c>
      <c r="G14" s="21">
        <f>F14/C14*100</f>
        <v>60.55454088060719</v>
      </c>
      <c r="H14" s="22">
        <v>583.0773</v>
      </c>
      <c r="I14" s="25">
        <f>H14/C14*100</f>
        <v>32.58893055520934</v>
      </c>
      <c r="J14" s="20">
        <v>1654.7057</v>
      </c>
      <c r="K14" s="27">
        <f>J14/C14*100</f>
        <v>92.48360233987681</v>
      </c>
      <c r="L14" s="17">
        <v>1008</v>
      </c>
      <c r="M14" s="18">
        <v>16.403</v>
      </c>
      <c r="N14" s="17">
        <v>22</v>
      </c>
      <c r="O14" s="18">
        <v>5.0497</v>
      </c>
      <c r="P14" s="18">
        <v>298.9029</v>
      </c>
    </row>
    <row r="15" spans="1:16" ht="18" customHeight="1">
      <c r="A15" s="2" t="s">
        <v>28</v>
      </c>
      <c r="B15" s="12"/>
      <c r="C15" s="15"/>
      <c r="D15" s="14"/>
      <c r="E15" s="16"/>
      <c r="F15" s="14"/>
      <c r="G15" s="23"/>
      <c r="H15" s="14"/>
      <c r="I15" s="16"/>
      <c r="J15" s="14"/>
      <c r="K15" s="16"/>
      <c r="L15" s="12"/>
      <c r="M15" s="15"/>
      <c r="N15" s="12"/>
      <c r="O15" s="15"/>
      <c r="P15" s="15"/>
    </row>
    <row r="16" spans="1:16" ht="18" customHeight="1">
      <c r="A16" s="4" t="s">
        <v>27</v>
      </c>
      <c r="B16" s="17">
        <f>B12+B14</f>
        <v>243</v>
      </c>
      <c r="C16" s="18">
        <f>C12+C14</f>
        <v>2884.401</v>
      </c>
      <c r="D16" s="24">
        <f>D12+D14</f>
        <v>1503.0986</v>
      </c>
      <c r="E16" s="25">
        <f>D16/C16*100</f>
        <v>52.111291044483764</v>
      </c>
      <c r="F16" s="26">
        <f>F12+F14</f>
        <v>1970.0073</v>
      </c>
      <c r="G16" s="27">
        <f>F16/C16*100</f>
        <v>68.29866235658635</v>
      </c>
      <c r="H16" s="28">
        <f>H12+H14</f>
        <v>1218.2973000000002</v>
      </c>
      <c r="I16" s="25">
        <f>H16/C16*100</f>
        <v>42.2374454869486</v>
      </c>
      <c r="J16" s="26">
        <f>J12+J14</f>
        <v>2722.2326000000003</v>
      </c>
      <c r="K16" s="27">
        <f>J16/C16*100</f>
        <v>94.37774428728878</v>
      </c>
      <c r="L16" s="17">
        <f>L12+L14</f>
        <v>1753</v>
      </c>
      <c r="M16" s="18">
        <f>M12+M14</f>
        <v>35.5822</v>
      </c>
      <c r="N16" s="17">
        <f>N12+N14</f>
        <v>76</v>
      </c>
      <c r="O16" s="18">
        <f>O12+O14</f>
        <v>26.195999999999998</v>
      </c>
      <c r="P16" s="18">
        <f>P12+P14</f>
        <v>681.363</v>
      </c>
    </row>
    <row r="17" spans="1:16" ht="18" customHeight="1">
      <c r="A17" s="37" t="s">
        <v>29</v>
      </c>
      <c r="B17" s="29"/>
      <c r="C17" s="30"/>
      <c r="D17" s="31"/>
      <c r="E17" s="32"/>
      <c r="F17" s="31"/>
      <c r="G17" s="33"/>
      <c r="H17" s="31"/>
      <c r="I17" s="32"/>
      <c r="J17" s="31"/>
      <c r="K17" s="32"/>
      <c r="L17" s="29"/>
      <c r="M17" s="30"/>
      <c r="N17" s="29"/>
      <c r="O17" s="30"/>
      <c r="P17" s="30"/>
    </row>
    <row r="18" spans="1:16" ht="18" customHeight="1">
      <c r="A18" s="4" t="s">
        <v>27</v>
      </c>
      <c r="B18" s="17">
        <f>B10+B16</f>
        <v>261</v>
      </c>
      <c r="C18" s="18">
        <f>C10+C16</f>
        <v>3966.0805</v>
      </c>
      <c r="D18" s="24">
        <f>D10+D16</f>
        <v>2471.9287</v>
      </c>
      <c r="E18" s="25">
        <f>D18/C18*100</f>
        <v>62.326740468328865</v>
      </c>
      <c r="F18" s="26">
        <f>F10+F16</f>
        <v>2979.8206</v>
      </c>
      <c r="G18" s="27">
        <f>F18/C18*100</f>
        <v>75.13263031347952</v>
      </c>
      <c r="H18" s="28">
        <f>H10+H16</f>
        <v>2146.7569000000003</v>
      </c>
      <c r="I18" s="25">
        <f>H18/C18*100</f>
        <v>54.127920499848656</v>
      </c>
      <c r="J18" s="26">
        <f>J10+J16</f>
        <v>3801.5041</v>
      </c>
      <c r="K18" s="27">
        <f>J18/C18*100</f>
        <v>95.85040192704108</v>
      </c>
      <c r="L18" s="17">
        <f>L10+L16</f>
        <v>2978</v>
      </c>
      <c r="M18" s="18">
        <f>M10+M16</f>
        <v>95.5743</v>
      </c>
      <c r="N18" s="17">
        <f>N10+N16</f>
        <v>216</v>
      </c>
      <c r="O18" s="18">
        <f>O10+O16</f>
        <v>104.3109</v>
      </c>
      <c r="P18" s="18">
        <f>P10+P16</f>
        <v>1387.1408000000001</v>
      </c>
    </row>
    <row r="19" spans="1:16" ht="18" customHeight="1">
      <c r="A19" s="2" t="s">
        <v>30</v>
      </c>
      <c r="B19" s="29"/>
      <c r="C19" s="30"/>
      <c r="D19" s="31"/>
      <c r="E19" s="32"/>
      <c r="F19" s="31"/>
      <c r="G19" s="33"/>
      <c r="H19" s="31"/>
      <c r="I19" s="32"/>
      <c r="J19" s="31"/>
      <c r="K19" s="32"/>
      <c r="L19" s="29"/>
      <c r="M19" s="30"/>
      <c r="N19" s="29"/>
      <c r="O19" s="30"/>
      <c r="P19" s="30"/>
    </row>
    <row r="20" spans="1:16" ht="18" customHeight="1">
      <c r="A20" s="4" t="s">
        <v>27</v>
      </c>
      <c r="B20" s="17">
        <f>B8+B16</f>
        <v>256</v>
      </c>
      <c r="C20" s="18">
        <f>C8+C16</f>
        <v>3498.8734999999997</v>
      </c>
      <c r="D20" s="24">
        <f>D8+D16</f>
        <v>2004.7217</v>
      </c>
      <c r="E20" s="25">
        <f>D20/C20*100</f>
        <v>57.29620404967485</v>
      </c>
      <c r="F20" s="26">
        <f>F8+F16</f>
        <v>2512.6136</v>
      </c>
      <c r="G20" s="27">
        <f>F20/C20*100</f>
        <v>71.81207322871205</v>
      </c>
      <c r="H20" s="28">
        <f>H8+H16</f>
        <v>1679.5499000000002</v>
      </c>
      <c r="I20" s="25">
        <f>H20/C20*100</f>
        <v>48.002589976459575</v>
      </c>
      <c r="J20" s="26">
        <f>J8+J16</f>
        <v>3334.2971000000002</v>
      </c>
      <c r="K20" s="27">
        <f>J20/C20*100</f>
        <v>95.29630322445212</v>
      </c>
      <c r="L20" s="17">
        <f>L8+L16</f>
        <v>2290</v>
      </c>
      <c r="M20" s="18">
        <f>M8+M16</f>
        <v>56.207300000000004</v>
      </c>
      <c r="N20" s="17">
        <f>N8+N16</f>
        <v>164</v>
      </c>
      <c r="O20" s="18">
        <f>O8+O16</f>
        <v>75.81190000000001</v>
      </c>
      <c r="P20" s="18">
        <f>P8+P16</f>
        <v>1046.8198</v>
      </c>
    </row>
    <row r="21" spans="1:16" ht="18" customHeight="1">
      <c r="A21" s="42" t="s">
        <v>18</v>
      </c>
      <c r="B21" s="12"/>
      <c r="C21" s="15"/>
      <c r="D21" s="14"/>
      <c r="E21" s="16"/>
      <c r="F21" s="14"/>
      <c r="G21" s="23"/>
      <c r="H21" s="14"/>
      <c r="I21" s="16"/>
      <c r="J21" s="14"/>
      <c r="K21" s="16"/>
      <c r="L21" s="12"/>
      <c r="M21" s="15"/>
      <c r="N21" s="12"/>
      <c r="O21" s="15"/>
      <c r="P21" s="15"/>
    </row>
    <row r="22" spans="1:16" ht="18" customHeight="1">
      <c r="A22" s="42"/>
      <c r="B22" s="17">
        <v>1068</v>
      </c>
      <c r="C22" s="18">
        <v>1565.459</v>
      </c>
      <c r="D22" s="24">
        <v>580.725</v>
      </c>
      <c r="E22" s="25">
        <f>D22/C22*100</f>
        <v>37.09614879725371</v>
      </c>
      <c r="F22" s="26">
        <v>1252.272</v>
      </c>
      <c r="G22" s="27">
        <f>F22/C22*100</f>
        <v>79.99391871649145</v>
      </c>
      <c r="H22" s="28">
        <v>306.61</v>
      </c>
      <c r="I22" s="25">
        <f>H22/C22*100</f>
        <v>19.585948913385785</v>
      </c>
      <c r="J22" s="26">
        <v>1507.769</v>
      </c>
      <c r="K22" s="27">
        <f>J22/C22*100</f>
        <v>96.31481884865717</v>
      </c>
      <c r="L22" s="17">
        <v>1159</v>
      </c>
      <c r="M22" s="18">
        <v>20.514</v>
      </c>
      <c r="N22" s="17">
        <v>21</v>
      </c>
      <c r="O22" s="18">
        <v>4.841</v>
      </c>
      <c r="P22" s="18">
        <v>295.275</v>
      </c>
    </row>
    <row r="23" spans="1:16" ht="18" customHeight="1">
      <c r="A23" s="42" t="s">
        <v>19</v>
      </c>
      <c r="B23" s="12"/>
      <c r="C23" s="15"/>
      <c r="D23" s="14"/>
      <c r="E23" s="16"/>
      <c r="F23" s="14"/>
      <c r="G23" s="23"/>
      <c r="H23" s="14"/>
      <c r="I23" s="16"/>
      <c r="J23" s="14"/>
      <c r="K23" s="16"/>
      <c r="L23" s="12"/>
      <c r="M23" s="15"/>
      <c r="N23" s="12"/>
      <c r="O23" s="15"/>
      <c r="P23" s="15"/>
    </row>
    <row r="24" spans="1:16" ht="18" customHeight="1">
      <c r="A24" s="42"/>
      <c r="B24" s="17">
        <v>1397</v>
      </c>
      <c r="C24" s="18">
        <v>1650.968</v>
      </c>
      <c r="D24" s="24">
        <v>235.971</v>
      </c>
      <c r="E24" s="25">
        <f>D24/C24*100</f>
        <v>14.292887566567009</v>
      </c>
      <c r="F24" s="26">
        <v>1067.908</v>
      </c>
      <c r="G24" s="27">
        <f>F24/C24*100</f>
        <v>64.68374917018379</v>
      </c>
      <c r="H24" s="28">
        <v>147.572</v>
      </c>
      <c r="I24" s="25">
        <f>H24/C24*100</f>
        <v>8.938513647750895</v>
      </c>
      <c r="J24" s="26">
        <v>1551.201</v>
      </c>
      <c r="K24" s="27">
        <f>J24/C24*100</f>
        <v>93.95706034278072</v>
      </c>
      <c r="L24" s="17">
        <v>1226</v>
      </c>
      <c r="M24" s="18">
        <v>13.69</v>
      </c>
      <c r="N24" s="17">
        <v>4</v>
      </c>
      <c r="O24" s="18">
        <v>0.64</v>
      </c>
      <c r="P24" s="18">
        <v>75.359</v>
      </c>
    </row>
    <row r="25" spans="1:16" ht="18" customHeight="1">
      <c r="A25" s="2" t="s">
        <v>31</v>
      </c>
      <c r="B25" s="12"/>
      <c r="C25" s="15"/>
      <c r="D25" s="14"/>
      <c r="E25" s="16"/>
      <c r="F25" s="14"/>
      <c r="G25" s="23"/>
      <c r="H25" s="14"/>
      <c r="I25" s="16"/>
      <c r="J25" s="14"/>
      <c r="K25" s="16"/>
      <c r="L25" s="12"/>
      <c r="M25" s="15"/>
      <c r="N25" s="12"/>
      <c r="O25" s="15"/>
      <c r="P25" s="15"/>
    </row>
    <row r="26" spans="1:16" ht="18" customHeight="1">
      <c r="A26" s="4" t="s">
        <v>32</v>
      </c>
      <c r="B26" s="17">
        <f>B22+B24</f>
        <v>2465</v>
      </c>
      <c r="C26" s="18">
        <f>C22+C24</f>
        <v>3216.427</v>
      </c>
      <c r="D26" s="24">
        <f>D22+D24</f>
        <v>816.696</v>
      </c>
      <c r="E26" s="25">
        <f>D26/C26*100</f>
        <v>25.391404810368773</v>
      </c>
      <c r="F26" s="26">
        <f>F22+F24</f>
        <v>2320.18</v>
      </c>
      <c r="G26" s="27">
        <f>F26/C26*100</f>
        <v>72.13532282871645</v>
      </c>
      <c r="H26" s="28">
        <f>H22+H24</f>
        <v>454.182</v>
      </c>
      <c r="I26" s="25">
        <f>H26/C26*100</f>
        <v>14.12069977027304</v>
      </c>
      <c r="J26" s="26">
        <f>J22+J24</f>
        <v>3058.9700000000003</v>
      </c>
      <c r="K26" s="27">
        <f>J26/C26*100</f>
        <v>95.10459898514719</v>
      </c>
      <c r="L26" s="17">
        <f>L22+L24</f>
        <v>2385</v>
      </c>
      <c r="M26" s="18">
        <f>M22+M24</f>
        <v>34.204</v>
      </c>
      <c r="N26" s="17">
        <f>N22+N24</f>
        <v>25</v>
      </c>
      <c r="O26" s="18">
        <f>O22+O24</f>
        <v>5.481</v>
      </c>
      <c r="P26" s="18">
        <f>P22+P24</f>
        <v>370.63399999999996</v>
      </c>
    </row>
    <row r="27" spans="1:16" ht="18" customHeight="1">
      <c r="A27" s="41" t="s">
        <v>33</v>
      </c>
      <c r="B27" s="12"/>
      <c r="C27" s="15"/>
      <c r="D27" s="14"/>
      <c r="E27" s="16"/>
      <c r="F27" s="14"/>
      <c r="G27" s="23"/>
      <c r="H27" s="14"/>
      <c r="I27" s="16"/>
      <c r="J27" s="14"/>
      <c r="K27" s="16"/>
      <c r="L27" s="12"/>
      <c r="M27" s="15"/>
      <c r="N27" s="12"/>
      <c r="O27" s="15"/>
      <c r="P27" s="15"/>
    </row>
    <row r="28" spans="1:16" ht="18" customHeight="1">
      <c r="A28" s="41"/>
      <c r="B28" s="17">
        <v>26710</v>
      </c>
      <c r="C28" s="18">
        <v>10997.438</v>
      </c>
      <c r="D28" s="24">
        <v>771.997</v>
      </c>
      <c r="E28" s="25">
        <f>D28/C28*100</f>
        <v>7.019789518249614</v>
      </c>
      <c r="F28" s="26">
        <v>4915.946</v>
      </c>
      <c r="G28" s="27">
        <f>F28/C28*100</f>
        <v>44.70082941135926</v>
      </c>
      <c r="H28" s="28">
        <v>1376.059</v>
      </c>
      <c r="I28" s="25">
        <f>H28/C28*100</f>
        <v>12.51254155740637</v>
      </c>
      <c r="J28" s="26">
        <v>9038.268</v>
      </c>
      <c r="K28" s="27">
        <f>J28/C28*100</f>
        <v>82.18521441084732</v>
      </c>
      <c r="L28" s="17">
        <v>6823</v>
      </c>
      <c r="M28" s="18">
        <v>61.192</v>
      </c>
      <c r="N28" s="17">
        <v>38</v>
      </c>
      <c r="O28" s="18">
        <v>7.303</v>
      </c>
      <c r="P28" s="18">
        <v>205.637</v>
      </c>
    </row>
    <row r="29" spans="1:16" ht="18" customHeight="1">
      <c r="A29" s="2" t="s">
        <v>34</v>
      </c>
      <c r="B29" s="12"/>
      <c r="C29" s="15"/>
      <c r="D29" s="14"/>
      <c r="E29" s="16"/>
      <c r="F29" s="14"/>
      <c r="G29" s="23"/>
      <c r="H29" s="14"/>
      <c r="I29" s="16"/>
      <c r="J29" s="14"/>
      <c r="K29" s="16"/>
      <c r="L29" s="12"/>
      <c r="M29" s="15"/>
      <c r="N29" s="12"/>
      <c r="O29" s="15"/>
      <c r="P29" s="15"/>
    </row>
    <row r="30" spans="1:16" ht="18" customHeight="1">
      <c r="A30" s="4" t="s">
        <v>27</v>
      </c>
      <c r="B30" s="17">
        <f>B26+B28</f>
        <v>29175</v>
      </c>
      <c r="C30" s="18">
        <f>C26+C28</f>
        <v>14213.865</v>
      </c>
      <c r="D30" s="24">
        <f>D26+D28</f>
        <v>1588.693</v>
      </c>
      <c r="E30" s="25">
        <f>D30/C30*100</f>
        <v>11.177065492038937</v>
      </c>
      <c r="F30" s="26">
        <f>F26+F28</f>
        <v>7236.126</v>
      </c>
      <c r="G30" s="27">
        <f>F30/C30*100</f>
        <v>50.90892589735445</v>
      </c>
      <c r="H30" s="28">
        <f>H26+H28</f>
        <v>1830.241</v>
      </c>
      <c r="I30" s="25">
        <f>H30/C30*100</f>
        <v>12.876448453675337</v>
      </c>
      <c r="J30" s="26">
        <f>J26+J28</f>
        <v>12097.238000000001</v>
      </c>
      <c r="K30" s="27">
        <f>J30/C30*100</f>
        <v>85.10871603184637</v>
      </c>
      <c r="L30" s="17">
        <f>L26+L28</f>
        <v>9208</v>
      </c>
      <c r="M30" s="18">
        <f>M26+M28</f>
        <v>95.396</v>
      </c>
      <c r="N30" s="17">
        <f>N26+N28</f>
        <v>63</v>
      </c>
      <c r="O30" s="18">
        <f>O26+O28</f>
        <v>12.783999999999999</v>
      </c>
      <c r="P30" s="18">
        <f>P26+P28</f>
        <v>576.271</v>
      </c>
    </row>
    <row r="31" spans="1:16" ht="18" customHeight="1">
      <c r="A31" s="42" t="s">
        <v>20</v>
      </c>
      <c r="B31" s="12"/>
      <c r="C31" s="15"/>
      <c r="D31" s="14"/>
      <c r="E31" s="16"/>
      <c r="F31" s="14"/>
      <c r="G31" s="23"/>
      <c r="H31" s="14"/>
      <c r="I31" s="16"/>
      <c r="J31" s="14"/>
      <c r="K31" s="16"/>
      <c r="L31" s="12"/>
      <c r="M31" s="15"/>
      <c r="N31" s="12"/>
      <c r="O31" s="15"/>
      <c r="P31" s="15"/>
    </row>
    <row r="32" spans="1:16" ht="18" customHeight="1">
      <c r="A32" s="42"/>
      <c r="B32" s="17">
        <f>B18+B30</f>
        <v>29436</v>
      </c>
      <c r="C32" s="18">
        <f>C18+C30</f>
        <v>18179.9455</v>
      </c>
      <c r="D32" s="24">
        <f>D18+D30</f>
        <v>4060.6216999999997</v>
      </c>
      <c r="E32" s="25">
        <f>D32/C32*100</f>
        <v>22.335719873307646</v>
      </c>
      <c r="F32" s="26">
        <f>F18+F30</f>
        <v>10215.9466</v>
      </c>
      <c r="G32" s="27">
        <f>F32/C32*100</f>
        <v>56.19349408940747</v>
      </c>
      <c r="H32" s="28">
        <f>H18+H30</f>
        <v>3976.9979000000003</v>
      </c>
      <c r="I32" s="25">
        <f>H32/C32*100</f>
        <v>21.875741596695107</v>
      </c>
      <c r="J32" s="26">
        <f>J18+J30</f>
        <v>15898.742100000001</v>
      </c>
      <c r="K32" s="27">
        <f>J32/C32*100</f>
        <v>87.45208889652612</v>
      </c>
      <c r="L32" s="17">
        <f>L18+L30</f>
        <v>12186</v>
      </c>
      <c r="M32" s="18">
        <f>M18+M30</f>
        <v>190.9703</v>
      </c>
      <c r="N32" s="17">
        <f>N18+N30</f>
        <v>279</v>
      </c>
      <c r="O32" s="18">
        <f>O18+O30</f>
        <v>117.0949</v>
      </c>
      <c r="P32" s="18">
        <f>P18+P30</f>
        <v>1963.4118</v>
      </c>
    </row>
    <row r="33" spans="1:16" ht="14.25" customHeight="1">
      <c r="A33" s="5" t="s">
        <v>21</v>
      </c>
      <c r="B33" s="7"/>
      <c r="C33" s="13"/>
      <c r="D33" s="13"/>
      <c r="E33" s="8"/>
      <c r="F33" s="13"/>
      <c r="G33" s="8"/>
      <c r="H33" s="13"/>
      <c r="I33" s="8"/>
      <c r="J33" s="13"/>
      <c r="K33" s="8"/>
      <c r="L33" s="9"/>
      <c r="M33" s="11"/>
      <c r="N33" s="9"/>
      <c r="O33" s="11"/>
      <c r="P33" s="11"/>
    </row>
    <row r="34" ht="13.5">
      <c r="A34" s="5" t="s">
        <v>22</v>
      </c>
    </row>
    <row r="35" ht="13.5">
      <c r="A35" s="5" t="s">
        <v>23</v>
      </c>
    </row>
    <row r="36" ht="13.5">
      <c r="A36" s="5" t="s">
        <v>35</v>
      </c>
    </row>
    <row r="37" ht="13.5">
      <c r="A37" s="5" t="s">
        <v>36</v>
      </c>
    </row>
    <row r="38" ht="13.5">
      <c r="A38" s="5" t="s">
        <v>37</v>
      </c>
    </row>
  </sheetData>
  <sheetProtection/>
  <mergeCells count="24">
    <mergeCell ref="L3:L4"/>
    <mergeCell ref="M3:M4"/>
    <mergeCell ref="D3:E3"/>
    <mergeCell ref="F3:G4"/>
    <mergeCell ref="H3:I3"/>
    <mergeCell ref="J3:K4"/>
    <mergeCell ref="A1:P1"/>
    <mergeCell ref="A2:A4"/>
    <mergeCell ref="B2:B4"/>
    <mergeCell ref="C2:C4"/>
    <mergeCell ref="D2:G2"/>
    <mergeCell ref="H2:K2"/>
    <mergeCell ref="N3:N4"/>
    <mergeCell ref="O3:O4"/>
    <mergeCell ref="L2:M2"/>
    <mergeCell ref="N2:O2"/>
    <mergeCell ref="A27:A28"/>
    <mergeCell ref="A31:A32"/>
    <mergeCell ref="D4:E4"/>
    <mergeCell ref="H4:I4"/>
    <mergeCell ref="A11:A12"/>
    <mergeCell ref="A13:A14"/>
    <mergeCell ref="A21:A22"/>
    <mergeCell ref="A23:A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2017-03-14T02:12:44Z</cp:lastPrinted>
  <dcterms:created xsi:type="dcterms:W3CDTF">2010-03-02T05:16:00Z</dcterms:created>
  <dcterms:modified xsi:type="dcterms:W3CDTF">2017-05-23T07:06:28Z</dcterms:modified>
  <cp:category/>
  <cp:version/>
  <cp:contentType/>
  <cp:contentStatus/>
</cp:coreProperties>
</file>