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0" windowWidth="19440" windowHeight="11760" activeTab="0"/>
  </bookViews>
  <sheets>
    <sheet name="H25納品用" sheetId="1" r:id="rId1"/>
  </sheets>
  <definedNames>
    <definedName name="_xlnm.Print_Area" localSheetId="0">'H25納品用'!$A$5:$O$35</definedName>
    <definedName name="_xlnm.Print_Titles" localSheetId="0">'H25納品用'!$1:$4</definedName>
  </definedNames>
  <calcPr fullCalcOnLoad="1"/>
</workbook>
</file>

<file path=xl/sharedStrings.xml><?xml version="1.0" encoding="utf-8"?>
<sst xmlns="http://schemas.openxmlformats.org/spreadsheetml/2006/main" count="56" uniqueCount="53">
  <si>
    <t>実延長（ｍ）</t>
  </si>
  <si>
    <t>面積</t>
  </si>
  <si>
    <t>人口</t>
  </si>
  <si>
    <t>人口密度</t>
  </si>
  <si>
    <t>１ｋ㎡当たり道路延長</t>
  </si>
  <si>
    <t>一人当たり道路延長</t>
  </si>
  <si>
    <t>自動車保有台数　（台）</t>
  </si>
  <si>
    <t>自動車１台当たり道路延長</t>
  </si>
  <si>
    <t>建設部・土木事務所名</t>
  </si>
  <si>
    <t>国県道</t>
  </si>
  <si>
    <t>市町村道</t>
  </si>
  <si>
    <t>計</t>
  </si>
  <si>
    <t>（ｋ㎡）</t>
  </si>
  <si>
    <t>（人）</t>
  </si>
  <si>
    <t>（人／ｋ㎡）</t>
  </si>
  <si>
    <t>（ｍ／ｋ㎡）</t>
  </si>
  <si>
    <t>（ｍ／人）</t>
  </si>
  <si>
    <t>乗用車台数</t>
  </si>
  <si>
    <t>（ｍ／台）</t>
  </si>
  <si>
    <t>新居浜市</t>
  </si>
  <si>
    <t>西条市</t>
  </si>
  <si>
    <t>今治市</t>
  </si>
  <si>
    <t>松山市</t>
  </si>
  <si>
    <t>松前町</t>
  </si>
  <si>
    <t>砥部町</t>
  </si>
  <si>
    <t>大洲市</t>
  </si>
  <si>
    <t>内子町</t>
  </si>
  <si>
    <t>大洲土木計</t>
  </si>
  <si>
    <t>八幡浜市</t>
  </si>
  <si>
    <t>伊方町</t>
  </si>
  <si>
    <t>宇和島市</t>
  </si>
  <si>
    <t>松野町</t>
  </si>
  <si>
    <t>愛媛県合計</t>
  </si>
  <si>
    <t>四国中央土木計</t>
  </si>
  <si>
    <t>西予土木計</t>
  </si>
  <si>
    <t>西予市</t>
  </si>
  <si>
    <t>四国中央市</t>
  </si>
  <si>
    <t>上島町</t>
  </si>
  <si>
    <t>伊予市</t>
  </si>
  <si>
    <t>東温市</t>
  </si>
  <si>
    <t>久万高原町</t>
  </si>
  <si>
    <t>久万高原土木計</t>
  </si>
  <si>
    <t>鬼北町</t>
  </si>
  <si>
    <t>愛南町</t>
  </si>
  <si>
    <t>東予建設部計</t>
  </si>
  <si>
    <t>今治土木計</t>
  </si>
  <si>
    <t>中予建設部計</t>
  </si>
  <si>
    <t>八幡浜土木計</t>
  </si>
  <si>
    <t>南予建設部計</t>
  </si>
  <si>
    <t>市   町   規   模   及   び   道   路   普   及   率</t>
  </si>
  <si>
    <t>市町名及び</t>
  </si>
  <si>
    <t>愛南土木計</t>
  </si>
  <si>
    <t>（平成２５年４月１日現在）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</si>
</sst>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0_ "/>
    <numFmt numFmtId="180" formatCode="0.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ＦＡ クリアレター"/>
      <family val="1"/>
    </font>
    <font>
      <sz val="11"/>
      <name val="ＦＡ クリアレタ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centerContinuous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horizontal="distributed" vertical="center"/>
    </xf>
    <xf numFmtId="0" fontId="24" fillId="0" borderId="18" xfId="0" applyFont="1" applyFill="1" applyBorder="1" applyAlignment="1">
      <alignment horizontal="distributed" vertical="center"/>
    </xf>
    <xf numFmtId="176" fontId="24" fillId="0" borderId="19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0" fontId="24" fillId="0" borderId="20" xfId="0" applyFont="1" applyFill="1" applyBorder="1" applyAlignment="1">
      <alignment horizontal="distributed" vertical="center"/>
    </xf>
    <xf numFmtId="176" fontId="24" fillId="0" borderId="21" xfId="0" applyNumberFormat="1" applyFont="1" applyFill="1" applyBorder="1" applyAlignment="1">
      <alignment vertical="center"/>
    </xf>
    <xf numFmtId="177" fontId="24" fillId="0" borderId="21" xfId="0" applyNumberFormat="1" applyFont="1" applyFill="1" applyBorder="1" applyAlignment="1">
      <alignment vertical="center"/>
    </xf>
    <xf numFmtId="176" fontId="24" fillId="0" borderId="14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177" fontId="24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80" zoomScaleNormal="80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875" defaultRowHeight="13.5"/>
  <cols>
    <col min="1" max="1" width="20.75390625" style="3" customWidth="1"/>
    <col min="2" max="4" width="15.875" style="3" customWidth="1"/>
    <col min="5" max="6" width="14.50390625" style="3" customWidth="1"/>
    <col min="7" max="15" width="15.875" style="3" customWidth="1"/>
    <col min="16" max="16384" width="8.875" style="3" customWidth="1"/>
  </cols>
  <sheetData>
    <row r="1" spans="1:15" ht="17.25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3.5">
      <c r="M2" s="3" t="s">
        <v>52</v>
      </c>
    </row>
    <row r="3" spans="1:15" ht="18" customHeight="1">
      <c r="A3" s="4" t="s">
        <v>50</v>
      </c>
      <c r="B3" s="5" t="s">
        <v>0</v>
      </c>
      <c r="C3" s="5"/>
      <c r="D3" s="6"/>
      <c r="E3" s="7" t="s">
        <v>1</v>
      </c>
      <c r="F3" s="7" t="s">
        <v>2</v>
      </c>
      <c r="G3" s="7" t="s">
        <v>3</v>
      </c>
      <c r="H3" s="5" t="s">
        <v>4</v>
      </c>
      <c r="I3" s="6"/>
      <c r="J3" s="5" t="s">
        <v>5</v>
      </c>
      <c r="K3" s="6"/>
      <c r="L3" s="5" t="s">
        <v>6</v>
      </c>
      <c r="M3" s="6"/>
      <c r="N3" s="5" t="s">
        <v>7</v>
      </c>
      <c r="O3" s="6"/>
    </row>
    <row r="4" spans="1:15" ht="18" customHeight="1">
      <c r="A4" s="8" t="s">
        <v>8</v>
      </c>
      <c r="B4" s="9" t="s">
        <v>9</v>
      </c>
      <c r="C4" s="9" t="s">
        <v>10</v>
      </c>
      <c r="D4" s="10" t="s">
        <v>11</v>
      </c>
      <c r="E4" s="11" t="s">
        <v>12</v>
      </c>
      <c r="F4" s="11" t="s">
        <v>13</v>
      </c>
      <c r="G4" s="11" t="s">
        <v>14</v>
      </c>
      <c r="H4" s="12" t="s">
        <v>15</v>
      </c>
      <c r="I4" s="13" t="s">
        <v>9</v>
      </c>
      <c r="J4" s="12" t="s">
        <v>16</v>
      </c>
      <c r="K4" s="13" t="s">
        <v>9</v>
      </c>
      <c r="L4" s="14"/>
      <c r="M4" s="13" t="s">
        <v>17</v>
      </c>
      <c r="N4" s="14" t="s">
        <v>18</v>
      </c>
      <c r="O4" s="13" t="s">
        <v>9</v>
      </c>
    </row>
    <row r="5" spans="1:15" ht="24" customHeight="1" thickBot="1">
      <c r="A5" s="15" t="s">
        <v>36</v>
      </c>
      <c r="B5" s="16">
        <v>204807.2</v>
      </c>
      <c r="C5" s="16">
        <v>1001295</v>
      </c>
      <c r="D5" s="16">
        <f>SUM(B5:C5)</f>
        <v>1206102.2</v>
      </c>
      <c r="E5" s="17">
        <v>420.57</v>
      </c>
      <c r="F5" s="16">
        <v>88992</v>
      </c>
      <c r="G5" s="17">
        <f>F5/E5</f>
        <v>211.5985448320137</v>
      </c>
      <c r="H5" s="17">
        <f>D5/E5</f>
        <v>2867.779917730699</v>
      </c>
      <c r="I5" s="17">
        <f>B5/E5</f>
        <v>486.97529543238943</v>
      </c>
      <c r="J5" s="17">
        <f>D5/F5</f>
        <v>13.552928353110392</v>
      </c>
      <c r="K5" s="17">
        <f>B5/F5</f>
        <v>2.3014113628191297</v>
      </c>
      <c r="L5" s="16">
        <v>72206</v>
      </c>
      <c r="M5" s="16">
        <v>50653</v>
      </c>
      <c r="N5" s="17">
        <f>D5/L5</f>
        <v>16.70362850732626</v>
      </c>
      <c r="O5" s="17">
        <f>B5/L5</f>
        <v>2.836429105614492</v>
      </c>
    </row>
    <row r="6" spans="1:15" ht="24" customHeight="1" thickBot="1" thickTop="1">
      <c r="A6" s="18" t="s">
        <v>33</v>
      </c>
      <c r="B6" s="19">
        <v>204807.2</v>
      </c>
      <c r="C6" s="19">
        <v>1001295</v>
      </c>
      <c r="D6" s="19">
        <f aca="true" t="shared" si="0" ref="D6:D16">SUM(B6:C6)</f>
        <v>1206102.2</v>
      </c>
      <c r="E6" s="20">
        <f>E5</f>
        <v>420.57</v>
      </c>
      <c r="F6" s="19">
        <f>F5</f>
        <v>88992</v>
      </c>
      <c r="G6" s="20">
        <f aca="true" t="shared" si="1" ref="G6:G35">F6/E6</f>
        <v>211.5985448320137</v>
      </c>
      <c r="H6" s="20">
        <f aca="true" t="shared" si="2" ref="H6:H33">D6/E6</f>
        <v>2867.779917730699</v>
      </c>
      <c r="I6" s="20">
        <f aca="true" t="shared" si="3" ref="I6:I35">B6/E6</f>
        <v>486.97529543238943</v>
      </c>
      <c r="J6" s="20">
        <f aca="true" t="shared" si="4" ref="J6:J35">D6/F6</f>
        <v>13.552928353110392</v>
      </c>
      <c r="K6" s="20">
        <f aca="true" t="shared" si="5" ref="K6:K35">B6/F6</f>
        <v>2.3014113628191297</v>
      </c>
      <c r="L6" s="19">
        <f>L5</f>
        <v>72206</v>
      </c>
      <c r="M6" s="19">
        <f>M5</f>
        <v>50653</v>
      </c>
      <c r="N6" s="20">
        <f aca="true" t="shared" si="6" ref="N6:N35">D6/L6</f>
        <v>16.70362850732626</v>
      </c>
      <c r="O6" s="20">
        <f aca="true" t="shared" si="7" ref="O6:O35">B6/L6</f>
        <v>2.836429105614492</v>
      </c>
    </row>
    <row r="7" spans="1:15" ht="24" customHeight="1" thickTop="1">
      <c r="A7" s="8" t="s">
        <v>19</v>
      </c>
      <c r="B7" s="21">
        <v>108315.2</v>
      </c>
      <c r="C7" s="21">
        <v>485264</v>
      </c>
      <c r="D7" s="21">
        <f t="shared" si="0"/>
        <v>593579.2</v>
      </c>
      <c r="E7" s="22">
        <v>234.32</v>
      </c>
      <c r="F7" s="21">
        <v>120550</v>
      </c>
      <c r="G7" s="23">
        <f t="shared" si="1"/>
        <v>514.4673950153636</v>
      </c>
      <c r="H7" s="22">
        <f t="shared" si="2"/>
        <v>2533.199044042335</v>
      </c>
      <c r="I7" s="22">
        <f t="shared" si="3"/>
        <v>462.253328781154</v>
      </c>
      <c r="J7" s="22">
        <f t="shared" si="4"/>
        <v>4.923925342181667</v>
      </c>
      <c r="K7" s="22">
        <f t="shared" si="5"/>
        <v>0.8985085026959767</v>
      </c>
      <c r="L7" s="21">
        <v>88890</v>
      </c>
      <c r="M7" s="21">
        <v>65537</v>
      </c>
      <c r="N7" s="22">
        <f t="shared" si="6"/>
        <v>6.677682528968387</v>
      </c>
      <c r="O7" s="22">
        <f t="shared" si="7"/>
        <v>1.2185307683653954</v>
      </c>
    </row>
    <row r="8" spans="1:15" ht="24" customHeight="1" thickBot="1">
      <c r="A8" s="8" t="s">
        <v>20</v>
      </c>
      <c r="B8" s="21">
        <v>268188</v>
      </c>
      <c r="C8" s="21">
        <v>1090148</v>
      </c>
      <c r="D8" s="21">
        <f t="shared" si="0"/>
        <v>1358336</v>
      </c>
      <c r="E8" s="22">
        <v>509.07</v>
      </c>
      <c r="F8" s="21">
        <v>111062</v>
      </c>
      <c r="G8" s="23">
        <f t="shared" si="1"/>
        <v>218.16646040819535</v>
      </c>
      <c r="H8" s="22">
        <f t="shared" si="2"/>
        <v>2668.2695896438604</v>
      </c>
      <c r="I8" s="22">
        <f t="shared" si="3"/>
        <v>526.8194943720903</v>
      </c>
      <c r="J8" s="22">
        <f t="shared" si="4"/>
        <v>12.230429849993698</v>
      </c>
      <c r="K8" s="22">
        <f t="shared" si="5"/>
        <v>2.4147593236210403</v>
      </c>
      <c r="L8" s="21">
        <v>87102</v>
      </c>
      <c r="M8" s="21">
        <v>61961</v>
      </c>
      <c r="N8" s="22">
        <f t="shared" si="6"/>
        <v>15.594773943193038</v>
      </c>
      <c r="O8" s="22">
        <f t="shared" si="7"/>
        <v>3.079010814906661</v>
      </c>
    </row>
    <row r="9" spans="1:15" ht="24" customHeight="1" thickBot="1" thickTop="1">
      <c r="A9" s="18" t="s">
        <v>44</v>
      </c>
      <c r="B9" s="19">
        <f>B7+B8</f>
        <v>376503.2</v>
      </c>
      <c r="C9" s="19">
        <v>1575412</v>
      </c>
      <c r="D9" s="19">
        <f t="shared" si="0"/>
        <v>1951915.2</v>
      </c>
      <c r="E9" s="20">
        <f>SUM(E7:E8)</f>
        <v>743.39</v>
      </c>
      <c r="F9" s="19">
        <f>SUM(F7:F8)</f>
        <v>231612</v>
      </c>
      <c r="G9" s="20">
        <f t="shared" si="1"/>
        <v>311.5618988686961</v>
      </c>
      <c r="H9" s="20">
        <f t="shared" si="2"/>
        <v>2625.6947228238205</v>
      </c>
      <c r="I9" s="20">
        <f t="shared" si="3"/>
        <v>506.4679374218109</v>
      </c>
      <c r="J9" s="20">
        <f t="shared" si="4"/>
        <v>8.427521890057509</v>
      </c>
      <c r="K9" s="20">
        <f t="shared" si="5"/>
        <v>1.625577258518557</v>
      </c>
      <c r="L9" s="19">
        <f>SUM(L7:L8)</f>
        <v>175992</v>
      </c>
      <c r="M9" s="19">
        <f>SUM(M7:M8)</f>
        <v>127498</v>
      </c>
      <c r="N9" s="20">
        <f t="shared" si="6"/>
        <v>11.090931405972999</v>
      </c>
      <c r="O9" s="20">
        <f t="shared" si="7"/>
        <v>2.139319969089504</v>
      </c>
    </row>
    <row r="10" spans="1:15" ht="24" customHeight="1" thickTop="1">
      <c r="A10" s="8" t="s">
        <v>21</v>
      </c>
      <c r="B10" s="21">
        <v>334966</v>
      </c>
      <c r="C10" s="21">
        <v>1555683</v>
      </c>
      <c r="D10" s="21">
        <f t="shared" si="0"/>
        <v>1890649</v>
      </c>
      <c r="E10" s="22">
        <v>420.02</v>
      </c>
      <c r="F10" s="21">
        <v>163046</v>
      </c>
      <c r="G10" s="23">
        <f t="shared" si="1"/>
        <v>388.18627684395983</v>
      </c>
      <c r="H10" s="22">
        <f t="shared" si="2"/>
        <v>4501.330889005286</v>
      </c>
      <c r="I10" s="22">
        <f t="shared" si="3"/>
        <v>797.5001190419504</v>
      </c>
      <c r="J10" s="22">
        <f t="shared" si="4"/>
        <v>11.595801184941672</v>
      </c>
      <c r="K10" s="22">
        <f t="shared" si="5"/>
        <v>2.0544263582056597</v>
      </c>
      <c r="L10" s="21">
        <v>123775</v>
      </c>
      <c r="M10" s="21">
        <v>86523</v>
      </c>
      <c r="N10" s="22">
        <f t="shared" si="6"/>
        <v>15.274885881640072</v>
      </c>
      <c r="O10" s="22">
        <f t="shared" si="7"/>
        <v>2.706249242577257</v>
      </c>
    </row>
    <row r="11" spans="1:15" ht="24" customHeight="1" thickBot="1">
      <c r="A11" s="8" t="s">
        <v>37</v>
      </c>
      <c r="B11" s="21">
        <v>34172</v>
      </c>
      <c r="C11" s="21">
        <v>110110</v>
      </c>
      <c r="D11" s="21">
        <f t="shared" si="0"/>
        <v>144282</v>
      </c>
      <c r="E11" s="22">
        <v>30.42</v>
      </c>
      <c r="F11" s="21">
        <v>7360</v>
      </c>
      <c r="G11" s="23">
        <f t="shared" si="1"/>
        <v>241.94608809993423</v>
      </c>
      <c r="H11" s="22">
        <f t="shared" si="2"/>
        <v>4742.998027613412</v>
      </c>
      <c r="I11" s="22">
        <f t="shared" si="3"/>
        <v>1123.3399079552926</v>
      </c>
      <c r="J11" s="22">
        <f t="shared" si="4"/>
        <v>19.60353260869565</v>
      </c>
      <c r="K11" s="22">
        <f t="shared" si="5"/>
        <v>4.6429347826086955</v>
      </c>
      <c r="L11" s="21">
        <v>4028</v>
      </c>
      <c r="M11" s="21">
        <v>2617</v>
      </c>
      <c r="N11" s="22">
        <f t="shared" si="6"/>
        <v>35.819761668321746</v>
      </c>
      <c r="O11" s="22">
        <f t="shared" si="7"/>
        <v>8.483614697120158</v>
      </c>
    </row>
    <row r="12" spans="1:15" ht="24" customHeight="1" thickBot="1" thickTop="1">
      <c r="A12" s="18" t="s">
        <v>45</v>
      </c>
      <c r="B12" s="19">
        <f>B10+B11</f>
        <v>369138</v>
      </c>
      <c r="C12" s="19">
        <v>1665793</v>
      </c>
      <c r="D12" s="19">
        <f t="shared" si="0"/>
        <v>2034931</v>
      </c>
      <c r="E12" s="20">
        <f>SUM(E10:E11)</f>
        <v>450.44</v>
      </c>
      <c r="F12" s="19">
        <f>SUM(F10:F11)</f>
        <v>170406</v>
      </c>
      <c r="G12" s="20">
        <f t="shared" si="1"/>
        <v>378.3100967942456</v>
      </c>
      <c r="H12" s="20">
        <f t="shared" si="2"/>
        <v>4517.651629517804</v>
      </c>
      <c r="I12" s="20">
        <f t="shared" si="3"/>
        <v>819.5053725246426</v>
      </c>
      <c r="J12" s="20">
        <f t="shared" si="4"/>
        <v>11.941662852246987</v>
      </c>
      <c r="K12" s="20">
        <f t="shared" si="5"/>
        <v>2.166226541318968</v>
      </c>
      <c r="L12" s="19">
        <f>SUM(L10:L11)</f>
        <v>127803</v>
      </c>
      <c r="M12" s="19">
        <f>SUM(M10:M11)</f>
        <v>89140</v>
      </c>
      <c r="N12" s="20">
        <f t="shared" si="6"/>
        <v>15.922404012425373</v>
      </c>
      <c r="O12" s="20">
        <f t="shared" si="7"/>
        <v>2.8883359545550573</v>
      </c>
    </row>
    <row r="13" spans="1:15" ht="24" customHeight="1" thickTop="1">
      <c r="A13" s="8" t="s">
        <v>22</v>
      </c>
      <c r="B13" s="21">
        <v>382983</v>
      </c>
      <c r="C13" s="21">
        <v>1736476</v>
      </c>
      <c r="D13" s="21">
        <f t="shared" si="0"/>
        <v>2119459</v>
      </c>
      <c r="E13" s="22">
        <v>429.06</v>
      </c>
      <c r="F13" s="21">
        <v>516973</v>
      </c>
      <c r="G13" s="23">
        <f t="shared" si="1"/>
        <v>1204.896751037151</v>
      </c>
      <c r="H13" s="22">
        <f t="shared" si="2"/>
        <v>4939.772992122314</v>
      </c>
      <c r="I13" s="22">
        <f t="shared" si="3"/>
        <v>892.6094252552091</v>
      </c>
      <c r="J13" s="22">
        <f t="shared" si="4"/>
        <v>4.099747955889379</v>
      </c>
      <c r="K13" s="22">
        <f t="shared" si="5"/>
        <v>0.7408181858627046</v>
      </c>
      <c r="L13" s="21">
        <v>315669</v>
      </c>
      <c r="M13" s="21">
        <v>237596</v>
      </c>
      <c r="N13" s="22">
        <f t="shared" si="6"/>
        <v>6.714181626957351</v>
      </c>
      <c r="O13" s="22">
        <f t="shared" si="7"/>
        <v>1.2132423519572717</v>
      </c>
    </row>
    <row r="14" spans="1:15" ht="24" customHeight="1">
      <c r="A14" s="8" t="s">
        <v>38</v>
      </c>
      <c r="B14" s="21">
        <v>180921</v>
      </c>
      <c r="C14" s="21">
        <v>573850</v>
      </c>
      <c r="D14" s="21">
        <f t="shared" si="0"/>
        <v>754771</v>
      </c>
      <c r="E14" s="22">
        <v>194.47</v>
      </c>
      <c r="F14" s="21">
        <v>37427</v>
      </c>
      <c r="G14" s="23">
        <f t="shared" si="1"/>
        <v>192.45642001336967</v>
      </c>
      <c r="H14" s="22">
        <f t="shared" si="2"/>
        <v>3881.1693320306476</v>
      </c>
      <c r="I14" s="22">
        <f t="shared" si="3"/>
        <v>930.3285853859207</v>
      </c>
      <c r="J14" s="22">
        <f t="shared" si="4"/>
        <v>20.16648408902664</v>
      </c>
      <c r="K14" s="22">
        <f t="shared" si="5"/>
        <v>4.833970128516846</v>
      </c>
      <c r="L14" s="21">
        <v>28435</v>
      </c>
      <c r="M14" s="21">
        <v>19015</v>
      </c>
      <c r="N14" s="22">
        <f t="shared" si="6"/>
        <v>26.543731317038862</v>
      </c>
      <c r="O14" s="22">
        <f t="shared" si="7"/>
        <v>6.362616493757693</v>
      </c>
    </row>
    <row r="15" spans="1:15" ht="24" customHeight="1">
      <c r="A15" s="8" t="s">
        <v>39</v>
      </c>
      <c r="B15" s="21">
        <v>105256</v>
      </c>
      <c r="C15" s="21">
        <v>359048</v>
      </c>
      <c r="D15" s="21">
        <f t="shared" si="0"/>
        <v>464304</v>
      </c>
      <c r="E15" s="22">
        <v>211.45</v>
      </c>
      <c r="F15" s="21">
        <v>34850</v>
      </c>
      <c r="G15" s="23">
        <f t="shared" si="1"/>
        <v>164.814376921258</v>
      </c>
      <c r="H15" s="22">
        <f t="shared" si="2"/>
        <v>2195.809884133365</v>
      </c>
      <c r="I15" s="22">
        <f t="shared" si="3"/>
        <v>497.78198155592344</v>
      </c>
      <c r="J15" s="22">
        <f t="shared" si="4"/>
        <v>13.322926829268292</v>
      </c>
      <c r="K15" s="22">
        <f t="shared" si="5"/>
        <v>3.0202582496413197</v>
      </c>
      <c r="L15" s="21">
        <v>26122</v>
      </c>
      <c r="M15" s="21">
        <v>17930</v>
      </c>
      <c r="N15" s="22">
        <f t="shared" si="6"/>
        <v>17.77444299823903</v>
      </c>
      <c r="O15" s="22">
        <f t="shared" si="7"/>
        <v>4.029400505321185</v>
      </c>
    </row>
    <row r="16" spans="1:15" ht="24" customHeight="1">
      <c r="A16" s="8" t="s">
        <v>23</v>
      </c>
      <c r="B16" s="21">
        <v>22658</v>
      </c>
      <c r="C16" s="21">
        <v>182050</v>
      </c>
      <c r="D16" s="21">
        <f t="shared" si="0"/>
        <v>204708</v>
      </c>
      <c r="E16" s="22">
        <v>20.32</v>
      </c>
      <c r="F16" s="21">
        <v>30039</v>
      </c>
      <c r="G16" s="23">
        <f t="shared" si="1"/>
        <v>1478.2972440944882</v>
      </c>
      <c r="H16" s="22">
        <f t="shared" si="2"/>
        <v>10074.212598425196</v>
      </c>
      <c r="I16" s="22">
        <f t="shared" si="3"/>
        <v>1115.05905511811</v>
      </c>
      <c r="J16" s="22">
        <f t="shared" si="4"/>
        <v>6.814740836912015</v>
      </c>
      <c r="K16" s="22">
        <f t="shared" si="5"/>
        <v>0.7542860947435002</v>
      </c>
      <c r="L16" s="21">
        <v>20638</v>
      </c>
      <c r="M16" s="21">
        <v>14946</v>
      </c>
      <c r="N16" s="22">
        <f t="shared" si="6"/>
        <v>9.918984397712956</v>
      </c>
      <c r="O16" s="22">
        <f t="shared" si="7"/>
        <v>1.097877701327648</v>
      </c>
    </row>
    <row r="17" spans="1:15" ht="24" customHeight="1" thickBot="1">
      <c r="A17" s="8" t="s">
        <v>24</v>
      </c>
      <c r="B17" s="21">
        <v>75293</v>
      </c>
      <c r="C17" s="21">
        <v>252257</v>
      </c>
      <c r="D17" s="21">
        <f aca="true" t="shared" si="8" ref="D17:D34">SUM(B17:C17)</f>
        <v>327550</v>
      </c>
      <c r="E17" s="22">
        <v>101.57</v>
      </c>
      <c r="F17" s="21">
        <v>21647</v>
      </c>
      <c r="G17" s="23">
        <f>F17/E17</f>
        <v>213.12395392340258</v>
      </c>
      <c r="H17" s="22">
        <f t="shared" si="2"/>
        <v>3224.86954809491</v>
      </c>
      <c r="I17" s="22">
        <f t="shared" si="3"/>
        <v>741.2917199960618</v>
      </c>
      <c r="J17" s="22">
        <f t="shared" si="4"/>
        <v>15.131426987573336</v>
      </c>
      <c r="K17" s="22">
        <f t="shared" si="5"/>
        <v>3.47821869081166</v>
      </c>
      <c r="L17" s="21">
        <v>17545</v>
      </c>
      <c r="M17" s="21">
        <v>11719</v>
      </c>
      <c r="N17" s="22">
        <f t="shared" si="6"/>
        <v>18.669136506127103</v>
      </c>
      <c r="O17" s="22">
        <f t="shared" si="7"/>
        <v>4.291422057566258</v>
      </c>
    </row>
    <row r="18" spans="1:15" ht="24" customHeight="1" thickBot="1" thickTop="1">
      <c r="A18" s="18" t="s">
        <v>46</v>
      </c>
      <c r="B18" s="19">
        <f>B13+B14+B15+B16+B17</f>
        <v>767111</v>
      </c>
      <c r="C18" s="19">
        <v>3103681</v>
      </c>
      <c r="D18" s="19">
        <f t="shared" si="8"/>
        <v>3870792</v>
      </c>
      <c r="E18" s="20">
        <f>SUM(E13:E17)</f>
        <v>956.8700000000001</v>
      </c>
      <c r="F18" s="19">
        <f>SUM(F13:F17)</f>
        <v>640936</v>
      </c>
      <c r="G18" s="20">
        <f t="shared" si="1"/>
        <v>669.8255771421404</v>
      </c>
      <c r="H18" s="20">
        <f t="shared" si="2"/>
        <v>4045.2642469718976</v>
      </c>
      <c r="I18" s="20">
        <f t="shared" si="3"/>
        <v>801.687794580246</v>
      </c>
      <c r="J18" s="20">
        <f t="shared" si="4"/>
        <v>6.0392800529226</v>
      </c>
      <c r="K18" s="20">
        <f t="shared" si="5"/>
        <v>1.196860528976372</v>
      </c>
      <c r="L18" s="19">
        <f>SUM(L13:L17)</f>
        <v>408409</v>
      </c>
      <c r="M18" s="19">
        <f>SUM(M13:M17)</f>
        <v>301206</v>
      </c>
      <c r="N18" s="20">
        <f t="shared" si="6"/>
        <v>9.477734330046596</v>
      </c>
      <c r="O18" s="20">
        <f t="shared" si="7"/>
        <v>1.8782911248282972</v>
      </c>
    </row>
    <row r="19" spans="1:15" ht="24" customHeight="1" thickBot="1" thickTop="1">
      <c r="A19" s="8" t="s">
        <v>40</v>
      </c>
      <c r="B19" s="21">
        <v>332858.8</v>
      </c>
      <c r="C19" s="21">
        <v>365363</v>
      </c>
      <c r="D19" s="21">
        <f t="shared" si="8"/>
        <v>698221.8</v>
      </c>
      <c r="E19" s="22">
        <v>583.66</v>
      </c>
      <c r="F19" s="21">
        <v>9194</v>
      </c>
      <c r="G19" s="23">
        <f t="shared" si="1"/>
        <v>15.752321557070898</v>
      </c>
      <c r="H19" s="22">
        <f t="shared" si="2"/>
        <v>1196.2817393688108</v>
      </c>
      <c r="I19" s="22">
        <f t="shared" si="3"/>
        <v>570.2957201110236</v>
      </c>
      <c r="J19" s="22">
        <f t="shared" si="4"/>
        <v>75.94320208831847</v>
      </c>
      <c r="K19" s="22">
        <f t="shared" si="5"/>
        <v>36.203915597128564</v>
      </c>
      <c r="L19" s="21">
        <v>8723</v>
      </c>
      <c r="M19" s="21">
        <v>4844</v>
      </c>
      <c r="N19" s="22">
        <f t="shared" si="6"/>
        <v>80.04376934540869</v>
      </c>
      <c r="O19" s="22">
        <f t="shared" si="7"/>
        <v>38.15875272268715</v>
      </c>
    </row>
    <row r="20" spans="1:15" ht="24" customHeight="1" thickBot="1" thickTop="1">
      <c r="A20" s="18" t="s">
        <v>41</v>
      </c>
      <c r="B20" s="19">
        <v>332858.8</v>
      </c>
      <c r="C20" s="19">
        <v>365363</v>
      </c>
      <c r="D20" s="19">
        <f t="shared" si="8"/>
        <v>698221.8</v>
      </c>
      <c r="E20" s="20">
        <f>SUM(E19:E19)</f>
        <v>583.66</v>
      </c>
      <c r="F20" s="19">
        <f>SUM(F19:F19)</f>
        <v>9194</v>
      </c>
      <c r="G20" s="20">
        <f t="shared" si="1"/>
        <v>15.752321557070898</v>
      </c>
      <c r="H20" s="20">
        <f t="shared" si="2"/>
        <v>1196.2817393688108</v>
      </c>
      <c r="I20" s="20">
        <f t="shared" si="3"/>
        <v>570.2957201110236</v>
      </c>
      <c r="J20" s="20">
        <f t="shared" si="4"/>
        <v>75.94320208831847</v>
      </c>
      <c r="K20" s="20">
        <f t="shared" si="5"/>
        <v>36.203915597128564</v>
      </c>
      <c r="L20" s="19">
        <f>SUM(L19)</f>
        <v>8723</v>
      </c>
      <c r="M20" s="19">
        <f>SUM(M19)</f>
        <v>4844</v>
      </c>
      <c r="N20" s="20">
        <f t="shared" si="6"/>
        <v>80.04376934540869</v>
      </c>
      <c r="O20" s="20">
        <f t="shared" si="7"/>
        <v>38.15875272268715</v>
      </c>
    </row>
    <row r="21" spans="1:15" ht="24" customHeight="1" thickTop="1">
      <c r="A21" s="8" t="s">
        <v>25</v>
      </c>
      <c r="B21" s="21">
        <v>359721.7</v>
      </c>
      <c r="C21" s="21">
        <v>1680262</v>
      </c>
      <c r="D21" s="21">
        <f t="shared" si="8"/>
        <v>2039983.7</v>
      </c>
      <c r="E21" s="22">
        <v>432.24</v>
      </c>
      <c r="F21" s="21">
        <v>45942</v>
      </c>
      <c r="G21" s="23">
        <f t="shared" si="1"/>
        <v>106.2881732370905</v>
      </c>
      <c r="H21" s="22">
        <f t="shared" si="2"/>
        <v>4719.562511567648</v>
      </c>
      <c r="I21" s="22">
        <f t="shared" si="3"/>
        <v>832.2267721636128</v>
      </c>
      <c r="J21" s="22">
        <f t="shared" si="4"/>
        <v>44.40345870880675</v>
      </c>
      <c r="K21" s="22">
        <f t="shared" si="5"/>
        <v>7.829909451046973</v>
      </c>
      <c r="L21" s="21">
        <v>37540</v>
      </c>
      <c r="M21" s="21">
        <v>24842</v>
      </c>
      <c r="N21" s="22">
        <f t="shared" si="6"/>
        <v>54.34160095897709</v>
      </c>
      <c r="O21" s="22">
        <f t="shared" si="7"/>
        <v>9.582357485348961</v>
      </c>
    </row>
    <row r="22" spans="1:15" ht="24" customHeight="1" thickBot="1">
      <c r="A22" s="8" t="s">
        <v>26</v>
      </c>
      <c r="B22" s="21">
        <v>277725.9</v>
      </c>
      <c r="C22" s="21">
        <v>586755</v>
      </c>
      <c r="D22" s="21">
        <f t="shared" si="8"/>
        <v>864480.9</v>
      </c>
      <c r="E22" s="22">
        <v>299.5</v>
      </c>
      <c r="F22" s="21">
        <v>17374</v>
      </c>
      <c r="G22" s="23">
        <f t="shared" si="1"/>
        <v>58.010016694490815</v>
      </c>
      <c r="H22" s="22">
        <f t="shared" si="2"/>
        <v>2886.413689482471</v>
      </c>
      <c r="I22" s="22">
        <f t="shared" si="3"/>
        <v>927.2984974958265</v>
      </c>
      <c r="J22" s="22">
        <f t="shared" si="4"/>
        <v>49.757160124323704</v>
      </c>
      <c r="K22" s="22">
        <f t="shared" si="5"/>
        <v>15.985144468746403</v>
      </c>
      <c r="L22" s="21">
        <v>14685</v>
      </c>
      <c r="M22" s="21">
        <v>9028</v>
      </c>
      <c r="N22" s="22">
        <f t="shared" si="6"/>
        <v>58.86829417773238</v>
      </c>
      <c r="O22" s="22">
        <f t="shared" si="7"/>
        <v>18.912216547497447</v>
      </c>
    </row>
    <row r="23" spans="1:15" ht="24" customHeight="1" thickBot="1" thickTop="1">
      <c r="A23" s="18" t="s">
        <v>27</v>
      </c>
      <c r="B23" s="19">
        <v>637447.6</v>
      </c>
      <c r="C23" s="19">
        <v>2267017</v>
      </c>
      <c r="D23" s="19">
        <f t="shared" si="8"/>
        <v>2904464.6</v>
      </c>
      <c r="E23" s="20">
        <f>SUM(E21:E22)</f>
        <v>731.74</v>
      </c>
      <c r="F23" s="19">
        <f>SUM(F21:F22)</f>
        <v>63316</v>
      </c>
      <c r="G23" s="20">
        <f t="shared" si="1"/>
        <v>86.5280017492552</v>
      </c>
      <c r="H23" s="20">
        <f t="shared" si="2"/>
        <v>3969.2576598245278</v>
      </c>
      <c r="I23" s="20">
        <f t="shared" si="3"/>
        <v>871.1394757700822</v>
      </c>
      <c r="J23" s="20">
        <f t="shared" si="4"/>
        <v>45.87252195337671</v>
      </c>
      <c r="K23" s="20">
        <f t="shared" si="5"/>
        <v>10.06771748057363</v>
      </c>
      <c r="L23" s="19">
        <f>SUM(L21:L22)</f>
        <v>52225</v>
      </c>
      <c r="M23" s="19">
        <f>SUM(M21:M22)</f>
        <v>33870</v>
      </c>
      <c r="N23" s="20">
        <f t="shared" si="6"/>
        <v>55.61444901866922</v>
      </c>
      <c r="O23" s="20">
        <f t="shared" si="7"/>
        <v>12.205794159885112</v>
      </c>
    </row>
    <row r="24" spans="1:15" ht="24" customHeight="1" thickTop="1">
      <c r="A24" s="8" t="s">
        <v>28</v>
      </c>
      <c r="B24" s="21">
        <v>107081.2</v>
      </c>
      <c r="C24" s="21">
        <v>442189</v>
      </c>
      <c r="D24" s="21">
        <f t="shared" si="8"/>
        <v>549270.2</v>
      </c>
      <c r="E24" s="22">
        <v>133.03</v>
      </c>
      <c r="F24" s="21">
        <v>37020</v>
      </c>
      <c r="G24" s="23">
        <f t="shared" si="1"/>
        <v>278.2830940389386</v>
      </c>
      <c r="H24" s="22">
        <f t="shared" si="2"/>
        <v>4128.9197925280005</v>
      </c>
      <c r="I24" s="22">
        <f t="shared" si="3"/>
        <v>804.9402390438247</v>
      </c>
      <c r="J24" s="22">
        <f t="shared" si="4"/>
        <v>14.837120475418692</v>
      </c>
      <c r="K24" s="22">
        <f t="shared" si="5"/>
        <v>2.8925229605618585</v>
      </c>
      <c r="L24" s="21">
        <v>25317</v>
      </c>
      <c r="M24" s="21">
        <v>16678</v>
      </c>
      <c r="N24" s="22">
        <f t="shared" si="6"/>
        <v>21.69570644231149</v>
      </c>
      <c r="O24" s="22">
        <f t="shared" si="7"/>
        <v>4.22961646324604</v>
      </c>
    </row>
    <row r="25" spans="1:15" ht="24" customHeight="1" thickBot="1">
      <c r="A25" s="8" t="s">
        <v>29</v>
      </c>
      <c r="B25" s="21">
        <v>116767.6</v>
      </c>
      <c r="C25" s="21">
        <v>363822</v>
      </c>
      <c r="D25" s="21">
        <f t="shared" si="8"/>
        <v>480589.6</v>
      </c>
      <c r="E25" s="22">
        <v>94.4</v>
      </c>
      <c r="F25" s="21">
        <v>10240</v>
      </c>
      <c r="G25" s="23">
        <f t="shared" si="1"/>
        <v>108.47457627118644</v>
      </c>
      <c r="H25" s="22">
        <f t="shared" si="2"/>
        <v>5090.9915254237285</v>
      </c>
      <c r="I25" s="22">
        <f t="shared" si="3"/>
        <v>1236.9449152542372</v>
      </c>
      <c r="J25" s="22">
        <f t="shared" si="4"/>
        <v>46.932578125</v>
      </c>
      <c r="K25" s="22">
        <f t="shared" si="5"/>
        <v>11.4030859375</v>
      </c>
      <c r="L25" s="21">
        <v>7996</v>
      </c>
      <c r="M25" s="21">
        <v>4811</v>
      </c>
      <c r="N25" s="22">
        <f t="shared" si="6"/>
        <v>60.10375187593797</v>
      </c>
      <c r="O25" s="22">
        <f t="shared" si="7"/>
        <v>14.603251625812907</v>
      </c>
    </row>
    <row r="26" spans="1:15" ht="24" customHeight="1" thickBot="1" thickTop="1">
      <c r="A26" s="18" t="s">
        <v>47</v>
      </c>
      <c r="B26" s="19">
        <v>223848.8</v>
      </c>
      <c r="C26" s="19">
        <v>806011</v>
      </c>
      <c r="D26" s="19">
        <f t="shared" si="8"/>
        <v>1029859.8</v>
      </c>
      <c r="E26" s="20">
        <f>SUM(E24:E25)</f>
        <v>227.43</v>
      </c>
      <c r="F26" s="19">
        <f>SUM(F24:F25)</f>
        <v>47260</v>
      </c>
      <c r="G26" s="20">
        <f t="shared" si="1"/>
        <v>207.80020226003606</v>
      </c>
      <c r="H26" s="20">
        <f t="shared" si="2"/>
        <v>4528.249571296663</v>
      </c>
      <c r="I26" s="20">
        <f t="shared" si="3"/>
        <v>984.2536164973837</v>
      </c>
      <c r="J26" s="20">
        <f t="shared" si="4"/>
        <v>21.79136267456623</v>
      </c>
      <c r="K26" s="20">
        <f t="shared" si="5"/>
        <v>4.7365382987727465</v>
      </c>
      <c r="L26" s="19">
        <f>SUM(L24:L25)</f>
        <v>33313</v>
      </c>
      <c r="M26" s="19">
        <f>SUM(M24:M25)</f>
        <v>21489</v>
      </c>
      <c r="N26" s="20">
        <f t="shared" si="6"/>
        <v>30.914651937681988</v>
      </c>
      <c r="O26" s="20">
        <f t="shared" si="7"/>
        <v>6.719562933389367</v>
      </c>
    </row>
    <row r="27" spans="1:15" ht="24" customHeight="1" thickBot="1" thickTop="1">
      <c r="A27" s="15" t="s">
        <v>35</v>
      </c>
      <c r="B27" s="16">
        <v>356131.9</v>
      </c>
      <c r="C27" s="16">
        <v>1134144</v>
      </c>
      <c r="D27" s="16">
        <f t="shared" si="8"/>
        <v>1490275.9</v>
      </c>
      <c r="E27" s="17">
        <v>514.81</v>
      </c>
      <c r="F27" s="16">
        <v>40816</v>
      </c>
      <c r="G27" s="17">
        <f t="shared" si="1"/>
        <v>79.28361919931626</v>
      </c>
      <c r="H27" s="17">
        <f t="shared" si="2"/>
        <v>2894.80759891999</v>
      </c>
      <c r="I27" s="17">
        <f t="shared" si="3"/>
        <v>691.7734698238186</v>
      </c>
      <c r="J27" s="17">
        <f t="shared" si="4"/>
        <v>36.51205164641317</v>
      </c>
      <c r="K27" s="17">
        <f t="shared" si="5"/>
        <v>8.72530135241082</v>
      </c>
      <c r="L27" s="16">
        <v>32696</v>
      </c>
      <c r="M27" s="16">
        <v>20141</v>
      </c>
      <c r="N27" s="17">
        <f t="shared" si="6"/>
        <v>45.579762050403716</v>
      </c>
      <c r="O27" s="17">
        <f t="shared" si="7"/>
        <v>10.8922161732322</v>
      </c>
    </row>
    <row r="28" spans="1:15" ht="24" customHeight="1" thickBot="1" thickTop="1">
      <c r="A28" s="18" t="s">
        <v>34</v>
      </c>
      <c r="B28" s="19">
        <v>356131.9</v>
      </c>
      <c r="C28" s="19">
        <v>1134144</v>
      </c>
      <c r="D28" s="19">
        <f t="shared" si="8"/>
        <v>1490275.9</v>
      </c>
      <c r="E28" s="20">
        <f>E27</f>
        <v>514.81</v>
      </c>
      <c r="F28" s="19">
        <f>F27</f>
        <v>40816</v>
      </c>
      <c r="G28" s="20">
        <f t="shared" si="1"/>
        <v>79.28361919931626</v>
      </c>
      <c r="H28" s="20">
        <f t="shared" si="2"/>
        <v>2894.80759891999</v>
      </c>
      <c r="I28" s="20">
        <f t="shared" si="3"/>
        <v>691.7734698238186</v>
      </c>
      <c r="J28" s="20">
        <f t="shared" si="4"/>
        <v>36.51205164641317</v>
      </c>
      <c r="K28" s="20">
        <f t="shared" si="5"/>
        <v>8.72530135241082</v>
      </c>
      <c r="L28" s="19">
        <f>SUM(L27)</f>
        <v>32696</v>
      </c>
      <c r="M28" s="19">
        <f>SUM(M27)</f>
        <v>20141</v>
      </c>
      <c r="N28" s="20">
        <f t="shared" si="6"/>
        <v>45.579762050403716</v>
      </c>
      <c r="O28" s="20">
        <f t="shared" si="7"/>
        <v>10.8922161732322</v>
      </c>
    </row>
    <row r="29" spans="1:15" ht="24" customHeight="1" thickTop="1">
      <c r="A29" s="8" t="s">
        <v>30</v>
      </c>
      <c r="B29" s="21">
        <v>343243.5</v>
      </c>
      <c r="C29" s="21">
        <v>1257775</v>
      </c>
      <c r="D29" s="21">
        <f t="shared" si="8"/>
        <v>1601018.5</v>
      </c>
      <c r="E29" s="22">
        <v>469.58</v>
      </c>
      <c r="F29" s="21">
        <v>81421</v>
      </c>
      <c r="G29" s="23">
        <f t="shared" si="1"/>
        <v>173.3911154648835</v>
      </c>
      <c r="H29" s="22">
        <f t="shared" si="2"/>
        <v>3409.4691000468506</v>
      </c>
      <c r="I29" s="22">
        <f t="shared" si="3"/>
        <v>730.9585161207888</v>
      </c>
      <c r="J29" s="22">
        <f t="shared" si="4"/>
        <v>19.663459058473858</v>
      </c>
      <c r="K29" s="22">
        <f t="shared" si="5"/>
        <v>4.215663035334864</v>
      </c>
      <c r="L29" s="21">
        <v>57835</v>
      </c>
      <c r="M29" s="21">
        <v>38304</v>
      </c>
      <c r="N29" s="22">
        <f t="shared" si="6"/>
        <v>27.682519235756896</v>
      </c>
      <c r="O29" s="22">
        <f t="shared" si="7"/>
        <v>5.934875075646235</v>
      </c>
    </row>
    <row r="30" spans="1:15" ht="24" customHeight="1">
      <c r="A30" s="8" t="s">
        <v>31</v>
      </c>
      <c r="B30" s="21">
        <v>50005</v>
      </c>
      <c r="C30" s="21">
        <v>149482</v>
      </c>
      <c r="D30" s="21">
        <f t="shared" si="8"/>
        <v>199487</v>
      </c>
      <c r="E30" s="22">
        <v>98.5</v>
      </c>
      <c r="F30" s="21">
        <v>4247</v>
      </c>
      <c r="G30" s="23">
        <f t="shared" si="1"/>
        <v>43.11675126903553</v>
      </c>
      <c r="H30" s="22">
        <f t="shared" si="2"/>
        <v>2025.248730964467</v>
      </c>
      <c r="I30" s="22">
        <f t="shared" si="3"/>
        <v>507.66497461928935</v>
      </c>
      <c r="J30" s="22">
        <f t="shared" si="4"/>
        <v>46.9712738403579</v>
      </c>
      <c r="K30" s="22">
        <f t="shared" si="5"/>
        <v>11.774193548387096</v>
      </c>
      <c r="L30" s="21">
        <v>3651</v>
      </c>
      <c r="M30" s="21">
        <v>2215</v>
      </c>
      <c r="N30" s="22">
        <f t="shared" si="6"/>
        <v>54.63900301287318</v>
      </c>
      <c r="O30" s="22">
        <f t="shared" si="7"/>
        <v>13.69624760339633</v>
      </c>
    </row>
    <row r="31" spans="1:15" ht="24" customHeight="1" thickBot="1">
      <c r="A31" s="8" t="s">
        <v>42</v>
      </c>
      <c r="B31" s="21">
        <v>114788.8</v>
      </c>
      <c r="C31" s="21">
        <v>260585</v>
      </c>
      <c r="D31" s="21">
        <f t="shared" si="8"/>
        <v>375373.8</v>
      </c>
      <c r="E31" s="22">
        <v>241.87</v>
      </c>
      <c r="F31" s="21">
        <v>11259</v>
      </c>
      <c r="G31" s="23">
        <f t="shared" si="1"/>
        <v>46.549799479059</v>
      </c>
      <c r="H31" s="22">
        <f t="shared" si="2"/>
        <v>1551.9651052218132</v>
      </c>
      <c r="I31" s="22">
        <f t="shared" si="3"/>
        <v>474.5888287096374</v>
      </c>
      <c r="J31" s="22">
        <f t="shared" si="4"/>
        <v>33.33988808952838</v>
      </c>
      <c r="K31" s="22">
        <f t="shared" si="5"/>
        <v>10.195292654765078</v>
      </c>
      <c r="L31" s="21">
        <v>9236</v>
      </c>
      <c r="M31" s="21">
        <v>5656</v>
      </c>
      <c r="N31" s="22">
        <f t="shared" si="6"/>
        <v>40.64246427024686</v>
      </c>
      <c r="O31" s="22">
        <f t="shared" si="7"/>
        <v>12.428410567345171</v>
      </c>
    </row>
    <row r="32" spans="1:15" ht="24" customHeight="1" thickBot="1" thickTop="1">
      <c r="A32" s="18" t="s">
        <v>48</v>
      </c>
      <c r="B32" s="19">
        <v>508037.3</v>
      </c>
      <c r="C32" s="19">
        <v>1667842</v>
      </c>
      <c r="D32" s="19">
        <f t="shared" si="8"/>
        <v>2175879.3</v>
      </c>
      <c r="E32" s="20">
        <f>SUM(E29:E31)</f>
        <v>809.9499999999999</v>
      </c>
      <c r="F32" s="19">
        <f>SUM(F29:F31)</f>
        <v>96927</v>
      </c>
      <c r="G32" s="20">
        <f t="shared" si="1"/>
        <v>119.67035002160628</v>
      </c>
      <c r="H32" s="20">
        <f t="shared" si="2"/>
        <v>2686.4365701586516</v>
      </c>
      <c r="I32" s="20">
        <f t="shared" si="3"/>
        <v>627.2452620532132</v>
      </c>
      <c r="J32" s="20">
        <f t="shared" si="4"/>
        <v>22.448639697916988</v>
      </c>
      <c r="K32" s="20">
        <f t="shared" si="5"/>
        <v>5.241442528913512</v>
      </c>
      <c r="L32" s="19">
        <f>SUM(L29:L31)</f>
        <v>70722</v>
      </c>
      <c r="M32" s="19">
        <f>SUM(M29:M31)</f>
        <v>46175</v>
      </c>
      <c r="N32" s="20">
        <f t="shared" si="6"/>
        <v>30.766653940782216</v>
      </c>
      <c r="O32" s="20">
        <f t="shared" si="7"/>
        <v>7.183582195073669</v>
      </c>
    </row>
    <row r="33" spans="1:15" ht="24" customHeight="1" thickBot="1" thickTop="1">
      <c r="A33" s="8" t="s">
        <v>43</v>
      </c>
      <c r="B33" s="21">
        <v>184571.4</v>
      </c>
      <c r="C33" s="21">
        <v>500170</v>
      </c>
      <c r="D33" s="21">
        <f t="shared" si="8"/>
        <v>684741.4</v>
      </c>
      <c r="E33" s="22">
        <v>239.64</v>
      </c>
      <c r="F33" s="21">
        <v>23060</v>
      </c>
      <c r="G33" s="23">
        <f t="shared" si="1"/>
        <v>96.22767484560174</v>
      </c>
      <c r="H33" s="22">
        <f t="shared" si="2"/>
        <v>2857.3752295109334</v>
      </c>
      <c r="I33" s="22">
        <f t="shared" si="3"/>
        <v>770.2028042063095</v>
      </c>
      <c r="J33" s="22">
        <f t="shared" si="4"/>
        <v>29.693902862098874</v>
      </c>
      <c r="K33" s="22">
        <f t="shared" si="5"/>
        <v>8.003963573287077</v>
      </c>
      <c r="L33" s="21">
        <v>17667</v>
      </c>
      <c r="M33" s="21">
        <v>12063</v>
      </c>
      <c r="N33" s="22">
        <f t="shared" si="6"/>
        <v>38.75821588271919</v>
      </c>
      <c r="O33" s="22">
        <f t="shared" si="7"/>
        <v>10.447240618101546</v>
      </c>
    </row>
    <row r="34" spans="1:15" ht="24" customHeight="1" thickBot="1" thickTop="1">
      <c r="A34" s="18" t="s">
        <v>51</v>
      </c>
      <c r="B34" s="19">
        <v>184571.4</v>
      </c>
      <c r="C34" s="19">
        <v>500170</v>
      </c>
      <c r="D34" s="19">
        <f t="shared" si="8"/>
        <v>684741.4</v>
      </c>
      <c r="E34" s="20">
        <f>SUM(E33:E33)</f>
        <v>239.64</v>
      </c>
      <c r="F34" s="19">
        <f>SUM(F33:F33)</f>
        <v>23060</v>
      </c>
      <c r="G34" s="20">
        <f t="shared" si="1"/>
        <v>96.22767484560174</v>
      </c>
      <c r="H34" s="20">
        <f>D34/E34</f>
        <v>2857.3752295109334</v>
      </c>
      <c r="I34" s="20">
        <f t="shared" si="3"/>
        <v>770.2028042063095</v>
      </c>
      <c r="J34" s="20">
        <f t="shared" si="4"/>
        <v>29.693902862098874</v>
      </c>
      <c r="K34" s="20">
        <f t="shared" si="5"/>
        <v>8.003963573287077</v>
      </c>
      <c r="L34" s="19">
        <f>SUM(L33)</f>
        <v>17667</v>
      </c>
      <c r="M34" s="19">
        <f>SUM(M33)</f>
        <v>12063</v>
      </c>
      <c r="N34" s="20">
        <f t="shared" si="6"/>
        <v>38.75821588271919</v>
      </c>
      <c r="O34" s="20">
        <f t="shared" si="7"/>
        <v>10.447240618101546</v>
      </c>
    </row>
    <row r="35" spans="1:15" ht="24" customHeight="1" thickBot="1" thickTop="1">
      <c r="A35" s="18" t="s">
        <v>32</v>
      </c>
      <c r="B35" s="19">
        <v>3966647.3</v>
      </c>
      <c r="C35" s="19">
        <v>14086728</v>
      </c>
      <c r="D35" s="19">
        <f>SUM(D6+D9+D12+D18+D20+D23+D26+D28+D32+D34)</f>
        <v>18047183.2</v>
      </c>
      <c r="E35" s="20">
        <f>SUM(E6+E9+E12+E18+E20+E23+E26+E28+E32+E34)</f>
        <v>5678.5</v>
      </c>
      <c r="F35" s="19">
        <f>SUM(F6+F9+F12+F18+F20+F23+F26+F28+F32+F34)</f>
        <v>1412519</v>
      </c>
      <c r="G35" s="20">
        <f t="shared" si="1"/>
        <v>248.74861319010301</v>
      </c>
      <c r="H35" s="20">
        <f>D35/E35</f>
        <v>3178.160288808664</v>
      </c>
      <c r="I35" s="20">
        <f t="shared" si="3"/>
        <v>698.5378709166152</v>
      </c>
      <c r="J35" s="20">
        <f t="shared" si="4"/>
        <v>12.776595005093736</v>
      </c>
      <c r="K35" s="20">
        <f t="shared" si="5"/>
        <v>2.808208101979513</v>
      </c>
      <c r="L35" s="19">
        <f>SUM(L6,L9,L12,L18,L20,L23,L26,L28,L32,L34)</f>
        <v>999756</v>
      </c>
      <c r="M35" s="19">
        <f>SUM(M6,M9,M12,M18,M20,M23,M26,M28,M32,M34)</f>
        <v>707079</v>
      </c>
      <c r="N35" s="20">
        <f t="shared" si="6"/>
        <v>18.05158778742013</v>
      </c>
      <c r="O35" s="20">
        <f t="shared" si="7"/>
        <v>3.9676153981571503</v>
      </c>
    </row>
    <row r="36" ht="14.25" thickTop="1"/>
  </sheetData>
  <sheetProtection/>
  <printOptions horizontalCentered="1"/>
  <pageMargins left="0.3937007874015748" right="0.1968503937007874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2013-02-27T04:51:34Z</cp:lastPrinted>
  <dcterms:created xsi:type="dcterms:W3CDTF">1997-07-18T04:41:28Z</dcterms:created>
  <dcterms:modified xsi:type="dcterms:W3CDTF">2014-06-26T11:32:01Z</dcterms:modified>
  <cp:category/>
  <cp:version/>
  <cp:contentType/>
  <cp:contentStatus/>
</cp:coreProperties>
</file>