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0" windowWidth="19440" windowHeight="11760" activeTab="0"/>
  </bookViews>
  <sheets>
    <sheet name="普及率" sheetId="1" r:id="rId1"/>
  </sheets>
  <definedNames>
    <definedName name="_xlnm.Print_Area" localSheetId="0">'普及率'!$A$5:$O$35</definedName>
    <definedName name="_xlnm.Print_Titles" localSheetId="0">'普及率'!$1:$4</definedName>
  </definedNames>
  <calcPr fullCalcOnLoad="1"/>
</workbook>
</file>

<file path=xl/sharedStrings.xml><?xml version="1.0" encoding="utf-8"?>
<sst xmlns="http://schemas.openxmlformats.org/spreadsheetml/2006/main" count="56" uniqueCount="53">
  <si>
    <t>実延長（ｍ）</t>
  </si>
  <si>
    <t>面積</t>
  </si>
  <si>
    <t>人口</t>
  </si>
  <si>
    <t>人口密度</t>
  </si>
  <si>
    <t>１ｋ㎡当たり道路延長</t>
  </si>
  <si>
    <t>一人当たり道路延長</t>
  </si>
  <si>
    <t>自動車保有台数　（台）</t>
  </si>
  <si>
    <t>自動車１台当たり道路延長</t>
  </si>
  <si>
    <t>建設部・土木事務所名</t>
  </si>
  <si>
    <t>国県道</t>
  </si>
  <si>
    <t>市町村道</t>
  </si>
  <si>
    <t>計</t>
  </si>
  <si>
    <t>（ｋ㎡）</t>
  </si>
  <si>
    <t>（人）</t>
  </si>
  <si>
    <t>（人／ｋ㎡）</t>
  </si>
  <si>
    <t>（ｍ／ｋ㎡）</t>
  </si>
  <si>
    <t>（ｍ／人）</t>
  </si>
  <si>
    <t>乗用車台数</t>
  </si>
  <si>
    <t>（ｍ／台）</t>
  </si>
  <si>
    <t>新居浜市</t>
  </si>
  <si>
    <t>西条市</t>
  </si>
  <si>
    <t>今治市</t>
  </si>
  <si>
    <t>松山市</t>
  </si>
  <si>
    <t>松前町</t>
  </si>
  <si>
    <t>砥部町</t>
  </si>
  <si>
    <t>大洲市</t>
  </si>
  <si>
    <t>内子町</t>
  </si>
  <si>
    <t>大洲土木計</t>
  </si>
  <si>
    <t>八幡浜市</t>
  </si>
  <si>
    <t>伊方町</t>
  </si>
  <si>
    <t>宇和島市</t>
  </si>
  <si>
    <t>松野町</t>
  </si>
  <si>
    <t>愛媛県合計</t>
  </si>
  <si>
    <t>四国中央土木計</t>
  </si>
  <si>
    <t>西予土木計</t>
  </si>
  <si>
    <t>西予市</t>
  </si>
  <si>
    <t>四国中央市</t>
  </si>
  <si>
    <t>上島町</t>
  </si>
  <si>
    <t>伊予市</t>
  </si>
  <si>
    <t>東温市</t>
  </si>
  <si>
    <t>久万高原町</t>
  </si>
  <si>
    <t>久万高原土木計</t>
  </si>
  <si>
    <t>鬼北町</t>
  </si>
  <si>
    <t>愛南町</t>
  </si>
  <si>
    <t>東予建設部計</t>
  </si>
  <si>
    <t>今治土木計</t>
  </si>
  <si>
    <t>中予建設部計</t>
  </si>
  <si>
    <t>八幡浜土木計</t>
  </si>
  <si>
    <t>南予建設部計</t>
  </si>
  <si>
    <t>市   町   規   模   及   び   道   路   普   及   率</t>
  </si>
  <si>
    <t>市町名及び</t>
  </si>
  <si>
    <t>愛南土木計</t>
  </si>
  <si>
    <t>（平成２４年４月１日現在）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</si>
</sst>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ＦＡ クリアレター"/>
      <family val="1"/>
    </font>
    <font>
      <sz val="11"/>
      <color indexed="8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/>
    </xf>
    <xf numFmtId="176" fontId="8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0" fontId="8" fillId="0" borderId="18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80" zoomScaleNormal="80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3" sqref="C23"/>
    </sheetView>
  </sheetViews>
  <sheetFormatPr defaultColWidth="8.875" defaultRowHeight="13.5"/>
  <cols>
    <col min="1" max="1" width="20.75390625" style="4" customWidth="1"/>
    <col min="2" max="3" width="15.875" style="4" customWidth="1"/>
    <col min="4" max="4" width="15.875" style="5" customWidth="1"/>
    <col min="5" max="6" width="14.50390625" style="5" customWidth="1"/>
    <col min="7" max="13" width="15.875" style="5" customWidth="1"/>
    <col min="14" max="15" width="15.875" style="4" customWidth="1"/>
    <col min="16" max="16384" width="8.875" style="4" customWidth="1"/>
  </cols>
  <sheetData>
    <row r="1" spans="1:15" ht="17.25">
      <c r="A1" s="1" t="s">
        <v>49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</row>
    <row r="2" ht="13.5">
      <c r="M2" s="5" t="s">
        <v>52</v>
      </c>
    </row>
    <row r="3" spans="1:15" ht="18" customHeight="1">
      <c r="A3" s="6" t="s">
        <v>50</v>
      </c>
      <c r="B3" s="7" t="s">
        <v>0</v>
      </c>
      <c r="C3" s="7"/>
      <c r="D3" s="8"/>
      <c r="E3" s="9" t="s">
        <v>1</v>
      </c>
      <c r="F3" s="9" t="s">
        <v>2</v>
      </c>
      <c r="G3" s="9" t="s">
        <v>3</v>
      </c>
      <c r="H3" s="10" t="s">
        <v>4</v>
      </c>
      <c r="I3" s="8"/>
      <c r="J3" s="10" t="s">
        <v>5</v>
      </c>
      <c r="K3" s="8"/>
      <c r="L3" s="10" t="s">
        <v>6</v>
      </c>
      <c r="M3" s="8"/>
      <c r="N3" s="7" t="s">
        <v>7</v>
      </c>
      <c r="O3" s="11"/>
    </row>
    <row r="4" spans="1:15" ht="18" customHeight="1">
      <c r="A4" s="12" t="s">
        <v>8</v>
      </c>
      <c r="B4" s="13" t="s">
        <v>9</v>
      </c>
      <c r="C4" s="13" t="s">
        <v>10</v>
      </c>
      <c r="D4" s="14" t="s">
        <v>11</v>
      </c>
      <c r="E4" s="15" t="s">
        <v>12</v>
      </c>
      <c r="F4" s="15" t="s">
        <v>13</v>
      </c>
      <c r="G4" s="15" t="s">
        <v>14</v>
      </c>
      <c r="H4" s="16" t="s">
        <v>15</v>
      </c>
      <c r="I4" s="17" t="s">
        <v>9</v>
      </c>
      <c r="J4" s="16" t="s">
        <v>16</v>
      </c>
      <c r="K4" s="17" t="s">
        <v>9</v>
      </c>
      <c r="L4" s="18"/>
      <c r="M4" s="17" t="s">
        <v>17</v>
      </c>
      <c r="N4" s="19" t="s">
        <v>18</v>
      </c>
      <c r="O4" s="20" t="s">
        <v>9</v>
      </c>
    </row>
    <row r="5" spans="1:15" s="5" customFormat="1" ht="24" customHeight="1" thickBot="1">
      <c r="A5" s="21" t="s">
        <v>36</v>
      </c>
      <c r="B5" s="22">
        <v>205283</v>
      </c>
      <c r="C5" s="22">
        <v>1001295</v>
      </c>
      <c r="D5" s="22">
        <f>SUM(B5:C5)</f>
        <v>1206578</v>
      </c>
      <c r="E5" s="23">
        <v>420.57</v>
      </c>
      <c r="F5" s="22">
        <v>88992</v>
      </c>
      <c r="G5" s="23">
        <f>F5/E5</f>
        <v>211.5985448320137</v>
      </c>
      <c r="H5" s="23">
        <f>D5/E5</f>
        <v>2868.9112395082866</v>
      </c>
      <c r="I5" s="23">
        <f>B5/E5</f>
        <v>488.10661720997695</v>
      </c>
      <c r="J5" s="23">
        <f>D5/F5</f>
        <v>13.558274901114707</v>
      </c>
      <c r="K5" s="23">
        <f>B5/F5</f>
        <v>2.306757910823445</v>
      </c>
      <c r="L5" s="22">
        <v>72206</v>
      </c>
      <c r="M5" s="22">
        <v>50653</v>
      </c>
      <c r="N5" s="23">
        <f>D5/L5</f>
        <v>16.71021798742487</v>
      </c>
      <c r="O5" s="23">
        <f>B5/L5</f>
        <v>2.8430185857130987</v>
      </c>
    </row>
    <row r="6" spans="1:15" s="5" customFormat="1" ht="24" customHeight="1" thickBot="1" thickTop="1">
      <c r="A6" s="24" t="s">
        <v>33</v>
      </c>
      <c r="B6" s="25">
        <f>B5</f>
        <v>205283</v>
      </c>
      <c r="C6" s="25">
        <f>C5</f>
        <v>1001295</v>
      </c>
      <c r="D6" s="25">
        <f aca="true" t="shared" si="0" ref="D6:D16">SUM(B6:C6)</f>
        <v>1206578</v>
      </c>
      <c r="E6" s="26">
        <f>E5</f>
        <v>420.57</v>
      </c>
      <c r="F6" s="25">
        <f>F5</f>
        <v>88992</v>
      </c>
      <c r="G6" s="26">
        <f aca="true" t="shared" si="1" ref="G6:G35">F6/E6</f>
        <v>211.5985448320137</v>
      </c>
      <c r="H6" s="26">
        <f aca="true" t="shared" si="2" ref="H6:H33">D6/E6</f>
        <v>2868.9112395082866</v>
      </c>
      <c r="I6" s="26">
        <f aca="true" t="shared" si="3" ref="I6:I35">B6/E6</f>
        <v>488.10661720997695</v>
      </c>
      <c r="J6" s="26">
        <f aca="true" t="shared" si="4" ref="J6:J35">D6/F6</f>
        <v>13.558274901114707</v>
      </c>
      <c r="K6" s="26">
        <f aca="true" t="shared" si="5" ref="K6:K35">B6/F6</f>
        <v>2.306757910823445</v>
      </c>
      <c r="L6" s="25">
        <f>L5</f>
        <v>72206</v>
      </c>
      <c r="M6" s="25">
        <f>M5</f>
        <v>50653</v>
      </c>
      <c r="N6" s="26">
        <f aca="true" t="shared" si="6" ref="N6:N35">D6/L6</f>
        <v>16.71021798742487</v>
      </c>
      <c r="O6" s="26">
        <f aca="true" t="shared" si="7" ref="O6:O35">B6/L6</f>
        <v>2.8430185857130987</v>
      </c>
    </row>
    <row r="7" spans="1:16" ht="24" customHeight="1" thickTop="1">
      <c r="A7" s="12" t="s">
        <v>19</v>
      </c>
      <c r="B7" s="27">
        <v>108329</v>
      </c>
      <c r="C7" s="27">
        <v>481215</v>
      </c>
      <c r="D7" s="28">
        <f t="shared" si="0"/>
        <v>589544</v>
      </c>
      <c r="E7" s="29">
        <v>234.32</v>
      </c>
      <c r="F7" s="28">
        <v>120550</v>
      </c>
      <c r="G7" s="30">
        <f t="shared" si="1"/>
        <v>514.4673950153636</v>
      </c>
      <c r="H7" s="29">
        <f t="shared" si="2"/>
        <v>2515.978149539092</v>
      </c>
      <c r="I7" s="29">
        <f t="shared" si="3"/>
        <v>462.3122226015705</v>
      </c>
      <c r="J7" s="29">
        <f t="shared" si="4"/>
        <v>4.8904520945665695</v>
      </c>
      <c r="K7" s="29">
        <f t="shared" si="5"/>
        <v>0.8986229780174202</v>
      </c>
      <c r="L7" s="28">
        <v>88890</v>
      </c>
      <c r="M7" s="28">
        <v>65537</v>
      </c>
      <c r="N7" s="31">
        <f t="shared" si="6"/>
        <v>6.632287096411295</v>
      </c>
      <c r="O7" s="31">
        <f t="shared" si="7"/>
        <v>1.2186860164247948</v>
      </c>
      <c r="P7" s="5"/>
    </row>
    <row r="8" spans="1:16" ht="24" customHeight="1" thickBot="1">
      <c r="A8" s="12" t="s">
        <v>20</v>
      </c>
      <c r="B8" s="27">
        <v>268189</v>
      </c>
      <c r="C8" s="27">
        <v>1089213</v>
      </c>
      <c r="D8" s="28">
        <f t="shared" si="0"/>
        <v>1357402</v>
      </c>
      <c r="E8" s="29">
        <v>509.07</v>
      </c>
      <c r="F8" s="28">
        <v>111062</v>
      </c>
      <c r="G8" s="30">
        <f t="shared" si="1"/>
        <v>218.16646040819535</v>
      </c>
      <c r="H8" s="29">
        <f t="shared" si="2"/>
        <v>2666.4348714322196</v>
      </c>
      <c r="I8" s="29">
        <f t="shared" si="3"/>
        <v>526.8214587384839</v>
      </c>
      <c r="J8" s="29">
        <f t="shared" si="4"/>
        <v>12.222020132898741</v>
      </c>
      <c r="K8" s="29">
        <f t="shared" si="5"/>
        <v>2.4147683276007994</v>
      </c>
      <c r="L8" s="28">
        <v>87102</v>
      </c>
      <c r="M8" s="28">
        <v>61961</v>
      </c>
      <c r="N8" s="31">
        <f t="shared" si="6"/>
        <v>15.584050882872953</v>
      </c>
      <c r="O8" s="31">
        <f t="shared" si="7"/>
        <v>3.079022295699295</v>
      </c>
      <c r="P8" s="5"/>
    </row>
    <row r="9" spans="1:15" s="5" customFormat="1" ht="24" customHeight="1" thickBot="1" thickTop="1">
      <c r="A9" s="24" t="s">
        <v>44</v>
      </c>
      <c r="B9" s="25">
        <f>SUM(B7:B8)</f>
        <v>376518</v>
      </c>
      <c r="C9" s="25">
        <f>SUM(C7:C8)</f>
        <v>1570428</v>
      </c>
      <c r="D9" s="25">
        <f t="shared" si="0"/>
        <v>1946946</v>
      </c>
      <c r="E9" s="26">
        <f>SUM(E7:E8)</f>
        <v>743.39</v>
      </c>
      <c r="F9" s="25">
        <f>SUM(F7:F8)</f>
        <v>231612</v>
      </c>
      <c r="G9" s="26">
        <f t="shared" si="1"/>
        <v>311.5618988686961</v>
      </c>
      <c r="H9" s="26">
        <f t="shared" si="2"/>
        <v>2619.0102099839924</v>
      </c>
      <c r="I9" s="26">
        <f t="shared" si="3"/>
        <v>506.4878462180013</v>
      </c>
      <c r="J9" s="26">
        <f t="shared" si="4"/>
        <v>8.406067043158385</v>
      </c>
      <c r="K9" s="26">
        <f t="shared" si="5"/>
        <v>1.6256411584891974</v>
      </c>
      <c r="L9" s="25">
        <f>SUM(L7:L8)</f>
        <v>175992</v>
      </c>
      <c r="M9" s="25">
        <f>SUM(M7:M8)</f>
        <v>127498</v>
      </c>
      <c r="N9" s="26">
        <f t="shared" si="6"/>
        <v>11.062696031637802</v>
      </c>
      <c r="O9" s="26">
        <f t="shared" si="7"/>
        <v>2.139404063821083</v>
      </c>
    </row>
    <row r="10" spans="1:16" ht="24" customHeight="1" thickTop="1">
      <c r="A10" s="12" t="s">
        <v>21</v>
      </c>
      <c r="B10" s="27">
        <v>334688</v>
      </c>
      <c r="C10" s="27">
        <v>1551831</v>
      </c>
      <c r="D10" s="28">
        <f t="shared" si="0"/>
        <v>1886519</v>
      </c>
      <c r="E10" s="29">
        <v>420.02</v>
      </c>
      <c r="F10" s="28">
        <v>163046</v>
      </c>
      <c r="G10" s="30">
        <f t="shared" si="1"/>
        <v>388.18627684395983</v>
      </c>
      <c r="H10" s="29">
        <f t="shared" si="2"/>
        <v>4491.498023903624</v>
      </c>
      <c r="I10" s="29">
        <f t="shared" si="3"/>
        <v>796.8382457978192</v>
      </c>
      <c r="J10" s="29">
        <f t="shared" si="4"/>
        <v>11.570470910049924</v>
      </c>
      <c r="K10" s="29">
        <f t="shared" si="5"/>
        <v>2.052721317910283</v>
      </c>
      <c r="L10" s="28">
        <v>123775</v>
      </c>
      <c r="M10" s="28">
        <v>86523</v>
      </c>
      <c r="N10" s="31">
        <f t="shared" si="6"/>
        <v>15.241518885073722</v>
      </c>
      <c r="O10" s="31">
        <f t="shared" si="7"/>
        <v>2.7040032316703697</v>
      </c>
      <c r="P10" s="5"/>
    </row>
    <row r="11" spans="1:16" ht="24" customHeight="1" thickBot="1">
      <c r="A11" s="12" t="s">
        <v>37</v>
      </c>
      <c r="B11" s="27">
        <v>34197</v>
      </c>
      <c r="C11" s="27">
        <v>109823</v>
      </c>
      <c r="D11" s="28">
        <f t="shared" si="0"/>
        <v>144020</v>
      </c>
      <c r="E11" s="29">
        <v>30.42</v>
      </c>
      <c r="F11" s="28">
        <v>7360</v>
      </c>
      <c r="G11" s="30">
        <f t="shared" si="1"/>
        <v>241.94608809993423</v>
      </c>
      <c r="H11" s="29">
        <f t="shared" si="2"/>
        <v>4734.385272846811</v>
      </c>
      <c r="I11" s="29">
        <f t="shared" si="3"/>
        <v>1124.1617357001971</v>
      </c>
      <c r="J11" s="29">
        <f t="shared" si="4"/>
        <v>19.567934782608695</v>
      </c>
      <c r="K11" s="29">
        <f t="shared" si="5"/>
        <v>4.64633152173913</v>
      </c>
      <c r="L11" s="28">
        <v>4028</v>
      </c>
      <c r="M11" s="28">
        <v>2617</v>
      </c>
      <c r="N11" s="31">
        <f t="shared" si="6"/>
        <v>35.75471698113208</v>
      </c>
      <c r="O11" s="31">
        <f t="shared" si="7"/>
        <v>8.489821251241311</v>
      </c>
      <c r="P11" s="5"/>
    </row>
    <row r="12" spans="1:15" s="5" customFormat="1" ht="24" customHeight="1" thickBot="1" thickTop="1">
      <c r="A12" s="24" t="s">
        <v>45</v>
      </c>
      <c r="B12" s="25">
        <f>SUM(B10:B11)</f>
        <v>368885</v>
      </c>
      <c r="C12" s="25">
        <f>SUM(C10:C11)</f>
        <v>1661654</v>
      </c>
      <c r="D12" s="25">
        <f t="shared" si="0"/>
        <v>2030539</v>
      </c>
      <c r="E12" s="26">
        <f>SUM(E10:E11)</f>
        <v>450.44</v>
      </c>
      <c r="F12" s="25">
        <f>SUM(F10:F11)</f>
        <v>170406</v>
      </c>
      <c r="G12" s="26">
        <f t="shared" si="1"/>
        <v>378.3100967942456</v>
      </c>
      <c r="H12" s="26">
        <f t="shared" si="2"/>
        <v>4507.901163306989</v>
      </c>
      <c r="I12" s="26">
        <f t="shared" si="3"/>
        <v>818.9436994938283</v>
      </c>
      <c r="J12" s="26">
        <f t="shared" si="4"/>
        <v>11.91588911188573</v>
      </c>
      <c r="K12" s="26">
        <f t="shared" si="5"/>
        <v>2.1647418518127295</v>
      </c>
      <c r="L12" s="25">
        <f>SUM(L10:L11)</f>
        <v>127803</v>
      </c>
      <c r="M12" s="25">
        <f>SUM(M10:M11)</f>
        <v>89140</v>
      </c>
      <c r="N12" s="26">
        <f t="shared" si="6"/>
        <v>15.888038621941583</v>
      </c>
      <c r="O12" s="26">
        <f t="shared" si="7"/>
        <v>2.886356345312708</v>
      </c>
    </row>
    <row r="13" spans="1:16" ht="24" customHeight="1" thickTop="1">
      <c r="A13" s="12" t="s">
        <v>22</v>
      </c>
      <c r="B13" s="27">
        <v>382636</v>
      </c>
      <c r="C13" s="27">
        <v>1720702</v>
      </c>
      <c r="D13" s="28">
        <f t="shared" si="0"/>
        <v>2103338</v>
      </c>
      <c r="E13" s="29">
        <v>429.06</v>
      </c>
      <c r="F13" s="28">
        <v>516973</v>
      </c>
      <c r="G13" s="30">
        <f t="shared" si="1"/>
        <v>1204.896751037151</v>
      </c>
      <c r="H13" s="29">
        <f t="shared" si="2"/>
        <v>4902.200158485993</v>
      </c>
      <c r="I13" s="29">
        <f t="shared" si="3"/>
        <v>891.8006805574978</v>
      </c>
      <c r="J13" s="29">
        <f t="shared" si="4"/>
        <v>4.068564509171659</v>
      </c>
      <c r="K13" s="29">
        <f t="shared" si="5"/>
        <v>0.7401469709249806</v>
      </c>
      <c r="L13" s="28">
        <v>315669</v>
      </c>
      <c r="M13" s="28">
        <v>237596</v>
      </c>
      <c r="N13" s="31">
        <f t="shared" si="6"/>
        <v>6.663112310679858</v>
      </c>
      <c r="O13" s="31">
        <f t="shared" si="7"/>
        <v>1.212143099259034</v>
      </c>
      <c r="P13" s="5"/>
    </row>
    <row r="14" spans="1:16" ht="24" customHeight="1">
      <c r="A14" s="12" t="s">
        <v>38</v>
      </c>
      <c r="B14" s="27">
        <v>188475</v>
      </c>
      <c r="C14" s="27">
        <v>569453</v>
      </c>
      <c r="D14" s="28">
        <f t="shared" si="0"/>
        <v>757928</v>
      </c>
      <c r="E14" s="29">
        <v>194.47</v>
      </c>
      <c r="F14" s="28">
        <v>37427</v>
      </c>
      <c r="G14" s="30">
        <f t="shared" si="1"/>
        <v>192.45642001336967</v>
      </c>
      <c r="H14" s="29">
        <f t="shared" si="2"/>
        <v>3897.403198436777</v>
      </c>
      <c r="I14" s="29">
        <f t="shared" si="3"/>
        <v>969.1726230266879</v>
      </c>
      <c r="J14" s="29">
        <f t="shared" si="4"/>
        <v>20.25083495871964</v>
      </c>
      <c r="K14" s="29">
        <f t="shared" si="5"/>
        <v>5.035803029898202</v>
      </c>
      <c r="L14" s="28">
        <v>28435</v>
      </c>
      <c r="M14" s="28">
        <v>19015</v>
      </c>
      <c r="N14" s="31">
        <f t="shared" si="6"/>
        <v>26.65475646210656</v>
      </c>
      <c r="O14" s="31">
        <f t="shared" si="7"/>
        <v>6.628275013187973</v>
      </c>
      <c r="P14" s="5"/>
    </row>
    <row r="15" spans="1:16" ht="24" customHeight="1">
      <c r="A15" s="12" t="s">
        <v>39</v>
      </c>
      <c r="B15" s="27">
        <v>105257</v>
      </c>
      <c r="C15" s="27">
        <v>358951</v>
      </c>
      <c r="D15" s="28">
        <f t="shared" si="0"/>
        <v>464208</v>
      </c>
      <c r="E15" s="29">
        <v>211.45</v>
      </c>
      <c r="F15" s="28">
        <v>34850</v>
      </c>
      <c r="G15" s="30">
        <f t="shared" si="1"/>
        <v>164.814376921258</v>
      </c>
      <c r="H15" s="29">
        <f t="shared" si="2"/>
        <v>2195.3558760936394</v>
      </c>
      <c r="I15" s="29">
        <f t="shared" si="3"/>
        <v>497.7867108063372</v>
      </c>
      <c r="J15" s="29">
        <f t="shared" si="4"/>
        <v>13.320172166427547</v>
      </c>
      <c r="K15" s="29">
        <f t="shared" si="5"/>
        <v>3.0202869440459112</v>
      </c>
      <c r="L15" s="28">
        <v>26122</v>
      </c>
      <c r="M15" s="28">
        <v>17930</v>
      </c>
      <c r="N15" s="31">
        <f t="shared" si="6"/>
        <v>17.770767935073884</v>
      </c>
      <c r="O15" s="31">
        <f t="shared" si="7"/>
        <v>4.0294387872291555</v>
      </c>
      <c r="P15" s="5"/>
    </row>
    <row r="16" spans="1:16" ht="24" customHeight="1">
      <c r="A16" s="12" t="s">
        <v>23</v>
      </c>
      <c r="B16" s="27">
        <v>22658</v>
      </c>
      <c r="C16" s="27">
        <v>181830</v>
      </c>
      <c r="D16" s="28">
        <f t="shared" si="0"/>
        <v>204488</v>
      </c>
      <c r="E16" s="29">
        <v>20.32</v>
      </c>
      <c r="F16" s="28">
        <v>30039</v>
      </c>
      <c r="G16" s="30">
        <f t="shared" si="1"/>
        <v>1478.2972440944882</v>
      </c>
      <c r="H16" s="29">
        <f t="shared" si="2"/>
        <v>10063.385826771653</v>
      </c>
      <c r="I16" s="29">
        <f t="shared" si="3"/>
        <v>1115.05905511811</v>
      </c>
      <c r="J16" s="29">
        <f t="shared" si="4"/>
        <v>6.807417024534772</v>
      </c>
      <c r="K16" s="29">
        <f t="shared" si="5"/>
        <v>0.7542860947435002</v>
      </c>
      <c r="L16" s="28">
        <v>20638</v>
      </c>
      <c r="M16" s="28">
        <v>14946</v>
      </c>
      <c r="N16" s="31">
        <f t="shared" si="6"/>
        <v>9.908324450043608</v>
      </c>
      <c r="O16" s="31">
        <f t="shared" si="7"/>
        <v>1.097877701327648</v>
      </c>
      <c r="P16" s="5"/>
    </row>
    <row r="17" spans="1:16" ht="24" customHeight="1" thickBot="1">
      <c r="A17" s="12" t="s">
        <v>24</v>
      </c>
      <c r="B17" s="27">
        <v>75246</v>
      </c>
      <c r="C17" s="27">
        <v>250376</v>
      </c>
      <c r="D17" s="28">
        <f aca="true" t="shared" si="8" ref="D17:D34">SUM(B17:C17)</f>
        <v>325622</v>
      </c>
      <c r="E17" s="29">
        <v>101.57</v>
      </c>
      <c r="F17" s="28">
        <v>21647</v>
      </c>
      <c r="G17" s="30">
        <f>F17/E17</f>
        <v>213.12395392340258</v>
      </c>
      <c r="H17" s="29">
        <f t="shared" si="2"/>
        <v>3205.8875652259526</v>
      </c>
      <c r="I17" s="29">
        <f t="shared" si="3"/>
        <v>740.828984936497</v>
      </c>
      <c r="J17" s="29">
        <f t="shared" si="4"/>
        <v>15.042361528156327</v>
      </c>
      <c r="K17" s="29">
        <f t="shared" si="5"/>
        <v>3.4760474892594817</v>
      </c>
      <c r="L17" s="28">
        <v>17545</v>
      </c>
      <c r="M17" s="28">
        <v>11719</v>
      </c>
      <c r="N17" s="31">
        <f t="shared" si="6"/>
        <v>18.559247648902822</v>
      </c>
      <c r="O17" s="31">
        <f t="shared" si="7"/>
        <v>4.28874323168994</v>
      </c>
      <c r="P17" s="5"/>
    </row>
    <row r="18" spans="1:15" s="5" customFormat="1" ht="24" customHeight="1" thickBot="1" thickTop="1">
      <c r="A18" s="24" t="s">
        <v>46</v>
      </c>
      <c r="B18" s="25">
        <f>SUM(B13:B17)</f>
        <v>774272</v>
      </c>
      <c r="C18" s="25">
        <f>SUM(C13:C17)</f>
        <v>3081312</v>
      </c>
      <c r="D18" s="25">
        <f t="shared" si="8"/>
        <v>3855584</v>
      </c>
      <c r="E18" s="26">
        <f>SUM(E13:E17)</f>
        <v>956.8700000000001</v>
      </c>
      <c r="F18" s="25">
        <f>SUM(F13:F17)</f>
        <v>640936</v>
      </c>
      <c r="G18" s="26">
        <f t="shared" si="1"/>
        <v>669.8255771421404</v>
      </c>
      <c r="H18" s="26">
        <f t="shared" si="2"/>
        <v>4029.3707609184107</v>
      </c>
      <c r="I18" s="26">
        <f t="shared" si="3"/>
        <v>809.1715698057207</v>
      </c>
      <c r="J18" s="26">
        <f t="shared" si="4"/>
        <v>6.015552254827315</v>
      </c>
      <c r="K18" s="26">
        <f t="shared" si="5"/>
        <v>1.2080332513698715</v>
      </c>
      <c r="L18" s="25">
        <f>SUM(L13:L17)</f>
        <v>408409</v>
      </c>
      <c r="M18" s="25">
        <f>SUM(M13:M17)</f>
        <v>301206</v>
      </c>
      <c r="N18" s="26">
        <f t="shared" si="6"/>
        <v>9.44049714869163</v>
      </c>
      <c r="O18" s="26">
        <f t="shared" si="7"/>
        <v>1.8958250185475833</v>
      </c>
    </row>
    <row r="19" spans="1:16" ht="24" customHeight="1" thickBot="1" thickTop="1">
      <c r="A19" s="12" t="s">
        <v>40</v>
      </c>
      <c r="B19" s="27">
        <v>332534</v>
      </c>
      <c r="C19" s="27">
        <v>364440</v>
      </c>
      <c r="D19" s="28">
        <f t="shared" si="8"/>
        <v>696974</v>
      </c>
      <c r="E19" s="29">
        <v>583.66</v>
      </c>
      <c r="F19" s="28">
        <v>9194</v>
      </c>
      <c r="G19" s="30">
        <f t="shared" si="1"/>
        <v>15.752321557070898</v>
      </c>
      <c r="H19" s="29">
        <f t="shared" si="2"/>
        <v>1194.143850872083</v>
      </c>
      <c r="I19" s="29">
        <f t="shared" si="3"/>
        <v>569.7392317445089</v>
      </c>
      <c r="J19" s="29">
        <f t="shared" si="4"/>
        <v>75.80748314117903</v>
      </c>
      <c r="K19" s="29">
        <f t="shared" si="5"/>
        <v>36.16858820970198</v>
      </c>
      <c r="L19" s="28">
        <v>8723</v>
      </c>
      <c r="M19" s="28">
        <v>4844</v>
      </c>
      <c r="N19" s="31">
        <f t="shared" si="6"/>
        <v>79.90072222859108</v>
      </c>
      <c r="O19" s="31">
        <f t="shared" si="7"/>
        <v>38.12151782643586</v>
      </c>
      <c r="P19" s="5"/>
    </row>
    <row r="20" spans="1:15" s="5" customFormat="1" ht="24" customHeight="1" thickBot="1" thickTop="1">
      <c r="A20" s="24" t="s">
        <v>41</v>
      </c>
      <c r="B20" s="25">
        <f>B19</f>
        <v>332534</v>
      </c>
      <c r="C20" s="25">
        <f>C19</f>
        <v>364440</v>
      </c>
      <c r="D20" s="25">
        <f t="shared" si="8"/>
        <v>696974</v>
      </c>
      <c r="E20" s="26">
        <f>SUM(E19:E19)</f>
        <v>583.66</v>
      </c>
      <c r="F20" s="25">
        <f>SUM(F19:F19)</f>
        <v>9194</v>
      </c>
      <c r="G20" s="26">
        <f t="shared" si="1"/>
        <v>15.752321557070898</v>
      </c>
      <c r="H20" s="26">
        <f t="shared" si="2"/>
        <v>1194.143850872083</v>
      </c>
      <c r="I20" s="26">
        <f t="shared" si="3"/>
        <v>569.7392317445089</v>
      </c>
      <c r="J20" s="26">
        <f t="shared" si="4"/>
        <v>75.80748314117903</v>
      </c>
      <c r="K20" s="26">
        <f t="shared" si="5"/>
        <v>36.16858820970198</v>
      </c>
      <c r="L20" s="25">
        <f>SUM(L19)</f>
        <v>8723</v>
      </c>
      <c r="M20" s="25">
        <f>SUM(M19)</f>
        <v>4844</v>
      </c>
      <c r="N20" s="26">
        <f t="shared" si="6"/>
        <v>79.90072222859108</v>
      </c>
      <c r="O20" s="26">
        <f t="shared" si="7"/>
        <v>38.12151782643586</v>
      </c>
    </row>
    <row r="21" spans="1:16" ht="24" customHeight="1" thickTop="1">
      <c r="A21" s="12" t="s">
        <v>25</v>
      </c>
      <c r="B21" s="27">
        <v>359673</v>
      </c>
      <c r="C21" s="27">
        <v>1679254</v>
      </c>
      <c r="D21" s="28">
        <f t="shared" si="8"/>
        <v>2038927</v>
      </c>
      <c r="E21" s="29">
        <v>432.24</v>
      </c>
      <c r="F21" s="28">
        <v>45942</v>
      </c>
      <c r="G21" s="30">
        <f t="shared" si="1"/>
        <v>106.2881732370905</v>
      </c>
      <c r="H21" s="29">
        <f t="shared" si="2"/>
        <v>4717.11780492319</v>
      </c>
      <c r="I21" s="29">
        <f t="shared" si="3"/>
        <v>832.1141032759577</v>
      </c>
      <c r="J21" s="29">
        <f t="shared" si="4"/>
        <v>44.3804579687432</v>
      </c>
      <c r="K21" s="29">
        <f t="shared" si="5"/>
        <v>7.828849418832441</v>
      </c>
      <c r="L21" s="28">
        <v>37540</v>
      </c>
      <c r="M21" s="28">
        <v>24842</v>
      </c>
      <c r="N21" s="31">
        <f t="shared" si="6"/>
        <v>54.31345231752797</v>
      </c>
      <c r="O21" s="31">
        <f t="shared" si="7"/>
        <v>9.58106020245072</v>
      </c>
      <c r="P21" s="5"/>
    </row>
    <row r="22" spans="1:16" ht="24" customHeight="1" thickBot="1">
      <c r="A22" s="12" t="s">
        <v>26</v>
      </c>
      <c r="B22" s="27">
        <v>278266</v>
      </c>
      <c r="C22" s="27">
        <v>586892</v>
      </c>
      <c r="D22" s="28">
        <f t="shared" si="8"/>
        <v>865158</v>
      </c>
      <c r="E22" s="29">
        <v>299.5</v>
      </c>
      <c r="F22" s="28">
        <v>17374</v>
      </c>
      <c r="G22" s="30">
        <f t="shared" si="1"/>
        <v>58.010016694490815</v>
      </c>
      <c r="H22" s="29">
        <f t="shared" si="2"/>
        <v>2888.6744574290483</v>
      </c>
      <c r="I22" s="29">
        <f t="shared" si="3"/>
        <v>929.10183639399</v>
      </c>
      <c r="J22" s="29">
        <f t="shared" si="4"/>
        <v>49.79613215149073</v>
      </c>
      <c r="K22" s="29">
        <f t="shared" si="5"/>
        <v>16.016231149994244</v>
      </c>
      <c r="L22" s="28">
        <v>14685</v>
      </c>
      <c r="M22" s="28">
        <v>9028</v>
      </c>
      <c r="N22" s="31">
        <f t="shared" si="6"/>
        <v>58.9144024514811</v>
      </c>
      <c r="O22" s="31">
        <f t="shared" si="7"/>
        <v>18.948995573714676</v>
      </c>
      <c r="P22" s="5"/>
    </row>
    <row r="23" spans="1:15" s="5" customFormat="1" ht="24" customHeight="1" thickBot="1" thickTop="1">
      <c r="A23" s="24" t="s">
        <v>27</v>
      </c>
      <c r="B23" s="25">
        <f>SUM(B21:B22)</f>
        <v>637939</v>
      </c>
      <c r="C23" s="25">
        <f>SUM(C21:C22)</f>
        <v>2266146</v>
      </c>
      <c r="D23" s="25">
        <f t="shared" si="8"/>
        <v>2904085</v>
      </c>
      <c r="E23" s="26">
        <f>SUM(E21:E22)</f>
        <v>731.74</v>
      </c>
      <c r="F23" s="25">
        <f>SUM(F21:F22)</f>
        <v>63316</v>
      </c>
      <c r="G23" s="26">
        <f t="shared" si="1"/>
        <v>86.5280017492552</v>
      </c>
      <c r="H23" s="26">
        <f t="shared" si="2"/>
        <v>3968.7388963292974</v>
      </c>
      <c r="I23" s="26">
        <f t="shared" si="3"/>
        <v>871.8110257741821</v>
      </c>
      <c r="J23" s="26">
        <f t="shared" si="4"/>
        <v>45.86652662834039</v>
      </c>
      <c r="K23" s="26">
        <f t="shared" si="5"/>
        <v>10.075478552024764</v>
      </c>
      <c r="L23" s="25">
        <f>SUM(L21:L22)</f>
        <v>52225</v>
      </c>
      <c r="M23" s="25">
        <f>SUM(M21:M22)</f>
        <v>33870</v>
      </c>
      <c r="N23" s="26">
        <f t="shared" si="6"/>
        <v>55.60718046912398</v>
      </c>
      <c r="O23" s="26">
        <f t="shared" si="7"/>
        <v>12.21520344662518</v>
      </c>
    </row>
    <row r="24" spans="1:16" ht="24" customHeight="1" thickTop="1">
      <c r="A24" s="12" t="s">
        <v>28</v>
      </c>
      <c r="B24" s="27">
        <v>104010</v>
      </c>
      <c r="C24" s="27">
        <v>442196</v>
      </c>
      <c r="D24" s="28">
        <f t="shared" si="8"/>
        <v>546206</v>
      </c>
      <c r="E24" s="29">
        <v>133.03</v>
      </c>
      <c r="F24" s="28">
        <v>37020</v>
      </c>
      <c r="G24" s="30">
        <f t="shared" si="1"/>
        <v>278.2830940389386</v>
      </c>
      <c r="H24" s="29">
        <f t="shared" si="2"/>
        <v>4105.885890400661</v>
      </c>
      <c r="I24" s="29">
        <f t="shared" si="3"/>
        <v>781.8537172066451</v>
      </c>
      <c r="J24" s="29">
        <f t="shared" si="4"/>
        <v>14.754349000540248</v>
      </c>
      <c r="K24" s="29">
        <f t="shared" si="5"/>
        <v>2.8095623987034037</v>
      </c>
      <c r="L24" s="28">
        <v>25317</v>
      </c>
      <c r="M24" s="28">
        <v>16678</v>
      </c>
      <c r="N24" s="31">
        <f t="shared" si="6"/>
        <v>21.57467314452739</v>
      </c>
      <c r="O24" s="31">
        <f t="shared" si="7"/>
        <v>4.108306671406565</v>
      </c>
      <c r="P24" s="5"/>
    </row>
    <row r="25" spans="1:16" ht="24" customHeight="1" thickBot="1">
      <c r="A25" s="12" t="s">
        <v>29</v>
      </c>
      <c r="B25" s="27">
        <v>116519</v>
      </c>
      <c r="C25" s="27">
        <v>363822</v>
      </c>
      <c r="D25" s="28">
        <f t="shared" si="8"/>
        <v>480341</v>
      </c>
      <c r="E25" s="29">
        <v>94.4</v>
      </c>
      <c r="F25" s="28">
        <v>10240</v>
      </c>
      <c r="G25" s="30">
        <f t="shared" si="1"/>
        <v>108.47457627118644</v>
      </c>
      <c r="H25" s="29">
        <f t="shared" si="2"/>
        <v>5088.358050847457</v>
      </c>
      <c r="I25" s="29">
        <f t="shared" si="3"/>
        <v>1234.311440677966</v>
      </c>
      <c r="J25" s="29">
        <f t="shared" si="4"/>
        <v>46.90830078125</v>
      </c>
      <c r="K25" s="29">
        <f t="shared" si="5"/>
        <v>11.37880859375</v>
      </c>
      <c r="L25" s="28">
        <v>7996</v>
      </c>
      <c r="M25" s="28">
        <v>4811</v>
      </c>
      <c r="N25" s="31">
        <f t="shared" si="6"/>
        <v>60.07266133066533</v>
      </c>
      <c r="O25" s="31">
        <f t="shared" si="7"/>
        <v>14.57216108054027</v>
      </c>
      <c r="P25" s="5"/>
    </row>
    <row r="26" spans="1:15" s="5" customFormat="1" ht="24" customHeight="1" thickBot="1" thickTop="1">
      <c r="A26" s="24" t="s">
        <v>47</v>
      </c>
      <c r="B26" s="25">
        <f>SUM(B24:B25)</f>
        <v>220529</v>
      </c>
      <c r="C26" s="25">
        <f>SUM(C24:C25)</f>
        <v>806018</v>
      </c>
      <c r="D26" s="25">
        <f t="shared" si="8"/>
        <v>1026547</v>
      </c>
      <c r="E26" s="26">
        <f>SUM(E24:E25)</f>
        <v>227.43</v>
      </c>
      <c r="F26" s="25">
        <f>SUM(F24:F25)</f>
        <v>47260</v>
      </c>
      <c r="G26" s="26">
        <f t="shared" si="1"/>
        <v>207.80020226003606</v>
      </c>
      <c r="H26" s="26">
        <f t="shared" si="2"/>
        <v>4513.683331134855</v>
      </c>
      <c r="I26" s="26">
        <f t="shared" si="3"/>
        <v>969.6565976344369</v>
      </c>
      <c r="J26" s="26">
        <f t="shared" si="4"/>
        <v>21.72126534066864</v>
      </c>
      <c r="K26" s="26">
        <f t="shared" si="5"/>
        <v>4.666292848074481</v>
      </c>
      <c r="L26" s="25">
        <f>SUM(L24:L25)</f>
        <v>33313</v>
      </c>
      <c r="M26" s="25">
        <f>SUM(M24:M25)</f>
        <v>21489</v>
      </c>
      <c r="N26" s="26">
        <f t="shared" si="6"/>
        <v>30.815207276438628</v>
      </c>
      <c r="O26" s="26">
        <f t="shared" si="7"/>
        <v>6.6199081439678205</v>
      </c>
    </row>
    <row r="27" spans="1:16" ht="24" customHeight="1" thickBot="1" thickTop="1">
      <c r="A27" s="32" t="s">
        <v>35</v>
      </c>
      <c r="B27" s="33">
        <v>356933</v>
      </c>
      <c r="C27" s="33">
        <v>1130393</v>
      </c>
      <c r="D27" s="22">
        <f t="shared" si="8"/>
        <v>1487326</v>
      </c>
      <c r="E27" s="23">
        <v>514.81</v>
      </c>
      <c r="F27" s="22">
        <v>40816</v>
      </c>
      <c r="G27" s="23">
        <f t="shared" si="1"/>
        <v>79.28361919931626</v>
      </c>
      <c r="H27" s="23">
        <f t="shared" si="2"/>
        <v>2889.077523746625</v>
      </c>
      <c r="I27" s="23">
        <f t="shared" si="3"/>
        <v>693.3295779025273</v>
      </c>
      <c r="J27" s="23">
        <f t="shared" si="4"/>
        <v>36.439778518228145</v>
      </c>
      <c r="K27" s="23">
        <f t="shared" si="5"/>
        <v>8.744928459427676</v>
      </c>
      <c r="L27" s="22">
        <v>32696</v>
      </c>
      <c r="M27" s="22">
        <v>20141</v>
      </c>
      <c r="N27" s="34">
        <f t="shared" si="6"/>
        <v>45.48954000489356</v>
      </c>
      <c r="O27" s="34">
        <f t="shared" si="7"/>
        <v>10.916717641301688</v>
      </c>
      <c r="P27" s="5"/>
    </row>
    <row r="28" spans="1:15" s="5" customFormat="1" ht="24" customHeight="1" thickBot="1" thickTop="1">
      <c r="A28" s="24" t="s">
        <v>34</v>
      </c>
      <c r="B28" s="25">
        <f>B27</f>
        <v>356933</v>
      </c>
      <c r="C28" s="25">
        <f>C27</f>
        <v>1130393</v>
      </c>
      <c r="D28" s="25">
        <f t="shared" si="8"/>
        <v>1487326</v>
      </c>
      <c r="E28" s="26">
        <f>E27</f>
        <v>514.81</v>
      </c>
      <c r="F28" s="25">
        <f>F27</f>
        <v>40816</v>
      </c>
      <c r="G28" s="26">
        <f t="shared" si="1"/>
        <v>79.28361919931626</v>
      </c>
      <c r="H28" s="26">
        <f t="shared" si="2"/>
        <v>2889.077523746625</v>
      </c>
      <c r="I28" s="26">
        <f t="shared" si="3"/>
        <v>693.3295779025273</v>
      </c>
      <c r="J28" s="26">
        <f t="shared" si="4"/>
        <v>36.439778518228145</v>
      </c>
      <c r="K28" s="26">
        <f t="shared" si="5"/>
        <v>8.744928459427676</v>
      </c>
      <c r="L28" s="25">
        <f>SUM(L27)</f>
        <v>32696</v>
      </c>
      <c r="M28" s="25">
        <f>SUM(M27)</f>
        <v>20141</v>
      </c>
      <c r="N28" s="26">
        <f t="shared" si="6"/>
        <v>45.48954000489356</v>
      </c>
      <c r="O28" s="26">
        <f t="shared" si="7"/>
        <v>10.916717641301688</v>
      </c>
    </row>
    <row r="29" spans="1:16" ht="24" customHeight="1" thickTop="1">
      <c r="A29" s="12" t="s">
        <v>30</v>
      </c>
      <c r="B29" s="27">
        <v>342789</v>
      </c>
      <c r="C29" s="27">
        <v>1257614</v>
      </c>
      <c r="D29" s="28">
        <f t="shared" si="8"/>
        <v>1600403</v>
      </c>
      <c r="E29" s="29">
        <v>469.58</v>
      </c>
      <c r="F29" s="28">
        <v>81421</v>
      </c>
      <c r="G29" s="30">
        <f t="shared" si="1"/>
        <v>173.3911154648835</v>
      </c>
      <c r="H29" s="29">
        <f t="shared" si="2"/>
        <v>3408.1583542740323</v>
      </c>
      <c r="I29" s="29">
        <f t="shared" si="3"/>
        <v>729.9906299246135</v>
      </c>
      <c r="J29" s="29">
        <f t="shared" si="4"/>
        <v>19.655899583645496</v>
      </c>
      <c r="K29" s="29">
        <f t="shared" si="5"/>
        <v>4.210080937350315</v>
      </c>
      <c r="L29" s="28">
        <v>57835</v>
      </c>
      <c r="M29" s="28">
        <v>38304</v>
      </c>
      <c r="N29" s="31">
        <f t="shared" si="6"/>
        <v>27.671876891155875</v>
      </c>
      <c r="O29" s="31">
        <f t="shared" si="7"/>
        <v>5.927016512492435</v>
      </c>
      <c r="P29" s="5"/>
    </row>
    <row r="30" spans="1:16" ht="24" customHeight="1">
      <c r="A30" s="12" t="s">
        <v>31</v>
      </c>
      <c r="B30" s="27">
        <v>49171</v>
      </c>
      <c r="C30" s="27">
        <v>149482</v>
      </c>
      <c r="D30" s="28">
        <f t="shared" si="8"/>
        <v>198653</v>
      </c>
      <c r="E30" s="29">
        <v>98.5</v>
      </c>
      <c r="F30" s="28">
        <v>4247</v>
      </c>
      <c r="G30" s="30">
        <f t="shared" si="1"/>
        <v>43.11675126903553</v>
      </c>
      <c r="H30" s="29">
        <f t="shared" si="2"/>
        <v>2016.781725888325</v>
      </c>
      <c r="I30" s="29">
        <f t="shared" si="3"/>
        <v>499.1979695431472</v>
      </c>
      <c r="J30" s="29">
        <f t="shared" si="4"/>
        <v>46.7748999293619</v>
      </c>
      <c r="K30" s="29">
        <f t="shared" si="5"/>
        <v>11.5778196373911</v>
      </c>
      <c r="L30" s="28">
        <v>3651</v>
      </c>
      <c r="M30" s="28">
        <v>2215</v>
      </c>
      <c r="N30" s="31">
        <f t="shared" si="6"/>
        <v>54.41057244590523</v>
      </c>
      <c r="O30" s="31">
        <f t="shared" si="7"/>
        <v>13.467817036428375</v>
      </c>
      <c r="P30" s="5"/>
    </row>
    <row r="31" spans="1:16" ht="24" customHeight="1" thickBot="1">
      <c r="A31" s="12" t="s">
        <v>42</v>
      </c>
      <c r="B31" s="27">
        <v>114458</v>
      </c>
      <c r="C31" s="27">
        <v>260585</v>
      </c>
      <c r="D31" s="28">
        <f t="shared" si="8"/>
        <v>375043</v>
      </c>
      <c r="E31" s="29">
        <v>241.87</v>
      </c>
      <c r="F31" s="28">
        <v>11259</v>
      </c>
      <c r="G31" s="30">
        <f t="shared" si="1"/>
        <v>46.549799479059</v>
      </c>
      <c r="H31" s="29">
        <f t="shared" si="2"/>
        <v>1550.5974283706123</v>
      </c>
      <c r="I31" s="29">
        <f t="shared" si="3"/>
        <v>473.2211518584363</v>
      </c>
      <c r="J31" s="29">
        <f t="shared" si="4"/>
        <v>33.310507149835686</v>
      </c>
      <c r="K31" s="29">
        <f t="shared" si="5"/>
        <v>10.165911715072387</v>
      </c>
      <c r="L31" s="28">
        <v>9236</v>
      </c>
      <c r="M31" s="28">
        <v>5656</v>
      </c>
      <c r="N31" s="31">
        <f t="shared" si="6"/>
        <v>40.6066478995236</v>
      </c>
      <c r="O31" s="31">
        <f t="shared" si="7"/>
        <v>12.392594196621914</v>
      </c>
      <c r="P31" s="5"/>
    </row>
    <row r="32" spans="1:15" s="5" customFormat="1" ht="24" customHeight="1" thickBot="1" thickTop="1">
      <c r="A32" s="24" t="s">
        <v>48</v>
      </c>
      <c r="B32" s="25">
        <f>SUM(B29:B31)</f>
        <v>506418</v>
      </c>
      <c r="C32" s="25">
        <f>SUM(C29:C31)</f>
        <v>1667681</v>
      </c>
      <c r="D32" s="25">
        <f t="shared" si="8"/>
        <v>2174099</v>
      </c>
      <c r="E32" s="26">
        <f>SUM(E29:E31)</f>
        <v>809.9499999999999</v>
      </c>
      <c r="F32" s="25">
        <f>SUM(F29:F31)</f>
        <v>96927</v>
      </c>
      <c r="G32" s="26">
        <f t="shared" si="1"/>
        <v>119.67035002160628</v>
      </c>
      <c r="H32" s="26">
        <f t="shared" si="2"/>
        <v>2684.238533242793</v>
      </c>
      <c r="I32" s="26">
        <f t="shared" si="3"/>
        <v>625.2460028396815</v>
      </c>
      <c r="J32" s="26">
        <f t="shared" si="4"/>
        <v>22.430272266757456</v>
      </c>
      <c r="K32" s="26">
        <f t="shared" si="5"/>
        <v>5.224736141632363</v>
      </c>
      <c r="L32" s="25">
        <f>SUM(L29:L31)</f>
        <v>70722</v>
      </c>
      <c r="M32" s="25">
        <f>SUM(M29:M31)</f>
        <v>46175</v>
      </c>
      <c r="N32" s="26">
        <f t="shared" si="6"/>
        <v>30.741480727354997</v>
      </c>
      <c r="O32" s="26">
        <f t="shared" si="7"/>
        <v>7.160685500975651</v>
      </c>
    </row>
    <row r="33" spans="1:16" ht="24" customHeight="1" thickBot="1" thickTop="1">
      <c r="A33" s="12" t="s">
        <v>43</v>
      </c>
      <c r="B33" s="27">
        <v>196847</v>
      </c>
      <c r="C33" s="27">
        <v>499504</v>
      </c>
      <c r="D33" s="28">
        <f t="shared" si="8"/>
        <v>696351</v>
      </c>
      <c r="E33" s="29">
        <v>239.64</v>
      </c>
      <c r="F33" s="28">
        <v>23060</v>
      </c>
      <c r="G33" s="30">
        <f t="shared" si="1"/>
        <v>96.22767484560174</v>
      </c>
      <c r="H33" s="29">
        <f t="shared" si="2"/>
        <v>2905.8212318477717</v>
      </c>
      <c r="I33" s="29">
        <f t="shared" si="3"/>
        <v>821.4279752962779</v>
      </c>
      <c r="J33" s="29">
        <f t="shared" si="4"/>
        <v>30.197354726799652</v>
      </c>
      <c r="K33" s="29">
        <f t="shared" si="5"/>
        <v>8.536296617519515</v>
      </c>
      <c r="L33" s="28">
        <v>17667</v>
      </c>
      <c r="M33" s="28">
        <v>12063</v>
      </c>
      <c r="N33" s="31">
        <f t="shared" si="6"/>
        <v>39.41535065376125</v>
      </c>
      <c r="O33" s="31">
        <f t="shared" si="7"/>
        <v>11.142072791079414</v>
      </c>
      <c r="P33" s="5"/>
    </row>
    <row r="34" spans="1:15" s="5" customFormat="1" ht="24" customHeight="1" thickBot="1" thickTop="1">
      <c r="A34" s="24" t="s">
        <v>51</v>
      </c>
      <c r="B34" s="25">
        <f>B33</f>
        <v>196847</v>
      </c>
      <c r="C34" s="25">
        <f>C33</f>
        <v>499504</v>
      </c>
      <c r="D34" s="25">
        <f t="shared" si="8"/>
        <v>696351</v>
      </c>
      <c r="E34" s="26">
        <f>SUM(E33:E33)</f>
        <v>239.64</v>
      </c>
      <c r="F34" s="25">
        <f>SUM(F33:F33)</f>
        <v>23060</v>
      </c>
      <c r="G34" s="26">
        <f t="shared" si="1"/>
        <v>96.22767484560174</v>
      </c>
      <c r="H34" s="26">
        <f>D34/E34</f>
        <v>2905.8212318477717</v>
      </c>
      <c r="I34" s="26">
        <f t="shared" si="3"/>
        <v>821.4279752962779</v>
      </c>
      <c r="J34" s="26">
        <f t="shared" si="4"/>
        <v>30.197354726799652</v>
      </c>
      <c r="K34" s="26">
        <f t="shared" si="5"/>
        <v>8.536296617519515</v>
      </c>
      <c r="L34" s="25">
        <f>SUM(L33)</f>
        <v>17667</v>
      </c>
      <c r="M34" s="25">
        <f>SUM(M33)</f>
        <v>12063</v>
      </c>
      <c r="N34" s="26">
        <f t="shared" si="6"/>
        <v>39.41535065376125</v>
      </c>
      <c r="O34" s="26">
        <f t="shared" si="7"/>
        <v>11.142072791079414</v>
      </c>
    </row>
    <row r="35" spans="1:15" s="5" customFormat="1" ht="24" customHeight="1" thickBot="1" thickTop="1">
      <c r="A35" s="24" t="s">
        <v>32</v>
      </c>
      <c r="B35" s="25">
        <f>SUM(B6+B9+B12+B18+B20+B23+B26+B28+B32+B34)</f>
        <v>3976158</v>
      </c>
      <c r="C35" s="25">
        <f>SUM(C6+C9+C12+C18+C20+C23+C26+C28+C32+C34)</f>
        <v>14048871</v>
      </c>
      <c r="D35" s="25">
        <f>SUM(D6+D9+D12+D18+D20+D23+D26+D28+D32+D34)</f>
        <v>18025029</v>
      </c>
      <c r="E35" s="26">
        <f>SUM(E6+E9+E12+E18+E20+E23+E26+E28+E32+E34)</f>
        <v>5678.5</v>
      </c>
      <c r="F35" s="25">
        <f>SUM(F6+F9+F12+F18+F20+F23+F26+F28+F32+F34)</f>
        <v>1412519</v>
      </c>
      <c r="G35" s="26">
        <f t="shared" si="1"/>
        <v>248.74861319010301</v>
      </c>
      <c r="H35" s="26">
        <f>D35/E35</f>
        <v>3174.2588711807693</v>
      </c>
      <c r="I35" s="26">
        <f t="shared" si="3"/>
        <v>700.2127322356256</v>
      </c>
      <c r="J35" s="26">
        <f t="shared" si="4"/>
        <v>12.760910826686224</v>
      </c>
      <c r="K35" s="26">
        <f t="shared" si="5"/>
        <v>2.814941250347783</v>
      </c>
      <c r="L35" s="25">
        <f>SUM(L6,L9,L12,L18,L20,L23,L26,L28,L32,L34)</f>
        <v>999756</v>
      </c>
      <c r="M35" s="25">
        <f>SUM(M6,M9,M12,M18,M20,M23,M26,M28,M32,M34)</f>
        <v>707079</v>
      </c>
      <c r="N35" s="26">
        <f t="shared" si="6"/>
        <v>18.029428180476035</v>
      </c>
      <c r="O35" s="26">
        <f t="shared" si="7"/>
        <v>3.9771284193343175</v>
      </c>
    </row>
    <row r="36" ht="14.25" thickTop="1"/>
  </sheetData>
  <sheetProtection/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パスコ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パスコ</dc:creator>
  <cp:keywords/>
  <dc:description/>
  <cp:lastModifiedBy>User</cp:lastModifiedBy>
  <cp:lastPrinted>2013-02-27T04:51:34Z</cp:lastPrinted>
  <dcterms:created xsi:type="dcterms:W3CDTF">1997-07-18T04:41:28Z</dcterms:created>
  <dcterms:modified xsi:type="dcterms:W3CDTF">2014-01-16T04:18:55Z</dcterms:modified>
  <cp:category/>
  <cp:version/>
  <cp:contentType/>
  <cp:contentStatus/>
</cp:coreProperties>
</file>