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0935" windowHeight="12735" tabRatio="738" activeTab="0"/>
  </bookViews>
  <sheets>
    <sheet name="インフルエンザ【09_10シーズン】36-" sheetId="1" r:id="rId1"/>
    <sheet name="（参考）インフルエンザ【2010年】" sheetId="2" r:id="rId2"/>
    <sheet name="RSウイルス感染症【09_10シーズン】" sheetId="3" r:id="rId3"/>
    <sheet name="（参考）RSウイルス感染症【2010年】" sheetId="4" r:id="rId4"/>
    <sheet name="咽頭結膜熱" sheetId="5" r:id="rId5"/>
    <sheet name="A群溶レン菌咽頭炎" sheetId="6" r:id="rId6"/>
    <sheet name="感染性胃腸炎【09_10シーズン】" sheetId="7" r:id="rId7"/>
    <sheet name="（参考）感染性胃腸炎【2010年】" sheetId="8" r:id="rId8"/>
    <sheet name="水痘" sheetId="9" r:id="rId9"/>
    <sheet name="手足口病" sheetId="10" r:id="rId10"/>
    <sheet name="伝染性紅斑" sheetId="11" r:id="rId11"/>
    <sheet name="突発性発しん" sheetId="12" r:id="rId12"/>
    <sheet name="百日咳" sheetId="13" r:id="rId13"/>
    <sheet name="ヘルパンギーナ" sheetId="14" r:id="rId14"/>
    <sheet name="流行性耳下腺炎" sheetId="15" r:id="rId15"/>
    <sheet name="急性出血性結膜炎" sheetId="16" r:id="rId16"/>
    <sheet name="流行性角結膜炎" sheetId="17" r:id="rId17"/>
    <sheet name="細菌性髄膜炎、無菌性髄膜炎" sheetId="18" r:id="rId18"/>
    <sheet name="マイコプラズマ肺炎、クラミジア肺炎" sheetId="19" r:id="rId19"/>
    <sheet name="性器クラミジア感染症・性器ヘルペスウイルス感染症" sheetId="20" r:id="rId20"/>
    <sheet name="尖圭コンジローマ・淋菌感染症" sheetId="21" r:id="rId21"/>
    <sheet name="月報_基幹定点" sheetId="22" r:id="rId22"/>
  </sheets>
  <definedNames>
    <definedName name="_xlnm.Print_Area" localSheetId="3">'（参考）RSウイルス感染症【2010年】'!$A$1:$AB$59</definedName>
    <definedName name="_xlnm.Print_Area" localSheetId="1">'（参考）インフルエンザ【2010年】'!$A$1:$AB$59</definedName>
    <definedName name="_xlnm.Print_Area" localSheetId="7">'（参考）感染性胃腸炎【2010年】'!$A$1:$AB$59</definedName>
    <definedName name="_xlnm.Print_Area" localSheetId="5">'A群溶レン菌咽頭炎'!$A$1:$AB$59</definedName>
    <definedName name="_xlnm.Print_Area" localSheetId="2">'RSウイルス感染症【09_10シーズン】'!$A$1:$AB$59</definedName>
    <definedName name="_xlnm.Print_Area" localSheetId="0">'インフルエンザ【09_10シーズン】36-'!$A$1:$AB$59</definedName>
    <definedName name="_xlnm.Print_Area" localSheetId="13">'ヘルパンギーナ'!$A$1:$AB$59</definedName>
    <definedName name="_xlnm.Print_Area" localSheetId="18">'マイコプラズマ肺炎、クラミジア肺炎'!$A$1:$AO$59</definedName>
    <definedName name="_xlnm.Print_Area" localSheetId="4">'咽頭結膜熱'!$A$1:$AB$59</definedName>
    <definedName name="_xlnm.Print_Area" localSheetId="6">'感染性胃腸炎【09_10シーズン】'!$A$1:$AB$59</definedName>
    <definedName name="_xlnm.Print_Area" localSheetId="15">'急性出血性結膜炎'!$A$1:$Z$59</definedName>
    <definedName name="_xlnm.Print_Area" localSheetId="21">'月報_基幹定点'!$A$1:$Y$56</definedName>
    <definedName name="_xlnm.Print_Area" localSheetId="17">'細菌性髄膜炎、無菌性髄膜炎'!$A$1:$AO$59</definedName>
    <definedName name="_xlnm.Print_Area" localSheetId="9">'手足口病'!$A$1:$AB$59</definedName>
    <definedName name="_xlnm.Print_Area" localSheetId="8">'水痘'!$A$1:$AB$59</definedName>
    <definedName name="_xlnm.Print_Area" localSheetId="19">'性器クラミジア感染症・性器ヘルペスウイルス感染症'!$A$1:$AA$37</definedName>
    <definedName name="_xlnm.Print_Area" localSheetId="20">'尖圭コンジローマ・淋菌感染症'!$A$1:$AA$37</definedName>
    <definedName name="_xlnm.Print_Area" localSheetId="10">'伝染性紅斑'!$A$1:$AB$59</definedName>
    <definedName name="_xlnm.Print_Area" localSheetId="11">'突発性発しん'!$A$1:$AB$59</definedName>
    <definedName name="_xlnm.Print_Area" localSheetId="12">'百日咳'!$A$1:$AB$59</definedName>
    <definedName name="_xlnm.Print_Area" localSheetId="16">'流行性角結膜炎'!$A$1:$Z$59</definedName>
    <definedName name="_xlnm.Print_Area" localSheetId="14">'流行性耳下腺炎'!$A$1:$AB$59</definedName>
  </definedNames>
  <calcPr fullCalcOnLoad="1"/>
</workbook>
</file>

<file path=xl/sharedStrings.xml><?xml version="1.0" encoding="utf-8"?>
<sst xmlns="http://schemas.openxmlformats.org/spreadsheetml/2006/main" count="1868" uniqueCount="112">
  <si>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</si>
  <si>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</si>
  <si>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</si>
  <si>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</si>
  <si>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</si>
  <si>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</si>
  <si>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</si>
  <si>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</si>
  <si>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</si>
  <si>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</si>
  <si>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</si>
  <si>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</si>
  <si>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</si>
  <si>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</si>
  <si>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</si>
  <si>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</si>
  <si>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</si>
  <si>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</si>
  <si>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</si>
  <si>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</si>
  <si>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</si>
  <si>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</si>
  <si>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</si>
  <si>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</si>
  <si>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</si>
  <si>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</si>
  <si>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</si>
  <si>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</si>
  <si>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</si>
  <si>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</si>
  <si>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</si>
  <si>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</si>
  <si>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</si>
  <si>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</si>
  <si>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</si>
  <si>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</si>
  <si>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</si>
  <si>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</si>
  <si>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</si>
  <si>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</si>
  <si>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</si>
  <si>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</si>
  <si>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</si>
  <si>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</si>
  <si>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</si>
  <si>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</si>
  <si>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</si>
  <si>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</si>
  <si>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</si>
  <si>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</si>
  <si>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</si>
  <si>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</si>
  <si>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</si>
  <si>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</si>
  <si>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</si>
  <si>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</si>
  <si>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</si>
  <si>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</si>
  <si>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</si>
  <si>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</si>
  <si>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</si>
  <si>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</si>
  <si>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</si>
  <si>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</si>
  <si>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</si>
  <si>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</si>
  <si>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</si>
  <si>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水痘</t>
  </si>
  <si>
    <t>手足口病</t>
  </si>
  <si>
    <t>伝染性紅斑</t>
  </si>
  <si>
    <t>百日咳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</si>
  <si>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</si>
  <si>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</si>
  <si>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</si>
  <si>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</si>
  <si>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</si>
  <si>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</si>
  <si>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</si>
  <si>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</si>
  <si>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</si>
  <si>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</si>
  <si>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</si>
  <si>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</si>
  <si>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</si>
  <si>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</si>
  <si>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</si>
  <si>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松山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</si>
  <si>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</si>
  <si>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</si>
  <si>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</si>
  <si>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</si>
  <si>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</si>
  <si>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</si>
  <si>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</si>
  <si>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2007
／
2008</t>
  </si>
  <si>
    <r>
      <t>2009/2010</t>
    </r>
    <r>
      <rPr>
        <sz val="11"/>
        <color indexed="8"/>
        <rFont val="ＭＳ Ｐゴシック"/>
        <family val="3"/>
      </rPr>
      <t>シーズン保健所別</t>
    </r>
  </si>
  <si>
    <t>2008
／
2009</t>
  </si>
  <si>
    <r>
      <t>2010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　保健所別</t>
    </r>
  </si>
  <si>
    <r>
      <t>2010</t>
    </r>
    <r>
      <rPr>
        <sz val="11"/>
        <color indexed="8"/>
        <rFont val="ＭＳ Ｐゴシック"/>
        <family val="3"/>
      </rPr>
      <t>年　保健所別</t>
    </r>
  </si>
  <si>
    <r>
      <t>2010</t>
    </r>
    <r>
      <rPr>
        <sz val="11"/>
        <color indexed="8"/>
        <rFont val="ＭＳ Ｐゴシック"/>
        <family val="3"/>
      </rPr>
      <t>年　保健所別</t>
    </r>
  </si>
  <si>
    <r>
      <t>2010</t>
    </r>
    <r>
      <rPr>
        <sz val="11"/>
        <color indexed="8"/>
        <rFont val="ＭＳ Ｐゴシック"/>
        <family val="3"/>
      </rPr>
      <t>年　保健所別</t>
    </r>
  </si>
  <si>
    <r>
      <t>2010</t>
    </r>
    <r>
      <rPr>
        <sz val="11"/>
        <color indexed="8"/>
        <rFont val="ＭＳ Ｐゴシック"/>
        <family val="3"/>
      </rPr>
      <t>年　保健所別</t>
    </r>
  </si>
  <si>
    <r>
      <t>2010</t>
    </r>
    <r>
      <rPr>
        <sz val="11"/>
        <color indexed="8"/>
        <rFont val="ＭＳ Ｐゴシック"/>
        <family val="3"/>
      </rPr>
      <t>年　保健所別</t>
    </r>
  </si>
  <si>
    <r>
      <t xml:space="preserve">2009
</t>
    </r>
    <r>
      <rPr>
        <sz val="11"/>
        <color indexed="8"/>
        <rFont val="ＭＳ Ｐゴシック"/>
        <family val="3"/>
      </rPr>
      <t xml:space="preserve">／
</t>
    </r>
    <r>
      <rPr>
        <sz val="11"/>
        <color indexed="8"/>
        <rFont val="Century"/>
        <family val="1"/>
      </rPr>
      <t>2010</t>
    </r>
  </si>
  <si>
    <r>
      <t>感染性胃腸炎</t>
    </r>
    <r>
      <rPr>
        <sz val="12"/>
        <color indexed="8"/>
        <rFont val="ＭＳ Ｐゴシック"/>
        <family val="3"/>
      </rPr>
      <t>　【2009/2010シーズン（2009年第36週～2010年第35週）】</t>
    </r>
  </si>
  <si>
    <r>
      <t>RSウイルス感染症</t>
    </r>
    <r>
      <rPr>
        <sz val="12"/>
        <color indexed="8"/>
        <rFont val="ＭＳ Ｐゴシック"/>
        <family val="3"/>
      </rPr>
      <t>　【2009/2010シーズン（2009年第36週～2010年第35週）】</t>
    </r>
  </si>
  <si>
    <r>
      <t>（参考）RSウイルス感染症</t>
    </r>
    <r>
      <rPr>
        <sz val="12"/>
        <color indexed="8"/>
        <rFont val="ＭＳ Ｐゴシック"/>
        <family val="3"/>
      </rPr>
      <t>　【2010年第1週～2010年第52週）】</t>
    </r>
  </si>
  <si>
    <r>
      <t>（参考）感染性胃腸炎</t>
    </r>
    <r>
      <rPr>
        <sz val="12"/>
        <color indexed="8"/>
        <rFont val="ＭＳ Ｐゴシック"/>
        <family val="3"/>
      </rPr>
      <t>　【2010年第1週～2010年第52週）】</t>
    </r>
  </si>
  <si>
    <r>
      <t>（参考）インフルエンザ</t>
    </r>
    <r>
      <rPr>
        <sz val="12"/>
        <color indexed="8"/>
        <rFont val="ＭＳ Ｐゴシック"/>
        <family val="3"/>
      </rPr>
      <t>　【2010年第1週～2010年第52週）】</t>
    </r>
  </si>
  <si>
    <t>注）2010年の全国患者報告数及び定点当たり報告数は速報値である（2011年3月5日集計）。　　　　　　　　</t>
  </si>
  <si>
    <t>注）2010年の全国患者報告数は速報値である（2011年3月5日集計）。　なお、全国の定点当たり報告数は国から情報還元されていないため、報告数のみ掲載した。</t>
  </si>
  <si>
    <r>
      <t>インフルエンザ</t>
    </r>
    <r>
      <rPr>
        <sz val="12"/>
        <color indexed="8"/>
        <rFont val="ＭＳ Ｐゴシック"/>
        <family val="3"/>
      </rPr>
      <t>　【2009/2010シーズン（2009年第36週～2010年第35週）】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</si>
</sst>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sz val="16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2"/>
      <name val="ＭＳ Ｐ明朝"/>
      <family val="1"/>
    </font>
    <font>
      <sz val="7.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189" fontId="7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 horizontal="right"/>
    </xf>
    <xf numFmtId="0" fontId="10" fillId="0" borderId="0" xfId="0" applyFont="1" applyAlignment="1">
      <alignment/>
    </xf>
    <xf numFmtId="194" fontId="8" fillId="0" borderId="10" xfId="0" applyNumberFormat="1" applyFont="1" applyBorder="1" applyAlignment="1">
      <alignment vertical="center"/>
    </xf>
    <xf numFmtId="194" fontId="8" fillId="0" borderId="11" xfId="0" applyNumberFormat="1" applyFont="1" applyBorder="1" applyAlignment="1">
      <alignment vertical="center"/>
    </xf>
    <xf numFmtId="194" fontId="8" fillId="0" borderId="12" xfId="0" applyNumberFormat="1" applyFont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92" fontId="8" fillId="0" borderId="14" xfId="0" applyNumberFormat="1" applyFont="1" applyBorder="1" applyAlignment="1">
      <alignment vertical="center"/>
    </xf>
    <xf numFmtId="192" fontId="8" fillId="0" borderId="11" xfId="0" applyNumberFormat="1" applyFont="1" applyBorder="1" applyAlignment="1">
      <alignment vertical="center"/>
    </xf>
    <xf numFmtId="192" fontId="8" fillId="0" borderId="12" xfId="0" applyNumberFormat="1" applyFont="1" applyBorder="1" applyAlignment="1">
      <alignment vertical="center"/>
    </xf>
    <xf numFmtId="192" fontId="8" fillId="0" borderId="10" xfId="0" applyNumberFormat="1" applyFont="1" applyBorder="1" applyAlignment="1">
      <alignment vertical="center"/>
    </xf>
    <xf numFmtId="193" fontId="8" fillId="0" borderId="10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vertical="center"/>
    </xf>
    <xf numFmtId="193" fontId="8" fillId="0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194" fontId="8" fillId="0" borderId="17" xfId="0" applyNumberFormat="1" applyFont="1" applyBorder="1" applyAlignment="1">
      <alignment vertical="center"/>
    </xf>
    <xf numFmtId="194" fontId="8" fillId="0" borderId="18" xfId="0" applyNumberFormat="1" applyFont="1" applyBorder="1" applyAlignment="1">
      <alignment vertical="center"/>
    </xf>
    <xf numFmtId="194" fontId="8" fillId="0" borderId="16" xfId="0" applyNumberFormat="1" applyFont="1" applyBorder="1" applyAlignment="1">
      <alignment vertical="center"/>
    </xf>
    <xf numFmtId="189" fontId="8" fillId="0" borderId="17" xfId="0" applyNumberFormat="1" applyFont="1" applyFill="1" applyBorder="1" applyAlignment="1">
      <alignment vertical="center"/>
    </xf>
    <xf numFmtId="189" fontId="8" fillId="0" borderId="18" xfId="0" applyNumberFormat="1" applyFont="1" applyFill="1" applyBorder="1" applyAlignment="1">
      <alignment vertical="center"/>
    </xf>
    <xf numFmtId="189" fontId="8" fillId="0" borderId="19" xfId="0" applyNumberFormat="1" applyFont="1" applyFill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18" xfId="0" applyNumberFormat="1" applyFont="1" applyBorder="1" applyAlignment="1">
      <alignment vertical="center"/>
    </xf>
    <xf numFmtId="192" fontId="8" fillId="0" borderId="16" xfId="0" applyNumberFormat="1" applyFont="1" applyBorder="1" applyAlignment="1">
      <alignment vertical="center"/>
    </xf>
    <xf numFmtId="192" fontId="8" fillId="0" borderId="17" xfId="0" applyNumberFormat="1" applyFont="1" applyBorder="1" applyAlignment="1">
      <alignment vertical="center"/>
    </xf>
    <xf numFmtId="193" fontId="8" fillId="0" borderId="17" xfId="0" applyNumberFormat="1" applyFont="1" applyFill="1" applyBorder="1" applyAlignment="1">
      <alignment vertical="center"/>
    </xf>
    <xf numFmtId="193" fontId="8" fillId="0" borderId="18" xfId="0" applyNumberFormat="1" applyFont="1" applyFill="1" applyBorder="1" applyAlignment="1">
      <alignment vertical="center"/>
    </xf>
    <xf numFmtId="193" fontId="8" fillId="0" borderId="21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 vertical="center" wrapText="1"/>
    </xf>
    <xf numFmtId="194" fontId="8" fillId="0" borderId="23" xfId="0" applyNumberFormat="1" applyFont="1" applyBorder="1" applyAlignment="1">
      <alignment vertical="center"/>
    </xf>
    <xf numFmtId="194" fontId="8" fillId="0" borderId="24" xfId="0" applyNumberFormat="1" applyFont="1" applyBorder="1" applyAlignment="1">
      <alignment vertical="center"/>
    </xf>
    <xf numFmtId="194" fontId="8" fillId="0" borderId="22" xfId="0" applyNumberFormat="1" applyFont="1" applyBorder="1" applyAlignment="1">
      <alignment vertical="center"/>
    </xf>
    <xf numFmtId="189" fontId="8" fillId="0" borderId="23" xfId="0" applyNumberFormat="1" applyFont="1" applyFill="1" applyBorder="1" applyAlignment="1">
      <alignment vertical="center"/>
    </xf>
    <xf numFmtId="189" fontId="8" fillId="0" borderId="24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vertical="center"/>
    </xf>
    <xf numFmtId="192" fontId="8" fillId="0" borderId="26" xfId="0" applyNumberFormat="1" applyFont="1" applyBorder="1" applyAlignment="1">
      <alignment vertical="center"/>
    </xf>
    <xf numFmtId="192" fontId="8" fillId="0" borderId="24" xfId="0" applyNumberFormat="1" applyFont="1" applyBorder="1" applyAlignment="1">
      <alignment vertical="center"/>
    </xf>
    <xf numFmtId="192" fontId="8" fillId="0" borderId="22" xfId="0" applyNumberFormat="1" applyFont="1" applyBorder="1" applyAlignment="1">
      <alignment vertical="center"/>
    </xf>
    <xf numFmtId="192" fontId="8" fillId="0" borderId="23" xfId="0" applyNumberFormat="1" applyFont="1" applyBorder="1" applyAlignment="1">
      <alignment vertical="center"/>
    </xf>
    <xf numFmtId="193" fontId="8" fillId="0" borderId="23" xfId="0" applyNumberFormat="1" applyFont="1" applyFill="1" applyBorder="1" applyAlignment="1">
      <alignment vertical="center"/>
    </xf>
    <xf numFmtId="193" fontId="8" fillId="0" borderId="24" xfId="0" applyNumberFormat="1" applyFont="1" applyFill="1" applyBorder="1" applyAlignment="1">
      <alignment vertical="center"/>
    </xf>
    <xf numFmtId="193" fontId="8" fillId="0" borderId="27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189" fontId="8" fillId="0" borderId="16" xfId="0" applyNumberFormat="1" applyFont="1" applyFill="1" applyBorder="1" applyAlignment="1">
      <alignment vertical="center"/>
    </xf>
    <xf numFmtId="192" fontId="8" fillId="0" borderId="18" xfId="0" applyNumberFormat="1" applyFont="1" applyFill="1" applyBorder="1" applyAlignment="1">
      <alignment vertical="center"/>
    </xf>
    <xf numFmtId="192" fontId="8" fillId="0" borderId="16" xfId="0" applyNumberFormat="1" applyFont="1" applyFill="1" applyBorder="1" applyAlignment="1">
      <alignment vertical="center"/>
    </xf>
    <xf numFmtId="192" fontId="8" fillId="0" borderId="17" xfId="0" applyNumberFormat="1" applyFont="1" applyFill="1" applyBorder="1" applyAlignment="1">
      <alignment vertical="center"/>
    </xf>
    <xf numFmtId="193" fontId="8" fillId="0" borderId="28" xfId="0" applyNumberFormat="1" applyFont="1" applyFill="1" applyBorder="1" applyAlignment="1">
      <alignment vertical="center"/>
    </xf>
    <xf numFmtId="193" fontId="8" fillId="0" borderId="29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189" fontId="8" fillId="0" borderId="22" xfId="0" applyNumberFormat="1" applyFont="1" applyFill="1" applyBorder="1" applyAlignment="1">
      <alignment vertical="center"/>
    </xf>
    <xf numFmtId="192" fontId="8" fillId="0" borderId="24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vertical="center"/>
    </xf>
    <xf numFmtId="189" fontId="8" fillId="0" borderId="30" xfId="0" applyNumberFormat="1" applyFont="1" applyFill="1" applyBorder="1" applyAlignment="1">
      <alignment vertical="center"/>
    </xf>
    <xf numFmtId="189" fontId="8" fillId="0" borderId="28" xfId="0" applyNumberFormat="1" applyFont="1" applyFill="1" applyBorder="1" applyAlignment="1">
      <alignment vertical="center"/>
    </xf>
    <xf numFmtId="189" fontId="8" fillId="0" borderId="31" xfId="0" applyNumberFormat="1" applyFont="1" applyFill="1" applyBorder="1" applyAlignment="1">
      <alignment vertical="center"/>
    </xf>
    <xf numFmtId="189" fontId="8" fillId="0" borderId="32" xfId="0" applyNumberFormat="1" applyFont="1" applyFill="1" applyBorder="1" applyAlignment="1">
      <alignment vertical="center"/>
    </xf>
    <xf numFmtId="192" fontId="8" fillId="0" borderId="28" xfId="0" applyNumberFormat="1" applyFont="1" applyFill="1" applyBorder="1" applyAlignment="1">
      <alignment vertical="center"/>
    </xf>
    <xf numFmtId="192" fontId="8" fillId="0" borderId="31" xfId="0" applyNumberFormat="1" applyFont="1" applyFill="1" applyBorder="1" applyAlignment="1">
      <alignment vertical="center"/>
    </xf>
    <xf numFmtId="192" fontId="8" fillId="0" borderId="30" xfId="0" applyNumberFormat="1" applyFont="1" applyFill="1" applyBorder="1" applyAlignment="1">
      <alignment vertical="center"/>
    </xf>
    <xf numFmtId="193" fontId="8" fillId="0" borderId="30" xfId="0" applyNumberFormat="1" applyFont="1" applyFill="1" applyBorder="1" applyAlignment="1">
      <alignment vertical="center"/>
    </xf>
    <xf numFmtId="189" fontId="8" fillId="0" borderId="10" xfId="0" applyNumberFormat="1" applyFont="1" applyBorder="1" applyAlignment="1">
      <alignment vertical="center"/>
    </xf>
    <xf numFmtId="189" fontId="8" fillId="0" borderId="11" xfId="0" applyNumberFormat="1" applyFont="1" applyBorder="1" applyAlignment="1">
      <alignment vertical="center"/>
    </xf>
    <xf numFmtId="189" fontId="8" fillId="0" borderId="12" xfId="0" applyNumberFormat="1" applyFont="1" applyBorder="1" applyAlignment="1">
      <alignment vertical="center"/>
    </xf>
    <xf numFmtId="189" fontId="8" fillId="0" borderId="17" xfId="0" applyNumberFormat="1" applyFont="1" applyBorder="1" applyAlignment="1">
      <alignment vertical="center"/>
    </xf>
    <xf numFmtId="189" fontId="8" fillId="0" borderId="18" xfId="0" applyNumberFormat="1" applyFont="1" applyBorder="1" applyAlignment="1">
      <alignment vertical="center"/>
    </xf>
    <xf numFmtId="189" fontId="8" fillId="0" borderId="16" xfId="0" applyNumberFormat="1" applyFont="1" applyBorder="1" applyAlignment="1">
      <alignment vertical="center"/>
    </xf>
    <xf numFmtId="189" fontId="8" fillId="0" borderId="23" xfId="0" applyNumberFormat="1" applyFont="1" applyBorder="1" applyAlignment="1">
      <alignment vertical="center"/>
    </xf>
    <xf numFmtId="189" fontId="8" fillId="0" borderId="24" xfId="0" applyNumberFormat="1" applyFont="1" applyBorder="1" applyAlignment="1">
      <alignment vertical="center"/>
    </xf>
    <xf numFmtId="189" fontId="8" fillId="0" borderId="22" xfId="0" applyNumberFormat="1" applyFont="1" applyBorder="1" applyAlignment="1">
      <alignment vertical="center"/>
    </xf>
    <xf numFmtId="189" fontId="8" fillId="0" borderId="30" xfId="0" applyNumberFormat="1" applyFont="1" applyBorder="1" applyAlignment="1">
      <alignment vertical="center"/>
    </xf>
    <xf numFmtId="189" fontId="8" fillId="0" borderId="28" xfId="0" applyNumberFormat="1" applyFont="1" applyBorder="1" applyAlignment="1">
      <alignment vertical="center"/>
    </xf>
    <xf numFmtId="189" fontId="8" fillId="0" borderId="31" xfId="0" applyNumberFormat="1" applyFont="1" applyBorder="1" applyAlignment="1">
      <alignment vertical="center"/>
    </xf>
    <xf numFmtId="192" fontId="8" fillId="0" borderId="33" xfId="0" applyNumberFormat="1" applyFont="1" applyBorder="1" applyAlignment="1">
      <alignment vertical="center"/>
    </xf>
    <xf numFmtId="192" fontId="8" fillId="0" borderId="28" xfId="0" applyNumberFormat="1" applyFont="1" applyBorder="1" applyAlignment="1">
      <alignment vertical="center"/>
    </xf>
    <xf numFmtId="192" fontId="8" fillId="0" borderId="31" xfId="0" applyNumberFormat="1" applyFont="1" applyBorder="1" applyAlignment="1">
      <alignment vertical="center"/>
    </xf>
    <xf numFmtId="192" fontId="8" fillId="0" borderId="30" xfId="0" applyNumberFormat="1" applyFont="1" applyBorder="1" applyAlignment="1">
      <alignment vertical="center"/>
    </xf>
    <xf numFmtId="189" fontId="8" fillId="0" borderId="34" xfId="0" applyNumberFormat="1" applyFont="1" applyBorder="1" applyAlignment="1">
      <alignment vertical="center"/>
    </xf>
    <xf numFmtId="189" fontId="8" fillId="0" borderId="35" xfId="0" applyNumberFormat="1" applyFont="1" applyBorder="1" applyAlignment="1">
      <alignment vertical="center"/>
    </xf>
    <xf numFmtId="189" fontId="8" fillId="0" borderId="36" xfId="0" applyNumberFormat="1" applyFont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35" xfId="0" applyNumberFormat="1" applyFont="1" applyFill="1" applyBorder="1" applyAlignment="1">
      <alignment vertical="center"/>
    </xf>
    <xf numFmtId="189" fontId="8" fillId="0" borderId="37" xfId="0" applyNumberFormat="1" applyFont="1" applyFill="1" applyBorder="1" applyAlignment="1">
      <alignment vertical="center"/>
    </xf>
    <xf numFmtId="192" fontId="8" fillId="0" borderId="38" xfId="0" applyNumberFormat="1" applyFont="1" applyBorder="1" applyAlignment="1">
      <alignment vertical="center"/>
    </xf>
    <xf numFmtId="192" fontId="8" fillId="0" borderId="35" xfId="0" applyNumberFormat="1" applyFont="1" applyBorder="1" applyAlignment="1">
      <alignment vertical="center"/>
    </xf>
    <xf numFmtId="192" fontId="8" fillId="0" borderId="36" xfId="0" applyNumberFormat="1" applyFont="1" applyBorder="1" applyAlignment="1">
      <alignment vertical="center"/>
    </xf>
    <xf numFmtId="192" fontId="8" fillId="0" borderId="34" xfId="0" applyNumberFormat="1" applyFont="1" applyBorder="1" applyAlignment="1">
      <alignment vertical="center"/>
    </xf>
    <xf numFmtId="192" fontId="8" fillId="0" borderId="34" xfId="0" applyNumberFormat="1" applyFont="1" applyFill="1" applyBorder="1" applyAlignment="1">
      <alignment vertical="center"/>
    </xf>
    <xf numFmtId="192" fontId="8" fillId="0" borderId="35" xfId="0" applyNumberFormat="1" applyFont="1" applyFill="1" applyBorder="1" applyAlignment="1">
      <alignment vertical="center"/>
    </xf>
    <xf numFmtId="192" fontId="8" fillId="0" borderId="39" xfId="0" applyNumberFormat="1" applyFont="1" applyFill="1" applyBorder="1" applyAlignment="1">
      <alignment vertical="center"/>
    </xf>
    <xf numFmtId="189" fontId="9" fillId="0" borderId="0" xfId="0" applyNumberFormat="1" applyFont="1" applyFill="1" applyAlignment="1">
      <alignment horizontal="right"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center" vertical="center" wrapText="1"/>
    </xf>
    <xf numFmtId="0" fontId="15" fillId="0" borderId="41" xfId="0" applyNumberFormat="1" applyFont="1" applyBorder="1" applyAlignment="1">
      <alignment horizontal="center" vertical="center" wrapText="1"/>
    </xf>
    <xf numFmtId="0" fontId="15" fillId="0" borderId="42" xfId="0" applyNumberFormat="1" applyFont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3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189" fontId="0" fillId="0" borderId="40" xfId="0" applyNumberFormat="1" applyFont="1" applyBorder="1" applyAlignment="1">
      <alignment vertical="top" textRotation="255"/>
    </xf>
    <xf numFmtId="189" fontId="0" fillId="0" borderId="41" xfId="0" applyNumberFormat="1" applyFont="1" applyBorder="1" applyAlignment="1">
      <alignment vertical="top" textRotation="255"/>
    </xf>
    <xf numFmtId="189" fontId="0" fillId="0" borderId="42" xfId="0" applyNumberFormat="1" applyFont="1" applyBorder="1" applyAlignment="1">
      <alignment vertical="top" textRotation="255"/>
    </xf>
    <xf numFmtId="0" fontId="15" fillId="0" borderId="43" xfId="0" applyNumberFormat="1" applyFont="1" applyBorder="1" applyAlignment="1">
      <alignment horizontal="center" vertical="center" wrapText="1"/>
    </xf>
    <xf numFmtId="0" fontId="15" fillId="0" borderId="4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89" fontId="8" fillId="0" borderId="13" xfId="0" applyNumberFormat="1" applyFont="1" applyBorder="1" applyAlignment="1">
      <alignment vertical="center"/>
    </xf>
    <xf numFmtId="193" fontId="8" fillId="0" borderId="10" xfId="0" applyNumberFormat="1" applyFont="1" applyBorder="1" applyAlignment="1">
      <alignment vertical="center"/>
    </xf>
    <xf numFmtId="193" fontId="8" fillId="0" borderId="11" xfId="0" applyNumberFormat="1" applyFont="1" applyBorder="1" applyAlignment="1">
      <alignment vertical="center"/>
    </xf>
    <xf numFmtId="193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89" fontId="8" fillId="0" borderId="19" xfId="0" applyNumberFormat="1" applyFont="1" applyBorder="1" applyAlignment="1">
      <alignment vertical="center"/>
    </xf>
    <xf numFmtId="193" fontId="8" fillId="0" borderId="17" xfId="0" applyNumberFormat="1" applyFont="1" applyBorder="1" applyAlignment="1">
      <alignment vertical="center"/>
    </xf>
    <xf numFmtId="193" fontId="8" fillId="0" borderId="18" xfId="0" applyNumberFormat="1" applyFont="1" applyBorder="1" applyAlignment="1">
      <alignment vertical="center"/>
    </xf>
    <xf numFmtId="193" fontId="8" fillId="0" borderId="21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89" fontId="8" fillId="0" borderId="25" xfId="0" applyNumberFormat="1" applyFont="1" applyBorder="1" applyAlignment="1">
      <alignment vertical="center"/>
    </xf>
    <xf numFmtId="193" fontId="8" fillId="0" borderId="23" xfId="0" applyNumberFormat="1" applyFont="1" applyBorder="1" applyAlignment="1">
      <alignment vertical="center"/>
    </xf>
    <xf numFmtId="193" fontId="8" fillId="0" borderId="24" xfId="0" applyNumberFormat="1" applyFont="1" applyBorder="1" applyAlignment="1">
      <alignment vertical="center"/>
    </xf>
    <xf numFmtId="193" fontId="8" fillId="0" borderId="27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9" fontId="8" fillId="0" borderId="32" xfId="0" applyNumberFormat="1" applyFont="1" applyBorder="1" applyAlignment="1">
      <alignment vertical="center"/>
    </xf>
    <xf numFmtId="193" fontId="8" fillId="0" borderId="30" xfId="0" applyNumberFormat="1" applyFont="1" applyBorder="1" applyAlignment="1">
      <alignment vertical="center"/>
    </xf>
    <xf numFmtId="193" fontId="8" fillId="0" borderId="28" xfId="0" applyNumberFormat="1" applyFont="1" applyBorder="1" applyAlignment="1">
      <alignment vertical="center"/>
    </xf>
    <xf numFmtId="193" fontId="8" fillId="0" borderId="2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89" fontId="8" fillId="0" borderId="37" xfId="0" applyNumberFormat="1" applyFont="1" applyBorder="1" applyAlignment="1">
      <alignment vertical="center"/>
    </xf>
    <xf numFmtId="192" fontId="8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  <xf numFmtId="189" fontId="10" fillId="0" borderId="0" xfId="0" applyNumberFormat="1" applyFont="1" applyAlignment="1">
      <alignment/>
    </xf>
    <xf numFmtId="189" fontId="10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193" fontId="8" fillId="0" borderId="34" xfId="0" applyNumberFormat="1" applyFont="1" applyBorder="1" applyAlignment="1">
      <alignment vertical="center"/>
    </xf>
    <xf numFmtId="193" fontId="8" fillId="0" borderId="35" xfId="0" applyNumberFormat="1" applyFont="1" applyBorder="1" applyAlignment="1">
      <alignment vertical="center"/>
    </xf>
    <xf numFmtId="193" fontId="8" fillId="0" borderId="36" xfId="0" applyNumberFormat="1" applyFont="1" applyBorder="1" applyAlignment="1">
      <alignment vertical="center"/>
    </xf>
    <xf numFmtId="193" fontId="8" fillId="0" borderId="39" xfId="0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194" fontId="8" fillId="0" borderId="49" xfId="0" applyNumberFormat="1" applyFont="1" applyBorder="1" applyAlignment="1">
      <alignment vertical="center"/>
    </xf>
    <xf numFmtId="194" fontId="8" fillId="0" borderId="50" xfId="0" applyNumberFormat="1" applyFont="1" applyBorder="1" applyAlignment="1">
      <alignment vertical="center"/>
    </xf>
    <xf numFmtId="194" fontId="8" fillId="0" borderId="51" xfId="0" applyNumberFormat="1" applyFont="1" applyBorder="1" applyAlignment="1">
      <alignment vertical="center"/>
    </xf>
    <xf numFmtId="189" fontId="8" fillId="0" borderId="50" xfId="0" applyNumberFormat="1" applyFont="1" applyBorder="1" applyAlignment="1">
      <alignment vertical="center"/>
    </xf>
    <xf numFmtId="189" fontId="8" fillId="0" borderId="52" xfId="0" applyNumberFormat="1" applyFont="1" applyBorder="1" applyAlignment="1">
      <alignment vertical="center"/>
    </xf>
    <xf numFmtId="193" fontId="8" fillId="0" borderId="49" xfId="0" applyNumberFormat="1" applyFont="1" applyBorder="1" applyAlignment="1">
      <alignment vertical="center"/>
    </xf>
    <xf numFmtId="193" fontId="8" fillId="0" borderId="50" xfId="0" applyNumberFormat="1" applyFont="1" applyBorder="1" applyAlignment="1">
      <alignment vertical="center"/>
    </xf>
    <xf numFmtId="193" fontId="8" fillId="0" borderId="51" xfId="0" applyNumberFormat="1" applyFont="1" applyBorder="1" applyAlignment="1">
      <alignment vertical="center"/>
    </xf>
    <xf numFmtId="193" fontId="8" fillId="0" borderId="53" xfId="0" applyNumberFormat="1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194" fontId="8" fillId="0" borderId="55" xfId="0" applyNumberFormat="1" applyFont="1" applyBorder="1" applyAlignment="1">
      <alignment vertical="center"/>
    </xf>
    <xf numFmtId="194" fontId="8" fillId="0" borderId="56" xfId="0" applyNumberFormat="1" applyFont="1" applyBorder="1" applyAlignment="1">
      <alignment vertical="center"/>
    </xf>
    <xf numFmtId="194" fontId="8" fillId="0" borderId="57" xfId="0" applyNumberFormat="1" applyFont="1" applyBorder="1" applyAlignment="1">
      <alignment vertical="center"/>
    </xf>
    <xf numFmtId="189" fontId="8" fillId="0" borderId="56" xfId="0" applyNumberFormat="1" applyFont="1" applyBorder="1" applyAlignment="1">
      <alignment vertical="center"/>
    </xf>
    <xf numFmtId="189" fontId="8" fillId="0" borderId="58" xfId="0" applyNumberFormat="1" applyFont="1" applyBorder="1" applyAlignment="1">
      <alignment vertical="center"/>
    </xf>
    <xf numFmtId="193" fontId="8" fillId="0" borderId="55" xfId="0" applyNumberFormat="1" applyFont="1" applyBorder="1" applyAlignment="1">
      <alignment vertical="center"/>
    </xf>
    <xf numFmtId="193" fontId="8" fillId="0" borderId="56" xfId="0" applyNumberFormat="1" applyFont="1" applyBorder="1" applyAlignment="1">
      <alignment vertical="center"/>
    </xf>
    <xf numFmtId="193" fontId="8" fillId="0" borderId="57" xfId="0" applyNumberFormat="1" applyFont="1" applyBorder="1" applyAlignment="1">
      <alignment vertical="center"/>
    </xf>
    <xf numFmtId="193" fontId="8" fillId="0" borderId="59" xfId="0" applyNumberFormat="1" applyFont="1" applyBorder="1" applyAlignment="1">
      <alignment vertical="center"/>
    </xf>
    <xf numFmtId="189" fontId="8" fillId="0" borderId="55" xfId="0" applyNumberFormat="1" applyFont="1" applyFill="1" applyBorder="1" applyAlignment="1">
      <alignment vertical="center"/>
    </xf>
    <xf numFmtId="189" fontId="8" fillId="0" borderId="56" xfId="0" applyNumberFormat="1" applyFont="1" applyFill="1" applyBorder="1" applyAlignment="1">
      <alignment vertical="center"/>
    </xf>
    <xf numFmtId="189" fontId="8" fillId="0" borderId="57" xfId="0" applyNumberFormat="1" applyFont="1" applyFill="1" applyBorder="1" applyAlignment="1">
      <alignment vertical="center"/>
    </xf>
    <xf numFmtId="189" fontId="8" fillId="0" borderId="58" xfId="0" applyNumberFormat="1" applyFont="1" applyFill="1" applyBorder="1" applyAlignment="1">
      <alignment vertical="center"/>
    </xf>
    <xf numFmtId="193" fontId="8" fillId="0" borderId="55" xfId="0" applyNumberFormat="1" applyFont="1" applyFill="1" applyBorder="1" applyAlignment="1">
      <alignment vertical="center"/>
    </xf>
    <xf numFmtId="193" fontId="8" fillId="0" borderId="56" xfId="0" applyNumberFormat="1" applyFont="1" applyFill="1" applyBorder="1" applyAlignment="1">
      <alignment vertical="center"/>
    </xf>
    <xf numFmtId="193" fontId="8" fillId="0" borderId="57" xfId="0" applyNumberFormat="1" applyFont="1" applyFill="1" applyBorder="1" applyAlignment="1">
      <alignment vertical="center"/>
    </xf>
    <xf numFmtId="193" fontId="8" fillId="0" borderId="59" xfId="0" applyNumberFormat="1" applyFont="1" applyFill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189" fontId="8" fillId="0" borderId="61" xfId="0" applyNumberFormat="1" applyFont="1" applyFill="1" applyBorder="1" applyAlignment="1">
      <alignment vertical="center"/>
    </xf>
    <xf numFmtId="189" fontId="8" fillId="0" borderId="62" xfId="0" applyNumberFormat="1" applyFont="1" applyFill="1" applyBorder="1" applyAlignment="1">
      <alignment vertical="center"/>
    </xf>
    <xf numFmtId="189" fontId="8" fillId="0" borderId="63" xfId="0" applyNumberFormat="1" applyFont="1" applyFill="1" applyBorder="1" applyAlignment="1">
      <alignment vertical="center"/>
    </xf>
    <xf numFmtId="189" fontId="8" fillId="0" borderId="64" xfId="0" applyNumberFormat="1" applyFont="1" applyFill="1" applyBorder="1" applyAlignment="1">
      <alignment vertical="center"/>
    </xf>
    <xf numFmtId="193" fontId="8" fillId="0" borderId="61" xfId="0" applyNumberFormat="1" applyFont="1" applyFill="1" applyBorder="1" applyAlignment="1">
      <alignment vertical="center"/>
    </xf>
    <xf numFmtId="193" fontId="8" fillId="0" borderId="62" xfId="0" applyNumberFormat="1" applyFont="1" applyFill="1" applyBorder="1" applyAlignment="1">
      <alignment vertical="center"/>
    </xf>
    <xf numFmtId="193" fontId="8" fillId="0" borderId="63" xfId="0" applyNumberFormat="1" applyFont="1" applyFill="1" applyBorder="1" applyAlignment="1">
      <alignment vertical="center"/>
    </xf>
    <xf numFmtId="193" fontId="8" fillId="0" borderId="65" xfId="0" applyNumberFormat="1" applyFont="1" applyFill="1" applyBorder="1" applyAlignment="1">
      <alignment vertical="center"/>
    </xf>
    <xf numFmtId="192" fontId="8" fillId="0" borderId="49" xfId="0" applyNumberFormat="1" applyFont="1" applyBorder="1" applyAlignment="1">
      <alignment vertical="center"/>
    </xf>
    <xf numFmtId="192" fontId="8" fillId="0" borderId="50" xfId="0" applyNumberFormat="1" applyFont="1" applyBorder="1" applyAlignment="1">
      <alignment vertical="center"/>
    </xf>
    <xf numFmtId="192" fontId="8" fillId="0" borderId="51" xfId="0" applyNumberFormat="1" applyFont="1" applyBorder="1" applyAlignment="1">
      <alignment vertical="center"/>
    </xf>
    <xf numFmtId="192" fontId="8" fillId="0" borderId="55" xfId="0" applyNumberFormat="1" applyFont="1" applyBorder="1" applyAlignment="1">
      <alignment vertical="center"/>
    </xf>
    <xf numFmtId="192" fontId="8" fillId="0" borderId="56" xfId="0" applyNumberFormat="1" applyFont="1" applyBorder="1" applyAlignment="1">
      <alignment vertical="center"/>
    </xf>
    <xf numFmtId="192" fontId="8" fillId="0" borderId="57" xfId="0" applyNumberFormat="1" applyFont="1" applyBorder="1" applyAlignment="1">
      <alignment vertical="center"/>
    </xf>
    <xf numFmtId="192" fontId="8" fillId="0" borderId="55" xfId="0" applyNumberFormat="1" applyFont="1" applyFill="1" applyBorder="1" applyAlignment="1">
      <alignment vertical="center"/>
    </xf>
    <xf numFmtId="192" fontId="8" fillId="0" borderId="56" xfId="0" applyNumberFormat="1" applyFont="1" applyFill="1" applyBorder="1" applyAlignment="1">
      <alignment vertical="center"/>
    </xf>
    <xf numFmtId="192" fontId="8" fillId="0" borderId="57" xfId="0" applyNumberFormat="1" applyFont="1" applyFill="1" applyBorder="1" applyAlignment="1">
      <alignment vertical="center"/>
    </xf>
    <xf numFmtId="192" fontId="8" fillId="0" borderId="61" xfId="0" applyNumberFormat="1" applyFont="1" applyFill="1" applyBorder="1" applyAlignment="1">
      <alignment vertical="center"/>
    </xf>
    <xf numFmtId="192" fontId="8" fillId="0" borderId="62" xfId="0" applyNumberFormat="1" applyFont="1" applyFill="1" applyBorder="1" applyAlignment="1">
      <alignment vertical="center"/>
    </xf>
    <xf numFmtId="192" fontId="8" fillId="0" borderId="63" xfId="0" applyNumberFormat="1" applyFont="1" applyFill="1" applyBorder="1" applyAlignment="1">
      <alignment vertical="center"/>
    </xf>
    <xf numFmtId="192" fontId="8" fillId="0" borderId="66" xfId="0" applyNumberFormat="1" applyFont="1" applyBorder="1" applyAlignment="1">
      <alignment vertical="center"/>
    </xf>
    <xf numFmtId="192" fontId="8" fillId="0" borderId="41" xfId="0" applyNumberFormat="1" applyFont="1" applyBorder="1" applyAlignment="1">
      <alignment vertical="center"/>
    </xf>
    <xf numFmtId="192" fontId="8" fillId="0" borderId="42" xfId="0" applyNumberFormat="1" applyFont="1" applyBorder="1" applyAlignment="1">
      <alignment vertical="center"/>
    </xf>
    <xf numFmtId="194" fontId="8" fillId="0" borderId="30" xfId="0" applyNumberFormat="1" applyFont="1" applyBorder="1" applyAlignment="1">
      <alignment vertical="center"/>
    </xf>
    <xf numFmtId="194" fontId="8" fillId="0" borderId="34" xfId="0" applyNumberFormat="1" applyFont="1" applyBorder="1" applyAlignment="1">
      <alignment vertical="center"/>
    </xf>
    <xf numFmtId="192" fontId="8" fillId="0" borderId="40" xfId="0" applyNumberFormat="1" applyFont="1" applyBorder="1" applyAlignment="1">
      <alignment vertical="center"/>
    </xf>
    <xf numFmtId="192" fontId="8" fillId="0" borderId="29" xfId="0" applyNumberFormat="1" applyFont="1" applyBorder="1" applyAlignment="1">
      <alignment vertical="center"/>
    </xf>
    <xf numFmtId="192" fontId="8" fillId="0" borderId="21" xfId="0" applyNumberFormat="1" applyFont="1" applyBorder="1" applyAlignment="1">
      <alignment vertical="center"/>
    </xf>
    <xf numFmtId="192" fontId="8" fillId="33" borderId="18" xfId="0" applyNumberFormat="1" applyFont="1" applyFill="1" applyBorder="1" applyAlignment="1">
      <alignment vertical="center"/>
    </xf>
    <xf numFmtId="192" fontId="8" fillId="33" borderId="16" xfId="0" applyNumberFormat="1" applyFont="1" applyFill="1" applyBorder="1" applyAlignment="1">
      <alignment vertical="center"/>
    </xf>
    <xf numFmtId="189" fontId="8" fillId="33" borderId="41" xfId="0" applyNumberFormat="1" applyFont="1" applyFill="1" applyBorder="1" applyAlignment="1">
      <alignment vertical="center"/>
    </xf>
    <xf numFmtId="192" fontId="8" fillId="33" borderId="20" xfId="0" applyNumberFormat="1" applyFont="1" applyFill="1" applyBorder="1" applyAlignment="1">
      <alignment vertical="center"/>
    </xf>
    <xf numFmtId="189" fontId="8" fillId="0" borderId="51" xfId="0" applyNumberFormat="1" applyFont="1" applyBorder="1" applyAlignment="1">
      <alignment vertical="center"/>
    </xf>
    <xf numFmtId="189" fontId="8" fillId="0" borderId="57" xfId="0" applyNumberFormat="1" applyFont="1" applyBorder="1" applyAlignment="1">
      <alignment vertical="center"/>
    </xf>
    <xf numFmtId="189" fontId="0" fillId="0" borderId="66" xfId="0" applyNumberFormat="1" applyFont="1" applyBorder="1" applyAlignment="1">
      <alignment vertical="top" textRotation="255"/>
    </xf>
    <xf numFmtId="189" fontId="0" fillId="0" borderId="44" xfId="0" applyNumberFormat="1" applyFont="1" applyBorder="1" applyAlignment="1">
      <alignment vertical="top" textRotation="255"/>
    </xf>
    <xf numFmtId="193" fontId="8" fillId="0" borderId="67" xfId="0" applyNumberFormat="1" applyFont="1" applyBorder="1" applyAlignment="1">
      <alignment vertical="center"/>
    </xf>
    <xf numFmtId="193" fontId="8" fillId="0" borderId="68" xfId="0" applyNumberFormat="1" applyFont="1" applyBorder="1" applyAlignment="1">
      <alignment vertical="center"/>
    </xf>
    <xf numFmtId="193" fontId="8" fillId="0" borderId="68" xfId="0" applyNumberFormat="1" applyFont="1" applyFill="1" applyBorder="1" applyAlignment="1">
      <alignment vertical="center"/>
    </xf>
    <xf numFmtId="193" fontId="8" fillId="0" borderId="69" xfId="0" applyNumberFormat="1" applyFont="1" applyFill="1" applyBorder="1" applyAlignment="1">
      <alignment vertical="center"/>
    </xf>
    <xf numFmtId="193" fontId="8" fillId="0" borderId="38" xfId="0" applyNumberFormat="1" applyFont="1" applyBorder="1" applyAlignment="1">
      <alignment vertical="center"/>
    </xf>
    <xf numFmtId="0" fontId="15" fillId="0" borderId="70" xfId="0" applyNumberFormat="1" applyFont="1" applyBorder="1" applyAlignment="1">
      <alignment horizontal="center" vertical="center" wrapText="1"/>
    </xf>
    <xf numFmtId="189" fontId="8" fillId="0" borderId="71" xfId="0" applyNumberFormat="1" applyFont="1" applyBorder="1" applyAlignment="1">
      <alignment vertical="center"/>
    </xf>
    <xf numFmtId="189" fontId="8" fillId="0" borderId="72" xfId="0" applyNumberFormat="1" applyFont="1" applyBorder="1" applyAlignment="1">
      <alignment vertical="center"/>
    </xf>
    <xf numFmtId="189" fontId="8" fillId="0" borderId="72" xfId="0" applyNumberFormat="1" applyFont="1" applyFill="1" applyBorder="1" applyAlignment="1">
      <alignment vertical="center"/>
    </xf>
    <xf numFmtId="189" fontId="8" fillId="0" borderId="73" xfId="0" applyNumberFormat="1" applyFont="1" applyFill="1" applyBorder="1" applyAlignment="1">
      <alignment vertical="center"/>
    </xf>
    <xf numFmtId="189" fontId="8" fillId="0" borderId="74" xfId="0" applyNumberFormat="1" applyFont="1" applyBorder="1" applyAlignment="1">
      <alignment vertical="center"/>
    </xf>
    <xf numFmtId="0" fontId="15" fillId="0" borderId="6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189" fontId="10" fillId="0" borderId="0" xfId="0" applyNumberFormat="1" applyFont="1" applyFill="1" applyAlignment="1">
      <alignment horizontal="left"/>
    </xf>
    <xf numFmtId="189" fontId="0" fillId="0" borderId="70" xfId="0" applyNumberFormat="1" applyFont="1" applyBorder="1" applyAlignment="1">
      <alignment vertical="top" textRotation="255"/>
    </xf>
    <xf numFmtId="194" fontId="8" fillId="0" borderId="12" xfId="0" applyNumberFormat="1" applyFont="1" applyFill="1" applyBorder="1" applyAlignment="1">
      <alignment vertical="center"/>
    </xf>
    <xf numFmtId="194" fontId="8" fillId="0" borderId="16" xfId="0" applyNumberFormat="1" applyFont="1" applyFill="1" applyBorder="1" applyAlignment="1">
      <alignment vertical="center"/>
    </xf>
    <xf numFmtId="192" fontId="8" fillId="0" borderId="12" xfId="0" applyNumberFormat="1" applyFont="1" applyFill="1" applyBorder="1" applyAlignment="1">
      <alignment vertical="center"/>
    </xf>
    <xf numFmtId="193" fontId="8" fillId="33" borderId="17" xfId="0" applyNumberFormat="1" applyFont="1" applyFill="1" applyBorder="1" applyAlignment="1">
      <alignment vertical="center"/>
    </xf>
    <xf numFmtId="0" fontId="15" fillId="0" borderId="17" xfId="0" applyNumberFormat="1" applyFont="1" applyBorder="1" applyAlignment="1">
      <alignment horizontal="center" vertical="center" wrapText="1"/>
    </xf>
    <xf numFmtId="194" fontId="8" fillId="0" borderId="28" xfId="0" applyNumberFormat="1" applyFont="1" applyBorder="1" applyAlignment="1">
      <alignment vertical="center"/>
    </xf>
    <xf numFmtId="194" fontId="8" fillId="0" borderId="31" xfId="0" applyNumberFormat="1" applyFont="1" applyBorder="1" applyAlignment="1">
      <alignment vertical="center"/>
    </xf>
    <xf numFmtId="0" fontId="15" fillId="0" borderId="64" xfId="0" applyNumberFormat="1" applyFont="1" applyBorder="1" applyAlignment="1">
      <alignment horizontal="center" vertical="center" wrapText="1"/>
    </xf>
    <xf numFmtId="193" fontId="8" fillId="33" borderId="41" xfId="0" applyNumberFormat="1" applyFont="1" applyFill="1" applyBorder="1" applyAlignment="1">
      <alignment vertical="center"/>
    </xf>
    <xf numFmtId="189" fontId="8" fillId="33" borderId="24" xfId="0" applyNumberFormat="1" applyFont="1" applyFill="1" applyBorder="1" applyAlignment="1">
      <alignment vertical="center"/>
    </xf>
    <xf numFmtId="194" fontId="8" fillId="33" borderId="17" xfId="0" applyNumberFormat="1" applyFont="1" applyFill="1" applyBorder="1" applyAlignment="1">
      <alignment vertical="center"/>
    </xf>
    <xf numFmtId="192" fontId="8" fillId="33" borderId="17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9" fontId="8" fillId="0" borderId="49" xfId="0" applyNumberFormat="1" applyFont="1" applyFill="1" applyBorder="1" applyAlignment="1">
      <alignment vertical="center"/>
    </xf>
    <xf numFmtId="193" fontId="8" fillId="0" borderId="49" xfId="0" applyNumberFormat="1" applyFont="1" applyFill="1" applyBorder="1" applyAlignment="1">
      <alignment vertical="center"/>
    </xf>
    <xf numFmtId="193" fontId="8" fillId="0" borderId="34" xfId="0" applyNumberFormat="1" applyFont="1" applyFill="1" applyBorder="1" applyAlignment="1">
      <alignment vertical="center"/>
    </xf>
    <xf numFmtId="192" fontId="8" fillId="0" borderId="74" xfId="0" applyNumberFormat="1" applyFont="1" applyBorder="1" applyAlignment="1">
      <alignment vertical="center"/>
    </xf>
    <xf numFmtId="192" fontId="8" fillId="0" borderId="15" xfId="0" applyNumberFormat="1" applyFont="1" applyFill="1" applyBorder="1" applyAlignment="1">
      <alignment vertical="center"/>
    </xf>
    <xf numFmtId="192" fontId="8" fillId="0" borderId="21" xfId="0" applyNumberFormat="1" applyFont="1" applyFill="1" applyBorder="1" applyAlignment="1">
      <alignment vertical="center"/>
    </xf>
    <xf numFmtId="192" fontId="8" fillId="0" borderId="29" xfId="0" applyNumberFormat="1" applyFont="1" applyFill="1" applyBorder="1" applyAlignment="1">
      <alignment vertical="center"/>
    </xf>
    <xf numFmtId="192" fontId="8" fillId="0" borderId="27" xfId="0" applyNumberFormat="1" applyFont="1" applyFill="1" applyBorder="1" applyAlignment="1">
      <alignment vertical="center"/>
    </xf>
    <xf numFmtId="192" fontId="4" fillId="0" borderId="0" xfId="0" applyNumberFormat="1" applyFont="1" applyAlignment="1">
      <alignment/>
    </xf>
    <xf numFmtId="187" fontId="8" fillId="0" borderId="0" xfId="0" applyNumberFormat="1" applyFont="1" applyAlignment="1">
      <alignment vertical="center"/>
    </xf>
    <xf numFmtId="4" fontId="8" fillId="0" borderId="75" xfId="61" applyNumberFormat="1" applyFont="1" applyFill="1" applyBorder="1" applyAlignment="1">
      <alignment vertical="center" wrapText="1"/>
      <protection/>
    </xf>
    <xf numFmtId="4" fontId="8" fillId="0" borderId="76" xfId="61" applyNumberFormat="1" applyFont="1" applyFill="1" applyBorder="1" applyAlignment="1">
      <alignment vertical="center" wrapText="1"/>
      <protection/>
    </xf>
    <xf numFmtId="4" fontId="8" fillId="0" borderId="77" xfId="61" applyNumberFormat="1" applyFont="1" applyFill="1" applyBorder="1" applyAlignment="1">
      <alignment vertical="center" wrapText="1"/>
      <protection/>
    </xf>
    <xf numFmtId="4" fontId="8" fillId="0" borderId="78" xfId="61" applyNumberFormat="1" applyFont="1" applyFill="1" applyBorder="1" applyAlignment="1">
      <alignment vertical="center" wrapText="1"/>
      <protection/>
    </xf>
    <xf numFmtId="187" fontId="8" fillId="33" borderId="0" xfId="0" applyNumberFormat="1" applyFont="1" applyFill="1" applyAlignment="1">
      <alignment vertical="center"/>
    </xf>
    <xf numFmtId="189" fontId="8" fillId="0" borderId="71" xfId="0" applyNumberFormat="1" applyFont="1" applyFill="1" applyBorder="1" applyAlignment="1">
      <alignment vertical="center"/>
    </xf>
    <xf numFmtId="189" fontId="8" fillId="0" borderId="74" xfId="0" applyNumberFormat="1" applyFont="1" applyFill="1" applyBorder="1" applyAlignment="1">
      <alignment vertical="center"/>
    </xf>
    <xf numFmtId="193" fontId="8" fillId="0" borderId="71" xfId="0" applyNumberFormat="1" applyFont="1" applyBorder="1" applyAlignment="1">
      <alignment vertical="center"/>
    </xf>
    <xf numFmtId="193" fontId="8" fillId="0" borderId="72" xfId="0" applyNumberFormat="1" applyFont="1" applyBorder="1" applyAlignment="1">
      <alignment vertical="center"/>
    </xf>
    <xf numFmtId="193" fontId="8" fillId="0" borderId="72" xfId="0" applyNumberFormat="1" applyFont="1" applyFill="1" applyBorder="1" applyAlignment="1">
      <alignment vertical="center"/>
    </xf>
    <xf numFmtId="193" fontId="8" fillId="0" borderId="73" xfId="0" applyNumberFormat="1" applyFont="1" applyFill="1" applyBorder="1" applyAlignment="1">
      <alignment vertical="center"/>
    </xf>
    <xf numFmtId="193" fontId="8" fillId="0" borderId="74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189" fontId="0" fillId="0" borderId="17" xfId="0" applyNumberFormat="1" applyFont="1" applyBorder="1" applyAlignment="1">
      <alignment vertical="top" textRotation="255"/>
    </xf>
    <xf numFmtId="189" fontId="0" fillId="0" borderId="18" xfId="0" applyNumberFormat="1" applyFont="1" applyBorder="1" applyAlignment="1">
      <alignment vertical="top" textRotation="255"/>
    </xf>
    <xf numFmtId="189" fontId="0" fillId="0" borderId="16" xfId="0" applyNumberFormat="1" applyFont="1" applyBorder="1" applyAlignment="1">
      <alignment vertical="top" textRotation="255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/>
    </xf>
    <xf numFmtId="196" fontId="8" fillId="0" borderId="10" xfId="0" applyNumberFormat="1" applyFont="1" applyBorder="1" applyAlignment="1">
      <alignment vertical="center"/>
    </xf>
    <xf numFmtId="196" fontId="8" fillId="0" borderId="11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vertical="center"/>
    </xf>
    <xf numFmtId="196" fontId="8" fillId="0" borderId="17" xfId="0" applyNumberFormat="1" applyFont="1" applyBorder="1" applyAlignment="1">
      <alignment vertical="center"/>
    </xf>
    <xf numFmtId="196" fontId="8" fillId="0" borderId="18" xfId="0" applyNumberFormat="1" applyFont="1" applyBorder="1" applyAlignment="1">
      <alignment vertical="center"/>
    </xf>
    <xf numFmtId="196" fontId="8" fillId="0" borderId="16" xfId="0" applyNumberFormat="1" applyFont="1" applyBorder="1" applyAlignment="1">
      <alignment vertical="center"/>
    </xf>
    <xf numFmtId="196" fontId="8" fillId="0" borderId="23" xfId="0" applyNumberFormat="1" applyFont="1" applyBorder="1" applyAlignment="1">
      <alignment vertical="center"/>
    </xf>
    <xf numFmtId="196" fontId="8" fillId="0" borderId="24" xfId="0" applyNumberFormat="1" applyFont="1" applyBorder="1" applyAlignment="1">
      <alignment vertical="center"/>
    </xf>
    <xf numFmtId="196" fontId="8" fillId="0" borderId="22" xfId="0" applyNumberFormat="1" applyFont="1" applyBorder="1" applyAlignment="1">
      <alignment vertical="center"/>
    </xf>
    <xf numFmtId="193" fontId="8" fillId="0" borderId="12" xfId="0" applyNumberFormat="1" applyFont="1" applyBorder="1" applyAlignment="1">
      <alignment vertical="center"/>
    </xf>
    <xf numFmtId="193" fontId="8" fillId="0" borderId="16" xfId="0" applyNumberFormat="1" applyFont="1" applyBorder="1" applyAlignment="1">
      <alignment vertical="center"/>
    </xf>
    <xf numFmtId="193" fontId="8" fillId="0" borderId="22" xfId="0" applyNumberFormat="1" applyFont="1" applyBorder="1" applyAlignment="1">
      <alignment vertical="center"/>
    </xf>
    <xf numFmtId="193" fontId="8" fillId="0" borderId="79" xfId="0" applyNumberFormat="1" applyFont="1" applyBorder="1" applyAlignment="1">
      <alignment vertical="center"/>
    </xf>
    <xf numFmtId="193" fontId="8" fillId="0" borderId="80" xfId="0" applyNumberFormat="1" applyFont="1" applyBorder="1" applyAlignment="1">
      <alignment vertical="center"/>
    </xf>
    <xf numFmtId="193" fontId="8" fillId="0" borderId="81" xfId="0" applyNumberFormat="1" applyFont="1" applyBorder="1" applyAlignment="1">
      <alignment vertical="center"/>
    </xf>
    <xf numFmtId="193" fontId="8" fillId="0" borderId="82" xfId="0" applyNumberFormat="1" applyFont="1" applyFill="1" applyBorder="1" applyAlignment="1">
      <alignment vertical="center"/>
    </xf>
    <xf numFmtId="193" fontId="8" fillId="0" borderId="83" xfId="0" applyNumberFormat="1" applyFont="1" applyFill="1" applyBorder="1" applyAlignment="1">
      <alignment vertical="center"/>
    </xf>
    <xf numFmtId="193" fontId="8" fillId="0" borderId="84" xfId="0" applyNumberFormat="1" applyFont="1" applyFill="1" applyBorder="1" applyAlignment="1">
      <alignment vertical="center"/>
    </xf>
    <xf numFmtId="193" fontId="8" fillId="0" borderId="50" xfId="0" applyNumberFormat="1" applyFont="1" applyFill="1" applyBorder="1" applyAlignment="1">
      <alignment vertical="center"/>
    </xf>
    <xf numFmtId="186" fontId="8" fillId="33" borderId="0" xfId="0" applyNumberFormat="1" applyFont="1" applyFill="1" applyAlignment="1">
      <alignment vertical="center"/>
    </xf>
    <xf numFmtId="189" fontId="8" fillId="33" borderId="25" xfId="0" applyNumberFormat="1" applyFont="1" applyFill="1" applyBorder="1" applyAlignment="1">
      <alignment vertical="center"/>
    </xf>
    <xf numFmtId="193" fontId="8" fillId="33" borderId="44" xfId="0" applyNumberFormat="1" applyFont="1" applyFill="1" applyBorder="1" applyAlignment="1">
      <alignment vertical="center"/>
    </xf>
    <xf numFmtId="194" fontId="8" fillId="0" borderId="35" xfId="0" applyNumberFormat="1" applyFont="1" applyBorder="1" applyAlignment="1">
      <alignment vertical="center"/>
    </xf>
    <xf numFmtId="194" fontId="8" fillId="0" borderId="62" xfId="0" applyNumberFormat="1" applyFont="1" applyBorder="1" applyAlignment="1">
      <alignment vertical="center"/>
    </xf>
    <xf numFmtId="193" fontId="8" fillId="0" borderId="40" xfId="0" applyNumberFormat="1" applyFont="1" applyFill="1" applyBorder="1" applyAlignment="1">
      <alignment vertical="center"/>
    </xf>
    <xf numFmtId="0" fontId="17" fillId="0" borderId="0" xfId="0" applyFont="1" applyAlignment="1">
      <alignment/>
    </xf>
    <xf numFmtId="0" fontId="9" fillId="0" borderId="85" xfId="0" applyFont="1" applyBorder="1" applyAlignment="1">
      <alignment horizontal="center" vertical="center"/>
    </xf>
    <xf numFmtId="192" fontId="8" fillId="33" borderId="0" xfId="0" applyNumberFormat="1" applyFont="1" applyFill="1" applyAlignment="1">
      <alignment vertical="center"/>
    </xf>
    <xf numFmtId="193" fontId="8" fillId="0" borderId="20" xfId="0" applyNumberFormat="1" applyFont="1" applyBorder="1" applyAlignment="1">
      <alignment vertical="center"/>
    </xf>
    <xf numFmtId="193" fontId="8" fillId="0" borderId="26" xfId="0" applyNumberFormat="1" applyFont="1" applyBorder="1" applyAlignment="1">
      <alignment vertical="center"/>
    </xf>
    <xf numFmtId="193" fontId="8" fillId="0" borderId="33" xfId="0" applyNumberFormat="1" applyFont="1" applyBorder="1" applyAlignment="1">
      <alignment vertical="center"/>
    </xf>
    <xf numFmtId="193" fontId="8" fillId="0" borderId="31" xfId="0" applyNumberFormat="1" applyFont="1" applyBorder="1" applyAlignment="1">
      <alignment vertical="center"/>
    </xf>
    <xf numFmtId="193" fontId="8" fillId="33" borderId="18" xfId="0" applyNumberFormat="1" applyFont="1" applyFill="1" applyBorder="1" applyAlignment="1">
      <alignment vertical="center"/>
    </xf>
    <xf numFmtId="193" fontId="8" fillId="0" borderId="14" xfId="0" applyNumberFormat="1" applyFont="1" applyBorder="1" applyAlignment="1">
      <alignment vertical="center"/>
    </xf>
    <xf numFmtId="194" fontId="8" fillId="0" borderId="36" xfId="0" applyNumberFormat="1" applyFont="1" applyBorder="1" applyAlignment="1">
      <alignment vertical="center"/>
    </xf>
    <xf numFmtId="194" fontId="8" fillId="0" borderId="34" xfId="0" applyNumberFormat="1" applyFont="1" applyFill="1" applyBorder="1" applyAlignment="1">
      <alignment vertical="center"/>
    </xf>
    <xf numFmtId="194" fontId="8" fillId="0" borderId="35" xfId="0" applyNumberFormat="1" applyFont="1" applyFill="1" applyBorder="1" applyAlignment="1">
      <alignment vertical="center"/>
    </xf>
    <xf numFmtId="194" fontId="8" fillId="0" borderId="37" xfId="0" applyNumberFormat="1" applyFont="1" applyFill="1" applyBorder="1" applyAlignment="1">
      <alignment vertical="center"/>
    </xf>
    <xf numFmtId="194" fontId="8" fillId="0" borderId="37" xfId="0" applyNumberFormat="1" applyFont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189" fontId="8" fillId="33" borderId="18" xfId="0" applyNumberFormat="1" applyFont="1" applyFill="1" applyBorder="1" applyAlignment="1">
      <alignment vertical="center"/>
    </xf>
    <xf numFmtId="189" fontId="8" fillId="33" borderId="16" xfId="0" applyNumberFormat="1" applyFont="1" applyFill="1" applyBorder="1" applyAlignment="1">
      <alignment vertical="center"/>
    </xf>
    <xf numFmtId="189" fontId="8" fillId="33" borderId="19" xfId="0" applyNumberFormat="1" applyFont="1" applyFill="1" applyBorder="1" applyAlignment="1">
      <alignment vertical="center"/>
    </xf>
    <xf numFmtId="193" fontId="8" fillId="33" borderId="21" xfId="0" applyNumberFormat="1" applyFont="1" applyFill="1" applyBorder="1" applyAlignment="1">
      <alignment vertical="center"/>
    </xf>
    <xf numFmtId="192" fontId="8" fillId="33" borderId="21" xfId="0" applyNumberFormat="1" applyFont="1" applyFill="1" applyBorder="1" applyAlignment="1">
      <alignment vertical="center"/>
    </xf>
    <xf numFmtId="194" fontId="8" fillId="0" borderId="17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3" fontId="8" fillId="0" borderId="20" xfId="0" applyNumberFormat="1" applyFont="1" applyFill="1" applyBorder="1" applyAlignment="1">
      <alignment vertical="center"/>
    </xf>
    <xf numFmtId="193" fontId="8" fillId="0" borderId="16" xfId="0" applyNumberFormat="1" applyFont="1" applyFill="1" applyBorder="1" applyAlignment="1">
      <alignment vertical="center"/>
    </xf>
    <xf numFmtId="193" fontId="8" fillId="33" borderId="10" xfId="0" applyNumberFormat="1" applyFont="1" applyFill="1" applyBorder="1" applyAlignment="1">
      <alignment vertical="center"/>
    </xf>
    <xf numFmtId="193" fontId="8" fillId="33" borderId="11" xfId="0" applyNumberFormat="1" applyFont="1" applyFill="1" applyBorder="1" applyAlignment="1">
      <alignment vertical="center"/>
    </xf>
    <xf numFmtId="193" fontId="8" fillId="33" borderId="15" xfId="0" applyNumberFormat="1" applyFont="1" applyFill="1" applyBorder="1" applyAlignment="1">
      <alignment vertical="center"/>
    </xf>
    <xf numFmtId="193" fontId="8" fillId="33" borderId="23" xfId="0" applyNumberFormat="1" applyFont="1" applyFill="1" applyBorder="1" applyAlignment="1">
      <alignment vertical="center"/>
    </xf>
    <xf numFmtId="193" fontId="8" fillId="33" borderId="24" xfId="0" applyNumberFormat="1" applyFont="1" applyFill="1" applyBorder="1" applyAlignment="1">
      <alignment vertical="center"/>
    </xf>
    <xf numFmtId="193" fontId="8" fillId="33" borderId="27" xfId="0" applyNumberFormat="1" applyFont="1" applyFill="1" applyBorder="1" applyAlignment="1">
      <alignment vertical="center"/>
    </xf>
    <xf numFmtId="193" fontId="8" fillId="33" borderId="30" xfId="0" applyNumberFormat="1" applyFont="1" applyFill="1" applyBorder="1" applyAlignment="1">
      <alignment vertical="center"/>
    </xf>
    <xf numFmtId="193" fontId="8" fillId="33" borderId="28" xfId="0" applyNumberFormat="1" applyFont="1" applyFill="1" applyBorder="1" applyAlignment="1">
      <alignment vertical="center"/>
    </xf>
    <xf numFmtId="193" fontId="8" fillId="33" borderId="29" xfId="0" applyNumberFormat="1" applyFont="1" applyFill="1" applyBorder="1" applyAlignment="1">
      <alignment vertical="center"/>
    </xf>
    <xf numFmtId="192" fontId="8" fillId="33" borderId="34" xfId="0" applyNumberFormat="1" applyFont="1" applyFill="1" applyBorder="1" applyAlignment="1">
      <alignment vertical="center"/>
    </xf>
    <xf numFmtId="192" fontId="8" fillId="33" borderId="35" xfId="0" applyNumberFormat="1" applyFont="1" applyFill="1" applyBorder="1" applyAlignment="1">
      <alignment vertical="center"/>
    </xf>
    <xf numFmtId="192" fontId="8" fillId="33" borderId="39" xfId="0" applyNumberFormat="1" applyFont="1" applyFill="1" applyBorder="1" applyAlignment="1">
      <alignment vertical="center"/>
    </xf>
    <xf numFmtId="189" fontId="8" fillId="33" borderId="17" xfId="0" applyNumberFormat="1" applyFont="1" applyFill="1" applyBorder="1" applyAlignment="1">
      <alignment vertical="center"/>
    </xf>
    <xf numFmtId="194" fontId="8" fillId="0" borderId="31" xfId="0" applyNumberFormat="1" applyFont="1" applyFill="1" applyBorder="1" applyAlignment="1">
      <alignment vertical="center"/>
    </xf>
    <xf numFmtId="4" fontId="8" fillId="33" borderId="0" xfId="61" applyNumberFormat="1" applyFont="1" applyFill="1" applyBorder="1" applyAlignment="1">
      <alignment vertical="center" wrapText="1"/>
      <protection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62" xfId="0" applyNumberFormat="1" applyFont="1" applyBorder="1" applyAlignment="1">
      <alignment horizontal="center" vertical="center" wrapText="1"/>
    </xf>
    <xf numFmtId="192" fontId="8" fillId="0" borderId="33" xfId="0" applyNumberFormat="1" applyFont="1" applyFill="1" applyBorder="1" applyAlignment="1">
      <alignment vertical="center"/>
    </xf>
    <xf numFmtId="192" fontId="8" fillId="0" borderId="15" xfId="0" applyNumberFormat="1" applyFont="1" applyBorder="1" applyAlignment="1">
      <alignment vertical="center"/>
    </xf>
    <xf numFmtId="192" fontId="8" fillId="0" borderId="27" xfId="0" applyNumberFormat="1" applyFont="1" applyBorder="1" applyAlignment="1">
      <alignment vertical="center"/>
    </xf>
    <xf numFmtId="192" fontId="8" fillId="0" borderId="44" xfId="0" applyNumberFormat="1" applyFont="1" applyBorder="1" applyAlignment="1">
      <alignment vertical="center"/>
    </xf>
    <xf numFmtId="192" fontId="8" fillId="33" borderId="66" xfId="0" applyNumberFormat="1" applyFont="1" applyFill="1" applyBorder="1" applyAlignment="1">
      <alignment vertical="center"/>
    </xf>
    <xf numFmtId="192" fontId="8" fillId="33" borderId="41" xfId="0" applyNumberFormat="1" applyFont="1" applyFill="1" applyBorder="1" applyAlignment="1">
      <alignment vertical="center"/>
    </xf>
    <xf numFmtId="192" fontId="8" fillId="33" borderId="42" xfId="0" applyNumberFormat="1" applyFont="1" applyFill="1" applyBorder="1" applyAlignment="1">
      <alignment vertical="center"/>
    </xf>
    <xf numFmtId="192" fontId="8" fillId="33" borderId="40" xfId="0" applyNumberFormat="1" applyFont="1" applyFill="1" applyBorder="1" applyAlignment="1">
      <alignment vertical="center"/>
    </xf>
    <xf numFmtId="194" fontId="8" fillId="0" borderId="11" xfId="0" applyNumberFormat="1" applyFont="1" applyFill="1" applyBorder="1" applyAlignment="1">
      <alignment vertical="center"/>
    </xf>
    <xf numFmtId="194" fontId="8" fillId="0" borderId="13" xfId="0" applyNumberFormat="1" applyFont="1" applyFill="1" applyBorder="1" applyAlignment="1">
      <alignment vertical="center"/>
    </xf>
    <xf numFmtId="194" fontId="8" fillId="0" borderId="18" xfId="0" applyNumberFormat="1" applyFont="1" applyFill="1" applyBorder="1" applyAlignment="1">
      <alignment vertical="center"/>
    </xf>
    <xf numFmtId="194" fontId="8" fillId="0" borderId="19" xfId="0" applyNumberFormat="1" applyFont="1" applyFill="1" applyBorder="1" applyAlignment="1">
      <alignment vertical="center"/>
    </xf>
    <xf numFmtId="194" fontId="8" fillId="0" borderId="24" xfId="0" applyNumberFormat="1" applyFont="1" applyFill="1" applyBorder="1" applyAlignment="1">
      <alignment vertical="center"/>
    </xf>
    <xf numFmtId="194" fontId="8" fillId="0" borderId="25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89" fontId="8" fillId="0" borderId="0" xfId="0" applyNumberFormat="1" applyFont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93" fontId="8" fillId="0" borderId="0" xfId="0" applyNumberFormat="1" applyFont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89" fontId="8" fillId="0" borderId="40" xfId="0" applyNumberFormat="1" applyFont="1" applyBorder="1" applyAlignment="1">
      <alignment vertical="center"/>
    </xf>
    <xf numFmtId="189" fontId="8" fillId="0" borderId="41" xfId="0" applyNumberFormat="1" applyFont="1" applyBorder="1" applyAlignment="1">
      <alignment vertical="center"/>
    </xf>
    <xf numFmtId="189" fontId="8" fillId="0" borderId="42" xfId="0" applyNumberFormat="1" applyFont="1" applyBorder="1" applyAlignment="1">
      <alignment vertical="center"/>
    </xf>
    <xf numFmtId="194" fontId="8" fillId="0" borderId="40" xfId="0" applyNumberFormat="1" applyFont="1" applyBorder="1" applyAlignment="1">
      <alignment vertical="center"/>
    </xf>
    <xf numFmtId="189" fontId="8" fillId="0" borderId="40" xfId="0" applyNumberFormat="1" applyFont="1" applyFill="1" applyBorder="1" applyAlignment="1">
      <alignment vertical="center"/>
    </xf>
    <xf numFmtId="189" fontId="8" fillId="0" borderId="41" xfId="0" applyNumberFormat="1" applyFont="1" applyFill="1" applyBorder="1" applyAlignment="1">
      <alignment vertical="center"/>
    </xf>
    <xf numFmtId="189" fontId="8" fillId="0" borderId="43" xfId="0" applyNumberFormat="1" applyFont="1" applyFill="1" applyBorder="1" applyAlignment="1">
      <alignment vertical="center"/>
    </xf>
    <xf numFmtId="192" fontId="8" fillId="0" borderId="40" xfId="0" applyNumberFormat="1" applyFont="1" applyFill="1" applyBorder="1" applyAlignment="1">
      <alignment vertical="center"/>
    </xf>
    <xf numFmtId="192" fontId="8" fillId="0" borderId="41" xfId="0" applyNumberFormat="1" applyFont="1" applyFill="1" applyBorder="1" applyAlignment="1">
      <alignment vertical="center"/>
    </xf>
    <xf numFmtId="192" fontId="8" fillId="0" borderId="44" xfId="0" applyNumberFormat="1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193" fontId="8" fillId="0" borderId="41" xfId="0" applyNumberFormat="1" applyFont="1" applyFill="1" applyBorder="1" applyAlignment="1">
      <alignment vertical="center"/>
    </xf>
    <xf numFmtId="193" fontId="8" fillId="0" borderId="44" xfId="0" applyNumberFormat="1" applyFont="1" applyFill="1" applyBorder="1" applyAlignment="1">
      <alignment vertical="center"/>
    </xf>
    <xf numFmtId="189" fontId="0" fillId="0" borderId="86" xfId="0" applyNumberFormat="1" applyFont="1" applyBorder="1" applyAlignment="1">
      <alignment horizontal="center" vertical="center"/>
    </xf>
    <xf numFmtId="189" fontId="15" fillId="0" borderId="87" xfId="0" applyNumberFormat="1" applyFont="1" applyBorder="1" applyAlignment="1">
      <alignment horizontal="center" vertical="center"/>
    </xf>
    <xf numFmtId="189" fontId="15" fillId="0" borderId="88" xfId="0" applyNumberFormat="1" applyFont="1" applyBorder="1" applyAlignment="1">
      <alignment horizontal="center" vertical="center"/>
    </xf>
    <xf numFmtId="189" fontId="0" fillId="0" borderId="89" xfId="0" applyNumberFormat="1" applyFont="1" applyBorder="1" applyAlignment="1">
      <alignment horizontal="center" vertical="center"/>
    </xf>
    <xf numFmtId="189" fontId="15" fillId="0" borderId="90" xfId="0" applyNumberFormat="1" applyFont="1" applyBorder="1" applyAlignment="1">
      <alignment horizontal="center" vertical="center"/>
    </xf>
    <xf numFmtId="189" fontId="15" fillId="0" borderId="82" xfId="0" applyNumberFormat="1" applyFont="1" applyBorder="1" applyAlignment="1">
      <alignment horizontal="center" vertical="center"/>
    </xf>
    <xf numFmtId="189" fontId="15" fillId="0" borderId="9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15" fillId="0" borderId="91" xfId="0" applyNumberFormat="1" applyFont="1" applyBorder="1" applyAlignment="1">
      <alignment horizontal="center" vertical="center"/>
    </xf>
    <xf numFmtId="189" fontId="0" fillId="0" borderId="78" xfId="0" applyNumberFormat="1" applyFont="1" applyBorder="1" applyAlignment="1">
      <alignment horizontal="center" vertical="center"/>
    </xf>
    <xf numFmtId="189" fontId="15" fillId="0" borderId="92" xfId="0" applyNumberFormat="1" applyFont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15" fillId="0" borderId="91" xfId="0" applyNumberFormat="1" applyFont="1" applyFill="1" applyBorder="1" applyAlignment="1">
      <alignment horizontal="center" vertical="center"/>
    </xf>
    <xf numFmtId="0" fontId="15" fillId="0" borderId="93" xfId="0" applyNumberFormat="1" applyFont="1" applyFill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189" fontId="0" fillId="0" borderId="49" xfId="0" applyNumberFormat="1" applyFont="1" applyFill="1" applyBorder="1" applyAlignment="1">
      <alignment horizontal="center" vertical="center"/>
    </xf>
    <xf numFmtId="189" fontId="15" fillId="0" borderId="50" xfId="0" applyNumberFormat="1" applyFont="1" applyFill="1" applyBorder="1" applyAlignment="1">
      <alignment horizontal="center" vertical="center"/>
    </xf>
    <xf numFmtId="189" fontId="15" fillId="0" borderId="5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 wrapText="1"/>
    </xf>
    <xf numFmtId="189" fontId="15" fillId="0" borderId="78" xfId="0" applyNumberFormat="1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189" fontId="0" fillId="0" borderId="87" xfId="0" applyNumberFormat="1" applyFont="1" applyBorder="1" applyAlignment="1">
      <alignment horizontal="center" vertical="center"/>
    </xf>
    <xf numFmtId="189" fontId="0" fillId="0" borderId="88" xfId="0" applyNumberFormat="1" applyFont="1" applyBorder="1" applyAlignment="1">
      <alignment horizontal="center" vertical="center"/>
    </xf>
    <xf numFmtId="189" fontId="0" fillId="0" borderId="90" xfId="0" applyNumberFormat="1" applyFont="1" applyBorder="1" applyAlignment="1">
      <alignment horizontal="center" vertical="center"/>
    </xf>
    <xf numFmtId="189" fontId="15" fillId="0" borderId="95" xfId="0" applyNumberFormat="1" applyFont="1" applyBorder="1" applyAlignment="1">
      <alignment horizontal="center" vertical="center"/>
    </xf>
    <xf numFmtId="0" fontId="0" fillId="0" borderId="91" xfId="0" applyNumberFormat="1" applyFont="1" applyBorder="1" applyAlignment="1">
      <alignment horizontal="center" vertical="center"/>
    </xf>
    <xf numFmtId="0" fontId="0" fillId="0" borderId="95" xfId="0" applyNumberFormat="1" applyFont="1" applyBorder="1" applyAlignment="1">
      <alignment horizontal="center" vertical="center"/>
    </xf>
    <xf numFmtId="189" fontId="15" fillId="0" borderId="96" xfId="0" applyNumberFormat="1" applyFont="1" applyBorder="1" applyAlignment="1">
      <alignment horizontal="center" vertical="center"/>
    </xf>
    <xf numFmtId="189" fontId="0" fillId="0" borderId="82" xfId="0" applyNumberFormat="1" applyFont="1" applyBorder="1" applyAlignment="1">
      <alignment horizontal="center" vertical="center"/>
    </xf>
    <xf numFmtId="189" fontId="0" fillId="0" borderId="91" xfId="0" applyNumberFormat="1" applyFont="1" applyBorder="1" applyAlignment="1">
      <alignment horizontal="center" vertical="center"/>
    </xf>
    <xf numFmtId="189" fontId="0" fillId="0" borderId="95" xfId="0" applyNumberFormat="1" applyFont="1" applyBorder="1" applyAlignment="1">
      <alignment horizontal="center"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93" xfId="0" applyNumberFormat="1" applyFont="1" applyFill="1" applyBorder="1" applyAlignment="1">
      <alignment horizontal="center" vertical="center"/>
    </xf>
    <xf numFmtId="189" fontId="0" fillId="0" borderId="82" xfId="0" applyNumberFormat="1" applyFont="1" applyFill="1" applyBorder="1" applyAlignment="1">
      <alignment horizontal="center" vertical="center"/>
    </xf>
    <xf numFmtId="189" fontId="0" fillId="0" borderId="91" xfId="0" applyNumberFormat="1" applyFont="1" applyFill="1" applyBorder="1" applyAlignment="1">
      <alignment horizontal="center" vertical="center"/>
    </xf>
    <xf numFmtId="189" fontId="0" fillId="0" borderId="95" xfId="0" applyNumberFormat="1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0" fillId="0" borderId="97" xfId="0" applyNumberFormat="1" applyFont="1" applyFill="1" applyBorder="1" applyAlignment="1">
      <alignment horizontal="center" vertical="center"/>
    </xf>
    <xf numFmtId="0" fontId="15" fillId="0" borderId="98" xfId="0" applyNumberFormat="1" applyFont="1" applyFill="1" applyBorder="1" applyAlignment="1">
      <alignment horizontal="center" vertical="center"/>
    </xf>
    <xf numFmtId="189" fontId="15" fillId="0" borderId="98" xfId="0" applyNumberFormat="1" applyFont="1" applyBorder="1" applyAlignment="1">
      <alignment horizontal="center" vertical="center"/>
    </xf>
    <xf numFmtId="189" fontId="15" fillId="0" borderId="99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F65"/>
  <sheetViews>
    <sheetView showGridLines="0" showZeros="0"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1" t="s">
        <v>111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0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95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95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 t="s">
        <v>103</v>
      </c>
      <c r="K4" s="108" t="s">
        <v>96</v>
      </c>
      <c r="L4" s="109" t="s">
        <v>94</v>
      </c>
      <c r="M4" s="107" t="s">
        <v>103</v>
      </c>
      <c r="N4" s="110" t="s">
        <v>96</v>
      </c>
      <c r="O4" s="111" t="s">
        <v>94</v>
      </c>
      <c r="P4" s="11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244" t="s">
        <v>103</v>
      </c>
      <c r="X4" s="108" t="s">
        <v>96</v>
      </c>
      <c r="Y4" s="109" t="s">
        <v>94</v>
      </c>
      <c r="Z4" s="107" t="s">
        <v>103</v>
      </c>
      <c r="AA4" s="110" t="s">
        <v>96</v>
      </c>
      <c r="AB4" s="112" t="s">
        <v>94</v>
      </c>
    </row>
    <row r="5" spans="1:32" s="145" customFormat="1" ht="13.5" customHeight="1">
      <c r="A5" s="409">
        <v>9</v>
      </c>
      <c r="B5" s="129" t="s">
        <v>35</v>
      </c>
      <c r="C5" s="74">
        <v>3</v>
      </c>
      <c r="D5" s="75">
        <v>5</v>
      </c>
      <c r="E5" s="75">
        <v>6</v>
      </c>
      <c r="F5" s="75">
        <v>23</v>
      </c>
      <c r="G5" s="75">
        <v>3</v>
      </c>
      <c r="H5" s="75">
        <v>6</v>
      </c>
      <c r="I5" s="76">
        <v>7</v>
      </c>
      <c r="J5" s="25">
        <v>53</v>
      </c>
      <c r="K5" s="75"/>
      <c r="L5" s="76"/>
      <c r="M5" s="28">
        <v>12515</v>
      </c>
      <c r="N5" s="29">
        <v>34</v>
      </c>
      <c r="O5" s="30">
        <v>340</v>
      </c>
      <c r="P5" s="31">
        <v>0.6</v>
      </c>
      <c r="Q5" s="32">
        <v>0.5</v>
      </c>
      <c r="R5" s="32">
        <v>0.75</v>
      </c>
      <c r="S5" s="32">
        <v>1.35</v>
      </c>
      <c r="T5" s="32">
        <v>0.43</v>
      </c>
      <c r="U5" s="32">
        <v>0.86</v>
      </c>
      <c r="V5" s="33">
        <v>1</v>
      </c>
      <c r="W5" s="34">
        <v>0.8688524590163934</v>
      </c>
      <c r="X5" s="32"/>
      <c r="Y5" s="33"/>
      <c r="Z5" s="35">
        <v>2.62</v>
      </c>
      <c r="AA5" s="36">
        <v>0.01</v>
      </c>
      <c r="AB5" s="37">
        <v>0.07</v>
      </c>
      <c r="AC5" s="114"/>
      <c r="AF5" s="114"/>
    </row>
    <row r="6" spans="1:32" s="145" customFormat="1" ht="13.5" customHeight="1">
      <c r="A6" s="410"/>
      <c r="B6" s="129" t="s">
        <v>36</v>
      </c>
      <c r="C6" s="74">
        <v>1</v>
      </c>
      <c r="D6" s="75">
        <v>5</v>
      </c>
      <c r="E6" s="75">
        <v>7</v>
      </c>
      <c r="F6" s="75">
        <v>9</v>
      </c>
      <c r="G6" s="75">
        <v>8</v>
      </c>
      <c r="H6" s="75">
        <v>3</v>
      </c>
      <c r="I6" s="76">
        <v>1</v>
      </c>
      <c r="J6" s="25">
        <v>34</v>
      </c>
      <c r="K6" s="75">
        <v>2</v>
      </c>
      <c r="L6" s="76"/>
      <c r="M6" s="28">
        <v>15382</v>
      </c>
      <c r="N6" s="29">
        <v>45</v>
      </c>
      <c r="O6" s="30">
        <v>469</v>
      </c>
      <c r="P6" s="31">
        <v>0.2</v>
      </c>
      <c r="Q6" s="32">
        <v>0.5</v>
      </c>
      <c r="R6" s="32">
        <v>0.88</v>
      </c>
      <c r="S6" s="32">
        <v>0.53</v>
      </c>
      <c r="T6" s="32">
        <v>1.14</v>
      </c>
      <c r="U6" s="32">
        <v>0.43</v>
      </c>
      <c r="V6" s="33">
        <v>0.14</v>
      </c>
      <c r="W6" s="34">
        <v>0.5573770491803278</v>
      </c>
      <c r="X6" s="33">
        <v>0.03278688524590164</v>
      </c>
      <c r="Y6" s="33"/>
      <c r="Z6" s="35">
        <v>3.22</v>
      </c>
      <c r="AA6" s="36">
        <v>0.01</v>
      </c>
      <c r="AB6" s="37">
        <v>0.1</v>
      </c>
      <c r="AC6" s="114"/>
      <c r="AF6" s="114"/>
    </row>
    <row r="7" spans="1:32" s="145" customFormat="1" ht="13.5" customHeight="1">
      <c r="A7" s="410"/>
      <c r="B7" s="129" t="s">
        <v>37</v>
      </c>
      <c r="C7" s="74"/>
      <c r="D7" s="75">
        <v>13</v>
      </c>
      <c r="E7" s="75">
        <v>4</v>
      </c>
      <c r="F7" s="75">
        <v>15</v>
      </c>
      <c r="G7" s="75">
        <v>4</v>
      </c>
      <c r="H7" s="75">
        <v>5</v>
      </c>
      <c r="I7" s="76">
        <v>3</v>
      </c>
      <c r="J7" s="25">
        <v>44</v>
      </c>
      <c r="K7" s="75"/>
      <c r="L7" s="76"/>
      <c r="M7" s="28">
        <v>23275</v>
      </c>
      <c r="N7" s="29">
        <v>47</v>
      </c>
      <c r="O7" s="30">
        <v>366</v>
      </c>
      <c r="P7" s="31"/>
      <c r="Q7" s="32">
        <v>1.3</v>
      </c>
      <c r="R7" s="32">
        <v>0.5</v>
      </c>
      <c r="S7" s="32">
        <v>0.88</v>
      </c>
      <c r="T7" s="32">
        <v>0.57</v>
      </c>
      <c r="U7" s="32">
        <v>0.71</v>
      </c>
      <c r="V7" s="33">
        <v>0.43</v>
      </c>
      <c r="W7" s="34">
        <v>0.7213114754098361</v>
      </c>
      <c r="X7" s="32"/>
      <c r="Y7" s="33"/>
      <c r="Z7" s="35">
        <v>5.01</v>
      </c>
      <c r="AA7" s="36">
        <v>0.01</v>
      </c>
      <c r="AB7" s="37">
        <v>0.08</v>
      </c>
      <c r="AC7" s="114"/>
      <c r="AF7" s="114"/>
    </row>
    <row r="8" spans="1:29" s="145" customFormat="1" ht="13.5" customHeight="1">
      <c r="A8" s="411"/>
      <c r="B8" s="134" t="s">
        <v>38</v>
      </c>
      <c r="C8" s="77">
        <v>1</v>
      </c>
      <c r="D8" s="78">
        <v>2</v>
      </c>
      <c r="E8" s="78">
        <v>3</v>
      </c>
      <c r="F8" s="78">
        <v>3</v>
      </c>
      <c r="G8" s="78">
        <v>3</v>
      </c>
      <c r="H8" s="78">
        <v>4</v>
      </c>
      <c r="I8" s="79">
        <v>5</v>
      </c>
      <c r="J8" s="39">
        <v>21</v>
      </c>
      <c r="K8" s="78"/>
      <c r="L8" s="79"/>
      <c r="M8" s="42">
        <v>20365</v>
      </c>
      <c r="N8" s="43">
        <v>64</v>
      </c>
      <c r="O8" s="44">
        <v>388</v>
      </c>
      <c r="P8" s="45">
        <v>0.2</v>
      </c>
      <c r="Q8" s="46">
        <v>0.2</v>
      </c>
      <c r="R8" s="46">
        <v>0.38</v>
      </c>
      <c r="S8" s="46">
        <v>0.18</v>
      </c>
      <c r="T8" s="46">
        <v>0.43</v>
      </c>
      <c r="U8" s="46">
        <v>0.57</v>
      </c>
      <c r="V8" s="47">
        <v>0.71</v>
      </c>
      <c r="W8" s="48">
        <v>0.3442622950819672</v>
      </c>
      <c r="X8" s="46"/>
      <c r="Y8" s="47"/>
      <c r="Z8" s="49">
        <v>4.31</v>
      </c>
      <c r="AA8" s="50">
        <v>0.01</v>
      </c>
      <c r="AB8" s="51">
        <v>0.08</v>
      </c>
      <c r="AC8" s="114"/>
    </row>
    <row r="9" spans="1:28" s="114" customFormat="1" ht="13.5" customHeight="1">
      <c r="A9" s="405">
        <v>10</v>
      </c>
      <c r="B9" s="24">
        <v>40</v>
      </c>
      <c r="C9" s="25">
        <v>0</v>
      </c>
      <c r="D9" s="26">
        <v>2</v>
      </c>
      <c r="E9" s="26">
        <v>3</v>
      </c>
      <c r="F9" s="26">
        <v>20</v>
      </c>
      <c r="G9" s="26">
        <v>5</v>
      </c>
      <c r="H9" s="26">
        <v>24</v>
      </c>
      <c r="I9" s="27">
        <v>22</v>
      </c>
      <c r="J9" s="25">
        <f>SUM(C9:I9)</f>
        <v>76</v>
      </c>
      <c r="K9" s="26">
        <v>0</v>
      </c>
      <c r="L9" s="27">
        <v>0</v>
      </c>
      <c r="M9" s="28">
        <v>31005</v>
      </c>
      <c r="N9" s="29">
        <v>59</v>
      </c>
      <c r="O9" s="30">
        <v>466</v>
      </c>
      <c r="P9" s="31">
        <f aca="true" t="shared" si="0" ref="P9:P40">C9/5</f>
        <v>0</v>
      </c>
      <c r="Q9" s="32">
        <f aca="true" t="shared" si="1" ref="Q9:Q40">D9/10</f>
        <v>0.2</v>
      </c>
      <c r="R9" s="32">
        <f aca="true" t="shared" si="2" ref="R9:R40">E9/8</f>
        <v>0.375</v>
      </c>
      <c r="S9" s="32">
        <f aca="true" t="shared" si="3" ref="S9:S40">F9/17</f>
        <v>1.1764705882352942</v>
      </c>
      <c r="T9" s="32">
        <f aca="true" t="shared" si="4" ref="T9:T40">G9/7</f>
        <v>0.7142857142857143</v>
      </c>
      <c r="U9" s="32">
        <f aca="true" t="shared" si="5" ref="U9:U40">H9/7</f>
        <v>3.4285714285714284</v>
      </c>
      <c r="V9" s="33">
        <f aca="true" t="shared" si="6" ref="V9:V40">I9/7</f>
        <v>3.142857142857143</v>
      </c>
      <c r="W9" s="34">
        <f aca="true" t="shared" si="7" ref="W9:W21">J9/61</f>
        <v>1.2459016393442623</v>
      </c>
      <c r="X9" s="32">
        <v>0</v>
      </c>
      <c r="Y9" s="33">
        <v>0</v>
      </c>
      <c r="Z9" s="35">
        <v>6.43524284</v>
      </c>
      <c r="AA9" s="36">
        <v>0.012593383</v>
      </c>
      <c r="AB9" s="37">
        <v>0.101480836237</v>
      </c>
    </row>
    <row r="10" spans="1:28" s="114" customFormat="1" ht="13.5" customHeight="1">
      <c r="A10" s="405"/>
      <c r="B10" s="24">
        <v>41</v>
      </c>
      <c r="C10" s="25">
        <v>1</v>
      </c>
      <c r="D10" s="26">
        <v>19</v>
      </c>
      <c r="E10" s="26">
        <v>4</v>
      </c>
      <c r="F10" s="26">
        <v>28</v>
      </c>
      <c r="G10" s="26">
        <v>4</v>
      </c>
      <c r="H10" s="26">
        <v>48</v>
      </c>
      <c r="I10" s="27">
        <v>20</v>
      </c>
      <c r="J10" s="25">
        <f aca="true" t="shared" si="8" ref="J10:J40">SUM(C10:I10)</f>
        <v>124</v>
      </c>
      <c r="K10" s="26">
        <v>1</v>
      </c>
      <c r="L10" s="27">
        <v>0</v>
      </c>
      <c r="M10" s="28">
        <v>62952</v>
      </c>
      <c r="N10" s="29">
        <v>116</v>
      </c>
      <c r="O10" s="30">
        <v>470</v>
      </c>
      <c r="P10" s="31">
        <f t="shared" si="0"/>
        <v>0.2</v>
      </c>
      <c r="Q10" s="32">
        <f t="shared" si="1"/>
        <v>1.9</v>
      </c>
      <c r="R10" s="32">
        <f t="shared" si="2"/>
        <v>0.5</v>
      </c>
      <c r="S10" s="32">
        <f t="shared" si="3"/>
        <v>1.6470588235294117</v>
      </c>
      <c r="T10" s="32">
        <f t="shared" si="4"/>
        <v>0.5714285714285714</v>
      </c>
      <c r="U10" s="32">
        <f t="shared" si="5"/>
        <v>6.857142857142857</v>
      </c>
      <c r="V10" s="33">
        <f t="shared" si="6"/>
        <v>2.857142857142857</v>
      </c>
      <c r="W10" s="34">
        <f t="shared" si="7"/>
        <v>2.0327868852459017</v>
      </c>
      <c r="X10" s="32">
        <v>0.01639344262295082</v>
      </c>
      <c r="Y10" s="33">
        <v>0</v>
      </c>
      <c r="Z10" s="35">
        <v>13.134154</v>
      </c>
      <c r="AA10" s="36">
        <v>0.024919441</v>
      </c>
      <c r="AB10" s="37">
        <v>0.101577696131</v>
      </c>
    </row>
    <row r="11" spans="1:28" s="114" customFormat="1" ht="13.5" customHeight="1">
      <c r="A11" s="405"/>
      <c r="B11" s="24">
        <v>42</v>
      </c>
      <c r="C11" s="25">
        <v>3</v>
      </c>
      <c r="D11" s="26">
        <v>18</v>
      </c>
      <c r="E11" s="26">
        <v>26</v>
      </c>
      <c r="F11" s="26">
        <v>17</v>
      </c>
      <c r="G11" s="26">
        <v>14</v>
      </c>
      <c r="H11" s="26">
        <v>28</v>
      </c>
      <c r="I11" s="27">
        <v>27</v>
      </c>
      <c r="J11" s="25">
        <f t="shared" si="8"/>
        <v>133</v>
      </c>
      <c r="K11" s="26">
        <v>1</v>
      </c>
      <c r="L11" s="27">
        <v>0</v>
      </c>
      <c r="M11" s="28">
        <v>85502</v>
      </c>
      <c r="N11" s="29">
        <v>192</v>
      </c>
      <c r="O11" s="30">
        <v>565</v>
      </c>
      <c r="P11" s="31">
        <f t="shared" si="0"/>
        <v>0.6</v>
      </c>
      <c r="Q11" s="32">
        <f t="shared" si="1"/>
        <v>1.8</v>
      </c>
      <c r="R11" s="32">
        <f t="shared" si="2"/>
        <v>3.25</v>
      </c>
      <c r="S11" s="32">
        <f t="shared" si="3"/>
        <v>1</v>
      </c>
      <c r="T11" s="32">
        <f t="shared" si="4"/>
        <v>2</v>
      </c>
      <c r="U11" s="32">
        <f t="shared" si="5"/>
        <v>4</v>
      </c>
      <c r="V11" s="33">
        <f t="shared" si="6"/>
        <v>3.857142857142857</v>
      </c>
      <c r="W11" s="34">
        <f t="shared" si="7"/>
        <v>2.180327868852459</v>
      </c>
      <c r="X11" s="32">
        <v>0.01639344262295082</v>
      </c>
      <c r="Y11" s="33">
        <v>0</v>
      </c>
      <c r="Z11" s="35">
        <v>17.7390041</v>
      </c>
      <c r="AA11" s="36">
        <v>0.040833688</v>
      </c>
      <c r="AB11" s="37">
        <v>0.122188581315</v>
      </c>
    </row>
    <row r="12" spans="1:28" s="114" customFormat="1" ht="13.5" customHeight="1">
      <c r="A12" s="405"/>
      <c r="B12" s="24">
        <v>43</v>
      </c>
      <c r="C12" s="25">
        <v>43</v>
      </c>
      <c r="D12" s="26">
        <v>286</v>
      </c>
      <c r="E12" s="26">
        <v>28</v>
      </c>
      <c r="F12" s="26">
        <v>72</v>
      </c>
      <c r="G12" s="26">
        <v>75</v>
      </c>
      <c r="H12" s="26">
        <v>91</v>
      </c>
      <c r="I12" s="27">
        <v>33</v>
      </c>
      <c r="J12" s="25">
        <f t="shared" si="8"/>
        <v>628</v>
      </c>
      <c r="K12" s="26">
        <v>0</v>
      </c>
      <c r="L12" s="27">
        <v>0</v>
      </c>
      <c r="M12" s="28">
        <v>119395</v>
      </c>
      <c r="N12" s="29">
        <v>303</v>
      </c>
      <c r="O12" s="30">
        <v>934</v>
      </c>
      <c r="P12" s="31">
        <f t="shared" si="0"/>
        <v>8.6</v>
      </c>
      <c r="Q12" s="32">
        <f t="shared" si="1"/>
        <v>28.6</v>
      </c>
      <c r="R12" s="32">
        <f t="shared" si="2"/>
        <v>3.5</v>
      </c>
      <c r="S12" s="32">
        <f t="shared" si="3"/>
        <v>4.235294117647059</v>
      </c>
      <c r="T12" s="32">
        <f t="shared" si="4"/>
        <v>10.714285714285714</v>
      </c>
      <c r="U12" s="32">
        <f t="shared" si="5"/>
        <v>13</v>
      </c>
      <c r="V12" s="33">
        <f t="shared" si="6"/>
        <v>4.714285714285714</v>
      </c>
      <c r="W12" s="34">
        <f t="shared" si="7"/>
        <v>10.295081967213115</v>
      </c>
      <c r="X12" s="32">
        <v>0</v>
      </c>
      <c r="Y12" s="33">
        <v>0</v>
      </c>
      <c r="Z12" s="35">
        <v>24.7707469</v>
      </c>
      <c r="AA12" s="36">
        <v>0.064564245</v>
      </c>
      <c r="AB12" s="37">
        <v>0.201466781708</v>
      </c>
    </row>
    <row r="13" spans="1:28" s="114" customFormat="1" ht="13.5" customHeight="1">
      <c r="A13" s="405"/>
      <c r="B13" s="38">
        <v>44</v>
      </c>
      <c r="C13" s="39">
        <v>114</v>
      </c>
      <c r="D13" s="40">
        <v>584</v>
      </c>
      <c r="E13" s="40">
        <v>74</v>
      </c>
      <c r="F13" s="40">
        <v>327</v>
      </c>
      <c r="G13" s="40">
        <v>196</v>
      </c>
      <c r="H13" s="40">
        <v>148</v>
      </c>
      <c r="I13" s="41">
        <v>78</v>
      </c>
      <c r="J13" s="39">
        <f t="shared" si="8"/>
        <v>1521</v>
      </c>
      <c r="K13" s="40">
        <v>1</v>
      </c>
      <c r="L13" s="41">
        <v>0</v>
      </c>
      <c r="M13" s="42">
        <v>160579</v>
      </c>
      <c r="N13" s="43">
        <v>528</v>
      </c>
      <c r="O13" s="44">
        <v>1220</v>
      </c>
      <c r="P13" s="45">
        <f t="shared" si="0"/>
        <v>22.8</v>
      </c>
      <c r="Q13" s="46">
        <f t="shared" si="1"/>
        <v>58.4</v>
      </c>
      <c r="R13" s="46">
        <f t="shared" si="2"/>
        <v>9.25</v>
      </c>
      <c r="S13" s="46">
        <f t="shared" si="3"/>
        <v>19.235294117647058</v>
      </c>
      <c r="T13" s="46">
        <f t="shared" si="4"/>
        <v>28</v>
      </c>
      <c r="U13" s="46">
        <f t="shared" si="5"/>
        <v>21.142857142857142</v>
      </c>
      <c r="V13" s="47">
        <f t="shared" si="6"/>
        <v>11.142857142857142</v>
      </c>
      <c r="W13" s="48">
        <f t="shared" si="7"/>
        <v>24.934426229508198</v>
      </c>
      <c r="X13" s="46">
        <v>0.01639344262295082</v>
      </c>
      <c r="Y13" s="47">
        <v>0</v>
      </c>
      <c r="Z13" s="49">
        <v>33.3844075</v>
      </c>
      <c r="AA13" s="50">
        <v>0.112125717</v>
      </c>
      <c r="AB13" s="51">
        <v>0.261241970021</v>
      </c>
    </row>
    <row r="14" spans="1:32" s="140" customFormat="1" ht="13.5" customHeight="1">
      <c r="A14" s="400">
        <v>11</v>
      </c>
      <c r="B14" s="52">
        <v>45</v>
      </c>
      <c r="C14" s="28">
        <v>107</v>
      </c>
      <c r="D14" s="29">
        <v>489</v>
      </c>
      <c r="E14" s="29">
        <v>165</v>
      </c>
      <c r="F14" s="29">
        <v>418</v>
      </c>
      <c r="G14" s="29">
        <v>164</v>
      </c>
      <c r="H14" s="29">
        <v>111</v>
      </c>
      <c r="I14" s="53">
        <v>279</v>
      </c>
      <c r="J14" s="25">
        <f t="shared" si="8"/>
        <v>1733</v>
      </c>
      <c r="K14" s="29">
        <v>4</v>
      </c>
      <c r="L14" s="53">
        <v>1</v>
      </c>
      <c r="M14" s="28">
        <v>158005</v>
      </c>
      <c r="N14" s="29">
        <v>825</v>
      </c>
      <c r="O14" s="30">
        <v>2334</v>
      </c>
      <c r="P14" s="31">
        <f t="shared" si="0"/>
        <v>21.4</v>
      </c>
      <c r="Q14" s="32">
        <f t="shared" si="1"/>
        <v>48.9</v>
      </c>
      <c r="R14" s="32">
        <f t="shared" si="2"/>
        <v>20.625</v>
      </c>
      <c r="S14" s="32">
        <f t="shared" si="3"/>
        <v>24.58823529411765</v>
      </c>
      <c r="T14" s="32">
        <f t="shared" si="4"/>
        <v>23.428571428571427</v>
      </c>
      <c r="U14" s="32">
        <f t="shared" si="5"/>
        <v>15.857142857142858</v>
      </c>
      <c r="V14" s="33">
        <f t="shared" si="6"/>
        <v>39.857142857142854</v>
      </c>
      <c r="W14" s="34">
        <f t="shared" si="7"/>
        <v>28.40983606557377</v>
      </c>
      <c r="X14" s="54">
        <v>0.06557377049180328</v>
      </c>
      <c r="Y14" s="55">
        <v>0.01639344262295082</v>
      </c>
      <c r="Z14" s="35">
        <v>32.7947281</v>
      </c>
      <c r="AA14" s="36">
        <v>0.17430805</v>
      </c>
      <c r="AB14" s="37">
        <v>0.498504912431</v>
      </c>
      <c r="AC14" s="114"/>
      <c r="AF14" s="114"/>
    </row>
    <row r="15" spans="1:32" s="140" customFormat="1" ht="13.5" customHeight="1">
      <c r="A15" s="400"/>
      <c r="B15" s="52">
        <v>46</v>
      </c>
      <c r="C15" s="28">
        <v>184</v>
      </c>
      <c r="D15" s="29">
        <v>370</v>
      </c>
      <c r="E15" s="29">
        <v>311</v>
      </c>
      <c r="F15" s="29">
        <v>501</v>
      </c>
      <c r="G15" s="29">
        <v>176</v>
      </c>
      <c r="H15" s="29">
        <v>192</v>
      </c>
      <c r="I15" s="53">
        <v>268</v>
      </c>
      <c r="J15" s="25">
        <f t="shared" si="8"/>
        <v>2002</v>
      </c>
      <c r="K15" s="29">
        <v>0</v>
      </c>
      <c r="L15" s="53">
        <v>1</v>
      </c>
      <c r="M15" s="28">
        <v>169611</v>
      </c>
      <c r="N15" s="29">
        <v>1534</v>
      </c>
      <c r="O15" s="30">
        <v>4427</v>
      </c>
      <c r="P15" s="31">
        <f t="shared" si="0"/>
        <v>36.8</v>
      </c>
      <c r="Q15" s="32">
        <f t="shared" si="1"/>
        <v>37</v>
      </c>
      <c r="R15" s="32">
        <f t="shared" si="2"/>
        <v>38.875</v>
      </c>
      <c r="S15" s="32">
        <f t="shared" si="3"/>
        <v>29.470588235294116</v>
      </c>
      <c r="T15" s="32">
        <f t="shared" si="4"/>
        <v>25.142857142857142</v>
      </c>
      <c r="U15" s="32">
        <f t="shared" si="5"/>
        <v>27.428571428571427</v>
      </c>
      <c r="V15" s="33">
        <f t="shared" si="6"/>
        <v>38.285714285714285</v>
      </c>
      <c r="W15" s="34">
        <f t="shared" si="7"/>
        <v>32.81967213114754</v>
      </c>
      <c r="X15" s="54">
        <v>0</v>
      </c>
      <c r="Y15" s="55">
        <v>0.01639344262295082</v>
      </c>
      <c r="Z15" s="35">
        <v>35.1963063</v>
      </c>
      <c r="AA15" s="36">
        <v>0.324244346</v>
      </c>
      <c r="AB15" s="37">
        <v>0.94291799787</v>
      </c>
      <c r="AC15" s="114"/>
      <c r="AF15" s="114"/>
    </row>
    <row r="16" spans="1:32" s="140" customFormat="1" ht="13.5" customHeight="1">
      <c r="A16" s="400"/>
      <c r="B16" s="52">
        <v>47</v>
      </c>
      <c r="C16" s="28">
        <v>124</v>
      </c>
      <c r="D16" s="29">
        <v>324</v>
      </c>
      <c r="E16" s="29">
        <v>438</v>
      </c>
      <c r="F16" s="29">
        <v>724</v>
      </c>
      <c r="G16" s="29">
        <v>309</v>
      </c>
      <c r="H16" s="29">
        <v>221</v>
      </c>
      <c r="I16" s="53">
        <v>318</v>
      </c>
      <c r="J16" s="25">
        <f t="shared" si="8"/>
        <v>2458</v>
      </c>
      <c r="K16" s="29">
        <v>4</v>
      </c>
      <c r="L16" s="53">
        <v>3</v>
      </c>
      <c r="M16" s="28">
        <v>186832</v>
      </c>
      <c r="N16" s="29">
        <v>2662</v>
      </c>
      <c r="O16" s="30">
        <v>7214</v>
      </c>
      <c r="P16" s="31">
        <f t="shared" si="0"/>
        <v>24.8</v>
      </c>
      <c r="Q16" s="32">
        <f t="shared" si="1"/>
        <v>32.4</v>
      </c>
      <c r="R16" s="32">
        <f t="shared" si="2"/>
        <v>54.75</v>
      </c>
      <c r="S16" s="32">
        <f t="shared" si="3"/>
        <v>42.588235294117645</v>
      </c>
      <c r="T16" s="32">
        <f t="shared" si="4"/>
        <v>44.142857142857146</v>
      </c>
      <c r="U16" s="32">
        <f t="shared" si="5"/>
        <v>31.571428571428573</v>
      </c>
      <c r="V16" s="33">
        <f t="shared" si="6"/>
        <v>45.42857142857143</v>
      </c>
      <c r="W16" s="34">
        <f t="shared" si="7"/>
        <v>40.295081967213115</v>
      </c>
      <c r="X16" s="54">
        <v>0.06557377049180328</v>
      </c>
      <c r="Y16" s="55">
        <v>0.04918032786885246</v>
      </c>
      <c r="Z16" s="35">
        <v>38.8747399</v>
      </c>
      <c r="AA16" s="36">
        <v>0.563028765</v>
      </c>
      <c r="AB16" s="37">
        <v>1.533588435374</v>
      </c>
      <c r="AC16" s="114"/>
      <c r="AF16" s="114"/>
    </row>
    <row r="17" spans="1:32" s="140" customFormat="1" ht="13.5" customHeight="1">
      <c r="A17" s="400"/>
      <c r="B17" s="59">
        <v>48</v>
      </c>
      <c r="C17" s="42">
        <v>184</v>
      </c>
      <c r="D17" s="43">
        <v>346</v>
      </c>
      <c r="E17" s="43">
        <v>468</v>
      </c>
      <c r="F17" s="43">
        <v>964</v>
      </c>
      <c r="G17" s="43">
        <v>447</v>
      </c>
      <c r="H17" s="43">
        <v>326</v>
      </c>
      <c r="I17" s="60">
        <v>490</v>
      </c>
      <c r="J17" s="39">
        <f t="shared" si="8"/>
        <v>3225</v>
      </c>
      <c r="K17" s="43">
        <v>8</v>
      </c>
      <c r="L17" s="60">
        <v>27</v>
      </c>
      <c r="M17" s="42">
        <v>191154</v>
      </c>
      <c r="N17" s="43">
        <v>3944</v>
      </c>
      <c r="O17" s="44">
        <v>10876</v>
      </c>
      <c r="P17" s="45">
        <f t="shared" si="0"/>
        <v>36.8</v>
      </c>
      <c r="Q17" s="46">
        <f t="shared" si="1"/>
        <v>34.6</v>
      </c>
      <c r="R17" s="46">
        <f t="shared" si="2"/>
        <v>58.5</v>
      </c>
      <c r="S17" s="46">
        <f t="shared" si="3"/>
        <v>56.705882352941174</v>
      </c>
      <c r="T17" s="46">
        <f t="shared" si="4"/>
        <v>63.857142857142854</v>
      </c>
      <c r="U17" s="46">
        <f t="shared" si="5"/>
        <v>46.57142857142857</v>
      </c>
      <c r="V17" s="47">
        <f t="shared" si="6"/>
        <v>70</v>
      </c>
      <c r="W17" s="48">
        <f t="shared" si="7"/>
        <v>52.868852459016395</v>
      </c>
      <c r="X17" s="61">
        <v>0.13114754098360656</v>
      </c>
      <c r="Y17" s="62">
        <v>0.4426229508196721</v>
      </c>
      <c r="Z17" s="49">
        <v>39.6585062</v>
      </c>
      <c r="AA17" s="50">
        <v>0.830840531</v>
      </c>
      <c r="AB17" s="51">
        <v>2.295967912181</v>
      </c>
      <c r="AC17" s="114"/>
      <c r="AF17" s="114"/>
    </row>
    <row r="18" spans="1:32" s="140" customFormat="1" ht="13.5" customHeight="1">
      <c r="A18" s="400">
        <v>12</v>
      </c>
      <c r="B18" s="52">
        <v>49</v>
      </c>
      <c r="C18" s="28">
        <v>196</v>
      </c>
      <c r="D18" s="29">
        <v>329</v>
      </c>
      <c r="E18" s="29">
        <v>417</v>
      </c>
      <c r="F18" s="29">
        <v>882</v>
      </c>
      <c r="G18" s="29">
        <v>311</v>
      </c>
      <c r="H18" s="29">
        <v>338</v>
      </c>
      <c r="I18" s="53">
        <v>276</v>
      </c>
      <c r="J18" s="25">
        <f t="shared" si="8"/>
        <v>2749</v>
      </c>
      <c r="K18" s="29">
        <v>21</v>
      </c>
      <c r="L18" s="53">
        <v>127</v>
      </c>
      <c r="M18" s="28">
        <v>153355</v>
      </c>
      <c r="N18" s="29">
        <v>7765</v>
      </c>
      <c r="O18" s="30">
        <v>18933</v>
      </c>
      <c r="P18" s="31">
        <f t="shared" si="0"/>
        <v>39.2</v>
      </c>
      <c r="Q18" s="32">
        <f t="shared" si="1"/>
        <v>32.9</v>
      </c>
      <c r="R18" s="32">
        <f t="shared" si="2"/>
        <v>52.125</v>
      </c>
      <c r="S18" s="32">
        <f t="shared" si="3"/>
        <v>51.88235294117647</v>
      </c>
      <c r="T18" s="32">
        <f t="shared" si="4"/>
        <v>44.42857142857143</v>
      </c>
      <c r="U18" s="32">
        <f t="shared" si="5"/>
        <v>48.285714285714285</v>
      </c>
      <c r="V18" s="33">
        <f t="shared" si="6"/>
        <v>39.42857142857143</v>
      </c>
      <c r="W18" s="34">
        <f t="shared" si="7"/>
        <v>45.0655737704918</v>
      </c>
      <c r="X18" s="54">
        <v>0.3442622950819672</v>
      </c>
      <c r="Y18" s="55">
        <v>2.081967213114754</v>
      </c>
      <c r="Z18" s="35">
        <v>31.8362051</v>
      </c>
      <c r="AA18" s="36">
        <v>1.62685942</v>
      </c>
      <c r="AB18" s="37">
        <v>3.984217171717</v>
      </c>
      <c r="AC18" s="114"/>
      <c r="AF18" s="114"/>
    </row>
    <row r="19" spans="1:32" s="140" customFormat="1" ht="13.5" customHeight="1">
      <c r="A19" s="400"/>
      <c r="B19" s="52">
        <v>50</v>
      </c>
      <c r="C19" s="28">
        <v>144</v>
      </c>
      <c r="D19" s="29">
        <v>326</v>
      </c>
      <c r="E19" s="29">
        <v>330</v>
      </c>
      <c r="F19" s="29">
        <v>819</v>
      </c>
      <c r="G19" s="29">
        <v>253</v>
      </c>
      <c r="H19" s="29">
        <v>192</v>
      </c>
      <c r="I19" s="53">
        <v>209</v>
      </c>
      <c r="J19" s="25">
        <f t="shared" si="8"/>
        <v>2273</v>
      </c>
      <c r="K19" s="29">
        <v>48</v>
      </c>
      <c r="L19" s="53">
        <v>253</v>
      </c>
      <c r="M19" s="28">
        <v>132064</v>
      </c>
      <c r="N19" s="29">
        <v>13361</v>
      </c>
      <c r="O19" s="30">
        <v>27118</v>
      </c>
      <c r="P19" s="31">
        <f t="shared" si="0"/>
        <v>28.8</v>
      </c>
      <c r="Q19" s="32">
        <f t="shared" si="1"/>
        <v>32.6</v>
      </c>
      <c r="R19" s="32">
        <f t="shared" si="2"/>
        <v>41.25</v>
      </c>
      <c r="S19" s="32">
        <f t="shared" si="3"/>
        <v>48.1764705882353</v>
      </c>
      <c r="T19" s="32">
        <f t="shared" si="4"/>
        <v>36.142857142857146</v>
      </c>
      <c r="U19" s="32">
        <f t="shared" si="5"/>
        <v>27.428571428571427</v>
      </c>
      <c r="V19" s="33">
        <f t="shared" si="6"/>
        <v>29.857142857142858</v>
      </c>
      <c r="W19" s="34">
        <f t="shared" si="7"/>
        <v>37.26229508196721</v>
      </c>
      <c r="X19" s="54">
        <v>0.7868852459016393</v>
      </c>
      <c r="Y19" s="55">
        <v>4.147540983606557</v>
      </c>
      <c r="Z19" s="35">
        <v>27.3934868</v>
      </c>
      <c r="AA19" s="36">
        <v>2.79752931</v>
      </c>
      <c r="AB19" s="37">
        <v>5.680351906158</v>
      </c>
      <c r="AC19" s="114"/>
      <c r="AF19" s="114"/>
    </row>
    <row r="20" spans="1:32" s="140" customFormat="1" ht="13.5" customHeight="1">
      <c r="A20" s="400"/>
      <c r="B20" s="52">
        <v>51</v>
      </c>
      <c r="C20" s="28">
        <v>105</v>
      </c>
      <c r="D20" s="29">
        <v>249</v>
      </c>
      <c r="E20" s="29">
        <v>346</v>
      </c>
      <c r="F20" s="29">
        <v>694</v>
      </c>
      <c r="G20" s="29">
        <v>248</v>
      </c>
      <c r="H20" s="29">
        <v>255</v>
      </c>
      <c r="I20" s="53">
        <v>147</v>
      </c>
      <c r="J20" s="25">
        <f t="shared" si="8"/>
        <v>2044</v>
      </c>
      <c r="K20" s="29">
        <v>86</v>
      </c>
      <c r="L20" s="53">
        <v>386</v>
      </c>
      <c r="M20" s="28">
        <v>108115</v>
      </c>
      <c r="N20" s="29">
        <v>22385</v>
      </c>
      <c r="O20" s="30">
        <v>34325</v>
      </c>
      <c r="P20" s="31">
        <f t="shared" si="0"/>
        <v>21</v>
      </c>
      <c r="Q20" s="32">
        <f t="shared" si="1"/>
        <v>24.9</v>
      </c>
      <c r="R20" s="32">
        <f t="shared" si="2"/>
        <v>43.25</v>
      </c>
      <c r="S20" s="32">
        <f t="shared" si="3"/>
        <v>40.8235294117647</v>
      </c>
      <c r="T20" s="32">
        <f t="shared" si="4"/>
        <v>35.42857142857143</v>
      </c>
      <c r="U20" s="32">
        <f t="shared" si="5"/>
        <v>36.42857142857143</v>
      </c>
      <c r="V20" s="33">
        <f t="shared" si="6"/>
        <v>21</v>
      </c>
      <c r="W20" s="34">
        <f t="shared" si="7"/>
        <v>33.50819672131148</v>
      </c>
      <c r="X20" s="54">
        <v>1.4098360655737705</v>
      </c>
      <c r="Y20" s="55">
        <v>6.327868852459017</v>
      </c>
      <c r="Z20" s="35">
        <v>22.4258453</v>
      </c>
      <c r="AA20" s="36">
        <v>4.69188849</v>
      </c>
      <c r="AB20" s="37">
        <v>7.217199327166</v>
      </c>
      <c r="AC20" s="114"/>
      <c r="AF20" s="114"/>
    </row>
    <row r="21" spans="1:32" s="140" customFormat="1" ht="13.5" customHeight="1">
      <c r="A21" s="400"/>
      <c r="B21" s="52">
        <v>52</v>
      </c>
      <c r="C21" s="28">
        <v>94</v>
      </c>
      <c r="D21" s="29">
        <v>211</v>
      </c>
      <c r="E21" s="29">
        <v>211</v>
      </c>
      <c r="F21" s="29">
        <v>509</v>
      </c>
      <c r="G21" s="29">
        <v>191</v>
      </c>
      <c r="H21" s="29">
        <v>241</v>
      </c>
      <c r="I21" s="53">
        <v>245</v>
      </c>
      <c r="J21" s="25">
        <f t="shared" si="8"/>
        <v>1702</v>
      </c>
      <c r="K21" s="29">
        <v>168</v>
      </c>
      <c r="L21" s="53">
        <v>394</v>
      </c>
      <c r="M21" s="28">
        <v>94392</v>
      </c>
      <c r="N21" s="29">
        <v>31090</v>
      </c>
      <c r="O21" s="30">
        <v>29164</v>
      </c>
      <c r="P21" s="31">
        <f t="shared" si="0"/>
        <v>18.8</v>
      </c>
      <c r="Q21" s="32">
        <f t="shared" si="1"/>
        <v>21.1</v>
      </c>
      <c r="R21" s="32">
        <f t="shared" si="2"/>
        <v>26.375</v>
      </c>
      <c r="S21" s="32">
        <f t="shared" si="3"/>
        <v>29.941176470588236</v>
      </c>
      <c r="T21" s="32">
        <f t="shared" si="4"/>
        <v>27.285714285714285</v>
      </c>
      <c r="U21" s="32">
        <f t="shared" si="5"/>
        <v>34.42857142857143</v>
      </c>
      <c r="V21" s="33">
        <f t="shared" si="6"/>
        <v>35</v>
      </c>
      <c r="W21" s="34">
        <f t="shared" si="7"/>
        <v>27.901639344262296</v>
      </c>
      <c r="X21" s="54">
        <v>2.7540983606557377</v>
      </c>
      <c r="Y21" s="55">
        <v>6.459016393442623</v>
      </c>
      <c r="Z21" s="35">
        <v>19.6241164</v>
      </c>
      <c r="AA21" s="36">
        <v>6.53425809</v>
      </c>
      <c r="AB21" s="37">
        <v>6.184054283291</v>
      </c>
      <c r="AC21" s="114"/>
      <c r="AF21" s="114"/>
    </row>
    <row r="22" spans="1:32" s="140" customFormat="1" ht="13.5" customHeight="1">
      <c r="A22" s="401"/>
      <c r="B22" s="59">
        <v>53</v>
      </c>
      <c r="C22" s="42">
        <v>51</v>
      </c>
      <c r="D22" s="43">
        <v>114</v>
      </c>
      <c r="E22" s="43">
        <v>112</v>
      </c>
      <c r="F22" s="43">
        <v>154</v>
      </c>
      <c r="G22" s="43">
        <v>74</v>
      </c>
      <c r="H22" s="43">
        <v>135</v>
      </c>
      <c r="I22" s="60">
        <v>218</v>
      </c>
      <c r="J22" s="331">
        <f t="shared" si="8"/>
        <v>858</v>
      </c>
      <c r="K22" s="219"/>
      <c r="L22" s="305"/>
      <c r="M22" s="42">
        <v>48227</v>
      </c>
      <c r="N22" s="249"/>
      <c r="O22" s="306"/>
      <c r="P22" s="332">
        <f t="shared" si="0"/>
        <v>10.2</v>
      </c>
      <c r="Q22" s="54">
        <f t="shared" si="1"/>
        <v>11.4</v>
      </c>
      <c r="R22" s="54">
        <f t="shared" si="2"/>
        <v>14</v>
      </c>
      <c r="S22" s="54">
        <f t="shared" si="3"/>
        <v>9.058823529411764</v>
      </c>
      <c r="T22" s="54">
        <f t="shared" si="4"/>
        <v>10.571428571428571</v>
      </c>
      <c r="U22" s="54">
        <f t="shared" si="5"/>
        <v>19.285714285714285</v>
      </c>
      <c r="V22" s="55">
        <f t="shared" si="6"/>
        <v>31.142857142857142</v>
      </c>
      <c r="W22" s="34">
        <f>J22/61</f>
        <v>14.065573770491802</v>
      </c>
      <c r="X22" s="313"/>
      <c r="Y22" s="313"/>
      <c r="Z22" s="35">
        <v>10.2046128</v>
      </c>
      <c r="AA22" s="248"/>
      <c r="AB22" s="307"/>
      <c r="AC22" s="114"/>
      <c r="AF22" s="114"/>
    </row>
    <row r="23" spans="1:32" s="145" customFormat="1" ht="13.5" customHeight="1">
      <c r="A23" s="403">
        <v>1</v>
      </c>
      <c r="B23" s="124" t="s">
        <v>0</v>
      </c>
      <c r="C23" s="71">
        <v>87</v>
      </c>
      <c r="D23" s="72">
        <v>195</v>
      </c>
      <c r="E23" s="72">
        <v>135</v>
      </c>
      <c r="F23" s="72">
        <v>279</v>
      </c>
      <c r="G23" s="72">
        <v>90</v>
      </c>
      <c r="H23" s="72">
        <v>115</v>
      </c>
      <c r="I23" s="73">
        <v>124</v>
      </c>
      <c r="J23" s="11">
        <f t="shared" si="8"/>
        <v>1025</v>
      </c>
      <c r="K23" s="72">
        <v>110</v>
      </c>
      <c r="L23" s="73">
        <v>162</v>
      </c>
      <c r="M23" s="14">
        <v>44017</v>
      </c>
      <c r="N23" s="15">
        <v>24724</v>
      </c>
      <c r="O23" s="16">
        <v>14615</v>
      </c>
      <c r="P23" s="17">
        <f t="shared" si="0"/>
        <v>17.4</v>
      </c>
      <c r="Q23" s="18">
        <f t="shared" si="1"/>
        <v>19.5</v>
      </c>
      <c r="R23" s="18">
        <f t="shared" si="2"/>
        <v>16.875</v>
      </c>
      <c r="S23" s="18">
        <f t="shared" si="3"/>
        <v>16.41176470588235</v>
      </c>
      <c r="T23" s="18">
        <f t="shared" si="4"/>
        <v>12.857142857142858</v>
      </c>
      <c r="U23" s="18">
        <f t="shared" si="5"/>
        <v>16.428571428571427</v>
      </c>
      <c r="V23" s="19">
        <f t="shared" si="6"/>
        <v>17.714285714285715</v>
      </c>
      <c r="W23" s="20">
        <f aca="true" t="shared" si="9" ref="W23:W57">J23/61</f>
        <v>16.80327868852459</v>
      </c>
      <c r="X23" s="18">
        <v>1.8032786885245902</v>
      </c>
      <c r="Y23" s="19">
        <v>2.6557377049180326</v>
      </c>
      <c r="Z23" s="21">
        <v>9.206651328174022</v>
      </c>
      <c r="AA23" s="22">
        <v>5.43504067</v>
      </c>
      <c r="AB23" s="23">
        <v>3.17303517</v>
      </c>
      <c r="AC23" s="114"/>
      <c r="AF23" s="114"/>
    </row>
    <row r="24" spans="1:32" s="145" customFormat="1" ht="13.5" customHeight="1">
      <c r="A24" s="402"/>
      <c r="B24" s="129" t="s">
        <v>1</v>
      </c>
      <c r="C24" s="74">
        <v>55</v>
      </c>
      <c r="D24" s="75">
        <v>169</v>
      </c>
      <c r="E24" s="75">
        <v>136</v>
      </c>
      <c r="F24" s="75">
        <v>175</v>
      </c>
      <c r="G24" s="75">
        <v>67</v>
      </c>
      <c r="H24" s="75">
        <v>84</v>
      </c>
      <c r="I24" s="76">
        <v>105</v>
      </c>
      <c r="J24" s="25">
        <f t="shared" si="8"/>
        <v>791</v>
      </c>
      <c r="K24" s="75">
        <v>742</v>
      </c>
      <c r="L24" s="76">
        <v>621</v>
      </c>
      <c r="M24" s="28">
        <v>39086</v>
      </c>
      <c r="N24" s="29">
        <v>57224</v>
      </c>
      <c r="O24" s="30">
        <v>30632</v>
      </c>
      <c r="P24" s="31">
        <f t="shared" si="0"/>
        <v>11</v>
      </c>
      <c r="Q24" s="32">
        <f t="shared" si="1"/>
        <v>16.9</v>
      </c>
      <c r="R24" s="32">
        <f t="shared" si="2"/>
        <v>17</v>
      </c>
      <c r="S24" s="32">
        <f t="shared" si="3"/>
        <v>10.294117647058824</v>
      </c>
      <c r="T24" s="32">
        <f t="shared" si="4"/>
        <v>9.571428571428571</v>
      </c>
      <c r="U24" s="32">
        <f t="shared" si="5"/>
        <v>12</v>
      </c>
      <c r="V24" s="33">
        <f t="shared" si="6"/>
        <v>15</v>
      </c>
      <c r="W24" s="34">
        <f t="shared" si="9"/>
        <v>12.967213114754099</v>
      </c>
      <c r="X24" s="32">
        <v>12.163934426229508</v>
      </c>
      <c r="Y24" s="33">
        <v>10.180327868852459</v>
      </c>
      <c r="Z24" s="35">
        <v>8.127677271782074</v>
      </c>
      <c r="AA24" s="36">
        <v>11.9991612</v>
      </c>
      <c r="AB24" s="37">
        <v>6.43394245</v>
      </c>
      <c r="AC24" s="114"/>
      <c r="AF24" s="114"/>
    </row>
    <row r="25" spans="1:32" s="145" customFormat="1" ht="13.5" customHeight="1">
      <c r="A25" s="402"/>
      <c r="B25" s="129" t="s">
        <v>2</v>
      </c>
      <c r="C25" s="74">
        <v>69</v>
      </c>
      <c r="D25" s="75">
        <v>114</v>
      </c>
      <c r="E25" s="75">
        <v>93</v>
      </c>
      <c r="F25" s="75">
        <v>209</v>
      </c>
      <c r="G25" s="75">
        <v>55</v>
      </c>
      <c r="H25" s="75">
        <v>71</v>
      </c>
      <c r="I25" s="76">
        <v>85</v>
      </c>
      <c r="J25" s="25">
        <f t="shared" si="8"/>
        <v>696</v>
      </c>
      <c r="K25" s="75">
        <v>1701</v>
      </c>
      <c r="L25" s="76">
        <v>997</v>
      </c>
      <c r="M25" s="28">
        <v>43510</v>
      </c>
      <c r="N25" s="29">
        <v>100031</v>
      </c>
      <c r="O25" s="30">
        <v>44787</v>
      </c>
      <c r="P25" s="31">
        <f t="shared" si="0"/>
        <v>13.8</v>
      </c>
      <c r="Q25" s="32">
        <f t="shared" si="1"/>
        <v>11.4</v>
      </c>
      <c r="R25" s="32">
        <f t="shared" si="2"/>
        <v>11.625</v>
      </c>
      <c r="S25" s="32">
        <f t="shared" si="3"/>
        <v>12.294117647058824</v>
      </c>
      <c r="T25" s="32">
        <f t="shared" si="4"/>
        <v>7.857142857142857</v>
      </c>
      <c r="U25" s="32">
        <f t="shared" si="5"/>
        <v>10.142857142857142</v>
      </c>
      <c r="V25" s="33">
        <f t="shared" si="6"/>
        <v>12.142857142857142</v>
      </c>
      <c r="W25" s="34">
        <f t="shared" si="9"/>
        <v>11.40983606557377</v>
      </c>
      <c r="X25" s="32">
        <v>27.885245901639344</v>
      </c>
      <c r="Y25" s="33">
        <v>16.34426229508197</v>
      </c>
      <c r="Z25" s="35">
        <v>9.03259290014532</v>
      </c>
      <c r="AA25" s="36">
        <v>20.8832985</v>
      </c>
      <c r="AB25" s="37">
        <v>9.35791893</v>
      </c>
      <c r="AC25" s="114"/>
      <c r="AF25" s="114"/>
    </row>
    <row r="26" spans="1:32" s="145" customFormat="1" ht="13.5" customHeight="1">
      <c r="A26" s="402"/>
      <c r="B26" s="129" t="s">
        <v>3</v>
      </c>
      <c r="C26" s="74">
        <v>26</v>
      </c>
      <c r="D26" s="75">
        <v>58</v>
      </c>
      <c r="E26" s="75">
        <v>40</v>
      </c>
      <c r="F26" s="75">
        <v>83</v>
      </c>
      <c r="G26" s="75">
        <v>39</v>
      </c>
      <c r="H26" s="75">
        <v>36</v>
      </c>
      <c r="I26" s="76">
        <v>51</v>
      </c>
      <c r="J26" s="25">
        <f t="shared" si="8"/>
        <v>333</v>
      </c>
      <c r="K26" s="75">
        <v>2643</v>
      </c>
      <c r="L26" s="76">
        <v>1393</v>
      </c>
      <c r="M26" s="28">
        <v>31071</v>
      </c>
      <c r="N26" s="29">
        <v>179411</v>
      </c>
      <c r="O26" s="30">
        <v>73486</v>
      </c>
      <c r="P26" s="31">
        <f t="shared" si="0"/>
        <v>5.2</v>
      </c>
      <c r="Q26" s="32">
        <f t="shared" si="1"/>
        <v>5.8</v>
      </c>
      <c r="R26" s="32">
        <f t="shared" si="2"/>
        <v>5</v>
      </c>
      <c r="S26" s="32">
        <f t="shared" si="3"/>
        <v>4.882352941176471</v>
      </c>
      <c r="T26" s="32">
        <f t="shared" si="4"/>
        <v>5.571428571428571</v>
      </c>
      <c r="U26" s="32">
        <f t="shared" si="5"/>
        <v>5.142857142857143</v>
      </c>
      <c r="V26" s="33">
        <f t="shared" si="6"/>
        <v>7.285714285714286</v>
      </c>
      <c r="W26" s="34">
        <f t="shared" si="9"/>
        <v>5.459016393442623</v>
      </c>
      <c r="X26" s="32">
        <v>43.32786885245902</v>
      </c>
      <c r="Y26" s="33">
        <v>22.83606557377049</v>
      </c>
      <c r="Z26" s="35">
        <v>6.4596673596673595</v>
      </c>
      <c r="AA26" s="36">
        <v>37.4787967</v>
      </c>
      <c r="AB26" s="37">
        <v>15.3287443</v>
      </c>
      <c r="AC26" s="114"/>
      <c r="AF26" s="114"/>
    </row>
    <row r="27" spans="1:32" s="145" customFormat="1" ht="13.5" customHeight="1">
      <c r="A27" s="404">
        <v>2</v>
      </c>
      <c r="B27" s="139" t="s">
        <v>4</v>
      </c>
      <c r="C27" s="80">
        <v>33</v>
      </c>
      <c r="D27" s="81">
        <v>41</v>
      </c>
      <c r="E27" s="81">
        <v>24</v>
      </c>
      <c r="F27" s="81">
        <v>33</v>
      </c>
      <c r="G27" s="81">
        <v>17</v>
      </c>
      <c r="H27" s="81">
        <v>9</v>
      </c>
      <c r="I27" s="82">
        <v>36</v>
      </c>
      <c r="J27" s="212">
        <f t="shared" si="8"/>
        <v>193</v>
      </c>
      <c r="K27" s="81">
        <v>2530</v>
      </c>
      <c r="L27" s="82">
        <v>1583</v>
      </c>
      <c r="M27" s="63">
        <v>20511</v>
      </c>
      <c r="N27" s="64">
        <v>171160</v>
      </c>
      <c r="O27" s="66">
        <v>84691</v>
      </c>
      <c r="P27" s="83">
        <f t="shared" si="0"/>
        <v>6.6</v>
      </c>
      <c r="Q27" s="84">
        <f t="shared" si="1"/>
        <v>4.1</v>
      </c>
      <c r="R27" s="84">
        <f t="shared" si="2"/>
        <v>3</v>
      </c>
      <c r="S27" s="84">
        <f t="shared" si="3"/>
        <v>1.9411764705882353</v>
      </c>
      <c r="T27" s="84">
        <f t="shared" si="4"/>
        <v>2.4285714285714284</v>
      </c>
      <c r="U27" s="84">
        <f t="shared" si="5"/>
        <v>1.2857142857142858</v>
      </c>
      <c r="V27" s="85">
        <f t="shared" si="6"/>
        <v>5.142857142857143</v>
      </c>
      <c r="W27" s="86">
        <f t="shared" si="9"/>
        <v>3.1639344262295084</v>
      </c>
      <c r="X27" s="84">
        <v>41.47540983606557</v>
      </c>
      <c r="Y27" s="85">
        <v>25.950819672131146</v>
      </c>
      <c r="Z27" s="70">
        <v>4.265127885215222</v>
      </c>
      <c r="AA27" s="57">
        <v>35.6955162</v>
      </c>
      <c r="AB27" s="58">
        <v>17.7029682</v>
      </c>
      <c r="AC27" s="114"/>
      <c r="AF27" s="114"/>
    </row>
    <row r="28" spans="1:32" s="145" customFormat="1" ht="13.5" customHeight="1">
      <c r="A28" s="404"/>
      <c r="B28" s="129" t="s">
        <v>5</v>
      </c>
      <c r="C28" s="74">
        <v>21</v>
      </c>
      <c r="D28" s="75">
        <v>11</v>
      </c>
      <c r="E28" s="75">
        <v>12</v>
      </c>
      <c r="F28" s="75">
        <v>29</v>
      </c>
      <c r="G28" s="75">
        <v>9</v>
      </c>
      <c r="H28" s="75">
        <v>2</v>
      </c>
      <c r="I28" s="76">
        <v>9</v>
      </c>
      <c r="J28" s="25">
        <f t="shared" si="8"/>
        <v>93</v>
      </c>
      <c r="K28" s="75">
        <v>1826</v>
      </c>
      <c r="L28" s="76">
        <v>1227</v>
      </c>
      <c r="M28" s="28">
        <v>13497</v>
      </c>
      <c r="N28" s="29">
        <v>118402</v>
      </c>
      <c r="O28" s="30">
        <v>71396</v>
      </c>
      <c r="P28" s="31">
        <f t="shared" si="0"/>
        <v>4.2</v>
      </c>
      <c r="Q28" s="32">
        <f t="shared" si="1"/>
        <v>1.1</v>
      </c>
      <c r="R28" s="32">
        <f t="shared" si="2"/>
        <v>1.5</v>
      </c>
      <c r="S28" s="32">
        <f t="shared" si="3"/>
        <v>1.7058823529411764</v>
      </c>
      <c r="T28" s="32">
        <f t="shared" si="4"/>
        <v>1.2857142857142858</v>
      </c>
      <c r="U28" s="32">
        <f t="shared" si="5"/>
        <v>0.2857142857142857</v>
      </c>
      <c r="V28" s="33">
        <f t="shared" si="6"/>
        <v>1.2857142857142858</v>
      </c>
      <c r="W28" s="34">
        <f t="shared" si="9"/>
        <v>1.5245901639344261</v>
      </c>
      <c r="X28" s="32">
        <v>29.934426229508198</v>
      </c>
      <c r="Y28" s="33">
        <v>20.114754098360656</v>
      </c>
      <c r="Z28" s="35">
        <v>2.809533721898418</v>
      </c>
      <c r="AA28" s="36">
        <v>24.713421</v>
      </c>
      <c r="AB28" s="37">
        <v>15.0212497</v>
      </c>
      <c r="AC28" s="114"/>
      <c r="AF28" s="114"/>
    </row>
    <row r="29" spans="1:32" s="145" customFormat="1" ht="13.5" customHeight="1">
      <c r="A29" s="404"/>
      <c r="B29" s="129" t="s">
        <v>6</v>
      </c>
      <c r="C29" s="74">
        <v>1</v>
      </c>
      <c r="D29" s="75">
        <v>4</v>
      </c>
      <c r="E29" s="75">
        <v>16</v>
      </c>
      <c r="F29" s="75">
        <v>5</v>
      </c>
      <c r="G29" s="75">
        <v>3</v>
      </c>
      <c r="H29" s="75">
        <v>1</v>
      </c>
      <c r="I29" s="76">
        <v>1</v>
      </c>
      <c r="J29" s="25">
        <f t="shared" si="8"/>
        <v>31</v>
      </c>
      <c r="K29" s="75">
        <v>1356</v>
      </c>
      <c r="L29" s="76">
        <v>812</v>
      </c>
      <c r="M29" s="28">
        <v>8446</v>
      </c>
      <c r="N29" s="29">
        <v>80349</v>
      </c>
      <c r="O29" s="30">
        <v>45391</v>
      </c>
      <c r="P29" s="31">
        <f t="shared" si="0"/>
        <v>0.2</v>
      </c>
      <c r="Q29" s="32">
        <f t="shared" si="1"/>
        <v>0.4</v>
      </c>
      <c r="R29" s="32">
        <f t="shared" si="2"/>
        <v>2</v>
      </c>
      <c r="S29" s="32">
        <f t="shared" si="3"/>
        <v>0.29411764705882354</v>
      </c>
      <c r="T29" s="32">
        <f t="shared" si="4"/>
        <v>0.42857142857142855</v>
      </c>
      <c r="U29" s="32">
        <f t="shared" si="5"/>
        <v>0.14285714285714285</v>
      </c>
      <c r="V29" s="33">
        <f t="shared" si="6"/>
        <v>0.14285714285714285</v>
      </c>
      <c r="W29" s="34">
        <f t="shared" si="9"/>
        <v>0.5081967213114754</v>
      </c>
      <c r="X29" s="32">
        <v>22.229508196721312</v>
      </c>
      <c r="Y29" s="33">
        <v>13.311475409836065</v>
      </c>
      <c r="Z29" s="35">
        <v>1.7584842806579222</v>
      </c>
      <c r="AA29" s="36">
        <v>16.7638222</v>
      </c>
      <c r="AB29" s="37">
        <v>9.51194468</v>
      </c>
      <c r="AC29" s="114"/>
      <c r="AF29" s="114"/>
    </row>
    <row r="30" spans="1:32" s="145" customFormat="1" ht="13.5" customHeight="1">
      <c r="A30" s="404"/>
      <c r="B30" s="129" t="s">
        <v>7</v>
      </c>
      <c r="C30" s="74">
        <v>4</v>
      </c>
      <c r="D30" s="75">
        <v>0</v>
      </c>
      <c r="E30" s="75">
        <v>0</v>
      </c>
      <c r="F30" s="75">
        <v>3</v>
      </c>
      <c r="G30" s="75">
        <v>1</v>
      </c>
      <c r="H30" s="75">
        <v>1</v>
      </c>
      <c r="I30" s="76">
        <v>0</v>
      </c>
      <c r="J30" s="25">
        <f t="shared" si="8"/>
        <v>9</v>
      </c>
      <c r="K30" s="75">
        <v>766</v>
      </c>
      <c r="L30" s="76">
        <v>667</v>
      </c>
      <c r="M30" s="28">
        <v>6534</v>
      </c>
      <c r="N30" s="29">
        <v>57809</v>
      </c>
      <c r="O30" s="30">
        <v>41857</v>
      </c>
      <c r="P30" s="31">
        <f t="shared" si="0"/>
        <v>0.8</v>
      </c>
      <c r="Q30" s="32">
        <f t="shared" si="1"/>
        <v>0</v>
      </c>
      <c r="R30" s="32">
        <f t="shared" si="2"/>
        <v>0</v>
      </c>
      <c r="S30" s="32">
        <f t="shared" si="3"/>
        <v>0.17647058823529413</v>
      </c>
      <c r="T30" s="32">
        <f t="shared" si="4"/>
        <v>0.14285714285714285</v>
      </c>
      <c r="U30" s="32">
        <f t="shared" si="5"/>
        <v>0.14285714285714285</v>
      </c>
      <c r="V30" s="33">
        <f t="shared" si="6"/>
        <v>0</v>
      </c>
      <c r="W30" s="34">
        <f t="shared" si="9"/>
        <v>0.14754098360655737</v>
      </c>
      <c r="X30" s="32">
        <v>12.557377049180328</v>
      </c>
      <c r="Y30" s="33">
        <v>10.934426229508198</v>
      </c>
      <c r="Z30" s="35">
        <v>1.3623853211009174</v>
      </c>
      <c r="AA30" s="36">
        <v>12.0535863</v>
      </c>
      <c r="AB30" s="37">
        <v>8.78241712</v>
      </c>
      <c r="AC30" s="114"/>
      <c r="AF30" s="114"/>
    </row>
    <row r="31" spans="1:32" s="145" customFormat="1" ht="13.5" customHeight="1">
      <c r="A31" s="402">
        <v>3</v>
      </c>
      <c r="B31" s="139" t="s">
        <v>8</v>
      </c>
      <c r="C31" s="80">
        <v>0</v>
      </c>
      <c r="D31" s="81">
        <v>0</v>
      </c>
      <c r="E31" s="81">
        <v>0</v>
      </c>
      <c r="F31" s="81">
        <v>1</v>
      </c>
      <c r="G31" s="81">
        <v>1</v>
      </c>
      <c r="H31" s="81">
        <v>0</v>
      </c>
      <c r="I31" s="82">
        <v>0</v>
      </c>
      <c r="J31" s="212">
        <f t="shared" si="8"/>
        <v>2</v>
      </c>
      <c r="K31" s="81">
        <v>1042</v>
      </c>
      <c r="L31" s="82">
        <v>569</v>
      </c>
      <c r="M31" s="63">
        <v>3695</v>
      </c>
      <c r="N31" s="64">
        <v>64712</v>
      </c>
      <c r="O31" s="66">
        <v>34323</v>
      </c>
      <c r="P31" s="83">
        <f t="shared" si="0"/>
        <v>0</v>
      </c>
      <c r="Q31" s="84">
        <f t="shared" si="1"/>
        <v>0</v>
      </c>
      <c r="R31" s="84">
        <f t="shared" si="2"/>
        <v>0</v>
      </c>
      <c r="S31" s="84">
        <f t="shared" si="3"/>
        <v>0.058823529411764705</v>
      </c>
      <c r="T31" s="84">
        <f t="shared" si="4"/>
        <v>0.14285714285714285</v>
      </c>
      <c r="U31" s="84">
        <f t="shared" si="5"/>
        <v>0</v>
      </c>
      <c r="V31" s="85">
        <f t="shared" si="6"/>
        <v>0</v>
      </c>
      <c r="W31" s="86">
        <f t="shared" si="9"/>
        <v>0.03278688524590164</v>
      </c>
      <c r="X31" s="84">
        <v>17.081967213114755</v>
      </c>
      <c r="Y31" s="85">
        <v>9.327868852459016</v>
      </c>
      <c r="Z31" s="70">
        <v>0.7704336947456214</v>
      </c>
      <c r="AA31" s="57">
        <v>13.5013561</v>
      </c>
      <c r="AB31" s="58">
        <v>7.19258173</v>
      </c>
      <c r="AC31" s="114"/>
      <c r="AF31" s="114"/>
    </row>
    <row r="32" spans="1:32" s="145" customFormat="1" ht="13.5" customHeight="1">
      <c r="A32" s="402"/>
      <c r="B32" s="129" t="s">
        <v>9</v>
      </c>
      <c r="C32" s="74">
        <v>0</v>
      </c>
      <c r="D32" s="75">
        <v>0</v>
      </c>
      <c r="E32" s="75">
        <v>0</v>
      </c>
      <c r="F32" s="75">
        <v>2</v>
      </c>
      <c r="G32" s="75">
        <v>0</v>
      </c>
      <c r="H32" s="75">
        <v>0</v>
      </c>
      <c r="I32" s="76">
        <v>0</v>
      </c>
      <c r="J32" s="25">
        <f t="shared" si="8"/>
        <v>2</v>
      </c>
      <c r="K32" s="75">
        <v>1179</v>
      </c>
      <c r="L32" s="76">
        <v>447</v>
      </c>
      <c r="M32" s="28">
        <v>2453</v>
      </c>
      <c r="N32" s="29">
        <v>71310</v>
      </c>
      <c r="O32" s="30">
        <v>27623</v>
      </c>
      <c r="P32" s="31">
        <f t="shared" si="0"/>
        <v>0</v>
      </c>
      <c r="Q32" s="32">
        <f t="shared" si="1"/>
        <v>0</v>
      </c>
      <c r="R32" s="32">
        <f t="shared" si="2"/>
        <v>0</v>
      </c>
      <c r="S32" s="32">
        <f t="shared" si="3"/>
        <v>0.11764705882352941</v>
      </c>
      <c r="T32" s="32">
        <f t="shared" si="4"/>
        <v>0</v>
      </c>
      <c r="U32" s="32">
        <f t="shared" si="5"/>
        <v>0</v>
      </c>
      <c r="V32" s="33">
        <f t="shared" si="6"/>
        <v>0</v>
      </c>
      <c r="W32" s="34">
        <f t="shared" si="9"/>
        <v>0.03278688524590164</v>
      </c>
      <c r="X32" s="32">
        <v>19.327868852459016</v>
      </c>
      <c r="Y32" s="33">
        <v>7.327868852459017</v>
      </c>
      <c r="Z32" s="35">
        <v>0.5118948247078464</v>
      </c>
      <c r="AA32" s="36">
        <v>14.865541</v>
      </c>
      <c r="AB32" s="37">
        <v>5.80071399</v>
      </c>
      <c r="AC32" s="114"/>
      <c r="AF32" s="114"/>
    </row>
    <row r="33" spans="1:32" s="145" customFormat="1" ht="13.5" customHeight="1">
      <c r="A33" s="402"/>
      <c r="B33" s="129" t="s">
        <v>10</v>
      </c>
      <c r="C33" s="74">
        <v>0</v>
      </c>
      <c r="D33" s="75">
        <v>0</v>
      </c>
      <c r="E33" s="75">
        <v>0</v>
      </c>
      <c r="F33" s="75">
        <v>2</v>
      </c>
      <c r="G33" s="75">
        <v>0</v>
      </c>
      <c r="H33" s="75">
        <v>0</v>
      </c>
      <c r="I33" s="76">
        <v>0</v>
      </c>
      <c r="J33" s="25">
        <f t="shared" si="8"/>
        <v>2</v>
      </c>
      <c r="K33" s="75">
        <v>1165</v>
      </c>
      <c r="L33" s="76">
        <v>539</v>
      </c>
      <c r="M33" s="28">
        <v>1937</v>
      </c>
      <c r="N33" s="29">
        <v>79124</v>
      </c>
      <c r="O33" s="30">
        <v>23026</v>
      </c>
      <c r="P33" s="31">
        <f t="shared" si="0"/>
        <v>0</v>
      </c>
      <c r="Q33" s="32">
        <f t="shared" si="1"/>
        <v>0</v>
      </c>
      <c r="R33" s="32">
        <f t="shared" si="2"/>
        <v>0</v>
      </c>
      <c r="S33" s="32">
        <f t="shared" si="3"/>
        <v>0.11764705882352941</v>
      </c>
      <c r="T33" s="32">
        <f t="shared" si="4"/>
        <v>0</v>
      </c>
      <c r="U33" s="32">
        <f t="shared" si="5"/>
        <v>0</v>
      </c>
      <c r="V33" s="33">
        <f t="shared" si="6"/>
        <v>0</v>
      </c>
      <c r="W33" s="34">
        <f t="shared" si="9"/>
        <v>0.03278688524590164</v>
      </c>
      <c r="X33" s="32">
        <v>19.098360655737704</v>
      </c>
      <c r="Y33" s="33">
        <v>8.836065573770492</v>
      </c>
      <c r="Z33" s="35">
        <v>0.40599455040871935</v>
      </c>
      <c r="AA33" s="36">
        <v>16.5047977</v>
      </c>
      <c r="AB33" s="37">
        <v>4.83130508</v>
      </c>
      <c r="AC33" s="114"/>
      <c r="AF33" s="114"/>
    </row>
    <row r="34" spans="1:32" s="145" customFormat="1" ht="13.5" customHeight="1">
      <c r="A34" s="402"/>
      <c r="B34" s="129" t="s">
        <v>11</v>
      </c>
      <c r="C34" s="74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25">
        <f t="shared" si="8"/>
        <v>0</v>
      </c>
      <c r="K34" s="75">
        <v>1022</v>
      </c>
      <c r="L34" s="76">
        <v>352</v>
      </c>
      <c r="M34" s="28">
        <v>1062</v>
      </c>
      <c r="N34" s="29">
        <v>74731</v>
      </c>
      <c r="O34" s="30">
        <v>14311</v>
      </c>
      <c r="P34" s="31">
        <f t="shared" si="0"/>
        <v>0</v>
      </c>
      <c r="Q34" s="32">
        <f t="shared" si="1"/>
        <v>0</v>
      </c>
      <c r="R34" s="32">
        <f t="shared" si="2"/>
        <v>0</v>
      </c>
      <c r="S34" s="32">
        <f t="shared" si="3"/>
        <v>0</v>
      </c>
      <c r="T34" s="32">
        <f t="shared" si="4"/>
        <v>0</v>
      </c>
      <c r="U34" s="32">
        <f t="shared" si="5"/>
        <v>0</v>
      </c>
      <c r="V34" s="33">
        <f t="shared" si="6"/>
        <v>0</v>
      </c>
      <c r="W34" s="34">
        <f t="shared" si="9"/>
        <v>0</v>
      </c>
      <c r="X34" s="32">
        <v>16.75409836065574</v>
      </c>
      <c r="Y34" s="33">
        <v>5.770491803278689</v>
      </c>
      <c r="Z34" s="35">
        <v>0.22245496439044826</v>
      </c>
      <c r="AA34" s="36">
        <v>15.6308304</v>
      </c>
      <c r="AB34" s="37">
        <v>3.01220796</v>
      </c>
      <c r="AC34" s="114"/>
      <c r="AF34" s="114"/>
    </row>
    <row r="35" spans="1:32" s="145" customFormat="1" ht="13.5" customHeight="1">
      <c r="A35" s="402">
        <v>4</v>
      </c>
      <c r="B35" s="139" t="s">
        <v>12</v>
      </c>
      <c r="C35" s="80">
        <v>1</v>
      </c>
      <c r="D35" s="81">
        <v>0</v>
      </c>
      <c r="E35" s="81">
        <v>0</v>
      </c>
      <c r="F35" s="81">
        <v>1</v>
      </c>
      <c r="G35" s="81">
        <v>0</v>
      </c>
      <c r="H35" s="81">
        <v>0</v>
      </c>
      <c r="I35" s="82">
        <v>0</v>
      </c>
      <c r="J35" s="212">
        <f t="shared" si="8"/>
        <v>2</v>
      </c>
      <c r="K35" s="81">
        <v>642</v>
      </c>
      <c r="L35" s="82">
        <v>266</v>
      </c>
      <c r="M35" s="63">
        <v>816</v>
      </c>
      <c r="N35" s="64">
        <v>44773</v>
      </c>
      <c r="O35" s="66">
        <v>7937</v>
      </c>
      <c r="P35" s="83">
        <f t="shared" si="0"/>
        <v>0.2</v>
      </c>
      <c r="Q35" s="84">
        <f t="shared" si="1"/>
        <v>0</v>
      </c>
      <c r="R35" s="84">
        <f t="shared" si="2"/>
        <v>0</v>
      </c>
      <c r="S35" s="84">
        <f t="shared" si="3"/>
        <v>0.058823529411764705</v>
      </c>
      <c r="T35" s="84">
        <f t="shared" si="4"/>
        <v>0</v>
      </c>
      <c r="U35" s="84">
        <f t="shared" si="5"/>
        <v>0</v>
      </c>
      <c r="V35" s="85">
        <f t="shared" si="6"/>
        <v>0</v>
      </c>
      <c r="W35" s="86">
        <f t="shared" si="9"/>
        <v>0.03278688524590164</v>
      </c>
      <c r="X35" s="84">
        <v>10.524590163934427</v>
      </c>
      <c r="Y35" s="85">
        <v>4.360655737704918</v>
      </c>
      <c r="Z35" s="70">
        <v>0.17142857142857143</v>
      </c>
      <c r="AA35" s="57">
        <v>9.37065718</v>
      </c>
      <c r="AB35" s="58">
        <v>1.67659485</v>
      </c>
      <c r="AC35" s="114"/>
      <c r="AF35" s="114"/>
    </row>
    <row r="36" spans="1:32" s="145" customFormat="1" ht="13.5" customHeight="1">
      <c r="A36" s="402"/>
      <c r="B36" s="129" t="s">
        <v>13</v>
      </c>
      <c r="C36" s="74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6">
        <v>0</v>
      </c>
      <c r="J36" s="25">
        <f t="shared" si="8"/>
        <v>0</v>
      </c>
      <c r="K36" s="75">
        <v>411</v>
      </c>
      <c r="L36" s="76">
        <v>117</v>
      </c>
      <c r="M36" s="28">
        <v>591</v>
      </c>
      <c r="N36" s="29">
        <v>29163</v>
      </c>
      <c r="O36" s="30">
        <v>4463</v>
      </c>
      <c r="P36" s="31">
        <f t="shared" si="0"/>
        <v>0</v>
      </c>
      <c r="Q36" s="32">
        <f t="shared" si="1"/>
        <v>0</v>
      </c>
      <c r="R36" s="32">
        <f t="shared" si="2"/>
        <v>0</v>
      </c>
      <c r="S36" s="32">
        <f t="shared" si="3"/>
        <v>0</v>
      </c>
      <c r="T36" s="32">
        <f t="shared" si="4"/>
        <v>0</v>
      </c>
      <c r="U36" s="32">
        <f t="shared" si="5"/>
        <v>0</v>
      </c>
      <c r="V36" s="33">
        <f t="shared" si="6"/>
        <v>0</v>
      </c>
      <c r="W36" s="34">
        <f t="shared" si="9"/>
        <v>0</v>
      </c>
      <c r="X36" s="32">
        <v>6.737704918032787</v>
      </c>
      <c r="Y36" s="33">
        <v>1.9180327868852458</v>
      </c>
      <c r="Z36" s="35">
        <v>0.12379555927943024</v>
      </c>
      <c r="AA36" s="36">
        <v>6.10359983</v>
      </c>
      <c r="AB36" s="37">
        <v>0.941362582</v>
      </c>
      <c r="AC36" s="114"/>
      <c r="AF36" s="114"/>
    </row>
    <row r="37" spans="1:32" s="145" customFormat="1" ht="13.5" customHeight="1">
      <c r="A37" s="402"/>
      <c r="B37" s="129" t="s">
        <v>14</v>
      </c>
      <c r="C37" s="74">
        <v>0</v>
      </c>
      <c r="D37" s="75">
        <v>0</v>
      </c>
      <c r="E37" s="75">
        <v>0</v>
      </c>
      <c r="F37" s="75">
        <v>1</v>
      </c>
      <c r="G37" s="75">
        <v>1</v>
      </c>
      <c r="H37" s="75">
        <v>3</v>
      </c>
      <c r="I37" s="76">
        <v>0</v>
      </c>
      <c r="J37" s="25">
        <f t="shared" si="8"/>
        <v>5</v>
      </c>
      <c r="K37" s="75">
        <v>237</v>
      </c>
      <c r="L37" s="76">
        <v>65</v>
      </c>
      <c r="M37" s="28">
        <v>692</v>
      </c>
      <c r="N37" s="29">
        <v>19324</v>
      </c>
      <c r="O37" s="30">
        <v>3772</v>
      </c>
      <c r="P37" s="31">
        <f t="shared" si="0"/>
        <v>0</v>
      </c>
      <c r="Q37" s="32">
        <f t="shared" si="1"/>
        <v>0</v>
      </c>
      <c r="R37" s="32">
        <f t="shared" si="2"/>
        <v>0</v>
      </c>
      <c r="S37" s="32">
        <f t="shared" si="3"/>
        <v>0.058823529411764705</v>
      </c>
      <c r="T37" s="32">
        <f t="shared" si="4"/>
        <v>0.14285714285714285</v>
      </c>
      <c r="U37" s="32">
        <f t="shared" si="5"/>
        <v>0.42857142857142855</v>
      </c>
      <c r="V37" s="33">
        <f t="shared" si="6"/>
        <v>0</v>
      </c>
      <c r="W37" s="34">
        <f t="shared" si="9"/>
        <v>0.08196721311475409</v>
      </c>
      <c r="X37" s="32">
        <v>3.8852459016393444</v>
      </c>
      <c r="Y37" s="33">
        <v>1.0655737704918034</v>
      </c>
      <c r="Z37" s="35">
        <v>0.14489112227805695</v>
      </c>
      <c r="AA37" s="36">
        <v>4.05200252</v>
      </c>
      <c r="AB37" s="37">
        <v>0.798814062</v>
      </c>
      <c r="AC37" s="114"/>
      <c r="AF37" s="114"/>
    </row>
    <row r="38" spans="1:32" s="145" customFormat="1" ht="13.5" customHeight="1">
      <c r="A38" s="402"/>
      <c r="B38" s="129" t="s">
        <v>15</v>
      </c>
      <c r="C38" s="74">
        <v>2</v>
      </c>
      <c r="D38" s="75">
        <v>0</v>
      </c>
      <c r="E38" s="75">
        <v>0</v>
      </c>
      <c r="F38" s="75">
        <v>1</v>
      </c>
      <c r="G38" s="75">
        <v>1</v>
      </c>
      <c r="H38" s="75">
        <v>1</v>
      </c>
      <c r="I38" s="76">
        <v>0</v>
      </c>
      <c r="J38" s="25">
        <f t="shared" si="8"/>
        <v>5</v>
      </c>
      <c r="K38" s="75">
        <v>200</v>
      </c>
      <c r="L38" s="76">
        <v>31</v>
      </c>
      <c r="M38" s="28">
        <v>967</v>
      </c>
      <c r="N38" s="29">
        <v>19533</v>
      </c>
      <c r="O38" s="30">
        <v>3350</v>
      </c>
      <c r="P38" s="31">
        <f t="shared" si="0"/>
        <v>0.4</v>
      </c>
      <c r="Q38" s="32">
        <f t="shared" si="1"/>
        <v>0</v>
      </c>
      <c r="R38" s="32">
        <f t="shared" si="2"/>
        <v>0</v>
      </c>
      <c r="S38" s="32">
        <f t="shared" si="3"/>
        <v>0.058823529411764705</v>
      </c>
      <c r="T38" s="32">
        <f t="shared" si="4"/>
        <v>0.14285714285714285</v>
      </c>
      <c r="U38" s="32">
        <f t="shared" si="5"/>
        <v>0.14285714285714285</v>
      </c>
      <c r="V38" s="33">
        <f t="shared" si="6"/>
        <v>0</v>
      </c>
      <c r="W38" s="34">
        <f t="shared" si="9"/>
        <v>0.08196721311475409</v>
      </c>
      <c r="X38" s="32">
        <v>3.278688524590164</v>
      </c>
      <c r="Y38" s="33">
        <v>0.5081967213114754</v>
      </c>
      <c r="Z38" s="35">
        <v>0.2025130890052356</v>
      </c>
      <c r="AA38" s="36">
        <v>4.09754563</v>
      </c>
      <c r="AB38" s="37">
        <v>0.706452973</v>
      </c>
      <c r="AC38" s="114"/>
      <c r="AF38" s="114"/>
    </row>
    <row r="39" spans="1:32" s="145" customFormat="1" ht="13.5" customHeight="1">
      <c r="A39" s="402"/>
      <c r="B39" s="129" t="s">
        <v>16</v>
      </c>
      <c r="C39" s="74">
        <v>4</v>
      </c>
      <c r="D39" s="75">
        <v>0</v>
      </c>
      <c r="E39" s="75">
        <v>0</v>
      </c>
      <c r="F39" s="75">
        <v>1</v>
      </c>
      <c r="G39" s="75">
        <v>4</v>
      </c>
      <c r="H39" s="75">
        <v>0</v>
      </c>
      <c r="I39" s="76">
        <v>0</v>
      </c>
      <c r="J39" s="25">
        <f t="shared" si="8"/>
        <v>9</v>
      </c>
      <c r="K39" s="75">
        <v>131</v>
      </c>
      <c r="L39" s="76">
        <v>38</v>
      </c>
      <c r="M39" s="28">
        <v>799</v>
      </c>
      <c r="N39" s="29">
        <v>16691</v>
      </c>
      <c r="O39" s="30">
        <v>2989</v>
      </c>
      <c r="P39" s="31">
        <f t="shared" si="0"/>
        <v>0.8</v>
      </c>
      <c r="Q39" s="32">
        <f t="shared" si="1"/>
        <v>0</v>
      </c>
      <c r="R39" s="32">
        <f t="shared" si="2"/>
        <v>0</v>
      </c>
      <c r="S39" s="32">
        <f t="shared" si="3"/>
        <v>0.058823529411764705</v>
      </c>
      <c r="T39" s="32">
        <f t="shared" si="4"/>
        <v>0.5714285714285714</v>
      </c>
      <c r="U39" s="32">
        <f t="shared" si="5"/>
        <v>0</v>
      </c>
      <c r="V39" s="33">
        <f t="shared" si="6"/>
        <v>0</v>
      </c>
      <c r="W39" s="34">
        <f t="shared" si="9"/>
        <v>0.14754098360655737</v>
      </c>
      <c r="X39" s="32">
        <v>2.1475409836065573</v>
      </c>
      <c r="Y39" s="33">
        <v>0.6229508196721312</v>
      </c>
      <c r="Z39" s="35">
        <v>0.1702535691455359</v>
      </c>
      <c r="AA39" s="36">
        <v>3.51019979</v>
      </c>
      <c r="AB39" s="37">
        <v>0.634607219</v>
      </c>
      <c r="AC39" s="114"/>
      <c r="AF39" s="114"/>
    </row>
    <row r="40" spans="1:32" s="145" customFormat="1" ht="13.5" customHeight="1">
      <c r="A40" s="402">
        <v>5</v>
      </c>
      <c r="B40" s="139" t="s">
        <v>17</v>
      </c>
      <c r="C40" s="80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2">
        <v>0</v>
      </c>
      <c r="J40" s="212">
        <f t="shared" si="8"/>
        <v>0</v>
      </c>
      <c r="K40" s="81">
        <v>105</v>
      </c>
      <c r="L40" s="82">
        <v>22</v>
      </c>
      <c r="M40" s="63">
        <v>362</v>
      </c>
      <c r="N40" s="64">
        <v>15063</v>
      </c>
      <c r="O40" s="66">
        <v>1881</v>
      </c>
      <c r="P40" s="83">
        <f t="shared" si="0"/>
        <v>0</v>
      </c>
      <c r="Q40" s="84">
        <f t="shared" si="1"/>
        <v>0</v>
      </c>
      <c r="R40" s="84">
        <f t="shared" si="2"/>
        <v>0</v>
      </c>
      <c r="S40" s="84">
        <f t="shared" si="3"/>
        <v>0</v>
      </c>
      <c r="T40" s="84">
        <f t="shared" si="4"/>
        <v>0</v>
      </c>
      <c r="U40" s="84">
        <f t="shared" si="5"/>
        <v>0</v>
      </c>
      <c r="V40" s="85">
        <f t="shared" si="6"/>
        <v>0</v>
      </c>
      <c r="W40" s="86">
        <f t="shared" si="9"/>
        <v>0</v>
      </c>
      <c r="X40" s="84">
        <v>1.721311475409836</v>
      </c>
      <c r="Y40" s="85">
        <v>0.36065573770491804</v>
      </c>
      <c r="Z40" s="70">
        <v>0.07595467897608058</v>
      </c>
      <c r="AA40" s="57">
        <v>3.2137828</v>
      </c>
      <c r="AB40" s="58">
        <v>0.403129018</v>
      </c>
      <c r="AC40" s="114"/>
      <c r="AF40" s="114"/>
    </row>
    <row r="41" spans="1:32" s="145" customFormat="1" ht="13.5" customHeight="1">
      <c r="A41" s="402"/>
      <c r="B41" s="129" t="s">
        <v>18</v>
      </c>
      <c r="C41" s="74">
        <v>0</v>
      </c>
      <c r="D41" s="75">
        <v>0</v>
      </c>
      <c r="E41" s="75">
        <v>0</v>
      </c>
      <c r="F41" s="75">
        <v>1</v>
      </c>
      <c r="G41" s="75">
        <v>0</v>
      </c>
      <c r="H41" s="75">
        <v>0</v>
      </c>
      <c r="I41" s="76">
        <v>0</v>
      </c>
      <c r="J41" s="25">
        <f aca="true" t="shared" si="10" ref="J41:J57">SUM(C41:I41)</f>
        <v>1</v>
      </c>
      <c r="K41" s="75">
        <v>39</v>
      </c>
      <c r="L41" s="76">
        <v>12</v>
      </c>
      <c r="M41" s="28">
        <v>378</v>
      </c>
      <c r="N41" s="29">
        <v>8009</v>
      </c>
      <c r="O41" s="30">
        <v>875</v>
      </c>
      <c r="P41" s="31">
        <f aca="true" t="shared" si="11" ref="P41:P57">C41/5</f>
        <v>0</v>
      </c>
      <c r="Q41" s="32">
        <f aca="true" t="shared" si="12" ref="Q41:Q57">D41/10</f>
        <v>0</v>
      </c>
      <c r="R41" s="32">
        <f aca="true" t="shared" si="13" ref="R41:R57">E41/8</f>
        <v>0</v>
      </c>
      <c r="S41" s="32">
        <f aca="true" t="shared" si="14" ref="S41:S57">F41/17</f>
        <v>0.058823529411764705</v>
      </c>
      <c r="T41" s="32">
        <f aca="true" t="shared" si="15" ref="T41:T57">G41/7</f>
        <v>0</v>
      </c>
      <c r="U41" s="32">
        <f aca="true" t="shared" si="16" ref="U41:U57">H41/7</f>
        <v>0</v>
      </c>
      <c r="V41" s="33">
        <f aca="true" t="shared" si="17" ref="V41:V57">I41/7</f>
        <v>0</v>
      </c>
      <c r="W41" s="34">
        <f t="shared" si="9"/>
        <v>0.01639344262295082</v>
      </c>
      <c r="X41" s="32">
        <v>0.639344262295082</v>
      </c>
      <c r="Y41" s="33">
        <v>0.19672131147540983</v>
      </c>
      <c r="Z41" s="35">
        <v>0.07924528301886792</v>
      </c>
      <c r="AA41" s="36">
        <v>1.68966245</v>
      </c>
      <c r="AB41" s="37">
        <v>0.18589335</v>
      </c>
      <c r="AC41" s="114"/>
      <c r="AF41" s="114"/>
    </row>
    <row r="42" spans="1:32" s="145" customFormat="1" ht="13.5" customHeight="1">
      <c r="A42" s="402"/>
      <c r="B42" s="129" t="s">
        <v>19</v>
      </c>
      <c r="C42" s="74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6">
        <v>0</v>
      </c>
      <c r="J42" s="25">
        <f t="shared" si="10"/>
        <v>0</v>
      </c>
      <c r="K42" s="75">
        <v>24</v>
      </c>
      <c r="L42" s="76">
        <v>15</v>
      </c>
      <c r="M42" s="28">
        <v>628</v>
      </c>
      <c r="N42" s="29">
        <v>5122</v>
      </c>
      <c r="O42" s="30">
        <v>964</v>
      </c>
      <c r="P42" s="31">
        <f t="shared" si="11"/>
        <v>0</v>
      </c>
      <c r="Q42" s="32">
        <f t="shared" si="12"/>
        <v>0</v>
      </c>
      <c r="R42" s="32">
        <f t="shared" si="13"/>
        <v>0</v>
      </c>
      <c r="S42" s="32">
        <f t="shared" si="14"/>
        <v>0</v>
      </c>
      <c r="T42" s="32">
        <f t="shared" si="15"/>
        <v>0</v>
      </c>
      <c r="U42" s="32">
        <f t="shared" si="16"/>
        <v>0</v>
      </c>
      <c r="V42" s="33">
        <f t="shared" si="17"/>
        <v>0</v>
      </c>
      <c r="W42" s="34">
        <f t="shared" si="9"/>
        <v>0</v>
      </c>
      <c r="X42" s="32">
        <v>0.39344262295081966</v>
      </c>
      <c r="Y42" s="33">
        <v>0.2459016393442623</v>
      </c>
      <c r="Z42" s="35">
        <v>0.13154587348135735</v>
      </c>
      <c r="AA42" s="36">
        <v>1.07831579</v>
      </c>
      <c r="AB42" s="37">
        <v>0.203848594</v>
      </c>
      <c r="AC42" s="114"/>
      <c r="AF42" s="114"/>
    </row>
    <row r="43" spans="1:32" s="145" customFormat="1" ht="13.5" customHeight="1">
      <c r="A43" s="402"/>
      <c r="B43" s="129" t="s">
        <v>20</v>
      </c>
      <c r="C43" s="74">
        <v>0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6">
        <v>0</v>
      </c>
      <c r="J43" s="25">
        <f t="shared" si="10"/>
        <v>0</v>
      </c>
      <c r="K43" s="75">
        <v>33</v>
      </c>
      <c r="L43" s="76">
        <v>14</v>
      </c>
      <c r="M43" s="28">
        <v>472</v>
      </c>
      <c r="N43" s="29">
        <v>5947</v>
      </c>
      <c r="O43" s="30">
        <v>963</v>
      </c>
      <c r="P43" s="31">
        <f t="shared" si="11"/>
        <v>0</v>
      </c>
      <c r="Q43" s="32">
        <f t="shared" si="12"/>
        <v>0</v>
      </c>
      <c r="R43" s="32">
        <f t="shared" si="13"/>
        <v>0</v>
      </c>
      <c r="S43" s="32">
        <f t="shared" si="14"/>
        <v>0</v>
      </c>
      <c r="T43" s="32">
        <f t="shared" si="15"/>
        <v>0</v>
      </c>
      <c r="U43" s="32">
        <f t="shared" si="16"/>
        <v>0</v>
      </c>
      <c r="V43" s="33">
        <f t="shared" si="17"/>
        <v>0</v>
      </c>
      <c r="W43" s="34">
        <f t="shared" si="9"/>
        <v>0</v>
      </c>
      <c r="X43" s="32">
        <v>0.5409836065573771</v>
      </c>
      <c r="Y43" s="33">
        <v>0.22950819672131148</v>
      </c>
      <c r="Z43" s="35">
        <v>0.0987861029719548</v>
      </c>
      <c r="AA43" s="36">
        <v>1.25623152</v>
      </c>
      <c r="AB43" s="37">
        <v>0.204632384</v>
      </c>
      <c r="AC43" s="114"/>
      <c r="AF43" s="114"/>
    </row>
    <row r="44" spans="1:32" s="145" customFormat="1" ht="13.5" customHeight="1">
      <c r="A44" s="402">
        <v>6</v>
      </c>
      <c r="B44" s="139" t="s">
        <v>21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2">
        <v>0</v>
      </c>
      <c r="J44" s="212">
        <f t="shared" si="10"/>
        <v>0</v>
      </c>
      <c r="K44" s="81">
        <v>11</v>
      </c>
      <c r="L44" s="82">
        <v>2</v>
      </c>
      <c r="M44" s="63">
        <v>534</v>
      </c>
      <c r="N44" s="64">
        <v>3368</v>
      </c>
      <c r="O44" s="66">
        <v>658</v>
      </c>
      <c r="P44" s="83">
        <f t="shared" si="11"/>
        <v>0</v>
      </c>
      <c r="Q44" s="84">
        <f t="shared" si="12"/>
        <v>0</v>
      </c>
      <c r="R44" s="84">
        <f t="shared" si="13"/>
        <v>0</v>
      </c>
      <c r="S44" s="84">
        <f t="shared" si="14"/>
        <v>0</v>
      </c>
      <c r="T44" s="84">
        <f t="shared" si="15"/>
        <v>0</v>
      </c>
      <c r="U44" s="84">
        <f t="shared" si="16"/>
        <v>0</v>
      </c>
      <c r="V44" s="85">
        <f t="shared" si="17"/>
        <v>0</v>
      </c>
      <c r="W44" s="86">
        <f t="shared" si="9"/>
        <v>0</v>
      </c>
      <c r="X44" s="84">
        <v>0.18032786885245902</v>
      </c>
      <c r="Y44" s="85">
        <v>0.03278688524590164</v>
      </c>
      <c r="Z44" s="70">
        <v>0.11157542833263685</v>
      </c>
      <c r="AA44" s="57">
        <v>0.710848459</v>
      </c>
      <c r="AB44" s="58">
        <v>0.140149095</v>
      </c>
      <c r="AC44" s="114"/>
      <c r="AF44" s="114"/>
    </row>
    <row r="45" spans="1:32" s="145" customFormat="1" ht="13.5" customHeight="1">
      <c r="A45" s="402"/>
      <c r="B45" s="129" t="s">
        <v>22</v>
      </c>
      <c r="C45" s="74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25">
        <f t="shared" si="10"/>
        <v>0</v>
      </c>
      <c r="K45" s="75">
        <v>5</v>
      </c>
      <c r="L45" s="76">
        <v>2</v>
      </c>
      <c r="M45" s="28">
        <v>331</v>
      </c>
      <c r="N45" s="29">
        <v>1924</v>
      </c>
      <c r="O45" s="30">
        <v>557</v>
      </c>
      <c r="P45" s="31">
        <f t="shared" si="11"/>
        <v>0</v>
      </c>
      <c r="Q45" s="32">
        <f t="shared" si="12"/>
        <v>0</v>
      </c>
      <c r="R45" s="32">
        <f t="shared" si="13"/>
        <v>0</v>
      </c>
      <c r="S45" s="32">
        <f t="shared" si="14"/>
        <v>0</v>
      </c>
      <c r="T45" s="32">
        <f t="shared" si="15"/>
        <v>0</v>
      </c>
      <c r="U45" s="32">
        <f t="shared" si="16"/>
        <v>0</v>
      </c>
      <c r="V45" s="33">
        <f t="shared" si="17"/>
        <v>0</v>
      </c>
      <c r="W45" s="34">
        <f t="shared" si="9"/>
        <v>0</v>
      </c>
      <c r="X45" s="32">
        <v>0.08196721311475409</v>
      </c>
      <c r="Y45" s="33">
        <v>0.03278688524590164</v>
      </c>
      <c r="Z45" s="35">
        <v>0.0692468619246862</v>
      </c>
      <c r="AA45" s="36">
        <v>0.405394016</v>
      </c>
      <c r="AB45" s="37">
        <v>0.118259023</v>
      </c>
      <c r="AC45" s="114"/>
      <c r="AF45" s="114"/>
    </row>
    <row r="46" spans="1:32" s="145" customFormat="1" ht="13.5" customHeight="1">
      <c r="A46" s="402"/>
      <c r="B46" s="129" t="s">
        <v>23</v>
      </c>
      <c r="C46" s="74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6">
        <v>0</v>
      </c>
      <c r="J46" s="25">
        <f t="shared" si="10"/>
        <v>0</v>
      </c>
      <c r="K46" s="75">
        <v>1</v>
      </c>
      <c r="L46" s="76">
        <v>0</v>
      </c>
      <c r="M46" s="28">
        <v>290</v>
      </c>
      <c r="N46" s="29">
        <v>1378</v>
      </c>
      <c r="O46" s="30">
        <v>457</v>
      </c>
      <c r="P46" s="31">
        <f t="shared" si="11"/>
        <v>0</v>
      </c>
      <c r="Q46" s="32">
        <f t="shared" si="12"/>
        <v>0</v>
      </c>
      <c r="R46" s="32">
        <f t="shared" si="13"/>
        <v>0</v>
      </c>
      <c r="S46" s="32">
        <f t="shared" si="14"/>
        <v>0</v>
      </c>
      <c r="T46" s="32">
        <f t="shared" si="15"/>
        <v>0</v>
      </c>
      <c r="U46" s="32">
        <f t="shared" si="16"/>
        <v>0</v>
      </c>
      <c r="V46" s="33">
        <f t="shared" si="17"/>
        <v>0</v>
      </c>
      <c r="W46" s="34">
        <f t="shared" si="9"/>
        <v>0</v>
      </c>
      <c r="X46" s="32">
        <v>0.01639344262295082</v>
      </c>
      <c r="Y46" s="33">
        <v>0</v>
      </c>
      <c r="Z46" s="35">
        <v>0.06075843285145611</v>
      </c>
      <c r="AA46" s="36">
        <v>0.28980021</v>
      </c>
      <c r="AB46" s="37">
        <v>0.09735833</v>
      </c>
      <c r="AC46" s="114"/>
      <c r="AF46" s="114"/>
    </row>
    <row r="47" spans="1:32" s="145" customFormat="1" ht="13.5" customHeight="1">
      <c r="A47" s="402"/>
      <c r="B47" s="129" t="s">
        <v>24</v>
      </c>
      <c r="C47" s="74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6">
        <v>0</v>
      </c>
      <c r="J47" s="25">
        <f t="shared" si="10"/>
        <v>0</v>
      </c>
      <c r="K47" s="75">
        <v>5</v>
      </c>
      <c r="L47" s="76">
        <v>1</v>
      </c>
      <c r="M47" s="28">
        <v>196</v>
      </c>
      <c r="N47" s="29">
        <v>1117</v>
      </c>
      <c r="O47" s="30">
        <v>316</v>
      </c>
      <c r="P47" s="31">
        <f t="shared" si="11"/>
        <v>0</v>
      </c>
      <c r="Q47" s="32">
        <f t="shared" si="12"/>
        <v>0</v>
      </c>
      <c r="R47" s="32">
        <f t="shared" si="13"/>
        <v>0</v>
      </c>
      <c r="S47" s="32">
        <f t="shared" si="14"/>
        <v>0</v>
      </c>
      <c r="T47" s="32">
        <f t="shared" si="15"/>
        <v>0</v>
      </c>
      <c r="U47" s="32">
        <f t="shared" si="16"/>
        <v>0</v>
      </c>
      <c r="V47" s="33">
        <f t="shared" si="17"/>
        <v>0</v>
      </c>
      <c r="W47" s="34">
        <f t="shared" si="9"/>
        <v>0</v>
      </c>
      <c r="X47" s="32">
        <v>0.08196721311475409</v>
      </c>
      <c r="Y47" s="33">
        <v>0.01639344262295082</v>
      </c>
      <c r="Z47" s="35">
        <v>0.04105571847507331</v>
      </c>
      <c r="AA47" s="36">
        <v>0.234861228</v>
      </c>
      <c r="AB47" s="37">
        <v>0.067363036</v>
      </c>
      <c r="AC47" s="114"/>
      <c r="AF47" s="114"/>
    </row>
    <row r="48" spans="1:32" s="145" customFormat="1" ht="13.5" customHeight="1">
      <c r="A48" s="402">
        <v>7</v>
      </c>
      <c r="B48" s="139" t="s">
        <v>25</v>
      </c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2">
        <v>0</v>
      </c>
      <c r="J48" s="212">
        <f t="shared" si="10"/>
        <v>0</v>
      </c>
      <c r="K48" s="81">
        <v>4</v>
      </c>
      <c r="L48" s="82">
        <v>0</v>
      </c>
      <c r="M48" s="63">
        <v>174</v>
      </c>
      <c r="N48" s="64">
        <v>928</v>
      </c>
      <c r="O48" s="66">
        <v>260</v>
      </c>
      <c r="P48" s="83">
        <f t="shared" si="11"/>
        <v>0</v>
      </c>
      <c r="Q48" s="84">
        <f t="shared" si="12"/>
        <v>0</v>
      </c>
      <c r="R48" s="84">
        <f t="shared" si="13"/>
        <v>0</v>
      </c>
      <c r="S48" s="84">
        <f t="shared" si="14"/>
        <v>0</v>
      </c>
      <c r="T48" s="84">
        <f t="shared" si="15"/>
        <v>0</v>
      </c>
      <c r="U48" s="84">
        <f t="shared" si="16"/>
        <v>0</v>
      </c>
      <c r="V48" s="85">
        <f t="shared" si="17"/>
        <v>0</v>
      </c>
      <c r="W48" s="86">
        <f t="shared" si="9"/>
        <v>0</v>
      </c>
      <c r="X48" s="84">
        <v>0.06557377049180328</v>
      </c>
      <c r="Y48" s="85">
        <v>0</v>
      </c>
      <c r="Z48" s="70">
        <v>0.0364321608040201</v>
      </c>
      <c r="AA48" s="57">
        <v>0.1953273</v>
      </c>
      <c r="AB48" s="58">
        <v>0.055448923</v>
      </c>
      <c r="AC48" s="114"/>
      <c r="AF48" s="114"/>
    </row>
    <row r="49" spans="1:32" s="145" customFormat="1" ht="13.5" customHeight="1">
      <c r="A49" s="402"/>
      <c r="B49" s="129" t="s">
        <v>26</v>
      </c>
      <c r="C49" s="74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25">
        <f t="shared" si="10"/>
        <v>0</v>
      </c>
      <c r="K49" s="75">
        <v>1</v>
      </c>
      <c r="L49" s="76">
        <v>0</v>
      </c>
      <c r="M49" s="28">
        <v>188</v>
      </c>
      <c r="N49" s="29">
        <v>752</v>
      </c>
      <c r="O49" s="30">
        <v>212</v>
      </c>
      <c r="P49" s="31">
        <f t="shared" si="11"/>
        <v>0</v>
      </c>
      <c r="Q49" s="32">
        <f t="shared" si="12"/>
        <v>0</v>
      </c>
      <c r="R49" s="32">
        <f t="shared" si="13"/>
        <v>0</v>
      </c>
      <c r="S49" s="32">
        <f t="shared" si="14"/>
        <v>0</v>
      </c>
      <c r="T49" s="32">
        <f t="shared" si="15"/>
        <v>0</v>
      </c>
      <c r="U49" s="32">
        <f t="shared" si="16"/>
        <v>0</v>
      </c>
      <c r="V49" s="33">
        <f t="shared" si="17"/>
        <v>0</v>
      </c>
      <c r="W49" s="34">
        <f t="shared" si="9"/>
        <v>0</v>
      </c>
      <c r="X49" s="32">
        <v>0.01639344262295082</v>
      </c>
      <c r="Y49" s="33">
        <v>0</v>
      </c>
      <c r="Z49" s="35">
        <v>0.039388225434737065</v>
      </c>
      <c r="AA49" s="36">
        <v>0.158382477</v>
      </c>
      <c r="AB49" s="37">
        <v>0.045221843</v>
      </c>
      <c r="AC49" s="114"/>
      <c r="AF49" s="114"/>
    </row>
    <row r="50" spans="1:32" s="145" customFormat="1" ht="13.5" customHeight="1">
      <c r="A50" s="402"/>
      <c r="B50" s="129" t="s">
        <v>27</v>
      </c>
      <c r="C50" s="74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25">
        <f t="shared" si="10"/>
        <v>0</v>
      </c>
      <c r="K50" s="75">
        <v>0</v>
      </c>
      <c r="L50" s="76">
        <v>0</v>
      </c>
      <c r="M50" s="28">
        <v>180</v>
      </c>
      <c r="N50" s="29">
        <v>978</v>
      </c>
      <c r="O50" s="30">
        <v>201</v>
      </c>
      <c r="P50" s="31">
        <f t="shared" si="11"/>
        <v>0</v>
      </c>
      <c r="Q50" s="32">
        <f t="shared" si="12"/>
        <v>0</v>
      </c>
      <c r="R50" s="32">
        <f t="shared" si="13"/>
        <v>0</v>
      </c>
      <c r="S50" s="32">
        <f t="shared" si="14"/>
        <v>0</v>
      </c>
      <c r="T50" s="32">
        <f t="shared" si="15"/>
        <v>0</v>
      </c>
      <c r="U50" s="32">
        <f t="shared" si="16"/>
        <v>0</v>
      </c>
      <c r="V50" s="33">
        <f t="shared" si="17"/>
        <v>0</v>
      </c>
      <c r="W50" s="34">
        <f t="shared" si="9"/>
        <v>0</v>
      </c>
      <c r="X50" s="32">
        <v>0</v>
      </c>
      <c r="Y50" s="33">
        <v>0</v>
      </c>
      <c r="Z50" s="35">
        <v>0.03786285233487589</v>
      </c>
      <c r="AA50" s="36">
        <v>0.2058514</v>
      </c>
      <c r="AB50" s="37">
        <v>0.042866283</v>
      </c>
      <c r="AC50" s="114"/>
      <c r="AF50" s="114"/>
    </row>
    <row r="51" spans="1:32" s="145" customFormat="1" ht="13.5" customHeight="1">
      <c r="A51" s="402"/>
      <c r="B51" s="129" t="s">
        <v>28</v>
      </c>
      <c r="C51" s="74">
        <v>0</v>
      </c>
      <c r="D51" s="75">
        <v>1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25">
        <f t="shared" si="10"/>
        <v>1</v>
      </c>
      <c r="K51" s="75">
        <v>0</v>
      </c>
      <c r="L51" s="76">
        <v>0</v>
      </c>
      <c r="M51" s="28">
        <v>136</v>
      </c>
      <c r="N51" s="29">
        <v>1044</v>
      </c>
      <c r="O51" s="30">
        <v>144</v>
      </c>
      <c r="P51" s="31">
        <f t="shared" si="11"/>
        <v>0</v>
      </c>
      <c r="Q51" s="32">
        <f t="shared" si="12"/>
        <v>0.1</v>
      </c>
      <c r="R51" s="32">
        <f t="shared" si="13"/>
        <v>0</v>
      </c>
      <c r="S51" s="32">
        <f t="shared" si="14"/>
        <v>0</v>
      </c>
      <c r="T51" s="32">
        <f t="shared" si="15"/>
        <v>0</v>
      </c>
      <c r="U51" s="32">
        <f t="shared" si="16"/>
        <v>0</v>
      </c>
      <c r="V51" s="33">
        <f t="shared" si="17"/>
        <v>0</v>
      </c>
      <c r="W51" s="34">
        <f t="shared" si="9"/>
        <v>0.01639344262295082</v>
      </c>
      <c r="X51" s="32">
        <v>0</v>
      </c>
      <c r="Y51" s="33">
        <v>0</v>
      </c>
      <c r="Z51" s="35">
        <v>0.02856542743121193</v>
      </c>
      <c r="AA51" s="36">
        <v>0.221186441</v>
      </c>
      <c r="AB51" s="37">
        <v>0.030974403</v>
      </c>
      <c r="AC51" s="114"/>
      <c r="AF51" s="114"/>
    </row>
    <row r="52" spans="1:32" s="145" customFormat="1" ht="13.5" customHeight="1">
      <c r="A52" s="402"/>
      <c r="B52" s="129" t="s">
        <v>29</v>
      </c>
      <c r="C52" s="74">
        <v>0</v>
      </c>
      <c r="D52" s="75">
        <v>1</v>
      </c>
      <c r="E52" s="75">
        <v>0</v>
      </c>
      <c r="F52" s="75">
        <v>0</v>
      </c>
      <c r="G52" s="75">
        <v>0</v>
      </c>
      <c r="H52" s="75">
        <v>0</v>
      </c>
      <c r="I52" s="76">
        <v>0</v>
      </c>
      <c r="J52" s="25">
        <f t="shared" si="10"/>
        <v>1</v>
      </c>
      <c r="K52" s="75">
        <v>1</v>
      </c>
      <c r="L52" s="76">
        <v>0</v>
      </c>
      <c r="M52" s="28">
        <v>112</v>
      </c>
      <c r="N52" s="29">
        <v>1321</v>
      </c>
      <c r="O52" s="30">
        <v>84</v>
      </c>
      <c r="P52" s="31">
        <f t="shared" si="11"/>
        <v>0</v>
      </c>
      <c r="Q52" s="32">
        <f t="shared" si="12"/>
        <v>0.1</v>
      </c>
      <c r="R52" s="32">
        <f t="shared" si="13"/>
        <v>0</v>
      </c>
      <c r="S52" s="32">
        <f t="shared" si="14"/>
        <v>0</v>
      </c>
      <c r="T52" s="32">
        <f t="shared" si="15"/>
        <v>0</v>
      </c>
      <c r="U52" s="32">
        <f t="shared" si="16"/>
        <v>0</v>
      </c>
      <c r="V52" s="33">
        <f t="shared" si="17"/>
        <v>0</v>
      </c>
      <c r="W52" s="34">
        <f t="shared" si="9"/>
        <v>0.01639344262295082</v>
      </c>
      <c r="X52" s="32">
        <v>0.01639344262295082</v>
      </c>
      <c r="Y52" s="33">
        <v>0</v>
      </c>
      <c r="Z52" s="35">
        <v>0.023504721930745015</v>
      </c>
      <c r="AA52" s="36">
        <v>0.277812829</v>
      </c>
      <c r="AB52" s="37">
        <v>0.017918089</v>
      </c>
      <c r="AC52" s="114"/>
      <c r="AF52" s="114"/>
    </row>
    <row r="53" spans="1:32" s="145" customFormat="1" ht="13.5" customHeight="1">
      <c r="A53" s="412">
        <v>8</v>
      </c>
      <c r="B53" s="139" t="s">
        <v>30</v>
      </c>
      <c r="C53" s="80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2">
        <v>0</v>
      </c>
      <c r="J53" s="212">
        <f t="shared" si="10"/>
        <v>0</v>
      </c>
      <c r="K53" s="81">
        <v>15</v>
      </c>
      <c r="L53" s="82">
        <v>0</v>
      </c>
      <c r="M53" s="63">
        <v>145</v>
      </c>
      <c r="N53" s="64">
        <v>2672</v>
      </c>
      <c r="O53" s="66">
        <v>62</v>
      </c>
      <c r="P53" s="83">
        <f t="shared" si="11"/>
        <v>0</v>
      </c>
      <c r="Q53" s="84">
        <f t="shared" si="12"/>
        <v>0</v>
      </c>
      <c r="R53" s="84">
        <f t="shared" si="13"/>
        <v>0</v>
      </c>
      <c r="S53" s="84">
        <f t="shared" si="14"/>
        <v>0</v>
      </c>
      <c r="T53" s="84">
        <f t="shared" si="15"/>
        <v>0</v>
      </c>
      <c r="U53" s="84">
        <f t="shared" si="16"/>
        <v>0</v>
      </c>
      <c r="V53" s="85">
        <f t="shared" si="17"/>
        <v>0</v>
      </c>
      <c r="W53" s="86">
        <f t="shared" si="9"/>
        <v>0</v>
      </c>
      <c r="X53" s="84">
        <v>0.2459016393442623</v>
      </c>
      <c r="Y53" s="85">
        <v>0</v>
      </c>
      <c r="Z53" s="70">
        <v>0.030481395837712845</v>
      </c>
      <c r="AA53" s="57">
        <v>0.561344538</v>
      </c>
      <c r="AB53" s="58">
        <v>0.013247863</v>
      </c>
      <c r="AC53" s="114"/>
      <c r="AF53" s="114"/>
    </row>
    <row r="54" spans="1:32" s="145" customFormat="1" ht="13.5" customHeight="1">
      <c r="A54" s="410"/>
      <c r="B54" s="129" t="s">
        <v>31</v>
      </c>
      <c r="C54" s="74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6">
        <v>0</v>
      </c>
      <c r="J54" s="25">
        <f t="shared" si="10"/>
        <v>0</v>
      </c>
      <c r="K54" s="75">
        <v>50</v>
      </c>
      <c r="L54" s="76">
        <v>0</v>
      </c>
      <c r="M54" s="28">
        <v>166</v>
      </c>
      <c r="N54" s="29">
        <v>4670</v>
      </c>
      <c r="O54" s="30">
        <v>88</v>
      </c>
      <c r="P54" s="31">
        <f t="shared" si="11"/>
        <v>0</v>
      </c>
      <c r="Q54" s="32">
        <f t="shared" si="12"/>
        <v>0</v>
      </c>
      <c r="R54" s="32">
        <f t="shared" si="13"/>
        <v>0</v>
      </c>
      <c r="S54" s="32">
        <f t="shared" si="14"/>
        <v>0</v>
      </c>
      <c r="T54" s="32">
        <f t="shared" si="15"/>
        <v>0</v>
      </c>
      <c r="U54" s="32">
        <f t="shared" si="16"/>
        <v>0</v>
      </c>
      <c r="V54" s="33">
        <f t="shared" si="17"/>
        <v>0</v>
      </c>
      <c r="W54" s="34">
        <f t="shared" si="9"/>
        <v>0</v>
      </c>
      <c r="X54" s="32">
        <v>0.819672131147541</v>
      </c>
      <c r="Y54" s="33">
        <v>0</v>
      </c>
      <c r="Z54" s="35">
        <v>0.0355917667238422</v>
      </c>
      <c r="AA54" s="36">
        <v>0.988150656</v>
      </c>
      <c r="AB54" s="37">
        <v>0.018994172</v>
      </c>
      <c r="AC54" s="114"/>
      <c r="AF54" s="114"/>
    </row>
    <row r="55" spans="1:32" s="145" customFormat="1" ht="13.5" customHeight="1">
      <c r="A55" s="410"/>
      <c r="B55" s="129" t="s">
        <v>32</v>
      </c>
      <c r="C55" s="74">
        <v>2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6">
        <v>0</v>
      </c>
      <c r="J55" s="25">
        <f t="shared" si="10"/>
        <v>2</v>
      </c>
      <c r="K55" s="75">
        <v>57</v>
      </c>
      <c r="L55" s="76">
        <v>0</v>
      </c>
      <c r="M55" s="28">
        <v>117</v>
      </c>
      <c r="N55" s="29">
        <v>7860</v>
      </c>
      <c r="O55" s="30">
        <v>52</v>
      </c>
      <c r="P55" s="31">
        <f t="shared" si="11"/>
        <v>0.4</v>
      </c>
      <c r="Q55" s="32">
        <f t="shared" si="12"/>
        <v>0</v>
      </c>
      <c r="R55" s="32">
        <f t="shared" si="13"/>
        <v>0</v>
      </c>
      <c r="S55" s="32">
        <f t="shared" si="14"/>
        <v>0</v>
      </c>
      <c r="T55" s="32">
        <f t="shared" si="15"/>
        <v>0</v>
      </c>
      <c r="U55" s="32">
        <f t="shared" si="16"/>
        <v>0</v>
      </c>
      <c r="V55" s="33">
        <f t="shared" si="17"/>
        <v>0</v>
      </c>
      <c r="W55" s="34">
        <f t="shared" si="9"/>
        <v>0.03278688524590164</v>
      </c>
      <c r="X55" s="32">
        <v>0.9344262295081968</v>
      </c>
      <c r="Y55" s="33">
        <v>0</v>
      </c>
      <c r="Z55" s="35">
        <v>0.024867162592986186</v>
      </c>
      <c r="AA55" s="36">
        <v>1.69872488</v>
      </c>
      <c r="AB55" s="37">
        <v>0.011421041</v>
      </c>
      <c r="AC55" s="114"/>
      <c r="AF55" s="114"/>
    </row>
    <row r="56" spans="1:32" s="145" customFormat="1" ht="13.5" customHeight="1">
      <c r="A56" s="410"/>
      <c r="B56" s="129" t="s">
        <v>33</v>
      </c>
      <c r="C56" s="74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6">
        <v>0</v>
      </c>
      <c r="J56" s="25">
        <f t="shared" si="10"/>
        <v>0</v>
      </c>
      <c r="K56" s="75">
        <v>66</v>
      </c>
      <c r="L56" s="76">
        <v>0</v>
      </c>
      <c r="M56" s="28">
        <v>108</v>
      </c>
      <c r="N56" s="29">
        <v>11707</v>
      </c>
      <c r="O56" s="30">
        <v>34</v>
      </c>
      <c r="P56" s="31">
        <f t="shared" si="11"/>
        <v>0</v>
      </c>
      <c r="Q56" s="32">
        <f t="shared" si="12"/>
        <v>0</v>
      </c>
      <c r="R56" s="32">
        <f t="shared" si="13"/>
        <v>0</v>
      </c>
      <c r="S56" s="32">
        <f t="shared" si="14"/>
        <v>0</v>
      </c>
      <c r="T56" s="32">
        <f t="shared" si="15"/>
        <v>0</v>
      </c>
      <c r="U56" s="32">
        <f t="shared" si="16"/>
        <v>0</v>
      </c>
      <c r="V56" s="33">
        <f t="shared" si="17"/>
        <v>0</v>
      </c>
      <c r="W56" s="34">
        <f t="shared" si="9"/>
        <v>0</v>
      </c>
      <c r="X56" s="32">
        <v>1.0819672131147542</v>
      </c>
      <c r="Y56" s="33">
        <v>0</v>
      </c>
      <c r="Z56" s="35">
        <v>0.022789618062882464</v>
      </c>
      <c r="AA56" s="36">
        <v>2.47767196</v>
      </c>
      <c r="AB56" s="37">
        <v>0.007335491</v>
      </c>
      <c r="AC56" s="114"/>
      <c r="AF56" s="114"/>
    </row>
    <row r="57" spans="1:32" s="145" customFormat="1" ht="13.5" customHeight="1">
      <c r="A57" s="413"/>
      <c r="B57" s="381" t="s">
        <v>34</v>
      </c>
      <c r="C57" s="371">
        <v>3</v>
      </c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3">
        <v>0</v>
      </c>
      <c r="J57" s="374">
        <f t="shared" si="10"/>
        <v>3</v>
      </c>
      <c r="K57" s="372">
        <v>81</v>
      </c>
      <c r="L57" s="373">
        <v>0</v>
      </c>
      <c r="M57" s="375">
        <v>129</v>
      </c>
      <c r="N57" s="376">
        <v>12045</v>
      </c>
      <c r="O57" s="377">
        <v>36</v>
      </c>
      <c r="P57" s="209">
        <f t="shared" si="11"/>
        <v>0.6</v>
      </c>
      <c r="Q57" s="210">
        <f t="shared" si="12"/>
        <v>0</v>
      </c>
      <c r="R57" s="210">
        <f t="shared" si="13"/>
        <v>0</v>
      </c>
      <c r="S57" s="210">
        <f t="shared" si="14"/>
        <v>0</v>
      </c>
      <c r="T57" s="210">
        <f t="shared" si="15"/>
        <v>0</v>
      </c>
      <c r="U57" s="210">
        <f t="shared" si="16"/>
        <v>0</v>
      </c>
      <c r="V57" s="211">
        <f t="shared" si="17"/>
        <v>0</v>
      </c>
      <c r="W57" s="214">
        <f t="shared" si="9"/>
        <v>0.04918032786885246</v>
      </c>
      <c r="X57" s="210">
        <v>1.3278688524590163</v>
      </c>
      <c r="Y57" s="211">
        <v>0</v>
      </c>
      <c r="Z57" s="310">
        <v>0.02707808564231738</v>
      </c>
      <c r="AA57" s="382">
        <v>2.52515723</v>
      </c>
      <c r="AB57" s="383">
        <v>0.007697242</v>
      </c>
      <c r="AC57" s="114"/>
      <c r="AF57" s="114"/>
    </row>
    <row r="58" spans="1:28" s="145" customFormat="1" ht="15.75" customHeight="1">
      <c r="A58" s="398" t="s">
        <v>60</v>
      </c>
      <c r="B58" s="399"/>
      <c r="C58" s="371">
        <f aca="true" t="shared" si="18" ref="C58:AB58">SUM(C5:C57)</f>
        <v>1663</v>
      </c>
      <c r="D58" s="372">
        <f t="shared" si="18"/>
        <v>4286</v>
      </c>
      <c r="E58" s="372">
        <f t="shared" si="18"/>
        <v>3409</v>
      </c>
      <c r="F58" s="372">
        <f t="shared" si="18"/>
        <v>7005</v>
      </c>
      <c r="G58" s="372">
        <f t="shared" si="18"/>
        <v>2773</v>
      </c>
      <c r="H58" s="372">
        <f t="shared" si="18"/>
        <v>2691</v>
      </c>
      <c r="I58" s="373">
        <f t="shared" si="18"/>
        <v>3057</v>
      </c>
      <c r="J58" s="374">
        <f t="shared" si="18"/>
        <v>24884</v>
      </c>
      <c r="K58" s="372">
        <f t="shared" si="18"/>
        <v>18545</v>
      </c>
      <c r="L58" s="373">
        <f t="shared" si="18"/>
        <v>11146</v>
      </c>
      <c r="M58" s="375">
        <f t="shared" si="18"/>
        <v>1997055</v>
      </c>
      <c r="N58" s="376">
        <f t="shared" si="18"/>
        <v>1379330</v>
      </c>
      <c r="O58" s="377">
        <f t="shared" si="18"/>
        <v>676102</v>
      </c>
      <c r="P58" s="209">
        <f>SUM(P5:P57)</f>
        <v>332.59999999999997</v>
      </c>
      <c r="Q58" s="210">
        <f t="shared" si="18"/>
        <v>428.6</v>
      </c>
      <c r="R58" s="210">
        <f t="shared" si="18"/>
        <v>426.135</v>
      </c>
      <c r="S58" s="210">
        <f t="shared" si="18"/>
        <v>412.0576470588236</v>
      </c>
      <c r="T58" s="210">
        <f t="shared" si="18"/>
        <v>396.1414285714286</v>
      </c>
      <c r="U58" s="210">
        <f t="shared" si="18"/>
        <v>384.427142857143</v>
      </c>
      <c r="V58" s="211">
        <f t="shared" si="18"/>
        <v>436.70857142857153</v>
      </c>
      <c r="W58" s="214">
        <f t="shared" si="18"/>
        <v>407.9344262295082</v>
      </c>
      <c r="X58" s="210">
        <f t="shared" si="18"/>
        <v>304.01639344262287</v>
      </c>
      <c r="Y58" s="211">
        <f t="shared" si="18"/>
        <v>182.72131147540983</v>
      </c>
      <c r="Z58" s="378">
        <f t="shared" si="18"/>
        <v>415.35261205085806</v>
      </c>
      <c r="AA58" s="379">
        <f t="shared" si="18"/>
        <v>288.6856725799999</v>
      </c>
      <c r="AB58" s="380">
        <f t="shared" si="18"/>
        <v>142.03337698759998</v>
      </c>
    </row>
    <row r="59" spans="13:28" ht="13.5" customHeight="1">
      <c r="M59" s="3"/>
      <c r="P59" s="238" t="s">
        <v>109</v>
      </c>
      <c r="AB59" s="150"/>
    </row>
    <row r="60" spans="15:28" ht="12">
      <c r="O60" s="238"/>
      <c r="AB60" s="150"/>
    </row>
    <row r="65" ht="14.25">
      <c r="AB65" s="237"/>
    </row>
  </sheetData>
  <sheetProtection/>
  <mergeCells count="21">
    <mergeCell ref="A9:A13"/>
    <mergeCell ref="Z3:AB3"/>
    <mergeCell ref="A5:A8"/>
    <mergeCell ref="A53:A57"/>
    <mergeCell ref="A14:A17"/>
    <mergeCell ref="A58:B58"/>
    <mergeCell ref="A18:A22"/>
    <mergeCell ref="A31:A34"/>
    <mergeCell ref="A35:A39"/>
    <mergeCell ref="A40:A43"/>
    <mergeCell ref="A44:A47"/>
    <mergeCell ref="A48:A52"/>
    <mergeCell ref="A23:A26"/>
    <mergeCell ref="A27:A30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68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0</v>
      </c>
      <c r="D5" s="12">
        <v>3</v>
      </c>
      <c r="E5" s="12">
        <v>0</v>
      </c>
      <c r="F5" s="12">
        <v>2</v>
      </c>
      <c r="G5" s="12">
        <v>1</v>
      </c>
      <c r="H5" s="12">
        <v>1</v>
      </c>
      <c r="I5" s="13">
        <v>0</v>
      </c>
      <c r="J5" s="11">
        <f>SUM(C5:I5)</f>
        <v>7</v>
      </c>
      <c r="K5" s="12">
        <v>2</v>
      </c>
      <c r="L5" s="240">
        <v>8</v>
      </c>
      <c r="M5" s="71">
        <v>318</v>
      </c>
      <c r="N5" s="72">
        <v>211</v>
      </c>
      <c r="O5" s="16">
        <v>278</v>
      </c>
      <c r="P5" s="17">
        <f aca="true" t="shared" si="0" ref="P5:P36">C5/3</f>
        <v>0</v>
      </c>
      <c r="Q5" s="18">
        <f>D5/6</f>
        <v>0.5</v>
      </c>
      <c r="R5" s="18">
        <f aca="true" t="shared" si="1" ref="R5:R36">E5/5</f>
        <v>0</v>
      </c>
      <c r="S5" s="18">
        <f aca="true" t="shared" si="2" ref="S5:S36">F5/11</f>
        <v>0.18181818181818182</v>
      </c>
      <c r="T5" s="18">
        <f aca="true" t="shared" si="3" ref="T5:T36">G5/4</f>
        <v>0.25</v>
      </c>
      <c r="U5" s="18">
        <f>H5/4</f>
        <v>0.25</v>
      </c>
      <c r="V5" s="19">
        <f aca="true" t="shared" si="4" ref="V5:V36">I5/4</f>
        <v>0</v>
      </c>
      <c r="W5" s="20">
        <f>J5/37</f>
        <v>0.1891891891891892</v>
      </c>
      <c r="X5" s="18">
        <v>0.05405405405405406</v>
      </c>
      <c r="Y5" s="242">
        <v>0.21621621621621623</v>
      </c>
      <c r="Z5" s="126">
        <v>0.10557768924302789</v>
      </c>
      <c r="AA5" s="127">
        <v>0.073957238</v>
      </c>
      <c r="AB5" s="23">
        <v>0.095763004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2</v>
      </c>
      <c r="E6" s="26">
        <v>0</v>
      </c>
      <c r="F6" s="26">
        <v>3</v>
      </c>
      <c r="G6" s="26">
        <v>0</v>
      </c>
      <c r="H6" s="26">
        <v>0</v>
      </c>
      <c r="I6" s="27">
        <v>0</v>
      </c>
      <c r="J6" s="25">
        <f aca="true" t="shared" si="5" ref="J6:J57">SUM(C6:I6)</f>
        <v>5</v>
      </c>
      <c r="K6" s="26">
        <v>5</v>
      </c>
      <c r="L6" s="241">
        <v>7</v>
      </c>
      <c r="M6" s="74">
        <v>295</v>
      </c>
      <c r="N6" s="75">
        <v>293</v>
      </c>
      <c r="O6" s="30">
        <v>389</v>
      </c>
      <c r="P6" s="31">
        <f t="shared" si="0"/>
        <v>0</v>
      </c>
      <c r="Q6" s="32">
        <f aca="true" t="shared" si="6" ref="Q6:Q56">D6/6</f>
        <v>0.3333333333333333</v>
      </c>
      <c r="R6" s="32">
        <f t="shared" si="1"/>
        <v>0</v>
      </c>
      <c r="S6" s="32">
        <f t="shared" si="2"/>
        <v>0.2727272727272727</v>
      </c>
      <c r="T6" s="32">
        <f t="shared" si="3"/>
        <v>0</v>
      </c>
      <c r="U6" s="32">
        <f aca="true" t="shared" si="7" ref="U6:U56">H6/4</f>
        <v>0</v>
      </c>
      <c r="V6" s="33">
        <f t="shared" si="4"/>
        <v>0</v>
      </c>
      <c r="W6" s="34">
        <f aca="true" t="shared" si="8" ref="W6:W57">J6/37</f>
        <v>0.13513513513513514</v>
      </c>
      <c r="X6" s="32">
        <v>0.13513513513513514</v>
      </c>
      <c r="Y6" s="55">
        <v>0.1891891891891892</v>
      </c>
      <c r="Z6" s="131">
        <v>0.0972313777191826</v>
      </c>
      <c r="AA6" s="132">
        <v>0.097213006</v>
      </c>
      <c r="AB6" s="37">
        <v>0.129150066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4</v>
      </c>
      <c r="E7" s="26">
        <v>0</v>
      </c>
      <c r="F7" s="26">
        <v>2</v>
      </c>
      <c r="G7" s="26">
        <v>0</v>
      </c>
      <c r="H7" s="26">
        <v>0</v>
      </c>
      <c r="I7" s="27">
        <v>0</v>
      </c>
      <c r="J7" s="25">
        <f t="shared" si="5"/>
        <v>6</v>
      </c>
      <c r="K7" s="26">
        <v>2</v>
      </c>
      <c r="L7" s="241">
        <v>14</v>
      </c>
      <c r="M7" s="74">
        <v>390</v>
      </c>
      <c r="N7" s="75">
        <v>253</v>
      </c>
      <c r="O7" s="30">
        <v>502</v>
      </c>
      <c r="P7" s="31">
        <f t="shared" si="0"/>
        <v>0</v>
      </c>
      <c r="Q7" s="32">
        <f t="shared" si="6"/>
        <v>0.6666666666666666</v>
      </c>
      <c r="R7" s="32">
        <f t="shared" si="1"/>
        <v>0</v>
      </c>
      <c r="S7" s="32">
        <f t="shared" si="2"/>
        <v>0.18181818181818182</v>
      </c>
      <c r="T7" s="32">
        <f t="shared" si="3"/>
        <v>0</v>
      </c>
      <c r="U7" s="32">
        <f t="shared" si="7"/>
        <v>0</v>
      </c>
      <c r="V7" s="33">
        <f t="shared" si="4"/>
        <v>0</v>
      </c>
      <c r="W7" s="34">
        <f t="shared" si="8"/>
        <v>0.16216216216216217</v>
      </c>
      <c r="X7" s="32">
        <v>0.05405405405405406</v>
      </c>
      <c r="Y7" s="55">
        <v>0.3783783783783784</v>
      </c>
      <c r="Z7" s="131">
        <v>0.1283739302172482</v>
      </c>
      <c r="AA7" s="132">
        <v>0.083553501</v>
      </c>
      <c r="AB7" s="37">
        <v>0.165458141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0</v>
      </c>
      <c r="E8" s="26">
        <v>0</v>
      </c>
      <c r="F8" s="26">
        <v>3</v>
      </c>
      <c r="G8" s="26">
        <v>0</v>
      </c>
      <c r="H8" s="26">
        <v>0</v>
      </c>
      <c r="I8" s="27">
        <v>0</v>
      </c>
      <c r="J8" s="25">
        <f t="shared" si="5"/>
        <v>3</v>
      </c>
      <c r="K8" s="26">
        <v>1</v>
      </c>
      <c r="L8" s="241">
        <v>7</v>
      </c>
      <c r="M8" s="74">
        <v>451</v>
      </c>
      <c r="N8" s="75">
        <v>224</v>
      </c>
      <c r="O8" s="30">
        <v>546</v>
      </c>
      <c r="P8" s="31">
        <f t="shared" si="0"/>
        <v>0</v>
      </c>
      <c r="Q8" s="32">
        <f t="shared" si="6"/>
        <v>0</v>
      </c>
      <c r="R8" s="32">
        <f t="shared" si="1"/>
        <v>0</v>
      </c>
      <c r="S8" s="32">
        <f t="shared" si="2"/>
        <v>0.2727272727272727</v>
      </c>
      <c r="T8" s="32">
        <f t="shared" si="3"/>
        <v>0</v>
      </c>
      <c r="U8" s="32">
        <f t="shared" si="7"/>
        <v>0</v>
      </c>
      <c r="V8" s="33">
        <f t="shared" si="4"/>
        <v>0</v>
      </c>
      <c r="W8" s="34">
        <f t="shared" si="8"/>
        <v>0.08108108108108109</v>
      </c>
      <c r="X8" s="32">
        <v>0.02702702702702703</v>
      </c>
      <c r="Y8" s="55">
        <v>0.1891891891891892</v>
      </c>
      <c r="Z8" s="131">
        <v>0.1485996705107084</v>
      </c>
      <c r="AA8" s="132">
        <v>0.074000661</v>
      </c>
      <c r="AB8" s="37">
        <v>0.179960448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1</v>
      </c>
      <c r="E9" s="245">
        <v>2</v>
      </c>
      <c r="F9" s="245">
        <v>2</v>
      </c>
      <c r="G9" s="245">
        <v>0</v>
      </c>
      <c r="H9" s="245">
        <v>0</v>
      </c>
      <c r="I9" s="246">
        <v>0</v>
      </c>
      <c r="J9" s="212">
        <f t="shared" si="5"/>
        <v>5</v>
      </c>
      <c r="K9" s="245">
        <v>2</v>
      </c>
      <c r="L9" s="348">
        <v>31</v>
      </c>
      <c r="M9" s="80">
        <v>488</v>
      </c>
      <c r="N9" s="81">
        <v>242</v>
      </c>
      <c r="O9" s="66">
        <v>523</v>
      </c>
      <c r="P9" s="83">
        <f t="shared" si="0"/>
        <v>0</v>
      </c>
      <c r="Q9" s="84">
        <f t="shared" si="6"/>
        <v>0.16666666666666666</v>
      </c>
      <c r="R9" s="84">
        <f t="shared" si="1"/>
        <v>0.4</v>
      </c>
      <c r="S9" s="84">
        <f t="shared" si="2"/>
        <v>0.18181818181818182</v>
      </c>
      <c r="T9" s="84">
        <f t="shared" si="3"/>
        <v>0</v>
      </c>
      <c r="U9" s="84">
        <f t="shared" si="7"/>
        <v>0</v>
      </c>
      <c r="V9" s="85">
        <f t="shared" si="4"/>
        <v>0</v>
      </c>
      <c r="W9" s="86">
        <f t="shared" si="8"/>
        <v>0.13513513513513514</v>
      </c>
      <c r="X9" s="84">
        <v>0.05405405405405406</v>
      </c>
      <c r="Y9" s="68">
        <v>0.8378378378378378</v>
      </c>
      <c r="Z9" s="142">
        <v>0.16105610561056105</v>
      </c>
      <c r="AA9" s="143">
        <v>0.079841636</v>
      </c>
      <c r="AB9" s="58">
        <v>0.172664246</v>
      </c>
    </row>
    <row r="10" spans="1:28" s="140" customFormat="1" ht="13.5" customHeight="1">
      <c r="A10" s="404"/>
      <c r="B10" s="129" t="s">
        <v>5</v>
      </c>
      <c r="C10" s="28">
        <v>0</v>
      </c>
      <c r="D10" s="29">
        <v>2</v>
      </c>
      <c r="E10" s="29">
        <v>2</v>
      </c>
      <c r="F10" s="29">
        <v>9</v>
      </c>
      <c r="G10" s="29">
        <v>0</v>
      </c>
      <c r="H10" s="29">
        <v>0</v>
      </c>
      <c r="I10" s="53">
        <v>0</v>
      </c>
      <c r="J10" s="25">
        <f t="shared" si="5"/>
        <v>13</v>
      </c>
      <c r="K10" s="29">
        <v>4</v>
      </c>
      <c r="L10" s="53">
        <v>17</v>
      </c>
      <c r="M10" s="28">
        <v>558</v>
      </c>
      <c r="N10" s="29">
        <v>238</v>
      </c>
      <c r="O10" s="30">
        <v>563</v>
      </c>
      <c r="P10" s="31">
        <f t="shared" si="0"/>
        <v>0</v>
      </c>
      <c r="Q10" s="32">
        <f t="shared" si="6"/>
        <v>0.3333333333333333</v>
      </c>
      <c r="R10" s="32">
        <f t="shared" si="1"/>
        <v>0.4</v>
      </c>
      <c r="S10" s="32">
        <f t="shared" si="2"/>
        <v>0.8181818181818182</v>
      </c>
      <c r="T10" s="32">
        <f t="shared" si="3"/>
        <v>0</v>
      </c>
      <c r="U10" s="32">
        <f t="shared" si="7"/>
        <v>0</v>
      </c>
      <c r="V10" s="216">
        <f t="shared" si="4"/>
        <v>0</v>
      </c>
      <c r="W10" s="34">
        <f t="shared" si="8"/>
        <v>0.35135135135135137</v>
      </c>
      <c r="X10" s="54">
        <v>0.10810810810810811</v>
      </c>
      <c r="Y10" s="55">
        <v>0.4594594594594595</v>
      </c>
      <c r="Z10" s="35">
        <v>0.18409765753876609</v>
      </c>
      <c r="AA10" s="36">
        <v>0.07852194</v>
      </c>
      <c r="AB10" s="37">
        <v>0.186918991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1</v>
      </c>
      <c r="E11" s="29">
        <v>2</v>
      </c>
      <c r="F11" s="29">
        <v>5</v>
      </c>
      <c r="G11" s="29">
        <v>0</v>
      </c>
      <c r="H11" s="29">
        <v>0</v>
      </c>
      <c r="I11" s="53">
        <v>0</v>
      </c>
      <c r="J11" s="25">
        <f t="shared" si="5"/>
        <v>8</v>
      </c>
      <c r="K11" s="29">
        <v>1</v>
      </c>
      <c r="L11" s="53">
        <v>26</v>
      </c>
      <c r="M11" s="28">
        <v>606</v>
      </c>
      <c r="N11" s="29">
        <v>248</v>
      </c>
      <c r="O11" s="30">
        <v>397</v>
      </c>
      <c r="P11" s="31">
        <f t="shared" si="0"/>
        <v>0</v>
      </c>
      <c r="Q11" s="32">
        <f t="shared" si="6"/>
        <v>0.16666666666666666</v>
      </c>
      <c r="R11" s="32">
        <f t="shared" si="1"/>
        <v>0.4</v>
      </c>
      <c r="S11" s="32">
        <f t="shared" si="2"/>
        <v>0.45454545454545453</v>
      </c>
      <c r="T11" s="32">
        <f t="shared" si="3"/>
        <v>0</v>
      </c>
      <c r="U11" s="32">
        <f t="shared" si="7"/>
        <v>0</v>
      </c>
      <c r="V11" s="216">
        <f t="shared" si="4"/>
        <v>0</v>
      </c>
      <c r="W11" s="34">
        <f t="shared" si="8"/>
        <v>0.21621621621621623</v>
      </c>
      <c r="X11" s="54">
        <v>0.02702702702702703</v>
      </c>
      <c r="Y11" s="55">
        <v>0.7027027027027027</v>
      </c>
      <c r="Z11" s="35">
        <v>0.19947333772218565</v>
      </c>
      <c r="AA11" s="36">
        <v>0.081848185</v>
      </c>
      <c r="AB11" s="37">
        <v>0.131283069</v>
      </c>
    </row>
    <row r="12" spans="1:28" s="140" customFormat="1" ht="13.5" customHeight="1">
      <c r="A12" s="404"/>
      <c r="B12" s="129" t="s">
        <v>7</v>
      </c>
      <c r="C12" s="28">
        <v>11</v>
      </c>
      <c r="D12" s="29">
        <v>1</v>
      </c>
      <c r="E12" s="29">
        <v>13</v>
      </c>
      <c r="F12" s="29">
        <v>8</v>
      </c>
      <c r="G12" s="29">
        <v>1</v>
      </c>
      <c r="H12" s="29">
        <v>0</v>
      </c>
      <c r="I12" s="53">
        <v>0</v>
      </c>
      <c r="J12" s="25">
        <f t="shared" si="5"/>
        <v>34</v>
      </c>
      <c r="K12" s="29">
        <v>0</v>
      </c>
      <c r="L12" s="53">
        <v>34</v>
      </c>
      <c r="M12" s="28">
        <v>777</v>
      </c>
      <c r="N12" s="29">
        <v>209</v>
      </c>
      <c r="O12" s="30">
        <v>451</v>
      </c>
      <c r="P12" s="31">
        <f t="shared" si="0"/>
        <v>3.6666666666666665</v>
      </c>
      <c r="Q12" s="32">
        <f t="shared" si="6"/>
        <v>0.16666666666666666</v>
      </c>
      <c r="R12" s="32">
        <f t="shared" si="1"/>
        <v>2.6</v>
      </c>
      <c r="S12" s="32">
        <f t="shared" si="2"/>
        <v>0.7272727272727273</v>
      </c>
      <c r="T12" s="32">
        <f t="shared" si="3"/>
        <v>0.25</v>
      </c>
      <c r="U12" s="32">
        <f t="shared" si="7"/>
        <v>0</v>
      </c>
      <c r="V12" s="216">
        <f t="shared" si="4"/>
        <v>0</v>
      </c>
      <c r="W12" s="34">
        <f t="shared" si="8"/>
        <v>0.918918918918919</v>
      </c>
      <c r="X12" s="54">
        <v>0</v>
      </c>
      <c r="Y12" s="55">
        <v>0.918918918918919</v>
      </c>
      <c r="Z12" s="35">
        <v>0.25592885375494073</v>
      </c>
      <c r="AA12" s="36">
        <v>0.06879526</v>
      </c>
      <c r="AB12" s="37">
        <v>0.148992402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2</v>
      </c>
      <c r="E13" s="64">
        <v>10</v>
      </c>
      <c r="F13" s="64">
        <v>11</v>
      </c>
      <c r="G13" s="64">
        <v>5</v>
      </c>
      <c r="H13" s="64">
        <v>1</v>
      </c>
      <c r="I13" s="65">
        <v>0</v>
      </c>
      <c r="J13" s="212">
        <f t="shared" si="5"/>
        <v>29</v>
      </c>
      <c r="K13" s="64">
        <v>0</v>
      </c>
      <c r="L13" s="65">
        <v>13</v>
      </c>
      <c r="M13" s="63">
        <v>866</v>
      </c>
      <c r="N13" s="64">
        <v>227</v>
      </c>
      <c r="O13" s="66">
        <v>412</v>
      </c>
      <c r="P13" s="83">
        <f t="shared" si="0"/>
        <v>0</v>
      </c>
      <c r="Q13" s="84">
        <f t="shared" si="6"/>
        <v>0.3333333333333333</v>
      </c>
      <c r="R13" s="84">
        <f t="shared" si="1"/>
        <v>2</v>
      </c>
      <c r="S13" s="84">
        <f t="shared" si="2"/>
        <v>1</v>
      </c>
      <c r="T13" s="84">
        <f t="shared" si="3"/>
        <v>1.25</v>
      </c>
      <c r="U13" s="84">
        <f t="shared" si="7"/>
        <v>0.25</v>
      </c>
      <c r="V13" s="215">
        <f t="shared" si="4"/>
        <v>0</v>
      </c>
      <c r="W13" s="86">
        <f t="shared" si="8"/>
        <v>0.7837837837837838</v>
      </c>
      <c r="X13" s="67">
        <v>0</v>
      </c>
      <c r="Y13" s="68">
        <v>0.35135135135135137</v>
      </c>
      <c r="Z13" s="70">
        <v>0.28505595786701776</v>
      </c>
      <c r="AA13" s="57">
        <v>0.074892775</v>
      </c>
      <c r="AB13" s="58">
        <v>0.136108358</v>
      </c>
    </row>
    <row r="14" spans="1:28" s="140" customFormat="1" ht="13.5" customHeight="1">
      <c r="A14" s="402"/>
      <c r="B14" s="129" t="s">
        <v>9</v>
      </c>
      <c r="C14" s="28">
        <v>2</v>
      </c>
      <c r="D14" s="29">
        <v>6</v>
      </c>
      <c r="E14" s="29">
        <v>24</v>
      </c>
      <c r="F14" s="29">
        <v>19</v>
      </c>
      <c r="G14" s="29">
        <v>0</v>
      </c>
      <c r="H14" s="29">
        <v>9</v>
      </c>
      <c r="I14" s="53">
        <v>5</v>
      </c>
      <c r="J14" s="25">
        <f t="shared" si="5"/>
        <v>65</v>
      </c>
      <c r="K14" s="29">
        <v>0</v>
      </c>
      <c r="L14" s="53">
        <v>20</v>
      </c>
      <c r="M14" s="28">
        <v>1116</v>
      </c>
      <c r="N14" s="29">
        <v>219</v>
      </c>
      <c r="O14" s="30">
        <v>431</v>
      </c>
      <c r="P14" s="31">
        <f t="shared" si="0"/>
        <v>0.6666666666666666</v>
      </c>
      <c r="Q14" s="32">
        <f t="shared" si="6"/>
        <v>1</v>
      </c>
      <c r="R14" s="32">
        <f t="shared" si="1"/>
        <v>4.8</v>
      </c>
      <c r="S14" s="32">
        <f t="shared" si="2"/>
        <v>1.7272727272727273</v>
      </c>
      <c r="T14" s="32">
        <f t="shared" si="3"/>
        <v>0</v>
      </c>
      <c r="U14" s="32">
        <f t="shared" si="7"/>
        <v>2.25</v>
      </c>
      <c r="V14" s="33">
        <f t="shared" si="4"/>
        <v>1.25</v>
      </c>
      <c r="W14" s="34">
        <f t="shared" si="8"/>
        <v>1.7567567567567568</v>
      </c>
      <c r="X14" s="54">
        <v>0</v>
      </c>
      <c r="Y14" s="55">
        <v>0.5405405405405406</v>
      </c>
      <c r="Z14" s="35">
        <v>0.36771004942339375</v>
      </c>
      <c r="AA14" s="36">
        <v>0.072110635</v>
      </c>
      <c r="AB14" s="37">
        <v>0.142291185</v>
      </c>
    </row>
    <row r="15" spans="1:28" s="140" customFormat="1" ht="13.5" customHeight="1">
      <c r="A15" s="402"/>
      <c r="B15" s="129" t="s">
        <v>10</v>
      </c>
      <c r="C15" s="28">
        <v>6</v>
      </c>
      <c r="D15" s="29">
        <v>9</v>
      </c>
      <c r="E15" s="29">
        <v>29</v>
      </c>
      <c r="F15" s="29">
        <v>14</v>
      </c>
      <c r="G15" s="29">
        <v>1</v>
      </c>
      <c r="H15" s="29">
        <v>6</v>
      </c>
      <c r="I15" s="53">
        <v>1</v>
      </c>
      <c r="J15" s="25">
        <f t="shared" si="5"/>
        <v>66</v>
      </c>
      <c r="K15" s="29">
        <v>0</v>
      </c>
      <c r="L15" s="53">
        <v>27</v>
      </c>
      <c r="M15" s="28">
        <v>1262</v>
      </c>
      <c r="N15" s="29">
        <v>194</v>
      </c>
      <c r="O15" s="30">
        <v>521</v>
      </c>
      <c r="P15" s="31">
        <f t="shared" si="0"/>
        <v>2</v>
      </c>
      <c r="Q15" s="32">
        <f t="shared" si="6"/>
        <v>1.5</v>
      </c>
      <c r="R15" s="32">
        <f t="shared" si="1"/>
        <v>5.8</v>
      </c>
      <c r="S15" s="32">
        <f t="shared" si="2"/>
        <v>1.2727272727272727</v>
      </c>
      <c r="T15" s="32">
        <f t="shared" si="3"/>
        <v>0.25</v>
      </c>
      <c r="U15" s="32">
        <f t="shared" si="7"/>
        <v>1.5</v>
      </c>
      <c r="V15" s="33">
        <f t="shared" si="4"/>
        <v>0.25</v>
      </c>
      <c r="W15" s="34">
        <f t="shared" si="8"/>
        <v>1.7837837837837838</v>
      </c>
      <c r="X15" s="54">
        <v>0</v>
      </c>
      <c r="Y15" s="55">
        <v>0.7297297297297297</v>
      </c>
      <c r="Z15" s="35">
        <v>0.4181577203445991</v>
      </c>
      <c r="AA15" s="36">
        <v>0.063963073</v>
      </c>
      <c r="AB15" s="37">
        <v>0.172060766</v>
      </c>
    </row>
    <row r="16" spans="1:28" s="140" customFormat="1" ht="13.5" customHeight="1">
      <c r="A16" s="402"/>
      <c r="B16" s="129" t="s">
        <v>11</v>
      </c>
      <c r="C16" s="28">
        <v>2</v>
      </c>
      <c r="D16" s="29">
        <v>15</v>
      </c>
      <c r="E16" s="29">
        <v>16</v>
      </c>
      <c r="F16" s="29">
        <v>15</v>
      </c>
      <c r="G16" s="29">
        <v>4</v>
      </c>
      <c r="H16" s="29">
        <v>14</v>
      </c>
      <c r="I16" s="53">
        <v>0</v>
      </c>
      <c r="J16" s="25">
        <f t="shared" si="5"/>
        <v>66</v>
      </c>
      <c r="K16" s="29">
        <v>0</v>
      </c>
      <c r="L16" s="53">
        <v>13</v>
      </c>
      <c r="M16" s="28">
        <v>1112</v>
      </c>
      <c r="N16" s="29">
        <v>206</v>
      </c>
      <c r="O16" s="30">
        <v>486</v>
      </c>
      <c r="P16" s="31">
        <f t="shared" si="0"/>
        <v>0.6666666666666666</v>
      </c>
      <c r="Q16" s="32">
        <f t="shared" si="6"/>
        <v>2.5</v>
      </c>
      <c r="R16" s="32">
        <f t="shared" si="1"/>
        <v>3.2</v>
      </c>
      <c r="S16" s="32">
        <f t="shared" si="2"/>
        <v>1.3636363636363635</v>
      </c>
      <c r="T16" s="32">
        <f t="shared" si="3"/>
        <v>1</v>
      </c>
      <c r="U16" s="32">
        <f t="shared" si="7"/>
        <v>3.5</v>
      </c>
      <c r="V16" s="33">
        <f t="shared" si="4"/>
        <v>0</v>
      </c>
      <c r="W16" s="34">
        <f t="shared" si="8"/>
        <v>1.7837837837837838</v>
      </c>
      <c r="X16" s="54">
        <v>0</v>
      </c>
      <c r="Y16" s="55">
        <v>0.35135135135135137</v>
      </c>
      <c r="Z16" s="35">
        <v>0.3668756186077202</v>
      </c>
      <c r="AA16" s="36">
        <v>0.067964368</v>
      </c>
      <c r="AB16" s="37">
        <v>0.160661157</v>
      </c>
    </row>
    <row r="17" spans="1:28" s="140" customFormat="1" ht="13.5" customHeight="1">
      <c r="A17" s="402">
        <v>4</v>
      </c>
      <c r="B17" s="139" t="s">
        <v>12</v>
      </c>
      <c r="C17" s="63">
        <v>2</v>
      </c>
      <c r="D17" s="64">
        <v>20</v>
      </c>
      <c r="E17" s="64">
        <v>20</v>
      </c>
      <c r="F17" s="64">
        <v>38</v>
      </c>
      <c r="G17" s="64">
        <v>7</v>
      </c>
      <c r="H17" s="64">
        <v>27</v>
      </c>
      <c r="I17" s="65">
        <v>5</v>
      </c>
      <c r="J17" s="212">
        <f t="shared" si="5"/>
        <v>119</v>
      </c>
      <c r="K17" s="64">
        <v>1</v>
      </c>
      <c r="L17" s="65">
        <v>20</v>
      </c>
      <c r="M17" s="63">
        <v>1183</v>
      </c>
      <c r="N17" s="64">
        <v>180</v>
      </c>
      <c r="O17" s="66">
        <v>495</v>
      </c>
      <c r="P17" s="83">
        <f t="shared" si="0"/>
        <v>0.6666666666666666</v>
      </c>
      <c r="Q17" s="84">
        <f t="shared" si="6"/>
        <v>3.3333333333333335</v>
      </c>
      <c r="R17" s="84">
        <f t="shared" si="1"/>
        <v>4</v>
      </c>
      <c r="S17" s="84">
        <f t="shared" si="2"/>
        <v>3.4545454545454546</v>
      </c>
      <c r="T17" s="84">
        <f t="shared" si="3"/>
        <v>1.75</v>
      </c>
      <c r="U17" s="84">
        <f t="shared" si="7"/>
        <v>6.75</v>
      </c>
      <c r="V17" s="85">
        <f t="shared" si="4"/>
        <v>1.25</v>
      </c>
      <c r="W17" s="86">
        <f t="shared" si="8"/>
        <v>3.2162162162162162</v>
      </c>
      <c r="X17" s="67">
        <v>0.02702702702702703</v>
      </c>
      <c r="Y17" s="68">
        <v>0.5405405405405406</v>
      </c>
      <c r="Z17" s="70">
        <v>0.3905579399141631</v>
      </c>
      <c r="AA17" s="57">
        <v>0.059464817</v>
      </c>
      <c r="AB17" s="58">
        <v>0.164288085</v>
      </c>
    </row>
    <row r="18" spans="1:28" s="145" customFormat="1" ht="13.5" customHeight="1">
      <c r="A18" s="402"/>
      <c r="B18" s="129" t="s">
        <v>13</v>
      </c>
      <c r="C18" s="74">
        <v>2</v>
      </c>
      <c r="D18" s="75">
        <v>5</v>
      </c>
      <c r="E18" s="75">
        <v>7</v>
      </c>
      <c r="F18" s="75">
        <v>45</v>
      </c>
      <c r="G18" s="75">
        <v>8</v>
      </c>
      <c r="H18" s="75">
        <v>19</v>
      </c>
      <c r="I18" s="76">
        <v>1</v>
      </c>
      <c r="J18" s="25">
        <f t="shared" si="5"/>
        <v>87</v>
      </c>
      <c r="K18" s="75">
        <v>1</v>
      </c>
      <c r="L18" s="53">
        <v>13</v>
      </c>
      <c r="M18" s="74">
        <v>1313</v>
      </c>
      <c r="N18" s="75">
        <v>205</v>
      </c>
      <c r="O18" s="30">
        <v>468</v>
      </c>
      <c r="P18" s="31">
        <f t="shared" si="0"/>
        <v>0.6666666666666666</v>
      </c>
      <c r="Q18" s="32">
        <f t="shared" si="6"/>
        <v>0.8333333333333334</v>
      </c>
      <c r="R18" s="32">
        <f t="shared" si="1"/>
        <v>1.4</v>
      </c>
      <c r="S18" s="32">
        <f t="shared" si="2"/>
        <v>4.090909090909091</v>
      </c>
      <c r="T18" s="32">
        <f t="shared" si="3"/>
        <v>2</v>
      </c>
      <c r="U18" s="32">
        <f t="shared" si="7"/>
        <v>4.75</v>
      </c>
      <c r="V18" s="216">
        <f t="shared" si="4"/>
        <v>0.25</v>
      </c>
      <c r="W18" s="34">
        <f t="shared" si="8"/>
        <v>2.3513513513513513</v>
      </c>
      <c r="X18" s="32">
        <v>0.02702702702702703</v>
      </c>
      <c r="Y18" s="55">
        <v>0.35135135135135137</v>
      </c>
      <c r="Z18" s="131">
        <v>0.4326194398682043</v>
      </c>
      <c r="AA18" s="132">
        <v>0.067567568</v>
      </c>
      <c r="AB18" s="37">
        <v>0.154966887</v>
      </c>
    </row>
    <row r="19" spans="1:28" s="145" customFormat="1" ht="13.5" customHeight="1">
      <c r="A19" s="402"/>
      <c r="B19" s="129" t="s">
        <v>14</v>
      </c>
      <c r="C19" s="74">
        <v>1</v>
      </c>
      <c r="D19" s="75">
        <v>7</v>
      </c>
      <c r="E19" s="75">
        <v>11</v>
      </c>
      <c r="F19" s="75">
        <v>51</v>
      </c>
      <c r="G19" s="75">
        <v>11</v>
      </c>
      <c r="H19" s="75">
        <v>55</v>
      </c>
      <c r="I19" s="76">
        <v>12</v>
      </c>
      <c r="J19" s="25">
        <f t="shared" si="5"/>
        <v>148</v>
      </c>
      <c r="K19" s="75">
        <v>0</v>
      </c>
      <c r="L19" s="53">
        <v>18</v>
      </c>
      <c r="M19" s="74">
        <v>1674</v>
      </c>
      <c r="N19" s="75">
        <v>237</v>
      </c>
      <c r="O19" s="30">
        <v>531</v>
      </c>
      <c r="P19" s="31">
        <f t="shared" si="0"/>
        <v>0.3333333333333333</v>
      </c>
      <c r="Q19" s="32">
        <f t="shared" si="6"/>
        <v>1.1666666666666667</v>
      </c>
      <c r="R19" s="32">
        <f t="shared" si="1"/>
        <v>2.2</v>
      </c>
      <c r="S19" s="32">
        <f t="shared" si="2"/>
        <v>4.636363636363637</v>
      </c>
      <c r="T19" s="32">
        <f t="shared" si="3"/>
        <v>2.75</v>
      </c>
      <c r="U19" s="32">
        <f t="shared" si="7"/>
        <v>13.75</v>
      </c>
      <c r="V19" s="216">
        <f t="shared" si="4"/>
        <v>3</v>
      </c>
      <c r="W19" s="34">
        <f t="shared" si="8"/>
        <v>4</v>
      </c>
      <c r="X19" s="32">
        <v>0</v>
      </c>
      <c r="Y19" s="55">
        <v>0.4864864864864865</v>
      </c>
      <c r="Z19" s="131">
        <v>0.5512018439249259</v>
      </c>
      <c r="AA19" s="132">
        <v>0.078166227</v>
      </c>
      <c r="AB19" s="37">
        <v>0.176061008</v>
      </c>
    </row>
    <row r="20" spans="1:28" s="145" customFormat="1" ht="13.5" customHeight="1">
      <c r="A20" s="402"/>
      <c r="B20" s="129" t="s">
        <v>15</v>
      </c>
      <c r="C20" s="74">
        <v>1</v>
      </c>
      <c r="D20" s="75">
        <v>39</v>
      </c>
      <c r="E20" s="75">
        <v>21</v>
      </c>
      <c r="F20" s="75">
        <v>91</v>
      </c>
      <c r="G20" s="75">
        <v>21</v>
      </c>
      <c r="H20" s="75">
        <v>66</v>
      </c>
      <c r="I20" s="76">
        <v>28</v>
      </c>
      <c r="J20" s="25">
        <f t="shared" si="5"/>
        <v>267</v>
      </c>
      <c r="K20" s="75">
        <v>1</v>
      </c>
      <c r="L20" s="53">
        <v>32</v>
      </c>
      <c r="M20" s="74">
        <v>2392</v>
      </c>
      <c r="N20" s="75">
        <v>231</v>
      </c>
      <c r="O20" s="30">
        <v>756</v>
      </c>
      <c r="P20" s="31">
        <f t="shared" si="0"/>
        <v>0.3333333333333333</v>
      </c>
      <c r="Q20" s="32">
        <f t="shared" si="6"/>
        <v>6.5</v>
      </c>
      <c r="R20" s="32">
        <f t="shared" si="1"/>
        <v>4.2</v>
      </c>
      <c r="S20" s="32">
        <f t="shared" si="2"/>
        <v>8.272727272727273</v>
      </c>
      <c r="T20" s="32">
        <f t="shared" si="3"/>
        <v>5.25</v>
      </c>
      <c r="U20" s="32">
        <f t="shared" si="7"/>
        <v>16.5</v>
      </c>
      <c r="V20" s="216">
        <f t="shared" si="4"/>
        <v>7</v>
      </c>
      <c r="W20" s="34">
        <f t="shared" si="8"/>
        <v>7.216216216216216</v>
      </c>
      <c r="X20" s="32">
        <v>0.02702702702702703</v>
      </c>
      <c r="Y20" s="55">
        <v>0.8648648648648649</v>
      </c>
      <c r="Z20" s="131">
        <v>0.7883981542518128</v>
      </c>
      <c r="AA20" s="132">
        <v>0.076490066</v>
      </c>
      <c r="AB20" s="37">
        <v>0.249587323</v>
      </c>
    </row>
    <row r="21" spans="1:28" s="145" customFormat="1" ht="13.5" customHeight="1">
      <c r="A21" s="402"/>
      <c r="B21" s="129" t="s">
        <v>16</v>
      </c>
      <c r="C21" s="74">
        <v>0</v>
      </c>
      <c r="D21" s="75">
        <v>25</v>
      </c>
      <c r="E21" s="75">
        <v>20</v>
      </c>
      <c r="F21" s="75">
        <v>84</v>
      </c>
      <c r="G21" s="75">
        <v>22</v>
      </c>
      <c r="H21" s="75">
        <v>89</v>
      </c>
      <c r="I21" s="76">
        <v>53</v>
      </c>
      <c r="J21" s="25">
        <f t="shared" si="5"/>
        <v>293</v>
      </c>
      <c r="K21" s="75">
        <v>2</v>
      </c>
      <c r="L21" s="53">
        <v>29</v>
      </c>
      <c r="M21" s="74">
        <v>2494</v>
      </c>
      <c r="N21" s="75">
        <v>294</v>
      </c>
      <c r="O21" s="30">
        <v>978</v>
      </c>
      <c r="P21" s="31">
        <f t="shared" si="0"/>
        <v>0</v>
      </c>
      <c r="Q21" s="32">
        <f t="shared" si="6"/>
        <v>4.166666666666667</v>
      </c>
      <c r="R21" s="32">
        <f t="shared" si="1"/>
        <v>4</v>
      </c>
      <c r="S21" s="32">
        <f t="shared" si="2"/>
        <v>7.636363636363637</v>
      </c>
      <c r="T21" s="32">
        <f t="shared" si="3"/>
        <v>5.5</v>
      </c>
      <c r="U21" s="32">
        <f t="shared" si="7"/>
        <v>22.25</v>
      </c>
      <c r="V21" s="216">
        <f t="shared" si="4"/>
        <v>13.25</v>
      </c>
      <c r="W21" s="34">
        <f t="shared" si="8"/>
        <v>7.918918918918919</v>
      </c>
      <c r="X21" s="32">
        <v>0.05405405405405406</v>
      </c>
      <c r="Y21" s="55">
        <v>0.7837837837837838</v>
      </c>
      <c r="Z21" s="131">
        <v>0.8321654988321655</v>
      </c>
      <c r="AA21" s="132">
        <v>0.097190083</v>
      </c>
      <c r="AB21" s="37">
        <v>0.32384106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13</v>
      </c>
      <c r="E22" s="81">
        <v>6</v>
      </c>
      <c r="F22" s="81">
        <v>40</v>
      </c>
      <c r="G22" s="81">
        <v>12</v>
      </c>
      <c r="H22" s="81">
        <v>23</v>
      </c>
      <c r="I22" s="82">
        <v>45</v>
      </c>
      <c r="J22" s="212">
        <f t="shared" si="5"/>
        <v>139</v>
      </c>
      <c r="K22" s="81">
        <v>0</v>
      </c>
      <c r="L22" s="65">
        <v>28</v>
      </c>
      <c r="M22" s="80">
        <v>1679</v>
      </c>
      <c r="N22" s="81">
        <v>277</v>
      </c>
      <c r="O22" s="66">
        <v>1090</v>
      </c>
      <c r="P22" s="83">
        <f t="shared" si="0"/>
        <v>0</v>
      </c>
      <c r="Q22" s="84">
        <f t="shared" si="6"/>
        <v>2.1666666666666665</v>
      </c>
      <c r="R22" s="84">
        <f t="shared" si="1"/>
        <v>1.2</v>
      </c>
      <c r="S22" s="84">
        <f t="shared" si="2"/>
        <v>3.6363636363636362</v>
      </c>
      <c r="T22" s="84">
        <f t="shared" si="3"/>
        <v>3</v>
      </c>
      <c r="U22" s="84">
        <f t="shared" si="7"/>
        <v>5.75</v>
      </c>
      <c r="V22" s="215">
        <f t="shared" si="4"/>
        <v>11.25</v>
      </c>
      <c r="W22" s="86">
        <f t="shared" si="8"/>
        <v>3.7567567567567566</v>
      </c>
      <c r="X22" s="84">
        <v>0</v>
      </c>
      <c r="Y22" s="68">
        <v>0.7567567567567568</v>
      </c>
      <c r="Z22" s="142">
        <v>0.5537598944591029</v>
      </c>
      <c r="AA22" s="143">
        <v>0.092859537</v>
      </c>
      <c r="AB22" s="58">
        <v>0.36614041</v>
      </c>
    </row>
    <row r="23" spans="1:28" s="145" customFormat="1" ht="13.5" customHeight="1">
      <c r="A23" s="402"/>
      <c r="B23" s="129" t="s">
        <v>18</v>
      </c>
      <c r="C23" s="74">
        <v>1</v>
      </c>
      <c r="D23" s="75">
        <v>18</v>
      </c>
      <c r="E23" s="75">
        <v>12</v>
      </c>
      <c r="F23" s="75">
        <v>65</v>
      </c>
      <c r="G23" s="75">
        <v>19</v>
      </c>
      <c r="H23" s="75">
        <v>37</v>
      </c>
      <c r="I23" s="76">
        <v>28</v>
      </c>
      <c r="J23" s="25">
        <f t="shared" si="5"/>
        <v>180</v>
      </c>
      <c r="K23" s="75">
        <v>0</v>
      </c>
      <c r="L23" s="53">
        <v>34</v>
      </c>
      <c r="M23" s="74">
        <v>2263</v>
      </c>
      <c r="N23" s="75">
        <v>165</v>
      </c>
      <c r="O23" s="30">
        <v>1162</v>
      </c>
      <c r="P23" s="31">
        <f t="shared" si="0"/>
        <v>0.3333333333333333</v>
      </c>
      <c r="Q23" s="32">
        <f t="shared" si="6"/>
        <v>3</v>
      </c>
      <c r="R23" s="32">
        <f t="shared" si="1"/>
        <v>2.4</v>
      </c>
      <c r="S23" s="32">
        <f t="shared" si="2"/>
        <v>5.909090909090909</v>
      </c>
      <c r="T23" s="32">
        <f t="shared" si="3"/>
        <v>4.75</v>
      </c>
      <c r="U23" s="32">
        <f t="shared" si="7"/>
        <v>9.25</v>
      </c>
      <c r="V23" s="33">
        <f t="shared" si="4"/>
        <v>7</v>
      </c>
      <c r="W23" s="34">
        <f t="shared" si="8"/>
        <v>4.864864864864865</v>
      </c>
      <c r="X23" s="32">
        <v>0</v>
      </c>
      <c r="Y23" s="55">
        <v>0.918918918918919</v>
      </c>
      <c r="Z23" s="131">
        <v>0.7453886693017128</v>
      </c>
      <c r="AA23" s="132">
        <v>0.054545455</v>
      </c>
      <c r="AB23" s="37">
        <v>0.384640847</v>
      </c>
    </row>
    <row r="24" spans="1:28" s="145" customFormat="1" ht="13.5" customHeight="1">
      <c r="A24" s="402"/>
      <c r="B24" s="129" t="s">
        <v>19</v>
      </c>
      <c r="C24" s="74">
        <v>2</v>
      </c>
      <c r="D24" s="75">
        <v>36</v>
      </c>
      <c r="E24" s="75">
        <v>14</v>
      </c>
      <c r="F24" s="75">
        <v>141</v>
      </c>
      <c r="G24" s="75">
        <v>43</v>
      </c>
      <c r="H24" s="75">
        <v>63</v>
      </c>
      <c r="I24" s="76">
        <v>79</v>
      </c>
      <c r="J24" s="25">
        <f t="shared" si="5"/>
        <v>378</v>
      </c>
      <c r="K24" s="75">
        <v>2</v>
      </c>
      <c r="L24" s="53">
        <v>28</v>
      </c>
      <c r="M24" s="74">
        <v>4296</v>
      </c>
      <c r="N24" s="75">
        <v>309</v>
      </c>
      <c r="O24" s="30">
        <v>1478</v>
      </c>
      <c r="P24" s="31">
        <f t="shared" si="0"/>
        <v>0.6666666666666666</v>
      </c>
      <c r="Q24" s="32">
        <f t="shared" si="6"/>
        <v>6</v>
      </c>
      <c r="R24" s="32">
        <f t="shared" si="1"/>
        <v>2.8</v>
      </c>
      <c r="S24" s="32">
        <f t="shared" si="2"/>
        <v>12.818181818181818</v>
      </c>
      <c r="T24" s="32">
        <f t="shared" si="3"/>
        <v>10.75</v>
      </c>
      <c r="U24" s="32">
        <f t="shared" si="7"/>
        <v>15.75</v>
      </c>
      <c r="V24" s="33">
        <f t="shared" si="4"/>
        <v>19.75</v>
      </c>
      <c r="W24" s="34">
        <f t="shared" si="8"/>
        <v>10.216216216216216</v>
      </c>
      <c r="X24" s="32">
        <v>0.05405405405405406</v>
      </c>
      <c r="Y24" s="55">
        <v>0.7567567567567568</v>
      </c>
      <c r="Z24" s="131">
        <v>1.414088215931534</v>
      </c>
      <c r="AA24" s="132">
        <v>0.101946552</v>
      </c>
      <c r="AB24" s="37">
        <v>0.487788779</v>
      </c>
    </row>
    <row r="25" spans="1:28" s="145" customFormat="1" ht="13.5" customHeight="1">
      <c r="A25" s="402"/>
      <c r="B25" s="129" t="s">
        <v>20</v>
      </c>
      <c r="C25" s="74">
        <v>1</v>
      </c>
      <c r="D25" s="75">
        <v>27</v>
      </c>
      <c r="E25" s="75">
        <v>24</v>
      </c>
      <c r="F25" s="75">
        <v>124</v>
      </c>
      <c r="G25" s="75">
        <v>44</v>
      </c>
      <c r="H25" s="75">
        <v>56</v>
      </c>
      <c r="I25" s="76">
        <v>82</v>
      </c>
      <c r="J25" s="25">
        <f t="shared" si="5"/>
        <v>358</v>
      </c>
      <c r="K25" s="75">
        <v>1</v>
      </c>
      <c r="L25" s="53">
        <v>60</v>
      </c>
      <c r="M25" s="74">
        <v>4664</v>
      </c>
      <c r="N25" s="75">
        <v>453</v>
      </c>
      <c r="O25" s="30">
        <v>2115</v>
      </c>
      <c r="P25" s="31">
        <f t="shared" si="0"/>
        <v>0.3333333333333333</v>
      </c>
      <c r="Q25" s="32">
        <f t="shared" si="6"/>
        <v>4.5</v>
      </c>
      <c r="R25" s="32">
        <f t="shared" si="1"/>
        <v>4.8</v>
      </c>
      <c r="S25" s="32">
        <f t="shared" si="2"/>
        <v>11.272727272727273</v>
      </c>
      <c r="T25" s="32">
        <f t="shared" si="3"/>
        <v>11</v>
      </c>
      <c r="U25" s="32">
        <f t="shared" si="7"/>
        <v>14</v>
      </c>
      <c r="V25" s="33">
        <f t="shared" si="4"/>
        <v>20.5</v>
      </c>
      <c r="W25" s="34">
        <f t="shared" si="8"/>
        <v>9.675675675675675</v>
      </c>
      <c r="X25" s="32">
        <v>0.02702702702702703</v>
      </c>
      <c r="Y25" s="55">
        <v>1.6216216216216217</v>
      </c>
      <c r="Z25" s="131">
        <v>1.5352205398288348</v>
      </c>
      <c r="AA25" s="132">
        <v>0.149801587</v>
      </c>
      <c r="AB25" s="37">
        <v>0.698711596</v>
      </c>
    </row>
    <row r="26" spans="1:28" s="145" customFormat="1" ht="13.5" customHeight="1">
      <c r="A26" s="402">
        <v>6</v>
      </c>
      <c r="B26" s="139" t="s">
        <v>21</v>
      </c>
      <c r="C26" s="80">
        <v>1</v>
      </c>
      <c r="D26" s="81">
        <v>21</v>
      </c>
      <c r="E26" s="81">
        <v>23</v>
      </c>
      <c r="F26" s="81">
        <v>102</v>
      </c>
      <c r="G26" s="81">
        <v>46</v>
      </c>
      <c r="H26" s="81">
        <v>42</v>
      </c>
      <c r="I26" s="82">
        <v>71</v>
      </c>
      <c r="J26" s="212">
        <f t="shared" si="5"/>
        <v>306</v>
      </c>
      <c r="K26" s="81">
        <v>0</v>
      </c>
      <c r="L26" s="65">
        <v>65</v>
      </c>
      <c r="M26" s="80">
        <v>5430</v>
      </c>
      <c r="N26" s="81">
        <v>471</v>
      </c>
      <c r="O26" s="66">
        <v>2587</v>
      </c>
      <c r="P26" s="83">
        <f t="shared" si="0"/>
        <v>0.3333333333333333</v>
      </c>
      <c r="Q26" s="84">
        <f t="shared" si="6"/>
        <v>3.5</v>
      </c>
      <c r="R26" s="84">
        <f t="shared" si="1"/>
        <v>4.6</v>
      </c>
      <c r="S26" s="84">
        <f t="shared" si="2"/>
        <v>9.272727272727273</v>
      </c>
      <c r="T26" s="84">
        <f t="shared" si="3"/>
        <v>11.5</v>
      </c>
      <c r="U26" s="84">
        <f t="shared" si="7"/>
        <v>10.5</v>
      </c>
      <c r="V26" s="85">
        <f t="shared" si="4"/>
        <v>17.75</v>
      </c>
      <c r="W26" s="86">
        <f t="shared" si="8"/>
        <v>8.27027027027027</v>
      </c>
      <c r="X26" s="84">
        <v>0</v>
      </c>
      <c r="Y26" s="68">
        <v>1.7567567567567568</v>
      </c>
      <c r="Z26" s="142">
        <v>1.7861842105263157</v>
      </c>
      <c r="AA26" s="143">
        <v>0.155343008</v>
      </c>
      <c r="AB26" s="58">
        <v>0.854077253</v>
      </c>
    </row>
    <row r="27" spans="1:28" s="145" customFormat="1" ht="13.5" customHeight="1">
      <c r="A27" s="402"/>
      <c r="B27" s="129" t="s">
        <v>22</v>
      </c>
      <c r="C27" s="74">
        <v>0</v>
      </c>
      <c r="D27" s="75">
        <v>8</v>
      </c>
      <c r="E27" s="75">
        <v>17</v>
      </c>
      <c r="F27" s="75">
        <v>88</v>
      </c>
      <c r="G27" s="75">
        <v>32</v>
      </c>
      <c r="H27" s="75">
        <v>22</v>
      </c>
      <c r="I27" s="76">
        <v>16</v>
      </c>
      <c r="J27" s="25">
        <f t="shared" si="5"/>
        <v>183</v>
      </c>
      <c r="K27" s="75">
        <v>6</v>
      </c>
      <c r="L27" s="53">
        <v>76</v>
      </c>
      <c r="M27" s="74">
        <v>4816</v>
      </c>
      <c r="N27" s="75">
        <v>634</v>
      </c>
      <c r="O27" s="30">
        <v>3160</v>
      </c>
      <c r="P27" s="31">
        <f t="shared" si="0"/>
        <v>0</v>
      </c>
      <c r="Q27" s="32">
        <f t="shared" si="6"/>
        <v>1.3333333333333333</v>
      </c>
      <c r="R27" s="32">
        <f t="shared" si="1"/>
        <v>3.4</v>
      </c>
      <c r="S27" s="32">
        <f t="shared" si="2"/>
        <v>8</v>
      </c>
      <c r="T27" s="32">
        <f t="shared" si="3"/>
        <v>8</v>
      </c>
      <c r="U27" s="32">
        <f t="shared" si="7"/>
        <v>5.5</v>
      </c>
      <c r="V27" s="216">
        <f t="shared" si="4"/>
        <v>4</v>
      </c>
      <c r="W27" s="34">
        <f t="shared" si="8"/>
        <v>4.945945945945946</v>
      </c>
      <c r="X27" s="32">
        <v>0.16216216216216217</v>
      </c>
      <c r="Y27" s="55">
        <v>2.054054054054054</v>
      </c>
      <c r="Z27" s="131">
        <v>1.583689575797435</v>
      </c>
      <c r="AA27" s="132">
        <v>0.209240924</v>
      </c>
      <c r="AB27" s="37">
        <v>1.04152933</v>
      </c>
    </row>
    <row r="28" spans="1:28" s="145" customFormat="1" ht="13.5" customHeight="1">
      <c r="A28" s="402"/>
      <c r="B28" s="129" t="s">
        <v>23</v>
      </c>
      <c r="C28" s="74">
        <v>1</v>
      </c>
      <c r="D28" s="75">
        <v>6</v>
      </c>
      <c r="E28" s="75">
        <v>8</v>
      </c>
      <c r="F28" s="75">
        <v>85</v>
      </c>
      <c r="G28" s="75">
        <v>17</v>
      </c>
      <c r="H28" s="75">
        <v>16</v>
      </c>
      <c r="I28" s="76">
        <v>12</v>
      </c>
      <c r="J28" s="25">
        <f t="shared" si="5"/>
        <v>145</v>
      </c>
      <c r="K28" s="75">
        <v>5</v>
      </c>
      <c r="L28" s="53">
        <v>80</v>
      </c>
      <c r="M28" s="74">
        <v>5445</v>
      </c>
      <c r="N28" s="75">
        <v>824</v>
      </c>
      <c r="O28" s="30">
        <v>4138</v>
      </c>
      <c r="P28" s="31">
        <f t="shared" si="0"/>
        <v>0.3333333333333333</v>
      </c>
      <c r="Q28" s="32">
        <f t="shared" si="6"/>
        <v>1</v>
      </c>
      <c r="R28" s="32">
        <f t="shared" si="1"/>
        <v>1.6</v>
      </c>
      <c r="S28" s="32">
        <f t="shared" si="2"/>
        <v>7.7272727272727275</v>
      </c>
      <c r="T28" s="32">
        <f t="shared" si="3"/>
        <v>4.25</v>
      </c>
      <c r="U28" s="32">
        <f t="shared" si="7"/>
        <v>4</v>
      </c>
      <c r="V28" s="216">
        <f t="shared" si="4"/>
        <v>3</v>
      </c>
      <c r="W28" s="34">
        <f t="shared" si="8"/>
        <v>3.918918918918919</v>
      </c>
      <c r="X28" s="32">
        <v>0.13513513513513514</v>
      </c>
      <c r="Y28" s="55">
        <v>2.1621621621621623</v>
      </c>
      <c r="Z28" s="131">
        <v>1.7922975641869652</v>
      </c>
      <c r="AA28" s="132">
        <v>0.271947195</v>
      </c>
      <c r="AB28" s="37">
        <v>1.36477573</v>
      </c>
    </row>
    <row r="29" spans="1:28" s="145" customFormat="1" ht="13.5" customHeight="1">
      <c r="A29" s="402"/>
      <c r="B29" s="129" t="s">
        <v>24</v>
      </c>
      <c r="C29" s="74">
        <v>6</v>
      </c>
      <c r="D29" s="75">
        <v>5</v>
      </c>
      <c r="E29" s="75">
        <v>7</v>
      </c>
      <c r="F29" s="75">
        <v>78</v>
      </c>
      <c r="G29" s="75">
        <v>51</v>
      </c>
      <c r="H29" s="75">
        <v>32</v>
      </c>
      <c r="I29" s="76">
        <v>15</v>
      </c>
      <c r="J29" s="25">
        <f t="shared" si="5"/>
        <v>194</v>
      </c>
      <c r="K29" s="75">
        <v>11</v>
      </c>
      <c r="L29" s="53">
        <v>126</v>
      </c>
      <c r="M29" s="74">
        <v>7771</v>
      </c>
      <c r="N29" s="75">
        <v>1091</v>
      </c>
      <c r="O29" s="30">
        <v>5077</v>
      </c>
      <c r="P29" s="31">
        <f t="shared" si="0"/>
        <v>2</v>
      </c>
      <c r="Q29" s="32">
        <f t="shared" si="6"/>
        <v>0.8333333333333334</v>
      </c>
      <c r="R29" s="32">
        <f t="shared" si="1"/>
        <v>1.4</v>
      </c>
      <c r="S29" s="32">
        <f t="shared" si="2"/>
        <v>7.090909090909091</v>
      </c>
      <c r="T29" s="32">
        <f t="shared" si="3"/>
        <v>12.75</v>
      </c>
      <c r="U29" s="32">
        <f t="shared" si="7"/>
        <v>8</v>
      </c>
      <c r="V29" s="216">
        <f t="shared" si="4"/>
        <v>3.75</v>
      </c>
      <c r="W29" s="34">
        <f t="shared" si="8"/>
        <v>5.243243243243243</v>
      </c>
      <c r="X29" s="32">
        <v>0.2972972972972973</v>
      </c>
      <c r="Y29" s="55">
        <v>3.4054054054054053</v>
      </c>
      <c r="Z29" s="131">
        <v>2.563840316727153</v>
      </c>
      <c r="AA29" s="132">
        <v>0.360066007</v>
      </c>
      <c r="AB29" s="37">
        <v>1.67557756</v>
      </c>
    </row>
    <row r="30" spans="1:28" s="145" customFormat="1" ht="13.5" customHeight="1">
      <c r="A30" s="402">
        <v>7</v>
      </c>
      <c r="B30" s="139" t="s">
        <v>25</v>
      </c>
      <c r="C30" s="80">
        <v>6</v>
      </c>
      <c r="D30" s="81">
        <v>7</v>
      </c>
      <c r="E30" s="81">
        <v>11</v>
      </c>
      <c r="F30" s="81">
        <v>76</v>
      </c>
      <c r="G30" s="81">
        <v>36</v>
      </c>
      <c r="H30" s="81">
        <v>24</v>
      </c>
      <c r="I30" s="82">
        <v>23</v>
      </c>
      <c r="J30" s="212">
        <f t="shared" si="5"/>
        <v>183</v>
      </c>
      <c r="K30" s="81">
        <v>12</v>
      </c>
      <c r="L30" s="65">
        <v>121</v>
      </c>
      <c r="M30" s="80">
        <v>9477</v>
      </c>
      <c r="N30" s="81">
        <v>1438</v>
      </c>
      <c r="O30" s="66">
        <v>6121</v>
      </c>
      <c r="P30" s="83">
        <f t="shared" si="0"/>
        <v>2</v>
      </c>
      <c r="Q30" s="84">
        <f t="shared" si="6"/>
        <v>1.1666666666666667</v>
      </c>
      <c r="R30" s="84">
        <f t="shared" si="1"/>
        <v>2.2</v>
      </c>
      <c r="S30" s="84">
        <f t="shared" si="2"/>
        <v>6.909090909090909</v>
      </c>
      <c r="T30" s="84">
        <f t="shared" si="3"/>
        <v>9</v>
      </c>
      <c r="U30" s="84">
        <f t="shared" si="7"/>
        <v>6</v>
      </c>
      <c r="V30" s="215">
        <f t="shared" si="4"/>
        <v>5.75</v>
      </c>
      <c r="W30" s="86">
        <f t="shared" si="8"/>
        <v>4.945945945945946</v>
      </c>
      <c r="X30" s="84">
        <v>0.32432432432432434</v>
      </c>
      <c r="Y30" s="68">
        <v>3.27027027027027</v>
      </c>
      <c r="Z30" s="142">
        <v>3.1184600197433365</v>
      </c>
      <c r="AA30" s="143">
        <v>0.473961767</v>
      </c>
      <c r="AB30" s="58">
        <v>2.02280238</v>
      </c>
    </row>
    <row r="31" spans="1:28" s="145" customFormat="1" ht="13.5" customHeight="1">
      <c r="A31" s="402"/>
      <c r="B31" s="129" t="s">
        <v>26</v>
      </c>
      <c r="C31" s="74">
        <v>12</v>
      </c>
      <c r="D31" s="75">
        <v>11</v>
      </c>
      <c r="E31" s="75">
        <v>6</v>
      </c>
      <c r="F31" s="75">
        <v>53</v>
      </c>
      <c r="G31" s="75">
        <v>31</v>
      </c>
      <c r="H31" s="75">
        <v>22</v>
      </c>
      <c r="I31" s="76">
        <v>40</v>
      </c>
      <c r="J31" s="25">
        <f t="shared" si="5"/>
        <v>175</v>
      </c>
      <c r="K31" s="75">
        <v>38</v>
      </c>
      <c r="L31" s="53">
        <v>126</v>
      </c>
      <c r="M31" s="74">
        <v>11769</v>
      </c>
      <c r="N31" s="75">
        <v>1990</v>
      </c>
      <c r="O31" s="30">
        <v>7509</v>
      </c>
      <c r="P31" s="31">
        <f t="shared" si="0"/>
        <v>4</v>
      </c>
      <c r="Q31" s="32">
        <f t="shared" si="6"/>
        <v>1.8333333333333333</v>
      </c>
      <c r="R31" s="32">
        <f t="shared" si="1"/>
        <v>1.2</v>
      </c>
      <c r="S31" s="32">
        <f t="shared" si="2"/>
        <v>4.818181818181818</v>
      </c>
      <c r="T31" s="32">
        <f t="shared" si="3"/>
        <v>7.75</v>
      </c>
      <c r="U31" s="32">
        <f t="shared" si="7"/>
        <v>5.5</v>
      </c>
      <c r="V31" s="33">
        <f t="shared" si="4"/>
        <v>10</v>
      </c>
      <c r="W31" s="34">
        <f t="shared" si="8"/>
        <v>4.72972972972973</v>
      </c>
      <c r="X31" s="32">
        <v>1.027027027027027</v>
      </c>
      <c r="Y31" s="55">
        <v>3.4054054054054053</v>
      </c>
      <c r="Z31" s="131">
        <v>3.868836291913215</v>
      </c>
      <c r="AA31" s="132">
        <v>0.657199472</v>
      </c>
      <c r="AB31" s="37">
        <v>2.47576657</v>
      </c>
    </row>
    <row r="32" spans="1:28" s="145" customFormat="1" ht="13.5" customHeight="1">
      <c r="A32" s="402"/>
      <c r="B32" s="129" t="s">
        <v>27</v>
      </c>
      <c r="C32" s="74">
        <v>11</v>
      </c>
      <c r="D32" s="75">
        <v>8</v>
      </c>
      <c r="E32" s="75">
        <v>5</v>
      </c>
      <c r="F32" s="75">
        <v>44</v>
      </c>
      <c r="G32" s="75">
        <v>10</v>
      </c>
      <c r="H32" s="75">
        <v>31</v>
      </c>
      <c r="I32" s="76">
        <v>25</v>
      </c>
      <c r="J32" s="25">
        <f t="shared" si="5"/>
        <v>134</v>
      </c>
      <c r="K32" s="75">
        <v>73</v>
      </c>
      <c r="L32" s="53">
        <v>88</v>
      </c>
      <c r="M32" s="74">
        <v>11945</v>
      </c>
      <c r="N32" s="75">
        <v>3311</v>
      </c>
      <c r="O32" s="30">
        <v>8589</v>
      </c>
      <c r="P32" s="31">
        <f t="shared" si="0"/>
        <v>3.6666666666666665</v>
      </c>
      <c r="Q32" s="32">
        <f t="shared" si="6"/>
        <v>1.3333333333333333</v>
      </c>
      <c r="R32" s="32">
        <f t="shared" si="1"/>
        <v>1</v>
      </c>
      <c r="S32" s="32">
        <f t="shared" si="2"/>
        <v>4</v>
      </c>
      <c r="T32" s="32">
        <f t="shared" si="3"/>
        <v>2.5</v>
      </c>
      <c r="U32" s="32">
        <f t="shared" si="7"/>
        <v>7.75</v>
      </c>
      <c r="V32" s="33">
        <f t="shared" si="4"/>
        <v>6.25</v>
      </c>
      <c r="W32" s="34">
        <f t="shared" si="8"/>
        <v>3.6216216216216215</v>
      </c>
      <c r="X32" s="32">
        <v>1.972972972972973</v>
      </c>
      <c r="Y32" s="55">
        <v>2.3783783783783785</v>
      </c>
      <c r="Z32" s="131">
        <v>3.947455386649042</v>
      </c>
      <c r="AA32" s="132">
        <v>1.09273927</v>
      </c>
      <c r="AB32" s="37">
        <v>2.83184965</v>
      </c>
    </row>
    <row r="33" spans="1:28" s="145" customFormat="1" ht="13.5" customHeight="1">
      <c r="A33" s="402"/>
      <c r="B33" s="129" t="s">
        <v>28</v>
      </c>
      <c r="C33" s="74">
        <v>24</v>
      </c>
      <c r="D33" s="75">
        <v>12</v>
      </c>
      <c r="E33" s="75">
        <v>4</v>
      </c>
      <c r="F33" s="75">
        <v>27</v>
      </c>
      <c r="G33" s="75">
        <v>9</v>
      </c>
      <c r="H33" s="75">
        <v>14</v>
      </c>
      <c r="I33" s="76">
        <v>17</v>
      </c>
      <c r="J33" s="25">
        <f t="shared" si="5"/>
        <v>107</v>
      </c>
      <c r="K33" s="75">
        <v>163</v>
      </c>
      <c r="L33" s="53">
        <v>82</v>
      </c>
      <c r="M33" s="74">
        <v>10737</v>
      </c>
      <c r="N33" s="75">
        <v>4417</v>
      </c>
      <c r="O33" s="30">
        <v>10432</v>
      </c>
      <c r="P33" s="31">
        <f t="shared" si="0"/>
        <v>8</v>
      </c>
      <c r="Q33" s="32">
        <f t="shared" si="6"/>
        <v>2</v>
      </c>
      <c r="R33" s="32">
        <f t="shared" si="1"/>
        <v>0.8</v>
      </c>
      <c r="S33" s="32">
        <f t="shared" si="2"/>
        <v>2.4545454545454546</v>
      </c>
      <c r="T33" s="32">
        <f t="shared" si="3"/>
        <v>2.25</v>
      </c>
      <c r="U33" s="32">
        <f t="shared" si="7"/>
        <v>3.5</v>
      </c>
      <c r="V33" s="33">
        <f t="shared" si="4"/>
        <v>4.25</v>
      </c>
      <c r="W33" s="34">
        <f t="shared" si="8"/>
        <v>2.891891891891892</v>
      </c>
      <c r="X33" s="32">
        <v>4.405405405405405</v>
      </c>
      <c r="Y33" s="55">
        <v>2.2162162162162162</v>
      </c>
      <c r="Z33" s="131">
        <v>3.538892551087673</v>
      </c>
      <c r="AA33" s="132">
        <v>1.46355202</v>
      </c>
      <c r="AB33" s="37">
        <v>3.45430464</v>
      </c>
    </row>
    <row r="34" spans="1:28" s="145" customFormat="1" ht="13.5" customHeight="1">
      <c r="A34" s="402"/>
      <c r="B34" s="129" t="s">
        <v>29</v>
      </c>
      <c r="C34" s="74">
        <v>7</v>
      </c>
      <c r="D34" s="75">
        <v>11</v>
      </c>
      <c r="E34" s="75">
        <v>4</v>
      </c>
      <c r="F34" s="75">
        <v>21</v>
      </c>
      <c r="G34" s="75">
        <v>8</v>
      </c>
      <c r="H34" s="75">
        <v>9</v>
      </c>
      <c r="I34" s="76">
        <v>15</v>
      </c>
      <c r="J34" s="25">
        <f t="shared" si="5"/>
        <v>75</v>
      </c>
      <c r="K34" s="75">
        <v>210</v>
      </c>
      <c r="L34" s="53">
        <v>60</v>
      </c>
      <c r="M34" s="74">
        <v>8864</v>
      </c>
      <c r="N34" s="75">
        <v>4544</v>
      </c>
      <c r="O34" s="30">
        <v>9860</v>
      </c>
      <c r="P34" s="31">
        <f t="shared" si="0"/>
        <v>2.3333333333333335</v>
      </c>
      <c r="Q34" s="32">
        <f t="shared" si="6"/>
        <v>1.8333333333333333</v>
      </c>
      <c r="R34" s="32">
        <f t="shared" si="1"/>
        <v>0.8</v>
      </c>
      <c r="S34" s="32">
        <f t="shared" si="2"/>
        <v>1.9090909090909092</v>
      </c>
      <c r="T34" s="32">
        <f t="shared" si="3"/>
        <v>2</v>
      </c>
      <c r="U34" s="32">
        <f t="shared" si="7"/>
        <v>2.25</v>
      </c>
      <c r="V34" s="33">
        <f t="shared" si="4"/>
        <v>3.75</v>
      </c>
      <c r="W34" s="34">
        <f t="shared" si="8"/>
        <v>2.027027027027027</v>
      </c>
      <c r="X34" s="32">
        <v>5.675675675675675</v>
      </c>
      <c r="Y34" s="55">
        <v>1.6216216216216217</v>
      </c>
      <c r="Z34" s="131">
        <v>2.9205930807248763</v>
      </c>
      <c r="AA34" s="132">
        <v>1.5006605</v>
      </c>
      <c r="AB34" s="37">
        <v>3.25627477</v>
      </c>
    </row>
    <row r="35" spans="1:28" s="145" customFormat="1" ht="13.5" customHeight="1">
      <c r="A35" s="402">
        <v>8</v>
      </c>
      <c r="B35" s="139" t="s">
        <v>30</v>
      </c>
      <c r="C35" s="80">
        <v>15</v>
      </c>
      <c r="D35" s="81">
        <v>11</v>
      </c>
      <c r="E35" s="81">
        <v>2</v>
      </c>
      <c r="F35" s="81">
        <v>14</v>
      </c>
      <c r="G35" s="81">
        <v>2</v>
      </c>
      <c r="H35" s="81">
        <v>7</v>
      </c>
      <c r="I35" s="82">
        <v>7</v>
      </c>
      <c r="J35" s="212">
        <f t="shared" si="5"/>
        <v>58</v>
      </c>
      <c r="K35" s="81">
        <v>244</v>
      </c>
      <c r="L35" s="65">
        <v>64</v>
      </c>
      <c r="M35" s="80">
        <v>7197</v>
      </c>
      <c r="N35" s="81">
        <v>5111</v>
      </c>
      <c r="O35" s="66">
        <v>8768</v>
      </c>
      <c r="P35" s="83">
        <f t="shared" si="0"/>
        <v>5</v>
      </c>
      <c r="Q35" s="84">
        <f t="shared" si="6"/>
        <v>1.8333333333333333</v>
      </c>
      <c r="R35" s="84">
        <f t="shared" si="1"/>
        <v>0.4</v>
      </c>
      <c r="S35" s="84">
        <f t="shared" si="2"/>
        <v>1.2727272727272727</v>
      </c>
      <c r="T35" s="84">
        <f t="shared" si="3"/>
        <v>0.5</v>
      </c>
      <c r="U35" s="84">
        <f t="shared" si="7"/>
        <v>1.75</v>
      </c>
      <c r="V35" s="85">
        <f t="shared" si="4"/>
        <v>1.75</v>
      </c>
      <c r="W35" s="86">
        <f t="shared" si="8"/>
        <v>1.5675675675675675</v>
      </c>
      <c r="X35" s="84">
        <v>6.594594594594595</v>
      </c>
      <c r="Y35" s="68">
        <v>1.7297297297297298</v>
      </c>
      <c r="Z35" s="142">
        <v>2.3799603174603177</v>
      </c>
      <c r="AA35" s="143">
        <v>1.68791281</v>
      </c>
      <c r="AB35" s="58">
        <v>2.89468471</v>
      </c>
    </row>
    <row r="36" spans="1:28" s="145" customFormat="1" ht="13.5" customHeight="1">
      <c r="A36" s="402"/>
      <c r="B36" s="129" t="s">
        <v>31</v>
      </c>
      <c r="C36" s="74">
        <v>4</v>
      </c>
      <c r="D36" s="75">
        <v>10</v>
      </c>
      <c r="E36" s="75">
        <v>0</v>
      </c>
      <c r="F36" s="75">
        <v>7</v>
      </c>
      <c r="G36" s="75">
        <v>5</v>
      </c>
      <c r="H36" s="75">
        <v>3</v>
      </c>
      <c r="I36" s="76">
        <v>1</v>
      </c>
      <c r="J36" s="25">
        <f t="shared" si="5"/>
        <v>30</v>
      </c>
      <c r="K36" s="75">
        <v>240</v>
      </c>
      <c r="L36" s="53">
        <v>73</v>
      </c>
      <c r="M36" s="74">
        <v>4845</v>
      </c>
      <c r="N36" s="75">
        <v>5170</v>
      </c>
      <c r="O36" s="30">
        <v>7892</v>
      </c>
      <c r="P36" s="31">
        <f t="shared" si="0"/>
        <v>1.3333333333333333</v>
      </c>
      <c r="Q36" s="32">
        <f t="shared" si="6"/>
        <v>1.6666666666666667</v>
      </c>
      <c r="R36" s="32">
        <f t="shared" si="1"/>
        <v>0</v>
      </c>
      <c r="S36" s="32">
        <f t="shared" si="2"/>
        <v>0.6363636363636364</v>
      </c>
      <c r="T36" s="32">
        <f t="shared" si="3"/>
        <v>1.25</v>
      </c>
      <c r="U36" s="32">
        <f t="shared" si="7"/>
        <v>0.75</v>
      </c>
      <c r="V36" s="216">
        <f t="shared" si="4"/>
        <v>0.25</v>
      </c>
      <c r="W36" s="34">
        <f t="shared" si="8"/>
        <v>0.8108108108108109</v>
      </c>
      <c r="X36" s="32">
        <v>6.486486486486487</v>
      </c>
      <c r="Y36" s="55">
        <v>1.972972972972973</v>
      </c>
      <c r="Z36" s="131">
        <v>1.6373774923960798</v>
      </c>
      <c r="AA36" s="132">
        <v>1.7181788</v>
      </c>
      <c r="AB36" s="37">
        <v>2.62979007</v>
      </c>
    </row>
    <row r="37" spans="1:28" s="145" customFormat="1" ht="13.5" customHeight="1">
      <c r="A37" s="402"/>
      <c r="B37" s="129" t="s">
        <v>32</v>
      </c>
      <c r="C37" s="74">
        <v>3</v>
      </c>
      <c r="D37" s="75">
        <v>4</v>
      </c>
      <c r="E37" s="75">
        <v>2</v>
      </c>
      <c r="F37" s="75">
        <v>5</v>
      </c>
      <c r="G37" s="75">
        <v>1</v>
      </c>
      <c r="H37" s="75">
        <v>2</v>
      </c>
      <c r="I37" s="76">
        <v>2</v>
      </c>
      <c r="J37" s="25">
        <f t="shared" si="5"/>
        <v>19</v>
      </c>
      <c r="K37" s="75">
        <v>189</v>
      </c>
      <c r="L37" s="53">
        <v>51</v>
      </c>
      <c r="M37" s="74">
        <v>4011</v>
      </c>
      <c r="N37" s="75">
        <v>3648</v>
      </c>
      <c r="O37" s="30">
        <v>4753</v>
      </c>
      <c r="P37" s="31">
        <f aca="true" t="shared" si="9" ref="P37:P56">C37/3</f>
        <v>1</v>
      </c>
      <c r="Q37" s="32">
        <f t="shared" si="6"/>
        <v>0.6666666666666666</v>
      </c>
      <c r="R37" s="32">
        <f aca="true" t="shared" si="10" ref="R37:R56">E37/5</f>
        <v>0.4</v>
      </c>
      <c r="S37" s="32">
        <f aca="true" t="shared" si="11" ref="S37:S56">F37/11</f>
        <v>0.45454545454545453</v>
      </c>
      <c r="T37" s="32">
        <f aca="true" t="shared" si="12" ref="T37:T56">G37/4</f>
        <v>0.25</v>
      </c>
      <c r="U37" s="32">
        <f t="shared" si="7"/>
        <v>0.5</v>
      </c>
      <c r="V37" s="216">
        <f aca="true" t="shared" si="13" ref="V37:V56">I37/4</f>
        <v>0.5</v>
      </c>
      <c r="W37" s="34">
        <f t="shared" si="8"/>
        <v>0.5135135135135135</v>
      </c>
      <c r="X37" s="32">
        <v>5.108108108108108</v>
      </c>
      <c r="Y37" s="55">
        <v>1.3783783783783783</v>
      </c>
      <c r="Z37" s="131">
        <v>1.3450704225352113</v>
      </c>
      <c r="AA37" s="132">
        <v>1.25102881</v>
      </c>
      <c r="AB37" s="37">
        <v>1.62495726</v>
      </c>
    </row>
    <row r="38" spans="1:28" s="145" customFormat="1" ht="13.5" customHeight="1">
      <c r="A38" s="402"/>
      <c r="B38" s="129" t="s">
        <v>33</v>
      </c>
      <c r="C38" s="74">
        <v>2</v>
      </c>
      <c r="D38" s="75">
        <v>2</v>
      </c>
      <c r="E38" s="75">
        <v>1</v>
      </c>
      <c r="F38" s="75">
        <v>2</v>
      </c>
      <c r="G38" s="75">
        <v>2</v>
      </c>
      <c r="H38" s="75">
        <v>3</v>
      </c>
      <c r="I38" s="76">
        <v>2</v>
      </c>
      <c r="J38" s="25">
        <f t="shared" si="5"/>
        <v>14</v>
      </c>
      <c r="K38" s="75">
        <v>150</v>
      </c>
      <c r="L38" s="53">
        <v>57</v>
      </c>
      <c r="M38" s="74">
        <v>3640</v>
      </c>
      <c r="N38" s="75">
        <v>3863</v>
      </c>
      <c r="O38" s="30">
        <v>4239</v>
      </c>
      <c r="P38" s="31">
        <f t="shared" si="9"/>
        <v>0.6666666666666666</v>
      </c>
      <c r="Q38" s="32">
        <f t="shared" si="6"/>
        <v>0.3333333333333333</v>
      </c>
      <c r="R38" s="32">
        <f t="shared" si="10"/>
        <v>0.2</v>
      </c>
      <c r="S38" s="32">
        <f t="shared" si="11"/>
        <v>0.18181818181818182</v>
      </c>
      <c r="T38" s="32">
        <f t="shared" si="12"/>
        <v>0.5</v>
      </c>
      <c r="U38" s="32">
        <f t="shared" si="7"/>
        <v>0.75</v>
      </c>
      <c r="V38" s="216">
        <f t="shared" si="13"/>
        <v>0.5</v>
      </c>
      <c r="W38" s="34">
        <f t="shared" si="8"/>
        <v>0.3783783783783784</v>
      </c>
      <c r="X38" s="32">
        <v>4.054054054054054</v>
      </c>
      <c r="Y38" s="55">
        <v>1.5405405405405406</v>
      </c>
      <c r="Z38" s="131">
        <v>1.2097042206713193</v>
      </c>
      <c r="AA38" s="132">
        <v>1.29327084</v>
      </c>
      <c r="AB38" s="37">
        <v>1.41677807</v>
      </c>
    </row>
    <row r="39" spans="1:28" s="145" customFormat="1" ht="13.5" customHeight="1">
      <c r="A39" s="402">
        <v>9</v>
      </c>
      <c r="B39" s="139" t="s">
        <v>34</v>
      </c>
      <c r="C39" s="80">
        <v>1</v>
      </c>
      <c r="D39" s="81">
        <v>1</v>
      </c>
      <c r="E39" s="81">
        <v>1</v>
      </c>
      <c r="F39" s="81">
        <v>8</v>
      </c>
      <c r="G39" s="81">
        <v>0</v>
      </c>
      <c r="H39" s="81">
        <v>1</v>
      </c>
      <c r="I39" s="82">
        <v>1</v>
      </c>
      <c r="J39" s="212">
        <f t="shared" si="5"/>
        <v>13</v>
      </c>
      <c r="K39" s="81">
        <v>79</v>
      </c>
      <c r="L39" s="65">
        <v>38</v>
      </c>
      <c r="M39" s="80">
        <v>3391</v>
      </c>
      <c r="N39" s="81">
        <v>3423</v>
      </c>
      <c r="O39" s="66">
        <v>4627</v>
      </c>
      <c r="P39" s="83">
        <f t="shared" si="9"/>
        <v>0.3333333333333333</v>
      </c>
      <c r="Q39" s="84">
        <f t="shared" si="6"/>
        <v>0.16666666666666666</v>
      </c>
      <c r="R39" s="84">
        <f t="shared" si="10"/>
        <v>0.2</v>
      </c>
      <c r="S39" s="84">
        <f t="shared" si="11"/>
        <v>0.7272727272727273</v>
      </c>
      <c r="T39" s="84">
        <f t="shared" si="12"/>
        <v>0</v>
      </c>
      <c r="U39" s="84">
        <f t="shared" si="7"/>
        <v>0.25</v>
      </c>
      <c r="V39" s="215">
        <f t="shared" si="13"/>
        <v>0.25</v>
      </c>
      <c r="W39" s="86">
        <f t="shared" si="8"/>
        <v>0.35135135135135137</v>
      </c>
      <c r="X39" s="84">
        <v>2.135135135135135</v>
      </c>
      <c r="Y39" s="68">
        <v>1.027027027027027</v>
      </c>
      <c r="Z39" s="142">
        <v>1.118034948895483</v>
      </c>
      <c r="AA39" s="143">
        <v>1.13157025</v>
      </c>
      <c r="AB39" s="58">
        <v>1.53059874</v>
      </c>
    </row>
    <row r="40" spans="1:28" s="145" customFormat="1" ht="13.5" customHeight="1">
      <c r="A40" s="402"/>
      <c r="B40" s="129" t="s">
        <v>35</v>
      </c>
      <c r="C40" s="74">
        <v>1</v>
      </c>
      <c r="D40" s="75">
        <v>0</v>
      </c>
      <c r="E40" s="75">
        <v>2</v>
      </c>
      <c r="F40" s="75">
        <v>4</v>
      </c>
      <c r="G40" s="75">
        <v>0</v>
      </c>
      <c r="H40" s="75">
        <v>1</v>
      </c>
      <c r="I40" s="76">
        <v>6</v>
      </c>
      <c r="J40" s="25">
        <f t="shared" si="5"/>
        <v>14</v>
      </c>
      <c r="K40" s="75">
        <v>69</v>
      </c>
      <c r="L40" s="53">
        <v>69</v>
      </c>
      <c r="M40" s="74">
        <v>3138</v>
      </c>
      <c r="N40" s="75">
        <v>3071</v>
      </c>
      <c r="O40" s="30">
        <v>5491</v>
      </c>
      <c r="P40" s="31">
        <f t="shared" si="9"/>
        <v>0.3333333333333333</v>
      </c>
      <c r="Q40" s="32">
        <f t="shared" si="6"/>
        <v>0</v>
      </c>
      <c r="R40" s="32">
        <f t="shared" si="10"/>
        <v>0.4</v>
      </c>
      <c r="S40" s="32">
        <f t="shared" si="11"/>
        <v>0.36363636363636365</v>
      </c>
      <c r="T40" s="32">
        <f t="shared" si="12"/>
        <v>0</v>
      </c>
      <c r="U40" s="32">
        <f t="shared" si="7"/>
        <v>0.25</v>
      </c>
      <c r="V40" s="33">
        <f t="shared" si="13"/>
        <v>1.5</v>
      </c>
      <c r="W40" s="34">
        <f t="shared" si="8"/>
        <v>0.3783783783783784</v>
      </c>
      <c r="X40" s="32">
        <v>1.864864864864865</v>
      </c>
      <c r="Y40" s="55">
        <v>1.864864864864865</v>
      </c>
      <c r="Z40" s="131">
        <v>1.036327608982827</v>
      </c>
      <c r="AA40" s="132">
        <v>1.01186161</v>
      </c>
      <c r="AB40" s="37">
        <v>1.81280951</v>
      </c>
    </row>
    <row r="41" spans="1:28" s="145" customFormat="1" ht="13.5" customHeight="1">
      <c r="A41" s="402"/>
      <c r="B41" s="129" t="s">
        <v>36</v>
      </c>
      <c r="C41" s="74">
        <v>3</v>
      </c>
      <c r="D41" s="75">
        <v>1</v>
      </c>
      <c r="E41" s="75">
        <v>0</v>
      </c>
      <c r="F41" s="75">
        <v>2</v>
      </c>
      <c r="G41" s="75">
        <v>2</v>
      </c>
      <c r="H41" s="75">
        <v>1</v>
      </c>
      <c r="I41" s="76">
        <v>4</v>
      </c>
      <c r="J41" s="25">
        <f t="shared" si="5"/>
        <v>13</v>
      </c>
      <c r="K41" s="75">
        <v>51</v>
      </c>
      <c r="L41" s="53">
        <v>71</v>
      </c>
      <c r="M41" s="74">
        <v>2710</v>
      </c>
      <c r="N41" s="75">
        <v>2697</v>
      </c>
      <c r="O41" s="30">
        <v>5346</v>
      </c>
      <c r="P41" s="31">
        <f t="shared" si="9"/>
        <v>1</v>
      </c>
      <c r="Q41" s="32">
        <f t="shared" si="6"/>
        <v>0.16666666666666666</v>
      </c>
      <c r="R41" s="32">
        <f t="shared" si="10"/>
        <v>0</v>
      </c>
      <c r="S41" s="32">
        <f t="shared" si="11"/>
        <v>0.18181818181818182</v>
      </c>
      <c r="T41" s="32">
        <f t="shared" si="12"/>
        <v>0.5</v>
      </c>
      <c r="U41" s="32">
        <f t="shared" si="7"/>
        <v>0.25</v>
      </c>
      <c r="V41" s="33">
        <f t="shared" si="13"/>
        <v>1</v>
      </c>
      <c r="W41" s="34">
        <f t="shared" si="8"/>
        <v>0.35135135135135137</v>
      </c>
      <c r="X41" s="32">
        <v>1.3783783783783783</v>
      </c>
      <c r="Y41" s="55">
        <v>1.9189189189189189</v>
      </c>
      <c r="Z41" s="131">
        <v>0.8982432880344713</v>
      </c>
      <c r="AA41" s="132">
        <v>0.887462981</v>
      </c>
      <c r="AB41" s="37">
        <v>1.77548987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1</v>
      </c>
      <c r="E42" s="75">
        <v>0</v>
      </c>
      <c r="F42" s="75">
        <v>2</v>
      </c>
      <c r="G42" s="75">
        <v>0</v>
      </c>
      <c r="H42" s="75">
        <v>0</v>
      </c>
      <c r="I42" s="76">
        <v>1</v>
      </c>
      <c r="J42" s="25">
        <f t="shared" si="5"/>
        <v>4</v>
      </c>
      <c r="K42" s="75">
        <v>18</v>
      </c>
      <c r="L42" s="53">
        <v>77</v>
      </c>
      <c r="M42" s="74">
        <v>1868</v>
      </c>
      <c r="N42" s="75">
        <v>2225</v>
      </c>
      <c r="O42" s="30">
        <v>3893</v>
      </c>
      <c r="P42" s="31">
        <f t="shared" si="9"/>
        <v>0</v>
      </c>
      <c r="Q42" s="32">
        <f t="shared" si="6"/>
        <v>0.16666666666666666</v>
      </c>
      <c r="R42" s="32">
        <f t="shared" si="10"/>
        <v>0</v>
      </c>
      <c r="S42" s="32">
        <f t="shared" si="11"/>
        <v>0.18181818181818182</v>
      </c>
      <c r="T42" s="32">
        <f t="shared" si="12"/>
        <v>0</v>
      </c>
      <c r="U42" s="32">
        <f t="shared" si="7"/>
        <v>0</v>
      </c>
      <c r="V42" s="33">
        <f t="shared" si="13"/>
        <v>0.25</v>
      </c>
      <c r="W42" s="34">
        <f t="shared" si="8"/>
        <v>0.10810810810810811</v>
      </c>
      <c r="X42" s="32">
        <v>0.4864864864864865</v>
      </c>
      <c r="Y42" s="55">
        <v>2.081081081081081</v>
      </c>
      <c r="Z42" s="131">
        <v>0.6183382985766303</v>
      </c>
      <c r="AA42" s="132">
        <v>0.742161441</v>
      </c>
      <c r="AB42" s="37">
        <v>1.29078249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1</v>
      </c>
      <c r="E43" s="78">
        <v>0</v>
      </c>
      <c r="F43" s="78">
        <v>2</v>
      </c>
      <c r="G43" s="78">
        <v>0</v>
      </c>
      <c r="H43" s="78">
        <v>1</v>
      </c>
      <c r="I43" s="79">
        <v>1</v>
      </c>
      <c r="J43" s="39">
        <f t="shared" si="5"/>
        <v>5</v>
      </c>
      <c r="K43" s="78">
        <v>7</v>
      </c>
      <c r="L43" s="60">
        <v>66</v>
      </c>
      <c r="M43" s="77">
        <v>1670</v>
      </c>
      <c r="N43" s="78">
        <v>1229</v>
      </c>
      <c r="O43" s="44">
        <v>3820</v>
      </c>
      <c r="P43" s="45">
        <f t="shared" si="9"/>
        <v>0</v>
      </c>
      <c r="Q43" s="46">
        <f t="shared" si="6"/>
        <v>0.16666666666666666</v>
      </c>
      <c r="R43" s="46">
        <f t="shared" si="10"/>
        <v>0</v>
      </c>
      <c r="S43" s="46">
        <f t="shared" si="11"/>
        <v>0.18181818181818182</v>
      </c>
      <c r="T43" s="46">
        <f t="shared" si="12"/>
        <v>0</v>
      </c>
      <c r="U43" s="46">
        <f t="shared" si="7"/>
        <v>0.25</v>
      </c>
      <c r="V43" s="47">
        <f t="shared" si="13"/>
        <v>0.25</v>
      </c>
      <c r="W43" s="48">
        <f t="shared" si="8"/>
        <v>0.13513513513513514</v>
      </c>
      <c r="X43" s="46">
        <v>0.1891891891891892</v>
      </c>
      <c r="Y43" s="62">
        <v>1.7837837837837838</v>
      </c>
      <c r="Z43" s="136">
        <v>0.5515191545574637</v>
      </c>
      <c r="AA43" s="137">
        <v>0.405343008</v>
      </c>
      <c r="AB43" s="51">
        <v>1.26406353</v>
      </c>
    </row>
    <row r="44" spans="1:28" s="145" customFormat="1" ht="13.5" customHeight="1">
      <c r="A44" s="402">
        <v>10</v>
      </c>
      <c r="B44" s="139" t="s">
        <v>39</v>
      </c>
      <c r="C44" s="80">
        <v>1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2">
        <v>1</v>
      </c>
      <c r="J44" s="212">
        <f t="shared" si="5"/>
        <v>2</v>
      </c>
      <c r="K44" s="81">
        <v>10</v>
      </c>
      <c r="L44" s="65">
        <v>80</v>
      </c>
      <c r="M44" s="80">
        <v>1475</v>
      </c>
      <c r="N44" s="81">
        <v>1311</v>
      </c>
      <c r="O44" s="66">
        <v>3438</v>
      </c>
      <c r="P44" s="83">
        <f t="shared" si="9"/>
        <v>0.3333333333333333</v>
      </c>
      <c r="Q44" s="84">
        <f t="shared" si="6"/>
        <v>0</v>
      </c>
      <c r="R44" s="84">
        <f t="shared" si="10"/>
        <v>0</v>
      </c>
      <c r="S44" s="84">
        <f t="shared" si="11"/>
        <v>0</v>
      </c>
      <c r="T44" s="84">
        <f t="shared" si="12"/>
        <v>0</v>
      </c>
      <c r="U44" s="84">
        <f t="shared" si="7"/>
        <v>0</v>
      </c>
      <c r="V44" s="85">
        <f t="shared" si="13"/>
        <v>0.25</v>
      </c>
      <c r="W44" s="86">
        <f t="shared" si="8"/>
        <v>0.05405405405405406</v>
      </c>
      <c r="X44" s="84">
        <v>0.2702702702702703</v>
      </c>
      <c r="Y44" s="68">
        <v>2.1621621621621623</v>
      </c>
      <c r="Z44" s="142">
        <v>0.48954530368403587</v>
      </c>
      <c r="AA44" s="143">
        <v>0.430683311</v>
      </c>
      <c r="AB44" s="58">
        <v>1.13615334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0</v>
      </c>
      <c r="F45" s="75">
        <v>0</v>
      </c>
      <c r="G45" s="75">
        <v>0</v>
      </c>
      <c r="H45" s="75">
        <v>1</v>
      </c>
      <c r="I45" s="76">
        <v>0</v>
      </c>
      <c r="J45" s="25">
        <f t="shared" si="5"/>
        <v>1</v>
      </c>
      <c r="K45" s="75">
        <v>9</v>
      </c>
      <c r="L45" s="53">
        <v>52</v>
      </c>
      <c r="M45" s="74">
        <v>1278</v>
      </c>
      <c r="N45" s="75">
        <v>1812</v>
      </c>
      <c r="O45" s="30">
        <v>3207</v>
      </c>
      <c r="P45" s="31">
        <f t="shared" si="9"/>
        <v>0</v>
      </c>
      <c r="Q45" s="32">
        <f t="shared" si="6"/>
        <v>0</v>
      </c>
      <c r="R45" s="32">
        <f t="shared" si="10"/>
        <v>0</v>
      </c>
      <c r="S45" s="32">
        <f t="shared" si="11"/>
        <v>0</v>
      </c>
      <c r="T45" s="32">
        <f t="shared" si="12"/>
        <v>0</v>
      </c>
      <c r="U45" s="32">
        <f t="shared" si="7"/>
        <v>0.25</v>
      </c>
      <c r="V45" s="216">
        <f t="shared" si="13"/>
        <v>0</v>
      </c>
      <c r="W45" s="34">
        <f t="shared" si="8"/>
        <v>0.02702702702702703</v>
      </c>
      <c r="X45" s="32">
        <v>0.24324324324324326</v>
      </c>
      <c r="Y45" s="55">
        <v>1.4054054054054055</v>
      </c>
      <c r="Z45" s="131">
        <v>0.42122610415293343</v>
      </c>
      <c r="AA45" s="132">
        <v>0.597822501</v>
      </c>
      <c r="AB45" s="37">
        <v>1.06615691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0</v>
      </c>
      <c r="E46" s="75">
        <v>1</v>
      </c>
      <c r="F46" s="75">
        <v>0</v>
      </c>
      <c r="G46" s="75">
        <v>0</v>
      </c>
      <c r="H46" s="75">
        <v>0</v>
      </c>
      <c r="I46" s="76">
        <v>0</v>
      </c>
      <c r="J46" s="25">
        <f t="shared" si="5"/>
        <v>1</v>
      </c>
      <c r="K46" s="75">
        <v>5</v>
      </c>
      <c r="L46" s="53">
        <v>31</v>
      </c>
      <c r="M46" s="74">
        <v>1232</v>
      </c>
      <c r="N46" s="75">
        <v>1659</v>
      </c>
      <c r="O46" s="30">
        <v>2691</v>
      </c>
      <c r="P46" s="31">
        <f t="shared" si="9"/>
        <v>0</v>
      </c>
      <c r="Q46" s="32">
        <f t="shared" si="6"/>
        <v>0</v>
      </c>
      <c r="R46" s="32">
        <f t="shared" si="10"/>
        <v>0.2</v>
      </c>
      <c r="S46" s="32">
        <f t="shared" si="11"/>
        <v>0</v>
      </c>
      <c r="T46" s="32">
        <f t="shared" si="12"/>
        <v>0</v>
      </c>
      <c r="U46" s="32">
        <f t="shared" si="7"/>
        <v>0</v>
      </c>
      <c r="V46" s="216">
        <f t="shared" si="13"/>
        <v>0</v>
      </c>
      <c r="W46" s="34">
        <f t="shared" si="8"/>
        <v>0.02702702702702703</v>
      </c>
      <c r="X46" s="32">
        <v>0.13513513513513514</v>
      </c>
      <c r="Y46" s="55">
        <v>0.8378378378378378</v>
      </c>
      <c r="Z46" s="131">
        <v>0.4066006600660066</v>
      </c>
      <c r="AA46" s="132">
        <v>0.54500657</v>
      </c>
      <c r="AB46" s="37">
        <v>0.890469887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0</v>
      </c>
      <c r="F47" s="75">
        <v>1</v>
      </c>
      <c r="G47" s="75">
        <v>0</v>
      </c>
      <c r="H47" s="75">
        <v>1</v>
      </c>
      <c r="I47" s="76">
        <v>0</v>
      </c>
      <c r="J47" s="25">
        <f t="shared" si="5"/>
        <v>2</v>
      </c>
      <c r="K47" s="75">
        <v>16</v>
      </c>
      <c r="L47" s="53">
        <v>33</v>
      </c>
      <c r="M47" s="74">
        <v>1173</v>
      </c>
      <c r="N47" s="75">
        <v>1332</v>
      </c>
      <c r="O47" s="30">
        <v>2559</v>
      </c>
      <c r="P47" s="31">
        <f t="shared" si="9"/>
        <v>0</v>
      </c>
      <c r="Q47" s="32">
        <f t="shared" si="6"/>
        <v>0</v>
      </c>
      <c r="R47" s="32">
        <f t="shared" si="10"/>
        <v>0</v>
      </c>
      <c r="S47" s="32">
        <f t="shared" si="11"/>
        <v>0.09090909090909091</v>
      </c>
      <c r="T47" s="32">
        <f t="shared" si="12"/>
        <v>0</v>
      </c>
      <c r="U47" s="32">
        <f t="shared" si="7"/>
        <v>0.25</v>
      </c>
      <c r="V47" s="216">
        <f t="shared" si="13"/>
        <v>0</v>
      </c>
      <c r="W47" s="34">
        <f t="shared" si="8"/>
        <v>0.05405405405405406</v>
      </c>
      <c r="X47" s="32">
        <v>0.43243243243243246</v>
      </c>
      <c r="Y47" s="55">
        <v>0.8918918918918919</v>
      </c>
      <c r="Z47" s="131">
        <v>0.38700098977235237</v>
      </c>
      <c r="AA47" s="132">
        <v>0.437725928</v>
      </c>
      <c r="AB47" s="37">
        <v>0.84819357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0</v>
      </c>
      <c r="F48" s="81">
        <v>3</v>
      </c>
      <c r="G48" s="81">
        <v>1</v>
      </c>
      <c r="H48" s="81">
        <v>0</v>
      </c>
      <c r="I48" s="82">
        <v>1</v>
      </c>
      <c r="J48" s="212">
        <f t="shared" si="5"/>
        <v>5</v>
      </c>
      <c r="K48" s="81">
        <v>4</v>
      </c>
      <c r="L48" s="65">
        <v>21</v>
      </c>
      <c r="M48" s="80">
        <v>1079</v>
      </c>
      <c r="N48" s="81">
        <v>1264</v>
      </c>
      <c r="O48" s="66">
        <v>2326</v>
      </c>
      <c r="P48" s="83">
        <f t="shared" si="9"/>
        <v>0</v>
      </c>
      <c r="Q48" s="84">
        <f t="shared" si="6"/>
        <v>0</v>
      </c>
      <c r="R48" s="84">
        <f t="shared" si="10"/>
        <v>0</v>
      </c>
      <c r="S48" s="84">
        <f t="shared" si="11"/>
        <v>0.2727272727272727</v>
      </c>
      <c r="T48" s="84">
        <f t="shared" si="12"/>
        <v>0.25</v>
      </c>
      <c r="U48" s="84">
        <f t="shared" si="7"/>
        <v>0</v>
      </c>
      <c r="V48" s="215">
        <f t="shared" si="13"/>
        <v>0.25</v>
      </c>
      <c r="W48" s="86">
        <f t="shared" si="8"/>
        <v>0.13513513513513514</v>
      </c>
      <c r="X48" s="84">
        <v>0.10810810810810811</v>
      </c>
      <c r="Y48" s="68">
        <v>0.5675675675675675</v>
      </c>
      <c r="Z48" s="142">
        <v>0.3555189456342669</v>
      </c>
      <c r="AA48" s="143">
        <v>0.417299439</v>
      </c>
      <c r="AB48" s="58">
        <v>0.77250083</v>
      </c>
    </row>
    <row r="49" spans="1:28" s="145" customFormat="1" ht="13.5" customHeight="1">
      <c r="A49" s="402"/>
      <c r="B49" s="129" t="s">
        <v>44</v>
      </c>
      <c r="C49" s="74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2</v>
      </c>
      <c r="J49" s="25">
        <f t="shared" si="5"/>
        <v>2</v>
      </c>
      <c r="K49" s="75">
        <v>3</v>
      </c>
      <c r="L49" s="76">
        <v>23</v>
      </c>
      <c r="M49" s="74">
        <v>1047</v>
      </c>
      <c r="N49" s="75">
        <v>1063</v>
      </c>
      <c r="O49" s="30">
        <v>1947</v>
      </c>
      <c r="P49" s="31">
        <f t="shared" si="9"/>
        <v>0</v>
      </c>
      <c r="Q49" s="32">
        <f t="shared" si="6"/>
        <v>0</v>
      </c>
      <c r="R49" s="32">
        <f t="shared" si="10"/>
        <v>0</v>
      </c>
      <c r="S49" s="32">
        <f t="shared" si="11"/>
        <v>0</v>
      </c>
      <c r="T49" s="32">
        <f t="shared" si="12"/>
        <v>0</v>
      </c>
      <c r="U49" s="32">
        <f t="shared" si="7"/>
        <v>0</v>
      </c>
      <c r="V49" s="33">
        <f t="shared" si="13"/>
        <v>0.5</v>
      </c>
      <c r="W49" s="34">
        <f t="shared" si="8"/>
        <v>0.05405405405405406</v>
      </c>
      <c r="X49" s="32">
        <v>0.08108108108108109</v>
      </c>
      <c r="Y49" s="55">
        <v>0.6216216216216216</v>
      </c>
      <c r="Z49" s="131">
        <v>0.3446346280447663</v>
      </c>
      <c r="AA49" s="132">
        <v>0.349441157</v>
      </c>
      <c r="AB49" s="37">
        <v>0.642998679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0</v>
      </c>
      <c r="E50" s="75">
        <v>0</v>
      </c>
      <c r="F50" s="75">
        <v>0</v>
      </c>
      <c r="G50" s="75">
        <v>0</v>
      </c>
      <c r="H50" s="75">
        <v>1</v>
      </c>
      <c r="I50" s="76">
        <v>0</v>
      </c>
      <c r="J50" s="25">
        <f t="shared" si="5"/>
        <v>1</v>
      </c>
      <c r="K50" s="75">
        <v>1</v>
      </c>
      <c r="L50" s="76">
        <v>42</v>
      </c>
      <c r="M50" s="74">
        <v>898</v>
      </c>
      <c r="N50" s="75">
        <v>959</v>
      </c>
      <c r="O50" s="130">
        <v>1631</v>
      </c>
      <c r="P50" s="31">
        <f t="shared" si="9"/>
        <v>0</v>
      </c>
      <c r="Q50" s="32">
        <f t="shared" si="6"/>
        <v>0</v>
      </c>
      <c r="R50" s="32">
        <f t="shared" si="10"/>
        <v>0</v>
      </c>
      <c r="S50" s="32">
        <f t="shared" si="11"/>
        <v>0</v>
      </c>
      <c r="T50" s="32">
        <f t="shared" si="12"/>
        <v>0</v>
      </c>
      <c r="U50" s="32">
        <f t="shared" si="7"/>
        <v>0.25</v>
      </c>
      <c r="V50" s="33">
        <f t="shared" si="13"/>
        <v>0</v>
      </c>
      <c r="W50" s="34">
        <f t="shared" si="8"/>
        <v>0.02702702702702703</v>
      </c>
      <c r="X50" s="32">
        <v>0.02702702702702703</v>
      </c>
      <c r="Y50" s="55">
        <v>1.135135135135135</v>
      </c>
      <c r="Z50" s="131">
        <v>0.2970559047304003</v>
      </c>
      <c r="AA50" s="132">
        <v>0.315356791</v>
      </c>
      <c r="AB50" s="133">
        <v>0.539887454</v>
      </c>
    </row>
    <row r="51" spans="1:28" s="145" customFormat="1" ht="13.5" customHeight="1">
      <c r="A51" s="402"/>
      <c r="B51" s="129" t="s">
        <v>46</v>
      </c>
      <c r="C51" s="74">
        <v>0</v>
      </c>
      <c r="D51" s="75">
        <v>0</v>
      </c>
      <c r="E51" s="75">
        <v>0</v>
      </c>
      <c r="F51" s="75">
        <v>1</v>
      </c>
      <c r="G51" s="75">
        <v>0</v>
      </c>
      <c r="H51" s="75">
        <v>0</v>
      </c>
      <c r="I51" s="76">
        <v>0</v>
      </c>
      <c r="J51" s="25">
        <f t="shared" si="5"/>
        <v>1</v>
      </c>
      <c r="K51" s="75">
        <v>0</v>
      </c>
      <c r="L51" s="76">
        <v>35</v>
      </c>
      <c r="M51" s="74">
        <v>836</v>
      </c>
      <c r="N51" s="75">
        <v>1033</v>
      </c>
      <c r="O51" s="130">
        <v>1524</v>
      </c>
      <c r="P51" s="31">
        <f t="shared" si="9"/>
        <v>0</v>
      </c>
      <c r="Q51" s="32">
        <f t="shared" si="6"/>
        <v>0</v>
      </c>
      <c r="R51" s="32">
        <f t="shared" si="10"/>
        <v>0</v>
      </c>
      <c r="S51" s="32">
        <f t="shared" si="11"/>
        <v>0.09090909090909091</v>
      </c>
      <c r="T51" s="32">
        <f t="shared" si="12"/>
        <v>0</v>
      </c>
      <c r="U51" s="32">
        <f t="shared" si="7"/>
        <v>0</v>
      </c>
      <c r="V51" s="33">
        <f t="shared" si="13"/>
        <v>0</v>
      </c>
      <c r="W51" s="34">
        <f t="shared" si="8"/>
        <v>0.02702702702702703</v>
      </c>
      <c r="X51" s="32">
        <v>0</v>
      </c>
      <c r="Y51" s="33">
        <v>0.9459459459459459</v>
      </c>
      <c r="Z51" s="131">
        <v>0.27518104015799866</v>
      </c>
      <c r="AA51" s="132">
        <v>0.341149273</v>
      </c>
      <c r="AB51" s="133">
        <v>0.505472637</v>
      </c>
    </row>
    <row r="52" spans="1:28" s="145" customFormat="1" ht="13.5" customHeight="1">
      <c r="A52" s="402">
        <v>12</v>
      </c>
      <c r="B52" s="139" t="s">
        <v>47</v>
      </c>
      <c r="C52" s="80">
        <v>0</v>
      </c>
      <c r="D52" s="81">
        <v>0</v>
      </c>
      <c r="E52" s="81">
        <v>0</v>
      </c>
      <c r="F52" s="81">
        <v>1</v>
      </c>
      <c r="G52" s="81">
        <v>0</v>
      </c>
      <c r="H52" s="81">
        <v>0</v>
      </c>
      <c r="I52" s="82">
        <v>0</v>
      </c>
      <c r="J52" s="212">
        <f t="shared" si="5"/>
        <v>1</v>
      </c>
      <c r="K52" s="81">
        <v>1</v>
      </c>
      <c r="L52" s="82">
        <v>25</v>
      </c>
      <c r="M52" s="80">
        <v>779</v>
      </c>
      <c r="N52" s="81">
        <v>859</v>
      </c>
      <c r="O52" s="141">
        <v>1240</v>
      </c>
      <c r="P52" s="83">
        <f t="shared" si="9"/>
        <v>0</v>
      </c>
      <c r="Q52" s="84">
        <f t="shared" si="6"/>
        <v>0</v>
      </c>
      <c r="R52" s="84">
        <f t="shared" si="10"/>
        <v>0</v>
      </c>
      <c r="S52" s="84">
        <f t="shared" si="11"/>
        <v>0.09090909090909091</v>
      </c>
      <c r="T52" s="84">
        <f t="shared" si="12"/>
        <v>0</v>
      </c>
      <c r="U52" s="84">
        <f t="shared" si="7"/>
        <v>0</v>
      </c>
      <c r="V52" s="85">
        <f t="shared" si="13"/>
        <v>0</v>
      </c>
      <c r="W52" s="86">
        <f t="shared" si="8"/>
        <v>0.02702702702702703</v>
      </c>
      <c r="X52" s="84">
        <v>0.02702702702702703</v>
      </c>
      <c r="Y52" s="85">
        <v>0.6756756756756757</v>
      </c>
      <c r="Z52" s="142">
        <v>0.257010887495876</v>
      </c>
      <c r="AA52" s="143">
        <v>0.282194481</v>
      </c>
      <c r="AB52" s="144">
        <v>0.410324289</v>
      </c>
    </row>
    <row r="53" spans="1:28" s="145" customFormat="1" ht="13.5" customHeight="1">
      <c r="A53" s="402"/>
      <c r="B53" s="129" t="s">
        <v>48</v>
      </c>
      <c r="C53" s="74">
        <v>0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6">
        <v>0</v>
      </c>
      <c r="J53" s="25">
        <f t="shared" si="5"/>
        <v>0</v>
      </c>
      <c r="K53" s="75">
        <v>5</v>
      </c>
      <c r="L53" s="76">
        <v>19</v>
      </c>
      <c r="M53" s="74">
        <v>771</v>
      </c>
      <c r="N53" s="75">
        <v>700</v>
      </c>
      <c r="O53" s="130">
        <v>1123</v>
      </c>
      <c r="P53" s="31">
        <f t="shared" si="9"/>
        <v>0</v>
      </c>
      <c r="Q53" s="32">
        <f t="shared" si="6"/>
        <v>0</v>
      </c>
      <c r="R53" s="32">
        <f t="shared" si="10"/>
        <v>0</v>
      </c>
      <c r="S53" s="32">
        <f t="shared" si="11"/>
        <v>0</v>
      </c>
      <c r="T53" s="32">
        <f t="shared" si="12"/>
        <v>0</v>
      </c>
      <c r="U53" s="32">
        <f t="shared" si="7"/>
        <v>0</v>
      </c>
      <c r="V53" s="216">
        <f t="shared" si="13"/>
        <v>0</v>
      </c>
      <c r="W53" s="34">
        <f t="shared" si="8"/>
        <v>0</v>
      </c>
      <c r="X53" s="32">
        <v>0.13513513513513514</v>
      </c>
      <c r="Y53" s="33">
        <v>0.5135135135135135</v>
      </c>
      <c r="Z53" s="131">
        <v>0.25353502137454786</v>
      </c>
      <c r="AA53" s="132">
        <v>0.230187438</v>
      </c>
      <c r="AB53" s="133">
        <v>0.370260468</v>
      </c>
    </row>
    <row r="54" spans="1:28" s="145" customFormat="1" ht="13.5" customHeight="1">
      <c r="A54" s="402"/>
      <c r="B54" s="129" t="s">
        <v>49</v>
      </c>
      <c r="C54" s="74">
        <v>0</v>
      </c>
      <c r="D54" s="75">
        <v>0</v>
      </c>
      <c r="E54" s="75">
        <v>0</v>
      </c>
      <c r="F54" s="75">
        <v>2</v>
      </c>
      <c r="G54" s="75">
        <v>0</v>
      </c>
      <c r="H54" s="75">
        <v>0</v>
      </c>
      <c r="I54" s="76">
        <v>0</v>
      </c>
      <c r="J54" s="25">
        <f t="shared" si="5"/>
        <v>2</v>
      </c>
      <c r="K54" s="75">
        <v>4</v>
      </c>
      <c r="L54" s="76">
        <v>22</v>
      </c>
      <c r="M54" s="74">
        <v>639</v>
      </c>
      <c r="N54" s="75">
        <v>774</v>
      </c>
      <c r="O54" s="130">
        <v>1054</v>
      </c>
      <c r="P54" s="31">
        <f t="shared" si="9"/>
        <v>0</v>
      </c>
      <c r="Q54" s="32">
        <f t="shared" si="6"/>
        <v>0</v>
      </c>
      <c r="R54" s="32">
        <f t="shared" si="10"/>
        <v>0</v>
      </c>
      <c r="S54" s="32">
        <f t="shared" si="11"/>
        <v>0.18181818181818182</v>
      </c>
      <c r="T54" s="32">
        <f t="shared" si="12"/>
        <v>0</v>
      </c>
      <c r="U54" s="32">
        <f t="shared" si="7"/>
        <v>0</v>
      </c>
      <c r="V54" s="33">
        <f t="shared" si="13"/>
        <v>0</v>
      </c>
      <c r="W54" s="34">
        <f t="shared" si="8"/>
        <v>0.05405405405405406</v>
      </c>
      <c r="X54" s="32">
        <v>0.10810810810810811</v>
      </c>
      <c r="Y54" s="33">
        <v>0.5945945945945946</v>
      </c>
      <c r="Z54" s="131">
        <v>0.21012824728707663</v>
      </c>
      <c r="AA54" s="132">
        <v>0.25443787</v>
      </c>
      <c r="AB54" s="133">
        <v>0.34774002</v>
      </c>
    </row>
    <row r="55" spans="1:28" s="145" customFormat="1" ht="13.5" customHeight="1">
      <c r="A55" s="402"/>
      <c r="B55" s="129" t="s">
        <v>50</v>
      </c>
      <c r="C55" s="74">
        <v>0</v>
      </c>
      <c r="D55" s="75">
        <v>0</v>
      </c>
      <c r="E55" s="75">
        <v>0</v>
      </c>
      <c r="F55" s="75">
        <v>3</v>
      </c>
      <c r="G55" s="75">
        <v>0</v>
      </c>
      <c r="H55" s="75">
        <v>0</v>
      </c>
      <c r="I55" s="76">
        <v>2</v>
      </c>
      <c r="J55" s="25">
        <f t="shared" si="5"/>
        <v>5</v>
      </c>
      <c r="K55" s="75">
        <v>6</v>
      </c>
      <c r="L55" s="76">
        <v>14</v>
      </c>
      <c r="M55" s="74">
        <v>566</v>
      </c>
      <c r="N55" s="75">
        <v>699</v>
      </c>
      <c r="O55" s="130">
        <v>888</v>
      </c>
      <c r="P55" s="31">
        <f t="shared" si="9"/>
        <v>0</v>
      </c>
      <c r="Q55" s="32">
        <f t="shared" si="6"/>
        <v>0</v>
      </c>
      <c r="R55" s="32">
        <f t="shared" si="10"/>
        <v>0</v>
      </c>
      <c r="S55" s="32">
        <f t="shared" si="11"/>
        <v>0.2727272727272727</v>
      </c>
      <c r="T55" s="32">
        <f t="shared" si="12"/>
        <v>0</v>
      </c>
      <c r="U55" s="32">
        <f t="shared" si="7"/>
        <v>0</v>
      </c>
      <c r="V55" s="33">
        <f t="shared" si="13"/>
        <v>0.5</v>
      </c>
      <c r="W55" s="34">
        <f t="shared" si="8"/>
        <v>0.13513513513513514</v>
      </c>
      <c r="X55" s="32">
        <v>0.16216216216216217</v>
      </c>
      <c r="Y55" s="33">
        <v>0.3783783783783784</v>
      </c>
      <c r="Z55" s="131">
        <v>0.18630678077682686</v>
      </c>
      <c r="AA55" s="132">
        <v>0.229934211</v>
      </c>
      <c r="AB55" s="133">
        <v>0.29326288</v>
      </c>
    </row>
    <row r="56" spans="1:28" s="145" customFormat="1" ht="13.5" customHeight="1">
      <c r="A56" s="402"/>
      <c r="B56" s="129" t="s">
        <v>51</v>
      </c>
      <c r="C56" s="74">
        <v>0</v>
      </c>
      <c r="D56" s="75">
        <v>1</v>
      </c>
      <c r="E56" s="75">
        <v>0</v>
      </c>
      <c r="F56" s="75">
        <v>0</v>
      </c>
      <c r="G56" s="75">
        <v>0</v>
      </c>
      <c r="H56" s="75">
        <v>0</v>
      </c>
      <c r="I56" s="76">
        <v>2</v>
      </c>
      <c r="J56" s="25">
        <f t="shared" si="5"/>
        <v>3</v>
      </c>
      <c r="K56" s="75">
        <v>6</v>
      </c>
      <c r="L56" s="76">
        <v>8</v>
      </c>
      <c r="M56" s="74">
        <v>327</v>
      </c>
      <c r="N56" s="75">
        <v>592</v>
      </c>
      <c r="O56" s="130">
        <v>683</v>
      </c>
      <c r="P56" s="31">
        <f t="shared" si="9"/>
        <v>0</v>
      </c>
      <c r="Q56" s="32">
        <f t="shared" si="6"/>
        <v>0.16666666666666666</v>
      </c>
      <c r="R56" s="32">
        <f t="shared" si="10"/>
        <v>0</v>
      </c>
      <c r="S56" s="32">
        <f t="shared" si="11"/>
        <v>0</v>
      </c>
      <c r="T56" s="32">
        <f t="shared" si="12"/>
        <v>0</v>
      </c>
      <c r="U56" s="32">
        <f t="shared" si="7"/>
        <v>0</v>
      </c>
      <c r="V56" s="33">
        <f t="shared" si="13"/>
        <v>0.5</v>
      </c>
      <c r="W56" s="34">
        <f t="shared" si="8"/>
        <v>0.08108108108108109</v>
      </c>
      <c r="X56" s="32">
        <v>0.16216216216216217</v>
      </c>
      <c r="Y56" s="33">
        <v>0.21621621621621623</v>
      </c>
      <c r="Z56" s="131">
        <v>0.10903634544848283</v>
      </c>
      <c r="AA56" s="132">
        <v>0.194865043</v>
      </c>
      <c r="AB56" s="133">
        <v>0.226759628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5"/>
        <v>0</v>
      </c>
      <c r="K57" s="29">
        <v>2</v>
      </c>
      <c r="L57" s="327"/>
      <c r="M57" s="347"/>
      <c r="N57" s="29">
        <v>249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0.05405405405405406</v>
      </c>
      <c r="Y57" s="218"/>
      <c r="Z57" s="243"/>
      <c r="AA57" s="36">
        <v>0.083417085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129</v>
      </c>
      <c r="D58" s="88">
        <f aca="true" t="shared" si="14" ref="D58:J58">SUM(D5:D57)</f>
        <v>357</v>
      </c>
      <c r="E58" s="88">
        <f t="shared" si="14"/>
        <v>327</v>
      </c>
      <c r="F58" s="88">
        <f t="shared" si="14"/>
        <v>1403</v>
      </c>
      <c r="G58" s="88">
        <f t="shared" si="14"/>
        <v>452</v>
      </c>
      <c r="H58" s="88">
        <f t="shared" si="14"/>
        <v>700</v>
      </c>
      <c r="I58" s="89">
        <f t="shared" si="14"/>
        <v>606</v>
      </c>
      <c r="J58" s="213">
        <f t="shared" si="14"/>
        <v>3974</v>
      </c>
      <c r="K58" s="88">
        <f>SUM(K5:K57)</f>
        <v>1662</v>
      </c>
      <c r="L58" s="89">
        <f>SUM(L5:L57)</f>
        <v>2274</v>
      </c>
      <c r="M58" s="87">
        <f>SUM(M5:M57)</f>
        <v>151021</v>
      </c>
      <c r="N58" s="88">
        <f>SUM(N5:N57)</f>
        <v>68578</v>
      </c>
      <c r="O58" s="146">
        <f>SUM(O5:O57)</f>
        <v>145185</v>
      </c>
      <c r="P58" s="93">
        <f aca="true" t="shared" si="15" ref="P58:V58">SUM(P5:P57)</f>
        <v>43.000000000000014</v>
      </c>
      <c r="Q58" s="94">
        <f t="shared" si="15"/>
        <v>59.5</v>
      </c>
      <c r="R58" s="94">
        <f t="shared" si="15"/>
        <v>65.4</v>
      </c>
      <c r="S58" s="94">
        <f t="shared" si="15"/>
        <v>127.54545454545458</v>
      </c>
      <c r="T58" s="94">
        <f t="shared" si="15"/>
        <v>113</v>
      </c>
      <c r="U58" s="94">
        <f t="shared" si="15"/>
        <v>175</v>
      </c>
      <c r="V58" s="147">
        <f t="shared" si="15"/>
        <v>151.5</v>
      </c>
      <c r="W58" s="96">
        <f aca="true" t="shared" si="16" ref="W58:AB58">SUM(W5:W57)</f>
        <v>107.4054054054054</v>
      </c>
      <c r="X58" s="94">
        <f t="shared" si="16"/>
        <v>44.91891891891891</v>
      </c>
      <c r="Y58" s="95">
        <f t="shared" si="16"/>
        <v>61.45945945945947</v>
      </c>
      <c r="Z58" s="96">
        <f t="shared" si="16"/>
        <v>49.86914377296318</v>
      </c>
      <c r="AA58" s="94">
        <f t="shared" si="16"/>
        <v>22.717715981</v>
      </c>
      <c r="AB58" s="147">
        <f t="shared" si="16"/>
        <v>48.094430553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2:A57"/>
    <mergeCell ref="A30:A34"/>
    <mergeCell ref="A35:A38"/>
    <mergeCell ref="A39:A43"/>
    <mergeCell ref="A44:A47"/>
    <mergeCell ref="A58:B58"/>
    <mergeCell ref="P2:AB2"/>
    <mergeCell ref="C2:O2"/>
    <mergeCell ref="C3:I3"/>
    <mergeCell ref="J3:L3"/>
    <mergeCell ref="P3:V3"/>
    <mergeCell ref="W3:Y3"/>
    <mergeCell ref="M3:O3"/>
    <mergeCell ref="A5:A8"/>
    <mergeCell ref="A48:A51"/>
    <mergeCell ref="Z3:AB3"/>
    <mergeCell ref="A26:A29"/>
    <mergeCell ref="A9:A12"/>
    <mergeCell ref="A13:A16"/>
    <mergeCell ref="A17:A21"/>
    <mergeCell ref="A22:A25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69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3"/>
      <c r="P2" s="384" t="s">
        <v>90</v>
      </c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2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424"/>
      <c r="J3" s="391" t="s">
        <v>53</v>
      </c>
      <c r="K3" s="425"/>
      <c r="L3" s="426"/>
      <c r="M3" s="395" t="s">
        <v>59</v>
      </c>
      <c r="N3" s="431"/>
      <c r="O3" s="432"/>
      <c r="P3" s="427" t="s">
        <v>98</v>
      </c>
      <c r="Q3" s="390"/>
      <c r="R3" s="390"/>
      <c r="S3" s="390"/>
      <c r="T3" s="390"/>
      <c r="U3" s="390"/>
      <c r="V3" s="424"/>
      <c r="W3" s="428" t="s">
        <v>57</v>
      </c>
      <c r="X3" s="429"/>
      <c r="Y3" s="430"/>
      <c r="Z3" s="433" t="s">
        <v>58</v>
      </c>
      <c r="AA3" s="434"/>
      <c r="AB3" s="435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0</v>
      </c>
      <c r="D5" s="12">
        <v>1</v>
      </c>
      <c r="E5" s="12">
        <v>0</v>
      </c>
      <c r="F5" s="12">
        <v>1</v>
      </c>
      <c r="G5" s="12">
        <v>0</v>
      </c>
      <c r="H5" s="12">
        <v>0</v>
      </c>
      <c r="I5" s="13">
        <v>0</v>
      </c>
      <c r="J5" s="11">
        <f>SUM(C5:I5)</f>
        <v>2</v>
      </c>
      <c r="K5" s="12">
        <v>2</v>
      </c>
      <c r="L5" s="240">
        <v>1</v>
      </c>
      <c r="M5" s="71">
        <v>222</v>
      </c>
      <c r="N5" s="72">
        <v>83</v>
      </c>
      <c r="O5" s="16">
        <v>288</v>
      </c>
      <c r="P5" s="17">
        <f aca="true" t="shared" si="0" ref="P5:P36">C5/3</f>
        <v>0</v>
      </c>
      <c r="Q5" s="18">
        <f>D5/6</f>
        <v>0.16666666666666666</v>
      </c>
      <c r="R5" s="18">
        <f aca="true" t="shared" si="1" ref="R5:R36">E5/5</f>
        <v>0</v>
      </c>
      <c r="S5" s="18">
        <f aca="true" t="shared" si="2" ref="S5:S36">F5/11</f>
        <v>0.09090909090909091</v>
      </c>
      <c r="T5" s="18">
        <f aca="true" t="shared" si="3" ref="T5:T36">G5/4</f>
        <v>0</v>
      </c>
      <c r="U5" s="18">
        <f>H5/4</f>
        <v>0</v>
      </c>
      <c r="V5" s="19">
        <f aca="true" t="shared" si="4" ref="V5:V36">I5/4</f>
        <v>0</v>
      </c>
      <c r="W5" s="20">
        <f>J5/37</f>
        <v>0.05405405405405406</v>
      </c>
      <c r="X5" s="18">
        <v>0.05405405405405406</v>
      </c>
      <c r="Y5" s="242">
        <v>0.02702702702702703</v>
      </c>
      <c r="Z5" s="126">
        <v>0.07370517928286853</v>
      </c>
      <c r="AA5" s="127">
        <v>0.029092184</v>
      </c>
      <c r="AB5" s="23">
        <v>0.099207716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2</v>
      </c>
      <c r="E6" s="26">
        <v>0</v>
      </c>
      <c r="F6" s="26">
        <v>0</v>
      </c>
      <c r="G6" s="26">
        <v>0</v>
      </c>
      <c r="H6" s="26">
        <v>1</v>
      </c>
      <c r="I6" s="27">
        <v>0</v>
      </c>
      <c r="J6" s="25">
        <f aca="true" t="shared" si="5" ref="J6:J57">SUM(C6:I6)</f>
        <v>3</v>
      </c>
      <c r="K6" s="26">
        <v>1</v>
      </c>
      <c r="L6" s="241">
        <v>6</v>
      </c>
      <c r="M6" s="74">
        <v>229</v>
      </c>
      <c r="N6" s="75">
        <v>269</v>
      </c>
      <c r="O6" s="30">
        <v>725</v>
      </c>
      <c r="P6" s="31">
        <f t="shared" si="0"/>
        <v>0</v>
      </c>
      <c r="Q6" s="32">
        <f aca="true" t="shared" si="6" ref="Q6:Q56">D6/6</f>
        <v>0.3333333333333333</v>
      </c>
      <c r="R6" s="32">
        <f t="shared" si="1"/>
        <v>0</v>
      </c>
      <c r="S6" s="32">
        <f t="shared" si="2"/>
        <v>0</v>
      </c>
      <c r="T6" s="32">
        <f t="shared" si="3"/>
        <v>0</v>
      </c>
      <c r="U6" s="32">
        <f aca="true" t="shared" si="7" ref="U6:U56">H6/4</f>
        <v>0.25</v>
      </c>
      <c r="V6" s="33">
        <f t="shared" si="4"/>
        <v>0</v>
      </c>
      <c r="W6" s="34">
        <f aca="true" t="shared" si="8" ref="W6:W57">J6/37</f>
        <v>0.08108108108108109</v>
      </c>
      <c r="X6" s="32">
        <v>0.02702702702702703</v>
      </c>
      <c r="Y6" s="55">
        <v>0.16216216216216217</v>
      </c>
      <c r="Z6" s="131">
        <v>0.07547791694133157</v>
      </c>
      <c r="AA6" s="132">
        <v>0.089250166</v>
      </c>
      <c r="AB6" s="37">
        <v>0.240703851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4</v>
      </c>
      <c r="E7" s="26">
        <v>0</v>
      </c>
      <c r="F7" s="26">
        <v>0</v>
      </c>
      <c r="G7" s="26">
        <v>0</v>
      </c>
      <c r="H7" s="26">
        <v>0</v>
      </c>
      <c r="I7" s="27">
        <v>0</v>
      </c>
      <c r="J7" s="25">
        <f t="shared" si="5"/>
        <v>4</v>
      </c>
      <c r="K7" s="26">
        <v>2</v>
      </c>
      <c r="L7" s="241">
        <v>7</v>
      </c>
      <c r="M7" s="74">
        <v>279</v>
      </c>
      <c r="N7" s="75">
        <v>286</v>
      </c>
      <c r="O7" s="30">
        <v>611</v>
      </c>
      <c r="P7" s="31">
        <f t="shared" si="0"/>
        <v>0</v>
      </c>
      <c r="Q7" s="32">
        <f t="shared" si="6"/>
        <v>0.6666666666666666</v>
      </c>
      <c r="R7" s="32">
        <f t="shared" si="1"/>
        <v>0</v>
      </c>
      <c r="S7" s="32">
        <f t="shared" si="2"/>
        <v>0</v>
      </c>
      <c r="T7" s="32">
        <f t="shared" si="3"/>
        <v>0</v>
      </c>
      <c r="U7" s="32">
        <f t="shared" si="7"/>
        <v>0</v>
      </c>
      <c r="V7" s="33">
        <f t="shared" si="4"/>
        <v>0</v>
      </c>
      <c r="W7" s="34">
        <f t="shared" si="8"/>
        <v>0.10810810810810811</v>
      </c>
      <c r="X7" s="32">
        <v>0.05405405405405406</v>
      </c>
      <c r="Y7" s="55">
        <v>0.1891891891891892</v>
      </c>
      <c r="Z7" s="131">
        <v>0.09183673469387756</v>
      </c>
      <c r="AA7" s="132">
        <v>0.094451783</v>
      </c>
      <c r="AB7" s="37">
        <v>0.201384311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8</v>
      </c>
      <c r="E8" s="26">
        <v>0</v>
      </c>
      <c r="F8" s="26">
        <v>2</v>
      </c>
      <c r="G8" s="26">
        <v>0</v>
      </c>
      <c r="H8" s="26">
        <v>0</v>
      </c>
      <c r="I8" s="27">
        <v>0</v>
      </c>
      <c r="J8" s="25">
        <f t="shared" si="5"/>
        <v>10</v>
      </c>
      <c r="K8" s="26">
        <v>1</v>
      </c>
      <c r="L8" s="241">
        <v>7</v>
      </c>
      <c r="M8" s="74">
        <v>311</v>
      </c>
      <c r="N8" s="75">
        <v>283</v>
      </c>
      <c r="O8" s="30">
        <v>504</v>
      </c>
      <c r="P8" s="31">
        <f t="shared" si="0"/>
        <v>0</v>
      </c>
      <c r="Q8" s="32">
        <f t="shared" si="6"/>
        <v>1.3333333333333333</v>
      </c>
      <c r="R8" s="32">
        <f t="shared" si="1"/>
        <v>0</v>
      </c>
      <c r="S8" s="32">
        <f t="shared" si="2"/>
        <v>0.18181818181818182</v>
      </c>
      <c r="T8" s="32">
        <f t="shared" si="3"/>
        <v>0</v>
      </c>
      <c r="U8" s="32">
        <f t="shared" si="7"/>
        <v>0</v>
      </c>
      <c r="V8" s="33">
        <f t="shared" si="4"/>
        <v>0</v>
      </c>
      <c r="W8" s="34">
        <f t="shared" si="8"/>
        <v>0.2702702702702703</v>
      </c>
      <c r="X8" s="32">
        <v>0.02702702702702703</v>
      </c>
      <c r="Y8" s="55">
        <v>0.1891891891891892</v>
      </c>
      <c r="Z8" s="131">
        <v>0.10247116968698518</v>
      </c>
      <c r="AA8" s="132">
        <v>0.093491906</v>
      </c>
      <c r="AB8" s="37">
        <v>0.166117337</v>
      </c>
    </row>
    <row r="9" spans="1:28" s="114" customFormat="1" ht="13.5" customHeight="1">
      <c r="A9" s="404">
        <v>2</v>
      </c>
      <c r="B9" s="139" t="s">
        <v>4</v>
      </c>
      <c r="C9" s="212">
        <v>1</v>
      </c>
      <c r="D9" s="245">
        <v>7</v>
      </c>
      <c r="E9" s="245">
        <v>0</v>
      </c>
      <c r="F9" s="245">
        <v>1</v>
      </c>
      <c r="G9" s="245">
        <v>0</v>
      </c>
      <c r="H9" s="245">
        <v>0</v>
      </c>
      <c r="I9" s="246">
        <v>0</v>
      </c>
      <c r="J9" s="212">
        <f t="shared" si="5"/>
        <v>9</v>
      </c>
      <c r="K9" s="245">
        <v>2</v>
      </c>
      <c r="L9" s="348">
        <v>3</v>
      </c>
      <c r="M9" s="80">
        <v>284</v>
      </c>
      <c r="N9" s="81">
        <v>268</v>
      </c>
      <c r="O9" s="66">
        <v>511</v>
      </c>
      <c r="P9" s="83">
        <f t="shared" si="0"/>
        <v>0.3333333333333333</v>
      </c>
      <c r="Q9" s="84">
        <f t="shared" si="6"/>
        <v>1.1666666666666667</v>
      </c>
      <c r="R9" s="84">
        <f t="shared" si="1"/>
        <v>0</v>
      </c>
      <c r="S9" s="84">
        <f t="shared" si="2"/>
        <v>0.09090909090909091</v>
      </c>
      <c r="T9" s="84">
        <f t="shared" si="3"/>
        <v>0</v>
      </c>
      <c r="U9" s="84">
        <f t="shared" si="7"/>
        <v>0</v>
      </c>
      <c r="V9" s="85">
        <f t="shared" si="4"/>
        <v>0</v>
      </c>
      <c r="W9" s="86">
        <f t="shared" si="8"/>
        <v>0.24324324324324326</v>
      </c>
      <c r="X9" s="84">
        <v>0.05405405405405406</v>
      </c>
      <c r="Y9" s="68">
        <v>0.08108108108108109</v>
      </c>
      <c r="Z9" s="142">
        <v>0.09372937293729373</v>
      </c>
      <c r="AA9" s="143">
        <v>0.088419663</v>
      </c>
      <c r="AB9" s="58">
        <v>0.168702542</v>
      </c>
    </row>
    <row r="10" spans="1:28" s="140" customFormat="1" ht="13.5" customHeight="1">
      <c r="A10" s="404"/>
      <c r="B10" s="129" t="s">
        <v>5</v>
      </c>
      <c r="C10" s="28">
        <v>1</v>
      </c>
      <c r="D10" s="29">
        <v>2</v>
      </c>
      <c r="E10" s="29">
        <v>0</v>
      </c>
      <c r="F10" s="29">
        <v>0</v>
      </c>
      <c r="G10" s="29">
        <v>0</v>
      </c>
      <c r="H10" s="29">
        <v>0</v>
      </c>
      <c r="I10" s="53">
        <v>0</v>
      </c>
      <c r="J10" s="25">
        <f t="shared" si="5"/>
        <v>3</v>
      </c>
      <c r="K10" s="29">
        <v>2</v>
      </c>
      <c r="L10" s="53">
        <v>4</v>
      </c>
      <c r="M10" s="28">
        <v>230</v>
      </c>
      <c r="N10" s="29">
        <v>245</v>
      </c>
      <c r="O10" s="30">
        <v>412</v>
      </c>
      <c r="P10" s="31">
        <f t="shared" si="0"/>
        <v>0.3333333333333333</v>
      </c>
      <c r="Q10" s="32">
        <f t="shared" si="6"/>
        <v>0.3333333333333333</v>
      </c>
      <c r="R10" s="32">
        <f t="shared" si="1"/>
        <v>0</v>
      </c>
      <c r="S10" s="32">
        <f t="shared" si="2"/>
        <v>0</v>
      </c>
      <c r="T10" s="32">
        <f t="shared" si="3"/>
        <v>0</v>
      </c>
      <c r="U10" s="32">
        <f t="shared" si="7"/>
        <v>0</v>
      </c>
      <c r="V10" s="216">
        <f t="shared" si="4"/>
        <v>0</v>
      </c>
      <c r="W10" s="34">
        <f t="shared" si="8"/>
        <v>0.08108108108108109</v>
      </c>
      <c r="X10" s="54">
        <v>0.05405405405405406</v>
      </c>
      <c r="Y10" s="55">
        <v>0.10810810810810811</v>
      </c>
      <c r="Z10" s="35">
        <v>0.07588254701418674</v>
      </c>
      <c r="AA10" s="36">
        <v>0.080831409</v>
      </c>
      <c r="AB10" s="37">
        <v>0.136786189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3</v>
      </c>
      <c r="E11" s="29">
        <v>0</v>
      </c>
      <c r="F11" s="29">
        <v>0</v>
      </c>
      <c r="G11" s="29">
        <v>0</v>
      </c>
      <c r="H11" s="29">
        <v>1</v>
      </c>
      <c r="I11" s="53">
        <v>0</v>
      </c>
      <c r="J11" s="25">
        <f t="shared" si="5"/>
        <v>4</v>
      </c>
      <c r="K11" s="29">
        <v>2</v>
      </c>
      <c r="L11" s="53">
        <v>2</v>
      </c>
      <c r="M11" s="28">
        <v>272</v>
      </c>
      <c r="N11" s="29">
        <v>235</v>
      </c>
      <c r="O11" s="30">
        <v>317</v>
      </c>
      <c r="P11" s="31">
        <f t="shared" si="0"/>
        <v>0</v>
      </c>
      <c r="Q11" s="32">
        <f t="shared" si="6"/>
        <v>0.5</v>
      </c>
      <c r="R11" s="32">
        <f t="shared" si="1"/>
        <v>0</v>
      </c>
      <c r="S11" s="32">
        <f t="shared" si="2"/>
        <v>0</v>
      </c>
      <c r="T11" s="32">
        <f t="shared" si="3"/>
        <v>0</v>
      </c>
      <c r="U11" s="32">
        <f t="shared" si="7"/>
        <v>0.25</v>
      </c>
      <c r="V11" s="216">
        <f t="shared" si="4"/>
        <v>0</v>
      </c>
      <c r="W11" s="34">
        <f t="shared" si="8"/>
        <v>0.10810810810810811</v>
      </c>
      <c r="X11" s="54">
        <v>0.05405405405405406</v>
      </c>
      <c r="Y11" s="55">
        <v>0.05405405405405406</v>
      </c>
      <c r="Z11" s="35">
        <v>0.08953258722843976</v>
      </c>
      <c r="AA11" s="36">
        <v>0.077557756</v>
      </c>
      <c r="AB11" s="37">
        <v>0.104828042</v>
      </c>
    </row>
    <row r="12" spans="1:28" s="140" customFormat="1" ht="13.5" customHeight="1">
      <c r="A12" s="404"/>
      <c r="B12" s="129" t="s">
        <v>7</v>
      </c>
      <c r="C12" s="28">
        <v>0</v>
      </c>
      <c r="D12" s="29">
        <v>10</v>
      </c>
      <c r="E12" s="29">
        <v>0</v>
      </c>
      <c r="F12" s="29">
        <v>1</v>
      </c>
      <c r="G12" s="29">
        <v>0</v>
      </c>
      <c r="H12" s="29">
        <v>0</v>
      </c>
      <c r="I12" s="53">
        <v>0</v>
      </c>
      <c r="J12" s="25">
        <f t="shared" si="5"/>
        <v>11</v>
      </c>
      <c r="K12" s="29">
        <v>0</v>
      </c>
      <c r="L12" s="53">
        <v>0</v>
      </c>
      <c r="M12" s="28">
        <v>397</v>
      </c>
      <c r="N12" s="29">
        <v>204</v>
      </c>
      <c r="O12" s="30">
        <v>384</v>
      </c>
      <c r="P12" s="31">
        <f t="shared" si="0"/>
        <v>0</v>
      </c>
      <c r="Q12" s="32">
        <f t="shared" si="6"/>
        <v>1.6666666666666667</v>
      </c>
      <c r="R12" s="32">
        <f t="shared" si="1"/>
        <v>0</v>
      </c>
      <c r="S12" s="32">
        <f t="shared" si="2"/>
        <v>0.09090909090909091</v>
      </c>
      <c r="T12" s="32">
        <f t="shared" si="3"/>
        <v>0</v>
      </c>
      <c r="U12" s="32">
        <f t="shared" si="7"/>
        <v>0</v>
      </c>
      <c r="V12" s="216">
        <f t="shared" si="4"/>
        <v>0</v>
      </c>
      <c r="W12" s="34">
        <f t="shared" si="8"/>
        <v>0.2972972972972973</v>
      </c>
      <c r="X12" s="54">
        <v>0</v>
      </c>
      <c r="Y12" s="55">
        <v>0</v>
      </c>
      <c r="Z12" s="35">
        <v>0.13076416337285904</v>
      </c>
      <c r="AA12" s="36">
        <v>0.06714944</v>
      </c>
      <c r="AB12" s="37">
        <v>0.126858276</v>
      </c>
    </row>
    <row r="13" spans="1:28" s="140" customFormat="1" ht="13.5" customHeight="1">
      <c r="A13" s="402">
        <v>3</v>
      </c>
      <c r="B13" s="139" t="s">
        <v>8</v>
      </c>
      <c r="C13" s="63">
        <v>1</v>
      </c>
      <c r="D13" s="64">
        <v>2</v>
      </c>
      <c r="E13" s="64">
        <v>0</v>
      </c>
      <c r="F13" s="64">
        <v>1</v>
      </c>
      <c r="G13" s="64">
        <v>0</v>
      </c>
      <c r="H13" s="64">
        <v>0</v>
      </c>
      <c r="I13" s="65">
        <v>0</v>
      </c>
      <c r="J13" s="212">
        <f t="shared" si="5"/>
        <v>4</v>
      </c>
      <c r="K13" s="64">
        <v>2</v>
      </c>
      <c r="L13" s="65">
        <v>1</v>
      </c>
      <c r="M13" s="63">
        <v>364</v>
      </c>
      <c r="N13" s="64">
        <v>243</v>
      </c>
      <c r="O13" s="66">
        <v>382</v>
      </c>
      <c r="P13" s="83">
        <f t="shared" si="0"/>
        <v>0.3333333333333333</v>
      </c>
      <c r="Q13" s="84">
        <f t="shared" si="6"/>
        <v>0.3333333333333333</v>
      </c>
      <c r="R13" s="84">
        <f t="shared" si="1"/>
        <v>0</v>
      </c>
      <c r="S13" s="84">
        <f t="shared" si="2"/>
        <v>0.09090909090909091</v>
      </c>
      <c r="T13" s="84">
        <f t="shared" si="3"/>
        <v>0</v>
      </c>
      <c r="U13" s="84">
        <f t="shared" si="7"/>
        <v>0</v>
      </c>
      <c r="V13" s="215">
        <f t="shared" si="4"/>
        <v>0</v>
      </c>
      <c r="W13" s="86">
        <f t="shared" si="8"/>
        <v>0.10810810810810811</v>
      </c>
      <c r="X13" s="67">
        <v>0.05405405405405406</v>
      </c>
      <c r="Y13" s="68">
        <v>0.02702702702702703</v>
      </c>
      <c r="Z13" s="70">
        <v>0.11981566820276497</v>
      </c>
      <c r="AA13" s="57">
        <v>0.080171561</v>
      </c>
      <c r="AB13" s="58">
        <v>0.126197555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4</v>
      </c>
      <c r="E14" s="29">
        <v>1</v>
      </c>
      <c r="F14" s="29">
        <v>0</v>
      </c>
      <c r="G14" s="29">
        <v>0</v>
      </c>
      <c r="H14" s="29">
        <v>0</v>
      </c>
      <c r="I14" s="53">
        <v>0</v>
      </c>
      <c r="J14" s="25">
        <f t="shared" si="5"/>
        <v>5</v>
      </c>
      <c r="K14" s="29">
        <v>1</v>
      </c>
      <c r="L14" s="53">
        <v>1</v>
      </c>
      <c r="M14" s="28">
        <v>478</v>
      </c>
      <c r="N14" s="29">
        <v>246</v>
      </c>
      <c r="O14" s="30">
        <v>412</v>
      </c>
      <c r="P14" s="31">
        <f t="shared" si="0"/>
        <v>0</v>
      </c>
      <c r="Q14" s="32">
        <f t="shared" si="6"/>
        <v>0.6666666666666666</v>
      </c>
      <c r="R14" s="32">
        <f t="shared" si="1"/>
        <v>0.2</v>
      </c>
      <c r="S14" s="32">
        <f t="shared" si="2"/>
        <v>0</v>
      </c>
      <c r="T14" s="32">
        <f t="shared" si="3"/>
        <v>0</v>
      </c>
      <c r="U14" s="32">
        <f t="shared" si="7"/>
        <v>0</v>
      </c>
      <c r="V14" s="33">
        <f t="shared" si="4"/>
        <v>0</v>
      </c>
      <c r="W14" s="34">
        <f t="shared" si="8"/>
        <v>0.13513513513513514</v>
      </c>
      <c r="X14" s="54">
        <v>0.02702702702702703</v>
      </c>
      <c r="Y14" s="55">
        <v>0.02702702702702703</v>
      </c>
      <c r="Z14" s="35">
        <v>0.15749588138385504</v>
      </c>
      <c r="AA14" s="36">
        <v>0.081000988</v>
      </c>
      <c r="AB14" s="37">
        <v>0.136018488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13</v>
      </c>
      <c r="E15" s="29">
        <v>0</v>
      </c>
      <c r="F15" s="29">
        <v>2</v>
      </c>
      <c r="G15" s="29">
        <v>0</v>
      </c>
      <c r="H15" s="29">
        <v>0</v>
      </c>
      <c r="I15" s="53">
        <v>0</v>
      </c>
      <c r="J15" s="25">
        <f t="shared" si="5"/>
        <v>15</v>
      </c>
      <c r="K15" s="29">
        <v>1</v>
      </c>
      <c r="L15" s="53">
        <v>7</v>
      </c>
      <c r="M15" s="28">
        <v>509</v>
      </c>
      <c r="N15" s="29">
        <v>265</v>
      </c>
      <c r="O15" s="30">
        <v>450</v>
      </c>
      <c r="P15" s="31">
        <f t="shared" si="0"/>
        <v>0</v>
      </c>
      <c r="Q15" s="32">
        <f t="shared" si="6"/>
        <v>2.1666666666666665</v>
      </c>
      <c r="R15" s="32">
        <f t="shared" si="1"/>
        <v>0</v>
      </c>
      <c r="S15" s="32">
        <f t="shared" si="2"/>
        <v>0.18181818181818182</v>
      </c>
      <c r="T15" s="32">
        <f t="shared" si="3"/>
        <v>0</v>
      </c>
      <c r="U15" s="32">
        <f t="shared" si="7"/>
        <v>0</v>
      </c>
      <c r="V15" s="33">
        <f t="shared" si="4"/>
        <v>0</v>
      </c>
      <c r="W15" s="34">
        <f t="shared" si="8"/>
        <v>0.40540540540540543</v>
      </c>
      <c r="X15" s="54">
        <v>0.02702702702702703</v>
      </c>
      <c r="Y15" s="55">
        <v>0.1891891891891892</v>
      </c>
      <c r="Z15" s="35">
        <v>0.1686547382372432</v>
      </c>
      <c r="AA15" s="36">
        <v>0.087372239</v>
      </c>
      <c r="AB15" s="37">
        <v>0.148612946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7</v>
      </c>
      <c r="E16" s="29">
        <v>0</v>
      </c>
      <c r="F16" s="29">
        <v>1</v>
      </c>
      <c r="G16" s="29">
        <v>0</v>
      </c>
      <c r="H16" s="29">
        <v>0</v>
      </c>
      <c r="I16" s="53">
        <v>0</v>
      </c>
      <c r="J16" s="25">
        <f t="shared" si="5"/>
        <v>8</v>
      </c>
      <c r="K16" s="29">
        <v>2</v>
      </c>
      <c r="L16" s="53">
        <v>2</v>
      </c>
      <c r="M16" s="28">
        <v>422</v>
      </c>
      <c r="N16" s="29">
        <v>326</v>
      </c>
      <c r="O16" s="30">
        <v>400</v>
      </c>
      <c r="P16" s="31">
        <f t="shared" si="0"/>
        <v>0</v>
      </c>
      <c r="Q16" s="32">
        <f t="shared" si="6"/>
        <v>1.1666666666666667</v>
      </c>
      <c r="R16" s="32">
        <f t="shared" si="1"/>
        <v>0</v>
      </c>
      <c r="S16" s="32">
        <f t="shared" si="2"/>
        <v>0.09090909090909091</v>
      </c>
      <c r="T16" s="32">
        <f t="shared" si="3"/>
        <v>0</v>
      </c>
      <c r="U16" s="32">
        <f t="shared" si="7"/>
        <v>0</v>
      </c>
      <c r="V16" s="33">
        <f t="shared" si="4"/>
        <v>0</v>
      </c>
      <c r="W16" s="34">
        <f t="shared" si="8"/>
        <v>0.21621621621621623</v>
      </c>
      <c r="X16" s="54">
        <v>0.05405405405405406</v>
      </c>
      <c r="Y16" s="55">
        <v>0.05405405405405406</v>
      </c>
      <c r="Z16" s="35">
        <v>0.13922797756516</v>
      </c>
      <c r="AA16" s="36">
        <v>0.107555262</v>
      </c>
      <c r="AB16" s="37">
        <v>0.132231405</v>
      </c>
    </row>
    <row r="17" spans="1:28" s="140" customFormat="1" ht="13.5" customHeight="1">
      <c r="A17" s="402">
        <v>4</v>
      </c>
      <c r="B17" s="139" t="s">
        <v>12</v>
      </c>
      <c r="C17" s="63">
        <v>2</v>
      </c>
      <c r="D17" s="64">
        <v>8</v>
      </c>
      <c r="E17" s="64">
        <v>0</v>
      </c>
      <c r="F17" s="64">
        <v>0</v>
      </c>
      <c r="G17" s="64">
        <v>1</v>
      </c>
      <c r="H17" s="64">
        <v>0</v>
      </c>
      <c r="I17" s="65">
        <v>0</v>
      </c>
      <c r="J17" s="212">
        <f t="shared" si="5"/>
        <v>11</v>
      </c>
      <c r="K17" s="64">
        <v>0</v>
      </c>
      <c r="L17" s="65">
        <v>6</v>
      </c>
      <c r="M17" s="63">
        <v>573</v>
      </c>
      <c r="N17" s="64">
        <v>278</v>
      </c>
      <c r="O17" s="66">
        <v>414</v>
      </c>
      <c r="P17" s="83">
        <f t="shared" si="0"/>
        <v>0.6666666666666666</v>
      </c>
      <c r="Q17" s="84">
        <f t="shared" si="6"/>
        <v>1.3333333333333333</v>
      </c>
      <c r="R17" s="84">
        <f t="shared" si="1"/>
        <v>0</v>
      </c>
      <c r="S17" s="84">
        <f t="shared" si="2"/>
        <v>0</v>
      </c>
      <c r="T17" s="84">
        <f t="shared" si="3"/>
        <v>0.25</v>
      </c>
      <c r="U17" s="84">
        <f t="shared" si="7"/>
        <v>0</v>
      </c>
      <c r="V17" s="85">
        <f t="shared" si="4"/>
        <v>0</v>
      </c>
      <c r="W17" s="86">
        <f t="shared" si="8"/>
        <v>0.2972972972972973</v>
      </c>
      <c r="X17" s="67">
        <v>0</v>
      </c>
      <c r="Y17" s="68">
        <v>0.16216216216216217</v>
      </c>
      <c r="Z17" s="70">
        <v>0.18917134367778143</v>
      </c>
      <c r="AA17" s="57">
        <v>0.091840106</v>
      </c>
      <c r="AB17" s="58">
        <v>0.13740458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5</v>
      </c>
      <c r="E18" s="75">
        <v>0</v>
      </c>
      <c r="F18" s="75">
        <v>0</v>
      </c>
      <c r="G18" s="75">
        <v>0</v>
      </c>
      <c r="H18" s="75">
        <v>0</v>
      </c>
      <c r="I18" s="76">
        <v>0</v>
      </c>
      <c r="J18" s="25">
        <f t="shared" si="5"/>
        <v>5</v>
      </c>
      <c r="K18" s="75">
        <v>3</v>
      </c>
      <c r="L18" s="53">
        <v>13</v>
      </c>
      <c r="M18" s="74">
        <v>660</v>
      </c>
      <c r="N18" s="75">
        <v>380</v>
      </c>
      <c r="O18" s="30">
        <v>448</v>
      </c>
      <c r="P18" s="31">
        <f t="shared" si="0"/>
        <v>0</v>
      </c>
      <c r="Q18" s="32">
        <f t="shared" si="6"/>
        <v>0.8333333333333334</v>
      </c>
      <c r="R18" s="32">
        <f t="shared" si="1"/>
        <v>0</v>
      </c>
      <c r="S18" s="32">
        <f t="shared" si="2"/>
        <v>0</v>
      </c>
      <c r="T18" s="32">
        <f t="shared" si="3"/>
        <v>0</v>
      </c>
      <c r="U18" s="32">
        <f t="shared" si="7"/>
        <v>0</v>
      </c>
      <c r="V18" s="216">
        <f t="shared" si="4"/>
        <v>0</v>
      </c>
      <c r="W18" s="34">
        <f t="shared" si="8"/>
        <v>0.13513513513513514</v>
      </c>
      <c r="X18" s="32">
        <v>0.08108108108108109</v>
      </c>
      <c r="Y18" s="55">
        <v>0.35135135135135137</v>
      </c>
      <c r="Z18" s="131">
        <v>0.21746293245469522</v>
      </c>
      <c r="AA18" s="132">
        <v>0.125247198</v>
      </c>
      <c r="AB18" s="37">
        <v>0.148344371</v>
      </c>
    </row>
    <row r="19" spans="1:28" s="145" customFormat="1" ht="13.5" customHeight="1">
      <c r="A19" s="402"/>
      <c r="B19" s="129" t="s">
        <v>14</v>
      </c>
      <c r="C19" s="74">
        <v>1</v>
      </c>
      <c r="D19" s="75">
        <v>5</v>
      </c>
      <c r="E19" s="75">
        <v>0</v>
      </c>
      <c r="F19" s="75">
        <v>2</v>
      </c>
      <c r="G19" s="75">
        <v>0</v>
      </c>
      <c r="H19" s="75">
        <v>0</v>
      </c>
      <c r="I19" s="76">
        <v>0</v>
      </c>
      <c r="J19" s="25">
        <f t="shared" si="5"/>
        <v>8</v>
      </c>
      <c r="K19" s="75">
        <v>4</v>
      </c>
      <c r="L19" s="53">
        <v>9</v>
      </c>
      <c r="M19" s="74">
        <v>790</v>
      </c>
      <c r="N19" s="75">
        <v>451</v>
      </c>
      <c r="O19" s="30">
        <v>439</v>
      </c>
      <c r="P19" s="31">
        <f t="shared" si="0"/>
        <v>0.3333333333333333</v>
      </c>
      <c r="Q19" s="32">
        <f t="shared" si="6"/>
        <v>0.8333333333333334</v>
      </c>
      <c r="R19" s="32">
        <f t="shared" si="1"/>
        <v>0</v>
      </c>
      <c r="S19" s="32">
        <f t="shared" si="2"/>
        <v>0.18181818181818182</v>
      </c>
      <c r="T19" s="32">
        <f t="shared" si="3"/>
        <v>0</v>
      </c>
      <c r="U19" s="32">
        <f t="shared" si="7"/>
        <v>0</v>
      </c>
      <c r="V19" s="216">
        <f t="shared" si="4"/>
        <v>0</v>
      </c>
      <c r="W19" s="34">
        <f t="shared" si="8"/>
        <v>0.21621621621621623</v>
      </c>
      <c r="X19" s="32">
        <v>0.10810810810810811</v>
      </c>
      <c r="Y19" s="55">
        <v>0.24324324324324326</v>
      </c>
      <c r="Z19" s="131">
        <v>0.2601251234771156</v>
      </c>
      <c r="AA19" s="132">
        <v>0.148746702</v>
      </c>
      <c r="AB19" s="37">
        <v>0.145557029</v>
      </c>
    </row>
    <row r="20" spans="1:28" s="145" customFormat="1" ht="13.5" customHeight="1">
      <c r="A20" s="402"/>
      <c r="B20" s="129" t="s">
        <v>15</v>
      </c>
      <c r="C20" s="74">
        <v>0</v>
      </c>
      <c r="D20" s="75">
        <v>9</v>
      </c>
      <c r="E20" s="75">
        <v>0</v>
      </c>
      <c r="F20" s="75">
        <v>2</v>
      </c>
      <c r="G20" s="75">
        <v>0</v>
      </c>
      <c r="H20" s="75">
        <v>0</v>
      </c>
      <c r="I20" s="76">
        <v>0</v>
      </c>
      <c r="J20" s="25">
        <f t="shared" si="5"/>
        <v>11</v>
      </c>
      <c r="K20" s="75">
        <v>3</v>
      </c>
      <c r="L20" s="53">
        <v>5</v>
      </c>
      <c r="M20" s="74">
        <v>916</v>
      </c>
      <c r="N20" s="75">
        <v>358</v>
      </c>
      <c r="O20" s="30">
        <v>549</v>
      </c>
      <c r="P20" s="31">
        <f t="shared" si="0"/>
        <v>0</v>
      </c>
      <c r="Q20" s="32">
        <f t="shared" si="6"/>
        <v>1.5</v>
      </c>
      <c r="R20" s="32">
        <f t="shared" si="1"/>
        <v>0</v>
      </c>
      <c r="S20" s="32">
        <f t="shared" si="2"/>
        <v>0.18181818181818182</v>
      </c>
      <c r="T20" s="32">
        <f t="shared" si="3"/>
        <v>0</v>
      </c>
      <c r="U20" s="32">
        <f t="shared" si="7"/>
        <v>0</v>
      </c>
      <c r="V20" s="216">
        <f t="shared" si="4"/>
        <v>0</v>
      </c>
      <c r="W20" s="34">
        <f t="shared" si="8"/>
        <v>0.2972972972972973</v>
      </c>
      <c r="X20" s="32">
        <v>0.08108108108108109</v>
      </c>
      <c r="Y20" s="55">
        <v>0.13513513513513514</v>
      </c>
      <c r="Z20" s="131">
        <v>0.3019116677653263</v>
      </c>
      <c r="AA20" s="132">
        <v>0.118543046</v>
      </c>
      <c r="AB20" s="37">
        <v>0.181247937</v>
      </c>
    </row>
    <row r="21" spans="1:28" s="145" customFormat="1" ht="13.5" customHeight="1">
      <c r="A21" s="402"/>
      <c r="B21" s="129" t="s">
        <v>16</v>
      </c>
      <c r="C21" s="74">
        <v>1</v>
      </c>
      <c r="D21" s="75">
        <v>8</v>
      </c>
      <c r="E21" s="75">
        <v>1</v>
      </c>
      <c r="F21" s="75">
        <v>1</v>
      </c>
      <c r="G21" s="75">
        <v>0</v>
      </c>
      <c r="H21" s="75">
        <v>0</v>
      </c>
      <c r="I21" s="76">
        <v>0</v>
      </c>
      <c r="J21" s="25">
        <f t="shared" si="5"/>
        <v>11</v>
      </c>
      <c r="K21" s="75">
        <v>0</v>
      </c>
      <c r="L21" s="53">
        <v>7</v>
      </c>
      <c r="M21" s="74">
        <v>778</v>
      </c>
      <c r="N21" s="75">
        <v>410</v>
      </c>
      <c r="O21" s="30">
        <v>578</v>
      </c>
      <c r="P21" s="31">
        <f t="shared" si="0"/>
        <v>0.3333333333333333</v>
      </c>
      <c r="Q21" s="32">
        <f t="shared" si="6"/>
        <v>1.3333333333333333</v>
      </c>
      <c r="R21" s="32">
        <f t="shared" si="1"/>
        <v>0.2</v>
      </c>
      <c r="S21" s="32">
        <f t="shared" si="2"/>
        <v>0.09090909090909091</v>
      </c>
      <c r="T21" s="32">
        <f t="shared" si="3"/>
        <v>0</v>
      </c>
      <c r="U21" s="32">
        <f t="shared" si="7"/>
        <v>0</v>
      </c>
      <c r="V21" s="216">
        <f t="shared" si="4"/>
        <v>0</v>
      </c>
      <c r="W21" s="34">
        <f t="shared" si="8"/>
        <v>0.2972972972972973</v>
      </c>
      <c r="X21" s="32">
        <v>0</v>
      </c>
      <c r="Y21" s="55">
        <v>0.1891891891891892</v>
      </c>
      <c r="Z21" s="131">
        <v>0.2595929262595929</v>
      </c>
      <c r="AA21" s="132">
        <v>0.13553719</v>
      </c>
      <c r="AB21" s="37">
        <v>0.191390728</v>
      </c>
    </row>
    <row r="22" spans="1:28" s="145" customFormat="1" ht="13.5" customHeight="1">
      <c r="A22" s="402">
        <v>5</v>
      </c>
      <c r="B22" s="139" t="s">
        <v>17</v>
      </c>
      <c r="C22" s="80">
        <v>2</v>
      </c>
      <c r="D22" s="81">
        <v>2</v>
      </c>
      <c r="E22" s="81">
        <v>0</v>
      </c>
      <c r="F22" s="81">
        <v>1</v>
      </c>
      <c r="G22" s="81">
        <v>0</v>
      </c>
      <c r="H22" s="81">
        <v>0</v>
      </c>
      <c r="I22" s="82">
        <v>1</v>
      </c>
      <c r="J22" s="212">
        <f t="shared" si="5"/>
        <v>6</v>
      </c>
      <c r="K22" s="81">
        <v>5</v>
      </c>
      <c r="L22" s="65">
        <v>5</v>
      </c>
      <c r="M22" s="80">
        <v>628</v>
      </c>
      <c r="N22" s="81">
        <v>464</v>
      </c>
      <c r="O22" s="66">
        <v>513</v>
      </c>
      <c r="P22" s="83">
        <f t="shared" si="0"/>
        <v>0.6666666666666666</v>
      </c>
      <c r="Q22" s="84">
        <f t="shared" si="6"/>
        <v>0.3333333333333333</v>
      </c>
      <c r="R22" s="84">
        <f t="shared" si="1"/>
        <v>0</v>
      </c>
      <c r="S22" s="84">
        <f t="shared" si="2"/>
        <v>0.09090909090909091</v>
      </c>
      <c r="T22" s="84">
        <f t="shared" si="3"/>
        <v>0</v>
      </c>
      <c r="U22" s="84">
        <f t="shared" si="7"/>
        <v>0</v>
      </c>
      <c r="V22" s="215">
        <f t="shared" si="4"/>
        <v>0.25</v>
      </c>
      <c r="W22" s="86">
        <f t="shared" si="8"/>
        <v>0.16216216216216217</v>
      </c>
      <c r="X22" s="84">
        <v>0.13513513513513514</v>
      </c>
      <c r="Y22" s="68">
        <v>0.13513513513513514</v>
      </c>
      <c r="Z22" s="142">
        <v>0.20712401055408972</v>
      </c>
      <c r="AA22" s="143">
        <v>0.155548106</v>
      </c>
      <c r="AB22" s="58">
        <v>0.172321129</v>
      </c>
    </row>
    <row r="23" spans="1:28" s="145" customFormat="1" ht="13.5" customHeight="1">
      <c r="A23" s="402"/>
      <c r="B23" s="129" t="s">
        <v>18</v>
      </c>
      <c r="C23" s="74">
        <v>2</v>
      </c>
      <c r="D23" s="75">
        <v>2</v>
      </c>
      <c r="E23" s="75">
        <v>0</v>
      </c>
      <c r="F23" s="75">
        <v>0</v>
      </c>
      <c r="G23" s="75">
        <v>0</v>
      </c>
      <c r="H23" s="75">
        <v>1</v>
      </c>
      <c r="I23" s="76">
        <v>0</v>
      </c>
      <c r="J23" s="25">
        <f t="shared" si="5"/>
        <v>5</v>
      </c>
      <c r="K23" s="75">
        <v>1</v>
      </c>
      <c r="L23" s="53">
        <v>0</v>
      </c>
      <c r="M23" s="74">
        <v>706</v>
      </c>
      <c r="N23" s="75">
        <v>251</v>
      </c>
      <c r="O23" s="30">
        <v>347</v>
      </c>
      <c r="P23" s="31">
        <f t="shared" si="0"/>
        <v>0.6666666666666666</v>
      </c>
      <c r="Q23" s="32">
        <f t="shared" si="6"/>
        <v>0.3333333333333333</v>
      </c>
      <c r="R23" s="32">
        <f t="shared" si="1"/>
        <v>0</v>
      </c>
      <c r="S23" s="32">
        <f t="shared" si="2"/>
        <v>0</v>
      </c>
      <c r="T23" s="32">
        <f t="shared" si="3"/>
        <v>0</v>
      </c>
      <c r="U23" s="32">
        <f t="shared" si="7"/>
        <v>0.25</v>
      </c>
      <c r="V23" s="33">
        <f t="shared" si="4"/>
        <v>0</v>
      </c>
      <c r="W23" s="34">
        <f t="shared" si="8"/>
        <v>0.13513513513513514</v>
      </c>
      <c r="X23" s="32">
        <v>0.02702702702702703</v>
      </c>
      <c r="Y23" s="55">
        <v>0</v>
      </c>
      <c r="Z23" s="131">
        <v>0.23254281949934125</v>
      </c>
      <c r="AA23" s="132">
        <v>0.082975207</v>
      </c>
      <c r="AB23" s="37">
        <v>0.114862628</v>
      </c>
    </row>
    <row r="24" spans="1:28" s="145" customFormat="1" ht="13.5" customHeight="1">
      <c r="A24" s="402"/>
      <c r="B24" s="129" t="s">
        <v>19</v>
      </c>
      <c r="C24" s="74">
        <v>4</v>
      </c>
      <c r="D24" s="75">
        <v>5</v>
      </c>
      <c r="E24" s="75">
        <v>0</v>
      </c>
      <c r="F24" s="75">
        <v>0</v>
      </c>
      <c r="G24" s="75">
        <v>0</v>
      </c>
      <c r="H24" s="75">
        <v>2</v>
      </c>
      <c r="I24" s="76">
        <v>0</v>
      </c>
      <c r="J24" s="25">
        <f t="shared" si="5"/>
        <v>11</v>
      </c>
      <c r="K24" s="75">
        <v>4</v>
      </c>
      <c r="L24" s="53">
        <v>4</v>
      </c>
      <c r="M24" s="74">
        <v>1618</v>
      </c>
      <c r="N24" s="75">
        <v>508</v>
      </c>
      <c r="O24" s="30">
        <v>462</v>
      </c>
      <c r="P24" s="31">
        <f t="shared" si="0"/>
        <v>1.3333333333333333</v>
      </c>
      <c r="Q24" s="32">
        <f t="shared" si="6"/>
        <v>0.8333333333333334</v>
      </c>
      <c r="R24" s="32">
        <f t="shared" si="1"/>
        <v>0</v>
      </c>
      <c r="S24" s="32">
        <f t="shared" si="2"/>
        <v>0</v>
      </c>
      <c r="T24" s="32">
        <f t="shared" si="3"/>
        <v>0</v>
      </c>
      <c r="U24" s="32">
        <f t="shared" si="7"/>
        <v>0.5</v>
      </c>
      <c r="V24" s="33">
        <f t="shared" si="4"/>
        <v>0</v>
      </c>
      <c r="W24" s="34">
        <f t="shared" si="8"/>
        <v>0.2972972972972973</v>
      </c>
      <c r="X24" s="32">
        <v>0.10810810810810811</v>
      </c>
      <c r="Y24" s="55">
        <v>0.10810810810810811</v>
      </c>
      <c r="Z24" s="131">
        <v>0.532587228439763</v>
      </c>
      <c r="AA24" s="132">
        <v>0.167601452</v>
      </c>
      <c r="AB24" s="37">
        <v>0.152475248</v>
      </c>
    </row>
    <row r="25" spans="1:28" s="145" customFormat="1" ht="13.5" customHeight="1">
      <c r="A25" s="402"/>
      <c r="B25" s="129" t="s">
        <v>20</v>
      </c>
      <c r="C25" s="74">
        <v>0</v>
      </c>
      <c r="D25" s="75">
        <v>5</v>
      </c>
      <c r="E25" s="75">
        <v>0</v>
      </c>
      <c r="F25" s="75">
        <v>1</v>
      </c>
      <c r="G25" s="75">
        <v>0</v>
      </c>
      <c r="H25" s="75">
        <v>3</v>
      </c>
      <c r="I25" s="76">
        <v>0</v>
      </c>
      <c r="J25" s="25">
        <f t="shared" si="5"/>
        <v>9</v>
      </c>
      <c r="K25" s="75">
        <v>3</v>
      </c>
      <c r="L25" s="53">
        <v>12</v>
      </c>
      <c r="M25" s="74">
        <v>1010</v>
      </c>
      <c r="N25" s="75">
        <v>641</v>
      </c>
      <c r="O25" s="30">
        <v>597</v>
      </c>
      <c r="P25" s="31">
        <f t="shared" si="0"/>
        <v>0</v>
      </c>
      <c r="Q25" s="32">
        <f t="shared" si="6"/>
        <v>0.8333333333333334</v>
      </c>
      <c r="R25" s="32">
        <f t="shared" si="1"/>
        <v>0</v>
      </c>
      <c r="S25" s="32">
        <f t="shared" si="2"/>
        <v>0.09090909090909091</v>
      </c>
      <c r="T25" s="32">
        <f t="shared" si="3"/>
        <v>0</v>
      </c>
      <c r="U25" s="32">
        <f t="shared" si="7"/>
        <v>0.75</v>
      </c>
      <c r="V25" s="33">
        <f t="shared" si="4"/>
        <v>0</v>
      </c>
      <c r="W25" s="34">
        <f t="shared" si="8"/>
        <v>0.24324324324324326</v>
      </c>
      <c r="X25" s="32">
        <v>0.08108108108108109</v>
      </c>
      <c r="Y25" s="55">
        <v>0.32432432432432434</v>
      </c>
      <c r="Z25" s="131">
        <v>0.3324555628703094</v>
      </c>
      <c r="AA25" s="132">
        <v>0.211970899</v>
      </c>
      <c r="AB25" s="37">
        <v>0.197224975</v>
      </c>
    </row>
    <row r="26" spans="1:28" s="145" customFormat="1" ht="13.5" customHeight="1">
      <c r="A26" s="402">
        <v>6</v>
      </c>
      <c r="B26" s="139" t="s">
        <v>21</v>
      </c>
      <c r="C26" s="80">
        <v>3</v>
      </c>
      <c r="D26" s="81">
        <v>5</v>
      </c>
      <c r="E26" s="81">
        <v>0</v>
      </c>
      <c r="F26" s="81">
        <v>0</v>
      </c>
      <c r="G26" s="81">
        <v>0</v>
      </c>
      <c r="H26" s="81">
        <v>0</v>
      </c>
      <c r="I26" s="82">
        <v>0</v>
      </c>
      <c r="J26" s="212">
        <f t="shared" si="5"/>
        <v>8</v>
      </c>
      <c r="K26" s="81">
        <v>1</v>
      </c>
      <c r="L26" s="65">
        <v>5</v>
      </c>
      <c r="M26" s="80">
        <v>1873</v>
      </c>
      <c r="N26" s="81">
        <v>480</v>
      </c>
      <c r="O26" s="66">
        <v>523</v>
      </c>
      <c r="P26" s="83">
        <f t="shared" si="0"/>
        <v>1</v>
      </c>
      <c r="Q26" s="84">
        <f t="shared" si="6"/>
        <v>0.8333333333333334</v>
      </c>
      <c r="R26" s="84">
        <f t="shared" si="1"/>
        <v>0</v>
      </c>
      <c r="S26" s="84">
        <f t="shared" si="2"/>
        <v>0</v>
      </c>
      <c r="T26" s="84">
        <f t="shared" si="3"/>
        <v>0</v>
      </c>
      <c r="U26" s="84">
        <f t="shared" si="7"/>
        <v>0</v>
      </c>
      <c r="V26" s="85">
        <f t="shared" si="4"/>
        <v>0</v>
      </c>
      <c r="W26" s="86">
        <f t="shared" si="8"/>
        <v>0.21621621621621623</v>
      </c>
      <c r="X26" s="84">
        <v>0.02702702702702703</v>
      </c>
      <c r="Y26" s="68">
        <v>0.13513513513513514</v>
      </c>
      <c r="Z26" s="142">
        <v>0.6161184210526316</v>
      </c>
      <c r="AA26" s="143">
        <v>0.158311346</v>
      </c>
      <c r="AB26" s="58">
        <v>0.172664246</v>
      </c>
    </row>
    <row r="27" spans="1:28" s="145" customFormat="1" ht="13.5" customHeight="1">
      <c r="A27" s="402"/>
      <c r="B27" s="129" t="s">
        <v>22</v>
      </c>
      <c r="C27" s="74">
        <v>2</v>
      </c>
      <c r="D27" s="75">
        <v>4</v>
      </c>
      <c r="E27" s="75">
        <v>0</v>
      </c>
      <c r="F27" s="75">
        <v>3</v>
      </c>
      <c r="G27" s="75">
        <v>1</v>
      </c>
      <c r="H27" s="75">
        <v>2</v>
      </c>
      <c r="I27" s="76">
        <v>0</v>
      </c>
      <c r="J27" s="25">
        <f t="shared" si="5"/>
        <v>12</v>
      </c>
      <c r="K27" s="75">
        <v>3</v>
      </c>
      <c r="L27" s="53">
        <v>6</v>
      </c>
      <c r="M27" s="74">
        <v>1727</v>
      </c>
      <c r="N27" s="75">
        <v>626</v>
      </c>
      <c r="O27" s="30">
        <v>608</v>
      </c>
      <c r="P27" s="31">
        <f t="shared" si="0"/>
        <v>0.6666666666666666</v>
      </c>
      <c r="Q27" s="32">
        <f t="shared" si="6"/>
        <v>0.6666666666666666</v>
      </c>
      <c r="R27" s="32">
        <f t="shared" si="1"/>
        <v>0</v>
      </c>
      <c r="S27" s="32">
        <f t="shared" si="2"/>
        <v>0.2727272727272727</v>
      </c>
      <c r="T27" s="32">
        <f t="shared" si="3"/>
        <v>0.25</v>
      </c>
      <c r="U27" s="32">
        <f t="shared" si="7"/>
        <v>0.5</v>
      </c>
      <c r="V27" s="216">
        <f t="shared" si="4"/>
        <v>0</v>
      </c>
      <c r="W27" s="34">
        <f t="shared" si="8"/>
        <v>0.32432432432432434</v>
      </c>
      <c r="X27" s="32">
        <v>0.08108108108108109</v>
      </c>
      <c r="Y27" s="55">
        <v>0.16216216216216217</v>
      </c>
      <c r="Z27" s="131">
        <v>0.5679052943110818</v>
      </c>
      <c r="AA27" s="132">
        <v>0.20660066</v>
      </c>
      <c r="AB27" s="37">
        <v>0.200395517</v>
      </c>
    </row>
    <row r="28" spans="1:28" s="145" customFormat="1" ht="13.5" customHeight="1">
      <c r="A28" s="402"/>
      <c r="B28" s="129" t="s">
        <v>23</v>
      </c>
      <c r="C28" s="74">
        <v>4</v>
      </c>
      <c r="D28" s="75">
        <v>5</v>
      </c>
      <c r="E28" s="75">
        <v>0</v>
      </c>
      <c r="F28" s="75">
        <v>1</v>
      </c>
      <c r="G28" s="75">
        <v>1</v>
      </c>
      <c r="H28" s="75">
        <v>0</v>
      </c>
      <c r="I28" s="76">
        <v>0</v>
      </c>
      <c r="J28" s="25">
        <f t="shared" si="5"/>
        <v>11</v>
      </c>
      <c r="K28" s="75">
        <v>6</v>
      </c>
      <c r="L28" s="53">
        <v>2</v>
      </c>
      <c r="M28" s="74">
        <v>1957</v>
      </c>
      <c r="N28" s="75">
        <v>638</v>
      </c>
      <c r="O28" s="30">
        <v>614</v>
      </c>
      <c r="P28" s="31">
        <f t="shared" si="0"/>
        <v>1.3333333333333333</v>
      </c>
      <c r="Q28" s="32">
        <f t="shared" si="6"/>
        <v>0.8333333333333334</v>
      </c>
      <c r="R28" s="32">
        <f t="shared" si="1"/>
        <v>0</v>
      </c>
      <c r="S28" s="32">
        <f t="shared" si="2"/>
        <v>0.09090909090909091</v>
      </c>
      <c r="T28" s="32">
        <f t="shared" si="3"/>
        <v>0.25</v>
      </c>
      <c r="U28" s="32">
        <f t="shared" si="7"/>
        <v>0</v>
      </c>
      <c r="V28" s="216">
        <f t="shared" si="4"/>
        <v>0</v>
      </c>
      <c r="W28" s="34">
        <f t="shared" si="8"/>
        <v>0.2972972972972973</v>
      </c>
      <c r="X28" s="32">
        <v>0.16216216216216217</v>
      </c>
      <c r="Y28" s="55">
        <v>0.05405405405405406</v>
      </c>
      <c r="Z28" s="131">
        <v>0.6441737985516788</v>
      </c>
      <c r="AA28" s="132">
        <v>0.210561056</v>
      </c>
      <c r="AB28" s="37">
        <v>0.202506596</v>
      </c>
    </row>
    <row r="29" spans="1:28" s="145" customFormat="1" ht="13.5" customHeight="1">
      <c r="A29" s="402"/>
      <c r="B29" s="129" t="s">
        <v>24</v>
      </c>
      <c r="C29" s="74">
        <v>3</v>
      </c>
      <c r="D29" s="75">
        <v>5</v>
      </c>
      <c r="E29" s="75">
        <v>2</v>
      </c>
      <c r="F29" s="75">
        <v>0</v>
      </c>
      <c r="G29" s="75">
        <v>0</v>
      </c>
      <c r="H29" s="75">
        <v>3</v>
      </c>
      <c r="I29" s="76">
        <v>0</v>
      </c>
      <c r="J29" s="25">
        <f t="shared" si="5"/>
        <v>13</v>
      </c>
      <c r="K29" s="75">
        <v>6</v>
      </c>
      <c r="L29" s="53">
        <v>1</v>
      </c>
      <c r="M29" s="74">
        <v>1956</v>
      </c>
      <c r="N29" s="75">
        <v>655</v>
      </c>
      <c r="O29" s="30">
        <v>647</v>
      </c>
      <c r="P29" s="31">
        <f t="shared" si="0"/>
        <v>1</v>
      </c>
      <c r="Q29" s="32">
        <f t="shared" si="6"/>
        <v>0.8333333333333334</v>
      </c>
      <c r="R29" s="32">
        <f t="shared" si="1"/>
        <v>0.4</v>
      </c>
      <c r="S29" s="32">
        <f t="shared" si="2"/>
        <v>0</v>
      </c>
      <c r="T29" s="32">
        <f t="shared" si="3"/>
        <v>0</v>
      </c>
      <c r="U29" s="32">
        <f t="shared" si="7"/>
        <v>0.75</v>
      </c>
      <c r="V29" s="216">
        <f t="shared" si="4"/>
        <v>0</v>
      </c>
      <c r="W29" s="34">
        <f t="shared" si="8"/>
        <v>0.35135135135135137</v>
      </c>
      <c r="X29" s="32">
        <v>0.16216216216216217</v>
      </c>
      <c r="Y29" s="55">
        <v>0.02702702702702703</v>
      </c>
      <c r="Z29" s="131">
        <v>0.6453315737380403</v>
      </c>
      <c r="AA29" s="132">
        <v>0.216171617</v>
      </c>
      <c r="AB29" s="37">
        <v>0.213531353</v>
      </c>
    </row>
    <row r="30" spans="1:28" s="145" customFormat="1" ht="13.5" customHeight="1">
      <c r="A30" s="402">
        <v>7</v>
      </c>
      <c r="B30" s="139" t="s">
        <v>25</v>
      </c>
      <c r="C30" s="80">
        <v>1</v>
      </c>
      <c r="D30" s="81">
        <v>1</v>
      </c>
      <c r="E30" s="81">
        <v>1</v>
      </c>
      <c r="F30" s="81">
        <v>0</v>
      </c>
      <c r="G30" s="81">
        <v>0</v>
      </c>
      <c r="H30" s="81">
        <v>0</v>
      </c>
      <c r="I30" s="82">
        <v>0</v>
      </c>
      <c r="J30" s="212">
        <f t="shared" si="5"/>
        <v>3</v>
      </c>
      <c r="K30" s="81">
        <v>5</v>
      </c>
      <c r="L30" s="65">
        <v>6</v>
      </c>
      <c r="M30" s="80">
        <v>2053</v>
      </c>
      <c r="N30" s="81">
        <v>673</v>
      </c>
      <c r="O30" s="66">
        <v>572</v>
      </c>
      <c r="P30" s="83">
        <f t="shared" si="0"/>
        <v>0.3333333333333333</v>
      </c>
      <c r="Q30" s="84">
        <f t="shared" si="6"/>
        <v>0.16666666666666666</v>
      </c>
      <c r="R30" s="84">
        <f t="shared" si="1"/>
        <v>0.2</v>
      </c>
      <c r="S30" s="84">
        <f t="shared" si="2"/>
        <v>0</v>
      </c>
      <c r="T30" s="84">
        <f t="shared" si="3"/>
        <v>0</v>
      </c>
      <c r="U30" s="84">
        <f t="shared" si="7"/>
        <v>0</v>
      </c>
      <c r="V30" s="215">
        <f t="shared" si="4"/>
        <v>0</v>
      </c>
      <c r="W30" s="86">
        <f t="shared" si="8"/>
        <v>0.08108108108108109</v>
      </c>
      <c r="X30" s="84">
        <v>0.13513513513513514</v>
      </c>
      <c r="Y30" s="68">
        <v>0.16216216216216217</v>
      </c>
      <c r="Z30" s="142">
        <v>0.6755511681474169</v>
      </c>
      <c r="AA30" s="143">
        <v>0.22181938</v>
      </c>
      <c r="AB30" s="58">
        <v>0.18902842</v>
      </c>
    </row>
    <row r="31" spans="1:28" s="145" customFormat="1" ht="13.5" customHeight="1">
      <c r="A31" s="402"/>
      <c r="B31" s="129" t="s">
        <v>26</v>
      </c>
      <c r="C31" s="74">
        <v>1</v>
      </c>
      <c r="D31" s="75">
        <v>3</v>
      </c>
      <c r="E31" s="75">
        <v>4</v>
      </c>
      <c r="F31" s="75">
        <v>0</v>
      </c>
      <c r="G31" s="75">
        <v>1</v>
      </c>
      <c r="H31" s="75">
        <v>0</v>
      </c>
      <c r="I31" s="76">
        <v>1</v>
      </c>
      <c r="J31" s="25">
        <f t="shared" si="5"/>
        <v>10</v>
      </c>
      <c r="K31" s="75">
        <v>7</v>
      </c>
      <c r="L31" s="53">
        <v>3</v>
      </c>
      <c r="M31" s="74">
        <v>1841</v>
      </c>
      <c r="N31" s="75">
        <v>629</v>
      </c>
      <c r="O31" s="30">
        <v>692</v>
      </c>
      <c r="P31" s="31">
        <f t="shared" si="0"/>
        <v>0.3333333333333333</v>
      </c>
      <c r="Q31" s="32">
        <f t="shared" si="6"/>
        <v>0.5</v>
      </c>
      <c r="R31" s="32">
        <f t="shared" si="1"/>
        <v>0.8</v>
      </c>
      <c r="S31" s="32">
        <f t="shared" si="2"/>
        <v>0</v>
      </c>
      <c r="T31" s="32">
        <f t="shared" si="3"/>
        <v>0.25</v>
      </c>
      <c r="U31" s="32">
        <f t="shared" si="7"/>
        <v>0</v>
      </c>
      <c r="V31" s="33">
        <f t="shared" si="4"/>
        <v>0.25</v>
      </c>
      <c r="W31" s="34">
        <f t="shared" si="8"/>
        <v>0.2702702702702703</v>
      </c>
      <c r="X31" s="32">
        <v>0.1891891891891892</v>
      </c>
      <c r="Y31" s="55">
        <v>0.08108108108108109</v>
      </c>
      <c r="Z31" s="131">
        <v>0.6051939513477975</v>
      </c>
      <c r="AA31" s="132">
        <v>0.207727873</v>
      </c>
      <c r="AB31" s="37">
        <v>0.22815694</v>
      </c>
    </row>
    <row r="32" spans="1:28" s="145" customFormat="1" ht="13.5" customHeight="1">
      <c r="A32" s="402"/>
      <c r="B32" s="129" t="s">
        <v>27</v>
      </c>
      <c r="C32" s="74">
        <v>0</v>
      </c>
      <c r="D32" s="75">
        <v>1</v>
      </c>
      <c r="E32" s="75">
        <v>0</v>
      </c>
      <c r="F32" s="75">
        <v>1</v>
      </c>
      <c r="G32" s="75">
        <v>2</v>
      </c>
      <c r="H32" s="75">
        <v>0</v>
      </c>
      <c r="I32" s="76">
        <v>0</v>
      </c>
      <c r="J32" s="25">
        <f t="shared" si="5"/>
        <v>4</v>
      </c>
      <c r="K32" s="75">
        <v>1</v>
      </c>
      <c r="L32" s="53">
        <v>0</v>
      </c>
      <c r="M32" s="74">
        <v>1742</v>
      </c>
      <c r="N32" s="75">
        <v>729</v>
      </c>
      <c r="O32" s="30">
        <v>552</v>
      </c>
      <c r="P32" s="31">
        <f t="shared" si="0"/>
        <v>0</v>
      </c>
      <c r="Q32" s="32">
        <f t="shared" si="6"/>
        <v>0.16666666666666666</v>
      </c>
      <c r="R32" s="32">
        <f t="shared" si="1"/>
        <v>0</v>
      </c>
      <c r="S32" s="32">
        <f t="shared" si="2"/>
        <v>0.09090909090909091</v>
      </c>
      <c r="T32" s="32">
        <f t="shared" si="3"/>
        <v>0.5</v>
      </c>
      <c r="U32" s="32">
        <f t="shared" si="7"/>
        <v>0</v>
      </c>
      <c r="V32" s="33">
        <f t="shared" si="4"/>
        <v>0</v>
      </c>
      <c r="W32" s="34">
        <f t="shared" si="8"/>
        <v>0.10810810810810811</v>
      </c>
      <c r="X32" s="32">
        <v>0.02702702702702703</v>
      </c>
      <c r="Y32" s="55">
        <v>0</v>
      </c>
      <c r="Z32" s="131">
        <v>0.5756774619960344</v>
      </c>
      <c r="AA32" s="132">
        <v>0.240594059</v>
      </c>
      <c r="AB32" s="37">
        <v>0.181998022</v>
      </c>
    </row>
    <row r="33" spans="1:28" s="145" customFormat="1" ht="13.5" customHeight="1">
      <c r="A33" s="402"/>
      <c r="B33" s="129" t="s">
        <v>28</v>
      </c>
      <c r="C33" s="74">
        <v>0</v>
      </c>
      <c r="D33" s="75">
        <v>1</v>
      </c>
      <c r="E33" s="75">
        <v>2</v>
      </c>
      <c r="F33" s="75">
        <v>1</v>
      </c>
      <c r="G33" s="75">
        <v>0</v>
      </c>
      <c r="H33" s="75">
        <v>1</v>
      </c>
      <c r="I33" s="76">
        <v>0</v>
      </c>
      <c r="J33" s="25">
        <f t="shared" si="5"/>
        <v>5</v>
      </c>
      <c r="K33" s="75">
        <v>1</v>
      </c>
      <c r="L33" s="53">
        <v>0</v>
      </c>
      <c r="M33" s="74">
        <v>1289</v>
      </c>
      <c r="N33" s="75">
        <v>618</v>
      </c>
      <c r="O33" s="30">
        <v>553</v>
      </c>
      <c r="P33" s="31">
        <f t="shared" si="0"/>
        <v>0</v>
      </c>
      <c r="Q33" s="32">
        <f t="shared" si="6"/>
        <v>0.16666666666666666</v>
      </c>
      <c r="R33" s="32">
        <f t="shared" si="1"/>
        <v>0.4</v>
      </c>
      <c r="S33" s="32">
        <f t="shared" si="2"/>
        <v>0.09090909090909091</v>
      </c>
      <c r="T33" s="32">
        <f t="shared" si="3"/>
        <v>0</v>
      </c>
      <c r="U33" s="32">
        <f t="shared" si="7"/>
        <v>0.25</v>
      </c>
      <c r="V33" s="33">
        <f t="shared" si="4"/>
        <v>0</v>
      </c>
      <c r="W33" s="34">
        <f t="shared" si="8"/>
        <v>0.13513513513513514</v>
      </c>
      <c r="X33" s="32">
        <v>0.02702702702702703</v>
      </c>
      <c r="Y33" s="55">
        <v>0</v>
      </c>
      <c r="Z33" s="131">
        <v>0.4248516809492419</v>
      </c>
      <c r="AA33" s="132">
        <v>0.204771372</v>
      </c>
      <c r="AB33" s="37">
        <v>0.183112583</v>
      </c>
    </row>
    <row r="34" spans="1:28" s="145" customFormat="1" ht="13.5" customHeight="1">
      <c r="A34" s="402"/>
      <c r="B34" s="129" t="s">
        <v>29</v>
      </c>
      <c r="C34" s="74">
        <v>0</v>
      </c>
      <c r="D34" s="75">
        <v>0</v>
      </c>
      <c r="E34" s="75">
        <v>0</v>
      </c>
      <c r="F34" s="75">
        <v>1</v>
      </c>
      <c r="G34" s="75">
        <v>1</v>
      </c>
      <c r="H34" s="75">
        <v>0</v>
      </c>
      <c r="I34" s="76">
        <v>0</v>
      </c>
      <c r="J34" s="25">
        <f t="shared" si="5"/>
        <v>2</v>
      </c>
      <c r="K34" s="75">
        <v>6</v>
      </c>
      <c r="L34" s="53">
        <v>1</v>
      </c>
      <c r="M34" s="74">
        <v>981</v>
      </c>
      <c r="N34" s="75">
        <v>424</v>
      </c>
      <c r="O34" s="30">
        <v>338</v>
      </c>
      <c r="P34" s="31">
        <f t="shared" si="0"/>
        <v>0</v>
      </c>
      <c r="Q34" s="32">
        <f t="shared" si="6"/>
        <v>0</v>
      </c>
      <c r="R34" s="32">
        <f t="shared" si="1"/>
        <v>0</v>
      </c>
      <c r="S34" s="32">
        <f t="shared" si="2"/>
        <v>0.09090909090909091</v>
      </c>
      <c r="T34" s="32">
        <f t="shared" si="3"/>
        <v>0.25</v>
      </c>
      <c r="U34" s="32">
        <f t="shared" si="7"/>
        <v>0</v>
      </c>
      <c r="V34" s="33">
        <f t="shared" si="4"/>
        <v>0</v>
      </c>
      <c r="W34" s="34">
        <f t="shared" si="8"/>
        <v>0.05405405405405406</v>
      </c>
      <c r="X34" s="32">
        <v>0.16216216216216217</v>
      </c>
      <c r="Y34" s="55">
        <v>0.02702702702702703</v>
      </c>
      <c r="Z34" s="131">
        <v>0.3232289950576606</v>
      </c>
      <c r="AA34" s="132">
        <v>0.14002642</v>
      </c>
      <c r="AB34" s="37">
        <v>0.111624835</v>
      </c>
    </row>
    <row r="35" spans="1:28" s="145" customFormat="1" ht="13.5" customHeight="1">
      <c r="A35" s="402">
        <v>8</v>
      </c>
      <c r="B35" s="139" t="s">
        <v>30</v>
      </c>
      <c r="C35" s="80">
        <v>0</v>
      </c>
      <c r="D35" s="81">
        <v>0</v>
      </c>
      <c r="E35" s="81">
        <v>1</v>
      </c>
      <c r="F35" s="81">
        <v>0</v>
      </c>
      <c r="G35" s="81">
        <v>0</v>
      </c>
      <c r="H35" s="81">
        <v>0</v>
      </c>
      <c r="I35" s="82">
        <v>0</v>
      </c>
      <c r="J35" s="212">
        <f t="shared" si="5"/>
        <v>1</v>
      </c>
      <c r="K35" s="81">
        <v>4</v>
      </c>
      <c r="L35" s="65">
        <v>1</v>
      </c>
      <c r="M35" s="80">
        <v>1136</v>
      </c>
      <c r="N35" s="81">
        <v>443</v>
      </c>
      <c r="O35" s="66">
        <v>276</v>
      </c>
      <c r="P35" s="83">
        <f t="shared" si="0"/>
        <v>0</v>
      </c>
      <c r="Q35" s="84">
        <f t="shared" si="6"/>
        <v>0</v>
      </c>
      <c r="R35" s="84">
        <f t="shared" si="1"/>
        <v>0.2</v>
      </c>
      <c r="S35" s="84">
        <f t="shared" si="2"/>
        <v>0</v>
      </c>
      <c r="T35" s="84">
        <f t="shared" si="3"/>
        <v>0</v>
      </c>
      <c r="U35" s="84">
        <f t="shared" si="7"/>
        <v>0</v>
      </c>
      <c r="V35" s="85">
        <f t="shared" si="4"/>
        <v>0</v>
      </c>
      <c r="W35" s="86">
        <f t="shared" si="8"/>
        <v>0.02702702702702703</v>
      </c>
      <c r="X35" s="84">
        <v>0.10810810810810811</v>
      </c>
      <c r="Y35" s="68">
        <v>0.02702702702702703</v>
      </c>
      <c r="Z35" s="142">
        <v>0.37566137566137564</v>
      </c>
      <c r="AA35" s="143">
        <v>0.146301189</v>
      </c>
      <c r="AB35" s="58">
        <v>0.091119181</v>
      </c>
    </row>
    <row r="36" spans="1:28" s="145" customFormat="1" ht="13.5" customHeight="1">
      <c r="A36" s="402"/>
      <c r="B36" s="129" t="s">
        <v>31</v>
      </c>
      <c r="C36" s="74">
        <v>0</v>
      </c>
      <c r="D36" s="75">
        <v>0</v>
      </c>
      <c r="E36" s="75">
        <v>5</v>
      </c>
      <c r="F36" s="75">
        <v>3</v>
      </c>
      <c r="G36" s="75">
        <v>0</v>
      </c>
      <c r="H36" s="75">
        <v>0</v>
      </c>
      <c r="I36" s="76">
        <v>1</v>
      </c>
      <c r="J36" s="25">
        <f t="shared" si="5"/>
        <v>9</v>
      </c>
      <c r="K36" s="75">
        <v>4</v>
      </c>
      <c r="L36" s="53">
        <v>2</v>
      </c>
      <c r="M36" s="74">
        <v>792</v>
      </c>
      <c r="N36" s="75">
        <v>417</v>
      </c>
      <c r="O36" s="30">
        <v>299</v>
      </c>
      <c r="P36" s="31">
        <f t="shared" si="0"/>
        <v>0</v>
      </c>
      <c r="Q36" s="32">
        <f t="shared" si="6"/>
        <v>0</v>
      </c>
      <c r="R36" s="32">
        <f t="shared" si="1"/>
        <v>1</v>
      </c>
      <c r="S36" s="32">
        <f t="shared" si="2"/>
        <v>0.2727272727272727</v>
      </c>
      <c r="T36" s="32">
        <f t="shared" si="3"/>
        <v>0</v>
      </c>
      <c r="U36" s="32">
        <f t="shared" si="7"/>
        <v>0</v>
      </c>
      <c r="V36" s="216">
        <f t="shared" si="4"/>
        <v>0.25</v>
      </c>
      <c r="W36" s="34">
        <f t="shared" si="8"/>
        <v>0.24324324324324326</v>
      </c>
      <c r="X36" s="32">
        <v>0.10810810810810811</v>
      </c>
      <c r="Y36" s="55">
        <v>0.05405405405405406</v>
      </c>
      <c r="Z36" s="131">
        <v>0.26765799256505574</v>
      </c>
      <c r="AA36" s="132">
        <v>0.138584247</v>
      </c>
      <c r="AB36" s="37">
        <v>0.099633456</v>
      </c>
    </row>
    <row r="37" spans="1:28" s="145" customFormat="1" ht="13.5" customHeight="1">
      <c r="A37" s="402"/>
      <c r="B37" s="129" t="s">
        <v>32</v>
      </c>
      <c r="C37" s="74">
        <v>0</v>
      </c>
      <c r="D37" s="75">
        <v>1</v>
      </c>
      <c r="E37" s="75">
        <v>3</v>
      </c>
      <c r="F37" s="75">
        <v>2</v>
      </c>
      <c r="G37" s="75">
        <v>0</v>
      </c>
      <c r="H37" s="75">
        <v>0</v>
      </c>
      <c r="I37" s="76">
        <v>0</v>
      </c>
      <c r="J37" s="25">
        <f t="shared" si="5"/>
        <v>6</v>
      </c>
      <c r="K37" s="75">
        <v>3</v>
      </c>
      <c r="L37" s="53">
        <v>2</v>
      </c>
      <c r="M37" s="74">
        <v>1012</v>
      </c>
      <c r="N37" s="75">
        <v>213</v>
      </c>
      <c r="O37" s="30">
        <v>181</v>
      </c>
      <c r="P37" s="31">
        <f aca="true" t="shared" si="9" ref="P37:P56">C37/3</f>
        <v>0</v>
      </c>
      <c r="Q37" s="32">
        <f t="shared" si="6"/>
        <v>0.16666666666666666</v>
      </c>
      <c r="R37" s="32">
        <f aca="true" t="shared" si="10" ref="R37:R56">E37/5</f>
        <v>0.6</v>
      </c>
      <c r="S37" s="32">
        <f aca="true" t="shared" si="11" ref="S37:S56">F37/11</f>
        <v>0.18181818181818182</v>
      </c>
      <c r="T37" s="32">
        <f aca="true" t="shared" si="12" ref="T37:T56">G37/4</f>
        <v>0</v>
      </c>
      <c r="U37" s="32">
        <f t="shared" si="7"/>
        <v>0</v>
      </c>
      <c r="V37" s="216">
        <f aca="true" t="shared" si="13" ref="V37:V56">I37/4</f>
        <v>0</v>
      </c>
      <c r="W37" s="34">
        <f t="shared" si="8"/>
        <v>0.16216216216216217</v>
      </c>
      <c r="X37" s="32">
        <v>0.08108108108108109</v>
      </c>
      <c r="Y37" s="55">
        <v>0.05405405405405406</v>
      </c>
      <c r="Z37" s="131">
        <v>0.3393695506371563</v>
      </c>
      <c r="AA37" s="132">
        <v>0.073045267</v>
      </c>
      <c r="AB37" s="37">
        <v>0.061880342</v>
      </c>
    </row>
    <row r="38" spans="1:28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0</v>
      </c>
      <c r="F38" s="75">
        <v>3</v>
      </c>
      <c r="G38" s="75">
        <v>0</v>
      </c>
      <c r="H38" s="75">
        <v>0</v>
      </c>
      <c r="I38" s="76">
        <v>0</v>
      </c>
      <c r="J38" s="25">
        <f t="shared" si="5"/>
        <v>3</v>
      </c>
      <c r="K38" s="75">
        <v>1</v>
      </c>
      <c r="L38" s="53">
        <v>1</v>
      </c>
      <c r="M38" s="74">
        <v>914</v>
      </c>
      <c r="N38" s="75">
        <v>297</v>
      </c>
      <c r="O38" s="30">
        <v>213</v>
      </c>
      <c r="P38" s="31">
        <f t="shared" si="9"/>
        <v>0</v>
      </c>
      <c r="Q38" s="32">
        <f t="shared" si="6"/>
        <v>0</v>
      </c>
      <c r="R38" s="32">
        <f t="shared" si="10"/>
        <v>0</v>
      </c>
      <c r="S38" s="32">
        <f t="shared" si="11"/>
        <v>0.2727272727272727</v>
      </c>
      <c r="T38" s="32">
        <f t="shared" si="12"/>
        <v>0</v>
      </c>
      <c r="U38" s="32">
        <f t="shared" si="7"/>
        <v>0</v>
      </c>
      <c r="V38" s="216">
        <f t="shared" si="13"/>
        <v>0</v>
      </c>
      <c r="W38" s="34">
        <f t="shared" si="8"/>
        <v>0.08108108108108109</v>
      </c>
      <c r="X38" s="32">
        <v>0.02702702702702703</v>
      </c>
      <c r="Y38" s="55">
        <v>0.02702702702702703</v>
      </c>
      <c r="Z38" s="131">
        <v>0.30375540046527083</v>
      </c>
      <c r="AA38" s="132">
        <v>0.099430867</v>
      </c>
      <c r="AB38" s="37">
        <v>0.07118984</v>
      </c>
    </row>
    <row r="39" spans="1:28" s="145" customFormat="1" ht="13.5" customHeight="1">
      <c r="A39" s="402">
        <v>9</v>
      </c>
      <c r="B39" s="139" t="s">
        <v>34</v>
      </c>
      <c r="C39" s="80">
        <v>0</v>
      </c>
      <c r="D39" s="81">
        <v>0</v>
      </c>
      <c r="E39" s="81">
        <v>1</v>
      </c>
      <c r="F39" s="81">
        <v>1</v>
      </c>
      <c r="G39" s="81">
        <v>0</v>
      </c>
      <c r="H39" s="81">
        <v>0</v>
      </c>
      <c r="I39" s="82">
        <v>0</v>
      </c>
      <c r="J39" s="212">
        <f t="shared" si="5"/>
        <v>2</v>
      </c>
      <c r="K39" s="81">
        <v>4</v>
      </c>
      <c r="L39" s="65">
        <v>0</v>
      </c>
      <c r="M39" s="80">
        <v>986</v>
      </c>
      <c r="N39" s="81">
        <v>281</v>
      </c>
      <c r="O39" s="66">
        <v>253</v>
      </c>
      <c r="P39" s="83">
        <f t="shared" si="9"/>
        <v>0</v>
      </c>
      <c r="Q39" s="84">
        <f t="shared" si="6"/>
        <v>0</v>
      </c>
      <c r="R39" s="84">
        <f t="shared" si="10"/>
        <v>0.2</v>
      </c>
      <c r="S39" s="84">
        <f t="shared" si="11"/>
        <v>0.09090909090909091</v>
      </c>
      <c r="T39" s="84">
        <f t="shared" si="12"/>
        <v>0</v>
      </c>
      <c r="U39" s="84">
        <f t="shared" si="7"/>
        <v>0</v>
      </c>
      <c r="V39" s="215">
        <f t="shared" si="13"/>
        <v>0</v>
      </c>
      <c r="W39" s="86">
        <f t="shared" si="8"/>
        <v>0.05405405405405406</v>
      </c>
      <c r="X39" s="84">
        <v>0.10810810810810811</v>
      </c>
      <c r="Y39" s="68">
        <v>0</v>
      </c>
      <c r="Z39" s="142">
        <v>0.3250906693043192</v>
      </c>
      <c r="AA39" s="143">
        <v>0.092892562</v>
      </c>
      <c r="AB39" s="58">
        <v>0.083691697</v>
      </c>
    </row>
    <row r="40" spans="1:28" s="145" customFormat="1" ht="13.5" customHeight="1">
      <c r="A40" s="402"/>
      <c r="B40" s="129" t="s">
        <v>35</v>
      </c>
      <c r="C40" s="74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6">
        <v>0</v>
      </c>
      <c r="J40" s="25">
        <f t="shared" si="5"/>
        <v>0</v>
      </c>
      <c r="K40" s="75">
        <v>5</v>
      </c>
      <c r="L40" s="53">
        <v>0</v>
      </c>
      <c r="M40" s="74">
        <v>799</v>
      </c>
      <c r="N40" s="75">
        <v>248</v>
      </c>
      <c r="O40" s="30">
        <v>248</v>
      </c>
      <c r="P40" s="31">
        <f t="shared" si="9"/>
        <v>0</v>
      </c>
      <c r="Q40" s="32">
        <f t="shared" si="6"/>
        <v>0</v>
      </c>
      <c r="R40" s="32">
        <f t="shared" si="10"/>
        <v>0</v>
      </c>
      <c r="S40" s="32">
        <f t="shared" si="11"/>
        <v>0</v>
      </c>
      <c r="T40" s="32">
        <f t="shared" si="12"/>
        <v>0</v>
      </c>
      <c r="U40" s="32">
        <f t="shared" si="7"/>
        <v>0</v>
      </c>
      <c r="V40" s="33">
        <f t="shared" si="13"/>
        <v>0</v>
      </c>
      <c r="W40" s="34">
        <f t="shared" si="8"/>
        <v>0</v>
      </c>
      <c r="X40" s="32">
        <v>0.13513513513513514</v>
      </c>
      <c r="Y40" s="55">
        <v>0</v>
      </c>
      <c r="Z40" s="131">
        <v>0.2638705416116248</v>
      </c>
      <c r="AA40" s="132">
        <v>0.081713344</v>
      </c>
      <c r="AB40" s="37">
        <v>0.081875206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2</v>
      </c>
      <c r="F41" s="75">
        <v>2</v>
      </c>
      <c r="G41" s="75">
        <v>0</v>
      </c>
      <c r="H41" s="75">
        <v>0</v>
      </c>
      <c r="I41" s="76">
        <v>0</v>
      </c>
      <c r="J41" s="25">
        <f t="shared" si="5"/>
        <v>4</v>
      </c>
      <c r="K41" s="75">
        <v>1</v>
      </c>
      <c r="L41" s="53">
        <v>4</v>
      </c>
      <c r="M41" s="74">
        <v>715</v>
      </c>
      <c r="N41" s="75">
        <v>235</v>
      </c>
      <c r="O41" s="30">
        <v>193</v>
      </c>
      <c r="P41" s="31">
        <f t="shared" si="9"/>
        <v>0</v>
      </c>
      <c r="Q41" s="32">
        <f t="shared" si="6"/>
        <v>0</v>
      </c>
      <c r="R41" s="32">
        <f t="shared" si="10"/>
        <v>0.4</v>
      </c>
      <c r="S41" s="32">
        <f t="shared" si="11"/>
        <v>0.18181818181818182</v>
      </c>
      <c r="T41" s="32">
        <f t="shared" si="12"/>
        <v>0</v>
      </c>
      <c r="U41" s="32">
        <f t="shared" si="7"/>
        <v>0</v>
      </c>
      <c r="V41" s="33">
        <f t="shared" si="13"/>
        <v>0</v>
      </c>
      <c r="W41" s="34">
        <f t="shared" si="8"/>
        <v>0.10810810810810811</v>
      </c>
      <c r="X41" s="32">
        <v>0.02702702702702703</v>
      </c>
      <c r="Y41" s="55">
        <v>0.10810810810810811</v>
      </c>
      <c r="Z41" s="131">
        <v>0.23699038780245277</v>
      </c>
      <c r="AA41" s="132">
        <v>0.077328068</v>
      </c>
      <c r="AB41" s="37">
        <v>0.064098306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1</v>
      </c>
      <c r="E42" s="75">
        <v>0</v>
      </c>
      <c r="F42" s="75">
        <v>0</v>
      </c>
      <c r="G42" s="75">
        <v>1</v>
      </c>
      <c r="H42" s="75">
        <v>0</v>
      </c>
      <c r="I42" s="76">
        <v>0</v>
      </c>
      <c r="J42" s="25">
        <f t="shared" si="5"/>
        <v>2</v>
      </c>
      <c r="K42" s="75">
        <v>1</v>
      </c>
      <c r="L42" s="53">
        <v>2</v>
      </c>
      <c r="M42" s="74">
        <v>617</v>
      </c>
      <c r="N42" s="75">
        <v>203</v>
      </c>
      <c r="O42" s="30">
        <v>146</v>
      </c>
      <c r="P42" s="31">
        <f t="shared" si="9"/>
        <v>0</v>
      </c>
      <c r="Q42" s="32">
        <f t="shared" si="6"/>
        <v>0.16666666666666666</v>
      </c>
      <c r="R42" s="32">
        <f t="shared" si="10"/>
        <v>0</v>
      </c>
      <c r="S42" s="32">
        <f t="shared" si="11"/>
        <v>0</v>
      </c>
      <c r="T42" s="32">
        <f t="shared" si="12"/>
        <v>0.25</v>
      </c>
      <c r="U42" s="32">
        <f t="shared" si="7"/>
        <v>0</v>
      </c>
      <c r="V42" s="33">
        <f t="shared" si="13"/>
        <v>0</v>
      </c>
      <c r="W42" s="34">
        <f t="shared" si="8"/>
        <v>0.05405405405405406</v>
      </c>
      <c r="X42" s="32">
        <v>0.02702702702702703</v>
      </c>
      <c r="Y42" s="55">
        <v>0.05405405405405406</v>
      </c>
      <c r="Z42" s="131">
        <v>0.20423700761337304</v>
      </c>
      <c r="AA42" s="132">
        <v>0.067711808</v>
      </c>
      <c r="AB42" s="37">
        <v>0.048408488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0</v>
      </c>
      <c r="F43" s="78">
        <v>0</v>
      </c>
      <c r="G43" s="78">
        <v>3</v>
      </c>
      <c r="H43" s="78">
        <v>0</v>
      </c>
      <c r="I43" s="79">
        <v>0</v>
      </c>
      <c r="J43" s="39">
        <f t="shared" si="5"/>
        <v>3</v>
      </c>
      <c r="K43" s="78">
        <v>9</v>
      </c>
      <c r="L43" s="60">
        <v>0</v>
      </c>
      <c r="M43" s="77">
        <v>593</v>
      </c>
      <c r="N43" s="78">
        <v>119</v>
      </c>
      <c r="O43" s="44">
        <v>122</v>
      </c>
      <c r="P43" s="45">
        <f t="shared" si="9"/>
        <v>0</v>
      </c>
      <c r="Q43" s="46">
        <f t="shared" si="6"/>
        <v>0</v>
      </c>
      <c r="R43" s="46">
        <f t="shared" si="10"/>
        <v>0</v>
      </c>
      <c r="S43" s="46">
        <f t="shared" si="11"/>
        <v>0</v>
      </c>
      <c r="T43" s="46">
        <f t="shared" si="12"/>
        <v>0.75</v>
      </c>
      <c r="U43" s="46">
        <f t="shared" si="7"/>
        <v>0</v>
      </c>
      <c r="V43" s="47">
        <f t="shared" si="13"/>
        <v>0</v>
      </c>
      <c r="W43" s="48">
        <f t="shared" si="8"/>
        <v>0.08108108108108109</v>
      </c>
      <c r="X43" s="46">
        <v>0.24324324324324326</v>
      </c>
      <c r="Y43" s="62">
        <v>0</v>
      </c>
      <c r="Z43" s="136">
        <v>0.19583883751651254</v>
      </c>
      <c r="AA43" s="137">
        <v>0.039248021</v>
      </c>
      <c r="AB43" s="51">
        <v>0.040370615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1</v>
      </c>
      <c r="E44" s="81">
        <v>0</v>
      </c>
      <c r="F44" s="81">
        <v>0</v>
      </c>
      <c r="G44" s="81">
        <v>0</v>
      </c>
      <c r="H44" s="81">
        <v>0</v>
      </c>
      <c r="I44" s="82">
        <v>0</v>
      </c>
      <c r="J44" s="212">
        <f t="shared" si="5"/>
        <v>1</v>
      </c>
      <c r="K44" s="81">
        <v>5</v>
      </c>
      <c r="L44" s="65">
        <v>0</v>
      </c>
      <c r="M44" s="80">
        <v>782</v>
      </c>
      <c r="N44" s="81">
        <v>160</v>
      </c>
      <c r="O44" s="66">
        <v>139</v>
      </c>
      <c r="P44" s="83">
        <f t="shared" si="9"/>
        <v>0</v>
      </c>
      <c r="Q44" s="84">
        <f t="shared" si="6"/>
        <v>0.16666666666666666</v>
      </c>
      <c r="R44" s="84">
        <f t="shared" si="10"/>
        <v>0</v>
      </c>
      <c r="S44" s="84">
        <f t="shared" si="11"/>
        <v>0</v>
      </c>
      <c r="T44" s="84">
        <f t="shared" si="12"/>
        <v>0</v>
      </c>
      <c r="U44" s="84">
        <f t="shared" si="7"/>
        <v>0</v>
      </c>
      <c r="V44" s="85">
        <f t="shared" si="13"/>
        <v>0</v>
      </c>
      <c r="W44" s="86">
        <f t="shared" si="8"/>
        <v>0.02702702702702703</v>
      </c>
      <c r="X44" s="84">
        <v>0.13513513513513514</v>
      </c>
      <c r="Y44" s="68">
        <v>0</v>
      </c>
      <c r="Z44" s="142">
        <v>0.2595419847328244</v>
      </c>
      <c r="AA44" s="143">
        <v>0.052562418</v>
      </c>
      <c r="AB44" s="58">
        <v>0.045935228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1</v>
      </c>
      <c r="F45" s="75">
        <v>1</v>
      </c>
      <c r="G45" s="75">
        <v>0</v>
      </c>
      <c r="H45" s="75">
        <v>0</v>
      </c>
      <c r="I45" s="76">
        <v>0</v>
      </c>
      <c r="J45" s="25">
        <f t="shared" si="5"/>
        <v>2</v>
      </c>
      <c r="K45" s="75">
        <v>7</v>
      </c>
      <c r="L45" s="53">
        <v>0</v>
      </c>
      <c r="M45" s="74">
        <v>866</v>
      </c>
      <c r="N45" s="75">
        <v>170</v>
      </c>
      <c r="O45" s="30">
        <v>147</v>
      </c>
      <c r="P45" s="31">
        <f t="shared" si="9"/>
        <v>0</v>
      </c>
      <c r="Q45" s="32">
        <f t="shared" si="6"/>
        <v>0</v>
      </c>
      <c r="R45" s="32">
        <f t="shared" si="10"/>
        <v>0.2</v>
      </c>
      <c r="S45" s="32">
        <f t="shared" si="11"/>
        <v>0.09090909090909091</v>
      </c>
      <c r="T45" s="32">
        <f t="shared" si="12"/>
        <v>0</v>
      </c>
      <c r="U45" s="32">
        <f t="shared" si="7"/>
        <v>0</v>
      </c>
      <c r="V45" s="216">
        <f t="shared" si="13"/>
        <v>0</v>
      </c>
      <c r="W45" s="34">
        <f t="shared" si="8"/>
        <v>0.05405405405405406</v>
      </c>
      <c r="X45" s="32">
        <v>0.1891891891891892</v>
      </c>
      <c r="Y45" s="55">
        <v>0</v>
      </c>
      <c r="Z45" s="131">
        <v>0.2854317732366513</v>
      </c>
      <c r="AA45" s="132">
        <v>0.0560871</v>
      </c>
      <c r="AB45" s="37">
        <v>0.048869681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0</v>
      </c>
      <c r="E46" s="75">
        <v>0</v>
      </c>
      <c r="F46" s="75">
        <v>1</v>
      </c>
      <c r="G46" s="75">
        <v>0</v>
      </c>
      <c r="H46" s="75">
        <v>0</v>
      </c>
      <c r="I46" s="76">
        <v>0</v>
      </c>
      <c r="J46" s="25">
        <f t="shared" si="5"/>
        <v>1</v>
      </c>
      <c r="K46" s="75">
        <v>3</v>
      </c>
      <c r="L46" s="53">
        <v>0</v>
      </c>
      <c r="M46" s="74">
        <v>807</v>
      </c>
      <c r="N46" s="75">
        <v>184</v>
      </c>
      <c r="O46" s="30">
        <v>131</v>
      </c>
      <c r="P46" s="31">
        <f t="shared" si="9"/>
        <v>0</v>
      </c>
      <c r="Q46" s="32">
        <f t="shared" si="6"/>
        <v>0</v>
      </c>
      <c r="R46" s="32">
        <f t="shared" si="10"/>
        <v>0</v>
      </c>
      <c r="S46" s="32">
        <f t="shared" si="11"/>
        <v>0.09090909090909091</v>
      </c>
      <c r="T46" s="32">
        <f t="shared" si="12"/>
        <v>0</v>
      </c>
      <c r="U46" s="32">
        <f t="shared" si="7"/>
        <v>0</v>
      </c>
      <c r="V46" s="216">
        <f t="shared" si="13"/>
        <v>0</v>
      </c>
      <c r="W46" s="34">
        <f t="shared" si="8"/>
        <v>0.02702702702702703</v>
      </c>
      <c r="X46" s="32">
        <v>0.08108108108108109</v>
      </c>
      <c r="Y46" s="55">
        <v>0</v>
      </c>
      <c r="Z46" s="131">
        <v>0.26633663366336635</v>
      </c>
      <c r="AA46" s="132">
        <v>0.060446781</v>
      </c>
      <c r="AB46" s="37">
        <v>0.043348776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6">
        <v>0</v>
      </c>
      <c r="J47" s="25">
        <f t="shared" si="5"/>
        <v>0</v>
      </c>
      <c r="K47" s="75">
        <v>2</v>
      </c>
      <c r="L47" s="53">
        <v>0</v>
      </c>
      <c r="M47" s="74">
        <v>838</v>
      </c>
      <c r="N47" s="75">
        <v>197</v>
      </c>
      <c r="O47" s="30">
        <v>165</v>
      </c>
      <c r="P47" s="31">
        <f t="shared" si="9"/>
        <v>0</v>
      </c>
      <c r="Q47" s="32">
        <f t="shared" si="6"/>
        <v>0</v>
      </c>
      <c r="R47" s="32">
        <f t="shared" si="10"/>
        <v>0</v>
      </c>
      <c r="S47" s="32">
        <f t="shared" si="11"/>
        <v>0</v>
      </c>
      <c r="T47" s="32">
        <f t="shared" si="12"/>
        <v>0</v>
      </c>
      <c r="U47" s="32">
        <f t="shared" si="7"/>
        <v>0</v>
      </c>
      <c r="V47" s="216">
        <f t="shared" si="13"/>
        <v>0</v>
      </c>
      <c r="W47" s="34">
        <f t="shared" si="8"/>
        <v>0</v>
      </c>
      <c r="X47" s="32">
        <v>0.05405405405405406</v>
      </c>
      <c r="Y47" s="55">
        <v>0</v>
      </c>
      <c r="Z47" s="131">
        <v>0.2764764104256021</v>
      </c>
      <c r="AA47" s="132">
        <v>0.064738745</v>
      </c>
      <c r="AB47" s="37">
        <v>0.054690089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2">
        <v>0</v>
      </c>
      <c r="J48" s="212">
        <f t="shared" si="5"/>
        <v>0</v>
      </c>
      <c r="K48" s="81">
        <v>1</v>
      </c>
      <c r="L48" s="65">
        <v>0</v>
      </c>
      <c r="M48" s="80">
        <v>920</v>
      </c>
      <c r="N48" s="81">
        <v>178</v>
      </c>
      <c r="O48" s="66">
        <v>164</v>
      </c>
      <c r="P48" s="83">
        <f t="shared" si="9"/>
        <v>0</v>
      </c>
      <c r="Q48" s="84">
        <f t="shared" si="6"/>
        <v>0</v>
      </c>
      <c r="R48" s="84">
        <f t="shared" si="10"/>
        <v>0</v>
      </c>
      <c r="S48" s="84">
        <f t="shared" si="11"/>
        <v>0</v>
      </c>
      <c r="T48" s="84">
        <f t="shared" si="12"/>
        <v>0</v>
      </c>
      <c r="U48" s="84">
        <f t="shared" si="7"/>
        <v>0</v>
      </c>
      <c r="V48" s="215">
        <f t="shared" si="13"/>
        <v>0</v>
      </c>
      <c r="W48" s="86">
        <f t="shared" si="8"/>
        <v>0</v>
      </c>
      <c r="X48" s="84">
        <v>0.02702702702702703</v>
      </c>
      <c r="Y48" s="68">
        <v>0</v>
      </c>
      <c r="Z48" s="142">
        <v>0.3031301482701812</v>
      </c>
      <c r="AA48" s="143">
        <v>0.058765269</v>
      </c>
      <c r="AB48" s="58">
        <v>0.054466955</v>
      </c>
    </row>
    <row r="49" spans="1:28" s="145" customFormat="1" ht="13.5" customHeight="1">
      <c r="A49" s="402"/>
      <c r="B49" s="129" t="s">
        <v>44</v>
      </c>
      <c r="C49" s="74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25">
        <f t="shared" si="5"/>
        <v>0</v>
      </c>
      <c r="K49" s="75">
        <v>2</v>
      </c>
      <c r="L49" s="76">
        <v>1</v>
      </c>
      <c r="M49" s="74">
        <v>933</v>
      </c>
      <c r="N49" s="75">
        <v>187</v>
      </c>
      <c r="O49" s="30">
        <v>167</v>
      </c>
      <c r="P49" s="31">
        <f t="shared" si="9"/>
        <v>0</v>
      </c>
      <c r="Q49" s="32">
        <f t="shared" si="6"/>
        <v>0</v>
      </c>
      <c r="R49" s="32">
        <f t="shared" si="10"/>
        <v>0</v>
      </c>
      <c r="S49" s="32">
        <f t="shared" si="11"/>
        <v>0</v>
      </c>
      <c r="T49" s="32">
        <f t="shared" si="12"/>
        <v>0</v>
      </c>
      <c r="U49" s="32">
        <f t="shared" si="7"/>
        <v>0</v>
      </c>
      <c r="V49" s="33">
        <f t="shared" si="13"/>
        <v>0</v>
      </c>
      <c r="W49" s="34">
        <f t="shared" si="8"/>
        <v>0</v>
      </c>
      <c r="X49" s="32">
        <v>0.05405405405405406</v>
      </c>
      <c r="Y49" s="55">
        <v>0.02702702702702703</v>
      </c>
      <c r="Z49" s="131">
        <v>0.30710994075049375</v>
      </c>
      <c r="AA49" s="132">
        <v>0.061472715</v>
      </c>
      <c r="AB49" s="37">
        <v>0.055151915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25">
        <f t="shared" si="5"/>
        <v>0</v>
      </c>
      <c r="K50" s="75">
        <v>5</v>
      </c>
      <c r="L50" s="76">
        <v>1</v>
      </c>
      <c r="M50" s="74">
        <v>1036</v>
      </c>
      <c r="N50" s="75">
        <v>194</v>
      </c>
      <c r="O50" s="130">
        <v>191</v>
      </c>
      <c r="P50" s="31">
        <f t="shared" si="9"/>
        <v>0</v>
      </c>
      <c r="Q50" s="32">
        <f t="shared" si="6"/>
        <v>0</v>
      </c>
      <c r="R50" s="32">
        <f t="shared" si="10"/>
        <v>0</v>
      </c>
      <c r="S50" s="32">
        <f t="shared" si="11"/>
        <v>0</v>
      </c>
      <c r="T50" s="32">
        <f t="shared" si="12"/>
        <v>0</v>
      </c>
      <c r="U50" s="32">
        <f t="shared" si="7"/>
        <v>0</v>
      </c>
      <c r="V50" s="33">
        <f t="shared" si="13"/>
        <v>0</v>
      </c>
      <c r="W50" s="34">
        <f t="shared" si="8"/>
        <v>0</v>
      </c>
      <c r="X50" s="32">
        <v>0.13513513513513514</v>
      </c>
      <c r="Y50" s="55">
        <v>0.02702702702702703</v>
      </c>
      <c r="Z50" s="131">
        <v>0.34270592127026134</v>
      </c>
      <c r="AA50" s="132">
        <v>0.063794804</v>
      </c>
      <c r="AB50" s="133">
        <v>0.063224098</v>
      </c>
    </row>
    <row r="51" spans="1:28" s="145" customFormat="1" ht="13.5" customHeight="1">
      <c r="A51" s="402"/>
      <c r="B51" s="129" t="s">
        <v>46</v>
      </c>
      <c r="C51" s="74">
        <v>0</v>
      </c>
      <c r="D51" s="75">
        <v>0</v>
      </c>
      <c r="E51" s="75">
        <v>0</v>
      </c>
      <c r="F51" s="75">
        <v>0</v>
      </c>
      <c r="G51" s="75">
        <v>1</v>
      </c>
      <c r="H51" s="75">
        <v>0</v>
      </c>
      <c r="I51" s="76">
        <v>0</v>
      </c>
      <c r="J51" s="25">
        <f t="shared" si="5"/>
        <v>1</v>
      </c>
      <c r="K51" s="75">
        <v>3</v>
      </c>
      <c r="L51" s="76">
        <v>1</v>
      </c>
      <c r="M51" s="74">
        <v>1157</v>
      </c>
      <c r="N51" s="75">
        <v>205</v>
      </c>
      <c r="O51" s="130">
        <v>173</v>
      </c>
      <c r="P51" s="31">
        <f t="shared" si="9"/>
        <v>0</v>
      </c>
      <c r="Q51" s="32">
        <f t="shared" si="6"/>
        <v>0</v>
      </c>
      <c r="R51" s="32">
        <f t="shared" si="10"/>
        <v>0</v>
      </c>
      <c r="S51" s="32">
        <f t="shared" si="11"/>
        <v>0</v>
      </c>
      <c r="T51" s="32">
        <f t="shared" si="12"/>
        <v>0.25</v>
      </c>
      <c r="U51" s="32">
        <f t="shared" si="7"/>
        <v>0</v>
      </c>
      <c r="V51" s="33">
        <f t="shared" si="13"/>
        <v>0</v>
      </c>
      <c r="W51" s="34">
        <f t="shared" si="8"/>
        <v>0.02702702702702703</v>
      </c>
      <c r="X51" s="32">
        <v>0.08108108108108109</v>
      </c>
      <c r="Y51" s="33">
        <v>0.02702702702702703</v>
      </c>
      <c r="Z51" s="131">
        <v>0.380842659644503</v>
      </c>
      <c r="AA51" s="132">
        <v>0.067701453</v>
      </c>
      <c r="AB51" s="133">
        <v>0.057379768</v>
      </c>
    </row>
    <row r="52" spans="1:28" s="145" customFormat="1" ht="13.5" customHeight="1">
      <c r="A52" s="402">
        <v>12</v>
      </c>
      <c r="B52" s="139" t="s">
        <v>47</v>
      </c>
      <c r="C52" s="80">
        <v>3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2">
        <v>0</v>
      </c>
      <c r="J52" s="212">
        <f t="shared" si="5"/>
        <v>3</v>
      </c>
      <c r="K52" s="81">
        <v>9</v>
      </c>
      <c r="L52" s="82">
        <v>2</v>
      </c>
      <c r="M52" s="80">
        <v>1545</v>
      </c>
      <c r="N52" s="81">
        <v>197</v>
      </c>
      <c r="O52" s="141">
        <v>174</v>
      </c>
      <c r="P52" s="83">
        <f t="shared" si="9"/>
        <v>1</v>
      </c>
      <c r="Q52" s="84">
        <f t="shared" si="6"/>
        <v>0</v>
      </c>
      <c r="R52" s="84">
        <f t="shared" si="10"/>
        <v>0</v>
      </c>
      <c r="S52" s="84">
        <f t="shared" si="11"/>
        <v>0</v>
      </c>
      <c r="T52" s="84">
        <f t="shared" si="12"/>
        <v>0</v>
      </c>
      <c r="U52" s="84">
        <f t="shared" si="7"/>
        <v>0</v>
      </c>
      <c r="V52" s="85">
        <f t="shared" si="13"/>
        <v>0</v>
      </c>
      <c r="W52" s="86">
        <f t="shared" si="8"/>
        <v>0.08108108108108109</v>
      </c>
      <c r="X52" s="84">
        <v>0.24324324324324326</v>
      </c>
      <c r="Y52" s="85">
        <v>0.05405405405405406</v>
      </c>
      <c r="Z52" s="142">
        <v>0.5097327614648631</v>
      </c>
      <c r="AA52" s="143">
        <v>0.064717477</v>
      </c>
      <c r="AB52" s="144">
        <v>0.057577763</v>
      </c>
    </row>
    <row r="53" spans="1:28" s="145" customFormat="1" ht="13.5" customHeight="1">
      <c r="A53" s="402"/>
      <c r="B53" s="129" t="s">
        <v>48</v>
      </c>
      <c r="C53" s="74">
        <v>1</v>
      </c>
      <c r="D53" s="75">
        <v>1</v>
      </c>
      <c r="E53" s="75">
        <v>2</v>
      </c>
      <c r="F53" s="75">
        <v>0</v>
      </c>
      <c r="G53" s="75">
        <v>0</v>
      </c>
      <c r="H53" s="75">
        <v>0</v>
      </c>
      <c r="I53" s="76">
        <v>0</v>
      </c>
      <c r="J53" s="25">
        <f t="shared" si="5"/>
        <v>4</v>
      </c>
      <c r="K53" s="75">
        <v>4</v>
      </c>
      <c r="L53" s="76">
        <v>0</v>
      </c>
      <c r="M53" s="74">
        <v>1577</v>
      </c>
      <c r="N53" s="75">
        <v>209</v>
      </c>
      <c r="O53" s="130">
        <v>214</v>
      </c>
      <c r="P53" s="31">
        <f t="shared" si="9"/>
        <v>0.3333333333333333</v>
      </c>
      <c r="Q53" s="32">
        <f t="shared" si="6"/>
        <v>0.16666666666666666</v>
      </c>
      <c r="R53" s="32">
        <f t="shared" si="10"/>
        <v>0.4</v>
      </c>
      <c r="S53" s="32">
        <f t="shared" si="11"/>
        <v>0</v>
      </c>
      <c r="T53" s="32">
        <f t="shared" si="12"/>
        <v>0</v>
      </c>
      <c r="U53" s="32">
        <f t="shared" si="7"/>
        <v>0</v>
      </c>
      <c r="V53" s="216">
        <f t="shared" si="13"/>
        <v>0</v>
      </c>
      <c r="W53" s="34">
        <f t="shared" si="8"/>
        <v>0.10810810810810811</v>
      </c>
      <c r="X53" s="32">
        <v>0.10810810810810811</v>
      </c>
      <c r="Y53" s="33">
        <v>0</v>
      </c>
      <c r="Z53" s="131">
        <v>0.5185794146662283</v>
      </c>
      <c r="AA53" s="132">
        <v>0.068727392</v>
      </c>
      <c r="AB53" s="133">
        <v>0.070557204</v>
      </c>
    </row>
    <row r="54" spans="1:28" s="145" customFormat="1" ht="13.5" customHeight="1">
      <c r="A54" s="402"/>
      <c r="B54" s="129" t="s">
        <v>49</v>
      </c>
      <c r="C54" s="74">
        <v>1</v>
      </c>
      <c r="D54" s="75">
        <v>2</v>
      </c>
      <c r="E54" s="75">
        <v>0</v>
      </c>
      <c r="F54" s="75">
        <v>0</v>
      </c>
      <c r="G54" s="75">
        <v>1</v>
      </c>
      <c r="H54" s="75">
        <v>0</v>
      </c>
      <c r="I54" s="76">
        <v>0</v>
      </c>
      <c r="J54" s="25">
        <f t="shared" si="5"/>
        <v>4</v>
      </c>
      <c r="K54" s="75">
        <v>5</v>
      </c>
      <c r="L54" s="76">
        <v>0</v>
      </c>
      <c r="M54" s="74">
        <v>1776</v>
      </c>
      <c r="N54" s="75">
        <v>257</v>
      </c>
      <c r="O54" s="130">
        <v>279</v>
      </c>
      <c r="P54" s="31">
        <f t="shared" si="9"/>
        <v>0.3333333333333333</v>
      </c>
      <c r="Q54" s="32">
        <f t="shared" si="6"/>
        <v>0.3333333333333333</v>
      </c>
      <c r="R54" s="32">
        <f t="shared" si="10"/>
        <v>0</v>
      </c>
      <c r="S54" s="32">
        <f t="shared" si="11"/>
        <v>0</v>
      </c>
      <c r="T54" s="32">
        <f t="shared" si="12"/>
        <v>0.25</v>
      </c>
      <c r="U54" s="32">
        <f t="shared" si="7"/>
        <v>0</v>
      </c>
      <c r="V54" s="33">
        <f t="shared" si="13"/>
        <v>0</v>
      </c>
      <c r="W54" s="34">
        <f t="shared" si="8"/>
        <v>0.10810810810810811</v>
      </c>
      <c r="X54" s="32">
        <v>0.13513513513513514</v>
      </c>
      <c r="Y54" s="33">
        <v>0</v>
      </c>
      <c r="Z54" s="131">
        <v>0.5840184149950675</v>
      </c>
      <c r="AA54" s="132">
        <v>0.084483892</v>
      </c>
      <c r="AB54" s="133">
        <v>0.092048829</v>
      </c>
    </row>
    <row r="55" spans="1:28" s="145" customFormat="1" ht="13.5" customHeight="1">
      <c r="A55" s="402"/>
      <c r="B55" s="129" t="s">
        <v>50</v>
      </c>
      <c r="C55" s="74">
        <v>1</v>
      </c>
      <c r="D55" s="75">
        <v>2</v>
      </c>
      <c r="E55" s="75">
        <v>1</v>
      </c>
      <c r="F55" s="75">
        <v>0</v>
      </c>
      <c r="G55" s="75">
        <v>1</v>
      </c>
      <c r="H55" s="75">
        <v>0</v>
      </c>
      <c r="I55" s="76">
        <v>1</v>
      </c>
      <c r="J55" s="25">
        <f t="shared" si="5"/>
        <v>6</v>
      </c>
      <c r="K55" s="75">
        <v>4</v>
      </c>
      <c r="L55" s="76">
        <v>0</v>
      </c>
      <c r="M55" s="74">
        <v>2024</v>
      </c>
      <c r="N55" s="75">
        <v>220</v>
      </c>
      <c r="O55" s="130">
        <v>281</v>
      </c>
      <c r="P55" s="31">
        <f t="shared" si="9"/>
        <v>0.3333333333333333</v>
      </c>
      <c r="Q55" s="32">
        <f t="shared" si="6"/>
        <v>0.3333333333333333</v>
      </c>
      <c r="R55" s="32">
        <f t="shared" si="10"/>
        <v>0.2</v>
      </c>
      <c r="S55" s="32">
        <f t="shared" si="11"/>
        <v>0</v>
      </c>
      <c r="T55" s="32">
        <f t="shared" si="12"/>
        <v>0.25</v>
      </c>
      <c r="U55" s="32">
        <f t="shared" si="7"/>
        <v>0</v>
      </c>
      <c r="V55" s="33">
        <f t="shared" si="13"/>
        <v>0.25</v>
      </c>
      <c r="W55" s="34">
        <f t="shared" si="8"/>
        <v>0.16216216216216217</v>
      </c>
      <c r="X55" s="32">
        <v>0.10810810810810811</v>
      </c>
      <c r="Y55" s="33">
        <v>0</v>
      </c>
      <c r="Z55" s="131">
        <v>0.6662277814351547</v>
      </c>
      <c r="AA55" s="132">
        <v>0.072368421</v>
      </c>
      <c r="AB55" s="133">
        <v>0.092800528</v>
      </c>
    </row>
    <row r="56" spans="1:28" s="145" customFormat="1" ht="13.5" customHeight="1">
      <c r="A56" s="402"/>
      <c r="B56" s="129" t="s">
        <v>51</v>
      </c>
      <c r="C56" s="74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6">
        <v>1</v>
      </c>
      <c r="J56" s="25">
        <f t="shared" si="5"/>
        <v>1</v>
      </c>
      <c r="K56" s="75">
        <v>7</v>
      </c>
      <c r="L56" s="76">
        <v>0</v>
      </c>
      <c r="M56" s="74">
        <v>1141</v>
      </c>
      <c r="N56" s="75">
        <v>210</v>
      </c>
      <c r="O56" s="130">
        <v>259</v>
      </c>
      <c r="P56" s="31">
        <f t="shared" si="9"/>
        <v>0</v>
      </c>
      <c r="Q56" s="32">
        <f t="shared" si="6"/>
        <v>0</v>
      </c>
      <c r="R56" s="32">
        <f t="shared" si="10"/>
        <v>0</v>
      </c>
      <c r="S56" s="32">
        <f t="shared" si="11"/>
        <v>0</v>
      </c>
      <c r="T56" s="32">
        <f t="shared" si="12"/>
        <v>0</v>
      </c>
      <c r="U56" s="32">
        <f t="shared" si="7"/>
        <v>0</v>
      </c>
      <c r="V56" s="33">
        <f t="shared" si="13"/>
        <v>0.25</v>
      </c>
      <c r="W56" s="34">
        <f t="shared" si="8"/>
        <v>0.02702702702702703</v>
      </c>
      <c r="X56" s="32">
        <v>0.1891891891891892</v>
      </c>
      <c r="Y56" s="33">
        <v>0</v>
      </c>
      <c r="Z56" s="131">
        <v>0.3804601533844615</v>
      </c>
      <c r="AA56" s="132">
        <v>0.069124424</v>
      </c>
      <c r="AB56" s="133">
        <v>0.085989376</v>
      </c>
    </row>
    <row r="57" spans="1:28" s="145" customFormat="1" ht="13.5" customHeight="1">
      <c r="A57" s="417"/>
      <c r="B57" s="325">
        <v>53</v>
      </c>
      <c r="C57" s="347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7">
        <v>0</v>
      </c>
      <c r="J57" s="250">
        <f t="shared" si="5"/>
        <v>0</v>
      </c>
      <c r="K57" s="29">
        <v>0</v>
      </c>
      <c r="L57" s="327"/>
      <c r="M57" s="347"/>
      <c r="N57" s="29">
        <v>91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</v>
      </c>
      <c r="Y57" s="218"/>
      <c r="Z57" s="243"/>
      <c r="AA57" s="36">
        <v>0.030485762</v>
      </c>
      <c r="AB57" s="329"/>
    </row>
    <row r="58" spans="1:28" s="145" customFormat="1" ht="15.75" customHeight="1">
      <c r="A58" s="415" t="s">
        <v>60</v>
      </c>
      <c r="B58" s="420"/>
      <c r="C58" s="87">
        <f>SUM(C5:C57)</f>
        <v>35</v>
      </c>
      <c r="D58" s="88">
        <f aca="true" t="shared" si="14" ref="D58:I58">SUM(D5:D57)</f>
        <v>145</v>
      </c>
      <c r="E58" s="88">
        <f t="shared" si="14"/>
        <v>27</v>
      </c>
      <c r="F58" s="88">
        <f t="shared" si="14"/>
        <v>36</v>
      </c>
      <c r="G58" s="88">
        <f t="shared" si="14"/>
        <v>14</v>
      </c>
      <c r="H58" s="88">
        <f t="shared" si="14"/>
        <v>14</v>
      </c>
      <c r="I58" s="89">
        <f t="shared" si="14"/>
        <v>5</v>
      </c>
      <c r="J58" s="213">
        <f aca="true" t="shared" si="15" ref="J58:O58">SUM(J5:J57)</f>
        <v>276</v>
      </c>
      <c r="K58" s="88">
        <f t="shared" si="15"/>
        <v>166</v>
      </c>
      <c r="L58" s="89">
        <f t="shared" si="15"/>
        <v>143</v>
      </c>
      <c r="M58" s="87">
        <f t="shared" si="15"/>
        <v>50061</v>
      </c>
      <c r="N58" s="88">
        <f t="shared" si="15"/>
        <v>17281</v>
      </c>
      <c r="O58" s="146">
        <f t="shared" si="15"/>
        <v>19257</v>
      </c>
      <c r="P58" s="93">
        <f aca="true" t="shared" si="16" ref="P58:V58">SUM(P5:P57)</f>
        <v>11.66666666666667</v>
      </c>
      <c r="Q58" s="94">
        <f t="shared" si="16"/>
        <v>24.166666666666668</v>
      </c>
      <c r="R58" s="94">
        <f t="shared" si="16"/>
        <v>5.400000000000001</v>
      </c>
      <c r="S58" s="94">
        <f t="shared" si="16"/>
        <v>3.2727272727272716</v>
      </c>
      <c r="T58" s="94">
        <f t="shared" si="16"/>
        <v>3.5</v>
      </c>
      <c r="U58" s="94">
        <f t="shared" si="16"/>
        <v>3.5</v>
      </c>
      <c r="V58" s="147">
        <f t="shared" si="16"/>
        <v>1.25</v>
      </c>
      <c r="W58" s="96">
        <f aca="true" t="shared" si="17" ref="W58:AB58">SUM(W5:W57)</f>
        <v>7.45945945945946</v>
      </c>
      <c r="X58" s="94">
        <f t="shared" si="17"/>
        <v>4.486486486486488</v>
      </c>
      <c r="Y58" s="95">
        <f t="shared" si="17"/>
        <v>3.864864864864866</v>
      </c>
      <c r="Z58" s="96">
        <f t="shared" si="17"/>
        <v>16.522665657813263</v>
      </c>
      <c r="AA58" s="94">
        <f t="shared" si="17"/>
        <v>5.712670071999998</v>
      </c>
      <c r="AB58" s="147">
        <f t="shared" si="17"/>
        <v>6.375803135999999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:A8"/>
    <mergeCell ref="A9:A12"/>
    <mergeCell ref="A13:A16"/>
    <mergeCell ref="A17:A21"/>
    <mergeCell ref="P2:AB2"/>
    <mergeCell ref="C2:O2"/>
    <mergeCell ref="C3:I3"/>
    <mergeCell ref="J3:L3"/>
    <mergeCell ref="P3:V3"/>
    <mergeCell ref="W3:Y3"/>
    <mergeCell ref="M3:O3"/>
    <mergeCell ref="Z3:AB3"/>
    <mergeCell ref="A22:A25"/>
    <mergeCell ref="A26:A29"/>
    <mergeCell ref="A30:A34"/>
    <mergeCell ref="A58:B58"/>
    <mergeCell ref="A35:A38"/>
    <mergeCell ref="A39:A43"/>
    <mergeCell ref="A44:A47"/>
    <mergeCell ref="A48:A51"/>
    <mergeCell ref="A52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74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2</v>
      </c>
      <c r="D5" s="12">
        <v>11</v>
      </c>
      <c r="E5" s="12">
        <v>5</v>
      </c>
      <c r="F5" s="12">
        <v>10</v>
      </c>
      <c r="G5" s="12">
        <v>2</v>
      </c>
      <c r="H5" s="12">
        <v>0</v>
      </c>
      <c r="I5" s="13">
        <v>3</v>
      </c>
      <c r="J5" s="11">
        <f>SUM(C5:I5)</f>
        <v>33</v>
      </c>
      <c r="K5" s="12">
        <v>13</v>
      </c>
      <c r="L5" s="240">
        <v>13</v>
      </c>
      <c r="M5" s="71">
        <v>1496</v>
      </c>
      <c r="N5" s="72">
        <v>612</v>
      </c>
      <c r="O5" s="16">
        <v>703</v>
      </c>
      <c r="P5" s="17">
        <f aca="true" t="shared" si="0" ref="P5:P36">C5/3</f>
        <v>0.6666666666666666</v>
      </c>
      <c r="Q5" s="18">
        <f>D5/6</f>
        <v>1.8333333333333333</v>
      </c>
      <c r="R5" s="18">
        <f aca="true" t="shared" si="1" ref="R5:R36">E5/5</f>
        <v>1</v>
      </c>
      <c r="S5" s="18">
        <f aca="true" t="shared" si="2" ref="S5:S36">F5/11</f>
        <v>0.9090909090909091</v>
      </c>
      <c r="T5" s="18">
        <f aca="true" t="shared" si="3" ref="T5:T36">G5/4</f>
        <v>0.5</v>
      </c>
      <c r="U5" s="18">
        <f>H5/4</f>
        <v>0</v>
      </c>
      <c r="V5" s="19">
        <f aca="true" t="shared" si="4" ref="V5:V36">I5/4</f>
        <v>0.75</v>
      </c>
      <c r="W5" s="20">
        <f>J5/37</f>
        <v>0.8918918918918919</v>
      </c>
      <c r="X5" s="18">
        <v>0.35135135135135137</v>
      </c>
      <c r="Y5" s="242">
        <v>0.35135135135135137</v>
      </c>
      <c r="Z5" s="126">
        <v>0.49667994687915007</v>
      </c>
      <c r="AA5" s="127">
        <v>0.214511041</v>
      </c>
      <c r="AB5" s="23">
        <v>0.242163279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8</v>
      </c>
      <c r="E6" s="26">
        <v>3</v>
      </c>
      <c r="F6" s="26">
        <v>12</v>
      </c>
      <c r="G6" s="26">
        <v>2</v>
      </c>
      <c r="H6" s="26">
        <v>3</v>
      </c>
      <c r="I6" s="27">
        <v>1</v>
      </c>
      <c r="J6" s="25">
        <f aca="true" t="shared" si="5" ref="J6:J57">SUM(C6:I6)</f>
        <v>29</v>
      </c>
      <c r="K6" s="26">
        <v>35</v>
      </c>
      <c r="L6" s="241">
        <v>25</v>
      </c>
      <c r="M6" s="74">
        <v>1678</v>
      </c>
      <c r="N6" s="75">
        <v>1765</v>
      </c>
      <c r="O6" s="30">
        <v>1807</v>
      </c>
      <c r="P6" s="31">
        <f t="shared" si="0"/>
        <v>0</v>
      </c>
      <c r="Q6" s="32">
        <f aca="true" t="shared" si="6" ref="Q6:Q56">D6/6</f>
        <v>1.3333333333333333</v>
      </c>
      <c r="R6" s="32">
        <f t="shared" si="1"/>
        <v>0.6</v>
      </c>
      <c r="S6" s="32">
        <f t="shared" si="2"/>
        <v>1.0909090909090908</v>
      </c>
      <c r="T6" s="32">
        <f t="shared" si="3"/>
        <v>0.5</v>
      </c>
      <c r="U6" s="32">
        <f aca="true" t="shared" si="7" ref="U6:U56">H6/4</f>
        <v>0.75</v>
      </c>
      <c r="V6" s="33">
        <f t="shared" si="4"/>
        <v>0.25</v>
      </c>
      <c r="W6" s="34">
        <f aca="true" t="shared" si="8" ref="W6:W57">J6/37</f>
        <v>0.7837837837837838</v>
      </c>
      <c r="X6" s="32">
        <v>0.9459459459459459</v>
      </c>
      <c r="Y6" s="55">
        <v>0.6756756756756757</v>
      </c>
      <c r="Z6" s="131">
        <v>0.5530652603823335</v>
      </c>
      <c r="AA6" s="132">
        <v>0.585600531</v>
      </c>
      <c r="AB6" s="37">
        <v>0.599933599</v>
      </c>
    </row>
    <row r="7" spans="1:28" s="114" customFormat="1" ht="13.5" customHeight="1">
      <c r="A7" s="402"/>
      <c r="B7" s="129" t="s">
        <v>2</v>
      </c>
      <c r="C7" s="25">
        <v>1</v>
      </c>
      <c r="D7" s="26">
        <v>6</v>
      </c>
      <c r="E7" s="26">
        <v>6</v>
      </c>
      <c r="F7" s="26">
        <v>7</v>
      </c>
      <c r="G7" s="26">
        <v>5</v>
      </c>
      <c r="H7" s="26">
        <v>3</v>
      </c>
      <c r="I7" s="27">
        <v>3</v>
      </c>
      <c r="J7" s="25">
        <f t="shared" si="5"/>
        <v>31</v>
      </c>
      <c r="K7" s="26">
        <v>41</v>
      </c>
      <c r="L7" s="241">
        <v>33</v>
      </c>
      <c r="M7" s="74">
        <v>1710</v>
      </c>
      <c r="N7" s="75">
        <v>1726</v>
      </c>
      <c r="O7" s="30">
        <v>1827</v>
      </c>
      <c r="P7" s="31">
        <f t="shared" si="0"/>
        <v>0.3333333333333333</v>
      </c>
      <c r="Q7" s="32">
        <f t="shared" si="6"/>
        <v>1</v>
      </c>
      <c r="R7" s="32">
        <f t="shared" si="1"/>
        <v>1.2</v>
      </c>
      <c r="S7" s="32">
        <f t="shared" si="2"/>
        <v>0.6363636363636364</v>
      </c>
      <c r="T7" s="32">
        <f t="shared" si="3"/>
        <v>1.25</v>
      </c>
      <c r="U7" s="32">
        <f t="shared" si="7"/>
        <v>0.75</v>
      </c>
      <c r="V7" s="33">
        <f t="shared" si="4"/>
        <v>0.75</v>
      </c>
      <c r="W7" s="34">
        <f t="shared" si="8"/>
        <v>0.8378378378378378</v>
      </c>
      <c r="X7" s="32">
        <v>1.1081081081081081</v>
      </c>
      <c r="Y7" s="55">
        <v>0.8918918918918919</v>
      </c>
      <c r="Z7" s="131">
        <v>0.5628703094140882</v>
      </c>
      <c r="AA7" s="132">
        <v>0.57001321</v>
      </c>
      <c r="AB7" s="37">
        <v>0.602175346</v>
      </c>
    </row>
    <row r="8" spans="1:28" s="114" customFormat="1" ht="13.5" customHeight="1">
      <c r="A8" s="402"/>
      <c r="B8" s="129" t="s">
        <v>3</v>
      </c>
      <c r="C8" s="25">
        <v>5</v>
      </c>
      <c r="D8" s="26">
        <v>13</v>
      </c>
      <c r="E8" s="26">
        <v>2</v>
      </c>
      <c r="F8" s="26">
        <v>8</v>
      </c>
      <c r="G8" s="26">
        <v>4</v>
      </c>
      <c r="H8" s="26">
        <v>5</v>
      </c>
      <c r="I8" s="27">
        <v>0</v>
      </c>
      <c r="J8" s="25">
        <f t="shared" si="5"/>
        <v>37</v>
      </c>
      <c r="K8" s="26">
        <v>37</v>
      </c>
      <c r="L8" s="241">
        <v>28</v>
      </c>
      <c r="M8" s="74">
        <v>1559</v>
      </c>
      <c r="N8" s="75">
        <v>1639</v>
      </c>
      <c r="O8" s="30">
        <v>1758</v>
      </c>
      <c r="P8" s="31">
        <f t="shared" si="0"/>
        <v>1.6666666666666667</v>
      </c>
      <c r="Q8" s="32">
        <f t="shared" si="6"/>
        <v>2.1666666666666665</v>
      </c>
      <c r="R8" s="32">
        <f t="shared" si="1"/>
        <v>0.4</v>
      </c>
      <c r="S8" s="32">
        <f t="shared" si="2"/>
        <v>0.7272727272727273</v>
      </c>
      <c r="T8" s="32">
        <f t="shared" si="3"/>
        <v>1</v>
      </c>
      <c r="U8" s="32">
        <f t="shared" si="7"/>
        <v>1.25</v>
      </c>
      <c r="V8" s="33">
        <f t="shared" si="4"/>
        <v>0</v>
      </c>
      <c r="W8" s="34">
        <f t="shared" si="8"/>
        <v>1</v>
      </c>
      <c r="X8" s="32">
        <v>1</v>
      </c>
      <c r="Y8" s="55">
        <v>0.7567567567567568</v>
      </c>
      <c r="Z8" s="131">
        <v>0.5136738056013179</v>
      </c>
      <c r="AA8" s="132">
        <v>0.541460192</v>
      </c>
      <c r="AB8" s="37">
        <v>0.579433092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10</v>
      </c>
      <c r="E9" s="245">
        <v>9</v>
      </c>
      <c r="F9" s="245">
        <v>6</v>
      </c>
      <c r="G9" s="245">
        <v>3</v>
      </c>
      <c r="H9" s="245">
        <v>7</v>
      </c>
      <c r="I9" s="246">
        <v>4</v>
      </c>
      <c r="J9" s="212">
        <f t="shared" si="5"/>
        <v>39</v>
      </c>
      <c r="K9" s="245">
        <v>25</v>
      </c>
      <c r="L9" s="348">
        <v>32</v>
      </c>
      <c r="M9" s="80">
        <v>1509</v>
      </c>
      <c r="N9" s="81">
        <v>1682</v>
      </c>
      <c r="O9" s="66">
        <v>1724</v>
      </c>
      <c r="P9" s="83">
        <f t="shared" si="0"/>
        <v>0</v>
      </c>
      <c r="Q9" s="84">
        <f t="shared" si="6"/>
        <v>1.6666666666666667</v>
      </c>
      <c r="R9" s="84">
        <f t="shared" si="1"/>
        <v>1.8</v>
      </c>
      <c r="S9" s="84">
        <f t="shared" si="2"/>
        <v>0.5454545454545454</v>
      </c>
      <c r="T9" s="84">
        <f t="shared" si="3"/>
        <v>0.75</v>
      </c>
      <c r="U9" s="84">
        <f t="shared" si="7"/>
        <v>1.75</v>
      </c>
      <c r="V9" s="85">
        <f t="shared" si="4"/>
        <v>1</v>
      </c>
      <c r="W9" s="86">
        <f t="shared" si="8"/>
        <v>1.054054054054054</v>
      </c>
      <c r="X9" s="84">
        <v>0.6756756756756757</v>
      </c>
      <c r="Y9" s="68">
        <v>0.8648648648648649</v>
      </c>
      <c r="Z9" s="142">
        <v>0.498019801980198</v>
      </c>
      <c r="AA9" s="143">
        <v>0.554932366</v>
      </c>
      <c r="AB9" s="58">
        <v>0.569164741</v>
      </c>
    </row>
    <row r="10" spans="1:28" s="140" customFormat="1" ht="13.5" customHeight="1">
      <c r="A10" s="404"/>
      <c r="B10" s="129" t="s">
        <v>5</v>
      </c>
      <c r="C10" s="28">
        <v>2</v>
      </c>
      <c r="D10" s="29">
        <v>9</v>
      </c>
      <c r="E10" s="29">
        <v>9</v>
      </c>
      <c r="F10" s="29">
        <v>7</v>
      </c>
      <c r="G10" s="29">
        <v>5</v>
      </c>
      <c r="H10" s="29">
        <v>5</v>
      </c>
      <c r="I10" s="53">
        <v>2</v>
      </c>
      <c r="J10" s="25">
        <f t="shared" si="5"/>
        <v>39</v>
      </c>
      <c r="K10" s="29">
        <v>30</v>
      </c>
      <c r="L10" s="53">
        <v>36</v>
      </c>
      <c r="M10" s="28">
        <v>1454</v>
      </c>
      <c r="N10" s="29">
        <v>1576</v>
      </c>
      <c r="O10" s="30">
        <v>1714</v>
      </c>
      <c r="P10" s="31">
        <f t="shared" si="0"/>
        <v>0.6666666666666666</v>
      </c>
      <c r="Q10" s="32">
        <f t="shared" si="6"/>
        <v>1.5</v>
      </c>
      <c r="R10" s="32">
        <f t="shared" si="1"/>
        <v>1.8</v>
      </c>
      <c r="S10" s="32">
        <f t="shared" si="2"/>
        <v>0.6363636363636364</v>
      </c>
      <c r="T10" s="32">
        <f t="shared" si="3"/>
        <v>1.25</v>
      </c>
      <c r="U10" s="32">
        <f t="shared" si="7"/>
        <v>1.25</v>
      </c>
      <c r="V10" s="216">
        <f t="shared" si="4"/>
        <v>0.5</v>
      </c>
      <c r="W10" s="34">
        <f t="shared" si="8"/>
        <v>1.054054054054054</v>
      </c>
      <c r="X10" s="54">
        <v>0.8108108108108109</v>
      </c>
      <c r="Y10" s="55">
        <v>0.972972972972973</v>
      </c>
      <c r="Z10" s="35">
        <v>0.4797096667766414</v>
      </c>
      <c r="AA10" s="36">
        <v>0.519960409</v>
      </c>
      <c r="AB10" s="37">
        <v>0.569057105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1</v>
      </c>
      <c r="E11" s="29">
        <v>7</v>
      </c>
      <c r="F11" s="29">
        <v>10</v>
      </c>
      <c r="G11" s="29">
        <v>4</v>
      </c>
      <c r="H11" s="29">
        <v>2</v>
      </c>
      <c r="I11" s="53">
        <v>1</v>
      </c>
      <c r="J11" s="25">
        <f t="shared" si="5"/>
        <v>25</v>
      </c>
      <c r="K11" s="29">
        <v>40</v>
      </c>
      <c r="L11" s="53">
        <v>40</v>
      </c>
      <c r="M11" s="28">
        <v>1493</v>
      </c>
      <c r="N11" s="29">
        <v>1510</v>
      </c>
      <c r="O11" s="30">
        <v>1522</v>
      </c>
      <c r="P11" s="31">
        <f t="shared" si="0"/>
        <v>0</v>
      </c>
      <c r="Q11" s="32">
        <f t="shared" si="6"/>
        <v>0.16666666666666666</v>
      </c>
      <c r="R11" s="32">
        <f t="shared" si="1"/>
        <v>1.4</v>
      </c>
      <c r="S11" s="32">
        <f t="shared" si="2"/>
        <v>0.9090909090909091</v>
      </c>
      <c r="T11" s="32">
        <f t="shared" si="3"/>
        <v>1</v>
      </c>
      <c r="U11" s="32">
        <f t="shared" si="7"/>
        <v>0.5</v>
      </c>
      <c r="V11" s="216">
        <f t="shared" si="4"/>
        <v>0.25</v>
      </c>
      <c r="W11" s="34">
        <f t="shared" si="8"/>
        <v>0.6756756756756757</v>
      </c>
      <c r="X11" s="54">
        <v>1.0810810810810811</v>
      </c>
      <c r="Y11" s="55">
        <v>1.0810810810810811</v>
      </c>
      <c r="Z11" s="35">
        <v>0.49144173798551677</v>
      </c>
      <c r="AA11" s="36">
        <v>0.498349835</v>
      </c>
      <c r="AB11" s="37">
        <v>0.503306878</v>
      </c>
    </row>
    <row r="12" spans="1:28" s="140" customFormat="1" ht="13.5" customHeight="1">
      <c r="A12" s="404"/>
      <c r="B12" s="129" t="s">
        <v>7</v>
      </c>
      <c r="C12" s="28">
        <v>4</v>
      </c>
      <c r="D12" s="29">
        <v>4</v>
      </c>
      <c r="E12" s="29">
        <v>4</v>
      </c>
      <c r="F12" s="29">
        <v>12</v>
      </c>
      <c r="G12" s="29">
        <v>3</v>
      </c>
      <c r="H12" s="29">
        <v>5</v>
      </c>
      <c r="I12" s="53">
        <v>1</v>
      </c>
      <c r="J12" s="25">
        <f t="shared" si="5"/>
        <v>33</v>
      </c>
      <c r="K12" s="29">
        <v>36</v>
      </c>
      <c r="L12" s="53">
        <v>37</v>
      </c>
      <c r="M12" s="28">
        <v>1529</v>
      </c>
      <c r="N12" s="29">
        <v>1672</v>
      </c>
      <c r="O12" s="30">
        <v>1702</v>
      </c>
      <c r="P12" s="31">
        <f t="shared" si="0"/>
        <v>1.3333333333333333</v>
      </c>
      <c r="Q12" s="32">
        <f t="shared" si="6"/>
        <v>0.6666666666666666</v>
      </c>
      <c r="R12" s="32">
        <f t="shared" si="1"/>
        <v>0.8</v>
      </c>
      <c r="S12" s="32">
        <f t="shared" si="2"/>
        <v>1.0909090909090908</v>
      </c>
      <c r="T12" s="32">
        <f t="shared" si="3"/>
        <v>0.75</v>
      </c>
      <c r="U12" s="32">
        <f t="shared" si="7"/>
        <v>1.25</v>
      </c>
      <c r="V12" s="216">
        <f t="shared" si="4"/>
        <v>0.25</v>
      </c>
      <c r="W12" s="34">
        <f t="shared" si="8"/>
        <v>0.8918918918918919</v>
      </c>
      <c r="X12" s="54">
        <v>0.972972972972973</v>
      </c>
      <c r="Y12" s="55">
        <v>1</v>
      </c>
      <c r="Z12" s="35">
        <v>0.5036231884057971</v>
      </c>
      <c r="AA12" s="36">
        <v>0.55036208</v>
      </c>
      <c r="AB12" s="37">
        <v>0.562272877</v>
      </c>
    </row>
    <row r="13" spans="1:28" s="140" customFormat="1" ht="13.5" customHeight="1">
      <c r="A13" s="402">
        <v>3</v>
      </c>
      <c r="B13" s="139" t="s">
        <v>8</v>
      </c>
      <c r="C13" s="63">
        <v>1</v>
      </c>
      <c r="D13" s="64">
        <v>9</v>
      </c>
      <c r="E13" s="64">
        <v>5</v>
      </c>
      <c r="F13" s="64">
        <v>4</v>
      </c>
      <c r="G13" s="64">
        <v>12</v>
      </c>
      <c r="H13" s="64">
        <v>0</v>
      </c>
      <c r="I13" s="65">
        <v>2</v>
      </c>
      <c r="J13" s="212">
        <f t="shared" si="5"/>
        <v>33</v>
      </c>
      <c r="K13" s="64">
        <v>31</v>
      </c>
      <c r="L13" s="65">
        <v>37</v>
      </c>
      <c r="M13" s="63">
        <v>1629</v>
      </c>
      <c r="N13" s="64">
        <v>1694</v>
      </c>
      <c r="O13" s="66">
        <v>1659</v>
      </c>
      <c r="P13" s="83">
        <f t="shared" si="0"/>
        <v>0.3333333333333333</v>
      </c>
      <c r="Q13" s="84">
        <f t="shared" si="6"/>
        <v>1.5</v>
      </c>
      <c r="R13" s="84">
        <f t="shared" si="1"/>
        <v>1</v>
      </c>
      <c r="S13" s="84">
        <f t="shared" si="2"/>
        <v>0.36363636363636365</v>
      </c>
      <c r="T13" s="84">
        <f t="shared" si="3"/>
        <v>3</v>
      </c>
      <c r="U13" s="84">
        <f t="shared" si="7"/>
        <v>0</v>
      </c>
      <c r="V13" s="215">
        <f t="shared" si="4"/>
        <v>0.5</v>
      </c>
      <c r="W13" s="86">
        <f t="shared" si="8"/>
        <v>0.8918918918918919</v>
      </c>
      <c r="X13" s="67">
        <v>0.8378378378378378</v>
      </c>
      <c r="Y13" s="68">
        <v>1</v>
      </c>
      <c r="Z13" s="70">
        <v>0.5362080315997366</v>
      </c>
      <c r="AA13" s="57">
        <v>0.558891455</v>
      </c>
      <c r="AB13" s="58">
        <v>0.548067393</v>
      </c>
    </row>
    <row r="14" spans="1:28" s="140" customFormat="1" ht="13.5" customHeight="1">
      <c r="A14" s="402"/>
      <c r="B14" s="129" t="s">
        <v>9</v>
      </c>
      <c r="C14" s="28">
        <v>2</v>
      </c>
      <c r="D14" s="29">
        <v>5</v>
      </c>
      <c r="E14" s="29">
        <v>1</v>
      </c>
      <c r="F14" s="29">
        <v>8</v>
      </c>
      <c r="G14" s="29">
        <v>4</v>
      </c>
      <c r="H14" s="29">
        <v>3</v>
      </c>
      <c r="I14" s="53">
        <v>1</v>
      </c>
      <c r="J14" s="25">
        <f t="shared" si="5"/>
        <v>24</v>
      </c>
      <c r="K14" s="29">
        <v>29</v>
      </c>
      <c r="L14" s="53">
        <v>31</v>
      </c>
      <c r="M14" s="28">
        <v>1583</v>
      </c>
      <c r="N14" s="29">
        <v>1611</v>
      </c>
      <c r="O14" s="30">
        <v>1691</v>
      </c>
      <c r="P14" s="31">
        <f t="shared" si="0"/>
        <v>0.6666666666666666</v>
      </c>
      <c r="Q14" s="32">
        <f t="shared" si="6"/>
        <v>0.8333333333333334</v>
      </c>
      <c r="R14" s="32">
        <f t="shared" si="1"/>
        <v>0.2</v>
      </c>
      <c r="S14" s="32">
        <f t="shared" si="2"/>
        <v>0.7272727272727273</v>
      </c>
      <c r="T14" s="32">
        <f t="shared" si="3"/>
        <v>1</v>
      </c>
      <c r="U14" s="32">
        <f t="shared" si="7"/>
        <v>0.75</v>
      </c>
      <c r="V14" s="33">
        <f t="shared" si="4"/>
        <v>0.25</v>
      </c>
      <c r="W14" s="34">
        <f t="shared" si="8"/>
        <v>0.6486486486486487</v>
      </c>
      <c r="X14" s="54">
        <v>0.7837837837837838</v>
      </c>
      <c r="Y14" s="55">
        <v>0.8378378378378378</v>
      </c>
      <c r="Z14" s="35">
        <v>0.5215815485996705</v>
      </c>
      <c r="AA14" s="36">
        <v>0.530457689</v>
      </c>
      <c r="AB14" s="37">
        <v>0.558270056</v>
      </c>
    </row>
    <row r="15" spans="1:28" s="140" customFormat="1" ht="13.5" customHeight="1">
      <c r="A15" s="402"/>
      <c r="B15" s="129" t="s">
        <v>10</v>
      </c>
      <c r="C15" s="28">
        <v>4</v>
      </c>
      <c r="D15" s="29">
        <v>8</v>
      </c>
      <c r="E15" s="29">
        <v>4</v>
      </c>
      <c r="F15" s="29">
        <v>10</v>
      </c>
      <c r="G15" s="29">
        <v>4</v>
      </c>
      <c r="H15" s="29">
        <v>4</v>
      </c>
      <c r="I15" s="53">
        <v>1</v>
      </c>
      <c r="J15" s="25">
        <f t="shared" si="5"/>
        <v>35</v>
      </c>
      <c r="K15" s="29">
        <v>26</v>
      </c>
      <c r="L15" s="53">
        <v>34</v>
      </c>
      <c r="M15" s="28">
        <v>1535</v>
      </c>
      <c r="N15" s="29">
        <v>1731</v>
      </c>
      <c r="O15" s="30">
        <v>1848</v>
      </c>
      <c r="P15" s="31">
        <f t="shared" si="0"/>
        <v>1.3333333333333333</v>
      </c>
      <c r="Q15" s="32">
        <f t="shared" si="6"/>
        <v>1.3333333333333333</v>
      </c>
      <c r="R15" s="32">
        <f t="shared" si="1"/>
        <v>0.8</v>
      </c>
      <c r="S15" s="32">
        <f t="shared" si="2"/>
        <v>0.9090909090909091</v>
      </c>
      <c r="T15" s="32">
        <f t="shared" si="3"/>
        <v>1</v>
      </c>
      <c r="U15" s="32">
        <f t="shared" si="7"/>
        <v>1</v>
      </c>
      <c r="V15" s="33">
        <f t="shared" si="4"/>
        <v>0.25</v>
      </c>
      <c r="W15" s="34">
        <f t="shared" si="8"/>
        <v>0.9459459459459459</v>
      </c>
      <c r="X15" s="54">
        <v>0.7027027027027027</v>
      </c>
      <c r="Y15" s="55">
        <v>0.918918918918919</v>
      </c>
      <c r="Z15" s="35">
        <v>0.5086149768058317</v>
      </c>
      <c r="AA15" s="36">
        <v>0.570722057</v>
      </c>
      <c r="AB15" s="37">
        <v>0.610303831</v>
      </c>
    </row>
    <row r="16" spans="1:28" s="140" customFormat="1" ht="13.5" customHeight="1">
      <c r="A16" s="402"/>
      <c r="B16" s="129" t="s">
        <v>11</v>
      </c>
      <c r="C16" s="28">
        <v>4</v>
      </c>
      <c r="D16" s="29">
        <v>1</v>
      </c>
      <c r="E16" s="29">
        <v>3</v>
      </c>
      <c r="F16" s="29">
        <v>5</v>
      </c>
      <c r="G16" s="29">
        <v>3</v>
      </c>
      <c r="H16" s="29">
        <v>3</v>
      </c>
      <c r="I16" s="53">
        <v>0</v>
      </c>
      <c r="J16" s="25">
        <f t="shared" si="5"/>
        <v>19</v>
      </c>
      <c r="K16" s="29">
        <v>27</v>
      </c>
      <c r="L16" s="53">
        <v>26</v>
      </c>
      <c r="M16" s="28">
        <v>1418</v>
      </c>
      <c r="N16" s="29">
        <v>1674</v>
      </c>
      <c r="O16" s="30">
        <v>1728</v>
      </c>
      <c r="P16" s="31">
        <f t="shared" si="0"/>
        <v>1.3333333333333333</v>
      </c>
      <c r="Q16" s="32">
        <f t="shared" si="6"/>
        <v>0.16666666666666666</v>
      </c>
      <c r="R16" s="32">
        <f t="shared" si="1"/>
        <v>0.6</v>
      </c>
      <c r="S16" s="32">
        <f t="shared" si="2"/>
        <v>0.45454545454545453</v>
      </c>
      <c r="T16" s="32">
        <f t="shared" si="3"/>
        <v>0.75</v>
      </c>
      <c r="U16" s="32">
        <f t="shared" si="7"/>
        <v>0.75</v>
      </c>
      <c r="V16" s="33">
        <f t="shared" si="4"/>
        <v>0</v>
      </c>
      <c r="W16" s="34">
        <f t="shared" si="8"/>
        <v>0.5135135135135135</v>
      </c>
      <c r="X16" s="54">
        <v>0.7297297297297297</v>
      </c>
      <c r="Y16" s="55">
        <v>0.7027027027027027</v>
      </c>
      <c r="Z16" s="35">
        <v>0.46783239854833386</v>
      </c>
      <c r="AA16" s="36">
        <v>0.552292973</v>
      </c>
      <c r="AB16" s="37">
        <v>0.571239669</v>
      </c>
    </row>
    <row r="17" spans="1:28" s="140" customFormat="1" ht="13.5" customHeight="1">
      <c r="A17" s="402">
        <v>4</v>
      </c>
      <c r="B17" s="139" t="s">
        <v>12</v>
      </c>
      <c r="C17" s="63">
        <v>2</v>
      </c>
      <c r="D17" s="64">
        <v>4</v>
      </c>
      <c r="E17" s="64">
        <v>4</v>
      </c>
      <c r="F17" s="64">
        <v>5</v>
      </c>
      <c r="G17" s="64">
        <v>2</v>
      </c>
      <c r="H17" s="64">
        <v>1</v>
      </c>
      <c r="I17" s="65">
        <v>2</v>
      </c>
      <c r="J17" s="212">
        <f t="shared" si="5"/>
        <v>20</v>
      </c>
      <c r="K17" s="64">
        <v>24</v>
      </c>
      <c r="L17" s="65">
        <v>39</v>
      </c>
      <c r="M17" s="63">
        <v>1629</v>
      </c>
      <c r="N17" s="64">
        <v>1765</v>
      </c>
      <c r="O17" s="66">
        <v>1684</v>
      </c>
      <c r="P17" s="83">
        <f t="shared" si="0"/>
        <v>0.6666666666666666</v>
      </c>
      <c r="Q17" s="84">
        <f t="shared" si="6"/>
        <v>0.6666666666666666</v>
      </c>
      <c r="R17" s="84">
        <f t="shared" si="1"/>
        <v>0.8</v>
      </c>
      <c r="S17" s="84">
        <f t="shared" si="2"/>
        <v>0.45454545454545453</v>
      </c>
      <c r="T17" s="84">
        <f t="shared" si="3"/>
        <v>0.5</v>
      </c>
      <c r="U17" s="84">
        <f t="shared" si="7"/>
        <v>0.25</v>
      </c>
      <c r="V17" s="85">
        <f t="shared" si="4"/>
        <v>0.5</v>
      </c>
      <c r="W17" s="86">
        <f t="shared" si="8"/>
        <v>0.5405405405405406</v>
      </c>
      <c r="X17" s="67">
        <v>0.6486486486486487</v>
      </c>
      <c r="Y17" s="68">
        <v>1.054054054054054</v>
      </c>
      <c r="Z17" s="70">
        <v>0.5378012545394519</v>
      </c>
      <c r="AA17" s="57">
        <v>0.583085563</v>
      </c>
      <c r="AB17" s="58">
        <v>0.558911384</v>
      </c>
    </row>
    <row r="18" spans="1:28" s="145" customFormat="1" ht="13.5" customHeight="1">
      <c r="A18" s="402"/>
      <c r="B18" s="129" t="s">
        <v>13</v>
      </c>
      <c r="C18" s="74">
        <v>2</v>
      </c>
      <c r="D18" s="75">
        <v>3</v>
      </c>
      <c r="E18" s="75">
        <v>4</v>
      </c>
      <c r="F18" s="75">
        <v>10</v>
      </c>
      <c r="G18" s="75">
        <v>4</v>
      </c>
      <c r="H18" s="75">
        <v>1</v>
      </c>
      <c r="I18" s="76">
        <v>4</v>
      </c>
      <c r="J18" s="25">
        <f t="shared" si="5"/>
        <v>28</v>
      </c>
      <c r="K18" s="75">
        <v>28</v>
      </c>
      <c r="L18" s="53">
        <v>28</v>
      </c>
      <c r="M18" s="74">
        <v>1826</v>
      </c>
      <c r="N18" s="75">
        <v>1785</v>
      </c>
      <c r="O18" s="30">
        <v>1843</v>
      </c>
      <c r="P18" s="31">
        <f t="shared" si="0"/>
        <v>0.6666666666666666</v>
      </c>
      <c r="Q18" s="32">
        <f t="shared" si="6"/>
        <v>0.5</v>
      </c>
      <c r="R18" s="32">
        <f t="shared" si="1"/>
        <v>0.8</v>
      </c>
      <c r="S18" s="32">
        <f t="shared" si="2"/>
        <v>0.9090909090909091</v>
      </c>
      <c r="T18" s="32">
        <f t="shared" si="3"/>
        <v>1</v>
      </c>
      <c r="U18" s="32">
        <f t="shared" si="7"/>
        <v>0.25</v>
      </c>
      <c r="V18" s="216">
        <f t="shared" si="4"/>
        <v>1</v>
      </c>
      <c r="W18" s="34">
        <f t="shared" si="8"/>
        <v>0.7567567567567568</v>
      </c>
      <c r="X18" s="32">
        <v>0.7567567567567568</v>
      </c>
      <c r="Y18" s="55">
        <v>0.7567567567567568</v>
      </c>
      <c r="Z18" s="131">
        <v>0.6016474464579901</v>
      </c>
      <c r="AA18" s="132">
        <v>0.588332235</v>
      </c>
      <c r="AB18" s="37">
        <v>0.610264901</v>
      </c>
    </row>
    <row r="19" spans="1:28" s="145" customFormat="1" ht="13.5" customHeight="1">
      <c r="A19" s="402"/>
      <c r="B19" s="129" t="s">
        <v>14</v>
      </c>
      <c r="C19" s="74">
        <v>0</v>
      </c>
      <c r="D19" s="75">
        <v>2</v>
      </c>
      <c r="E19" s="75">
        <v>7</v>
      </c>
      <c r="F19" s="75">
        <v>11</v>
      </c>
      <c r="G19" s="75">
        <v>3</v>
      </c>
      <c r="H19" s="75">
        <v>1</v>
      </c>
      <c r="I19" s="76">
        <v>2</v>
      </c>
      <c r="J19" s="25">
        <f t="shared" si="5"/>
        <v>26</v>
      </c>
      <c r="K19" s="75">
        <v>42</v>
      </c>
      <c r="L19" s="53">
        <v>36</v>
      </c>
      <c r="M19" s="74">
        <v>1860</v>
      </c>
      <c r="N19" s="75">
        <v>2084</v>
      </c>
      <c r="O19" s="30">
        <v>2006</v>
      </c>
      <c r="P19" s="31">
        <f t="shared" si="0"/>
        <v>0</v>
      </c>
      <c r="Q19" s="32">
        <f t="shared" si="6"/>
        <v>0.3333333333333333</v>
      </c>
      <c r="R19" s="32">
        <f t="shared" si="1"/>
        <v>1.4</v>
      </c>
      <c r="S19" s="32">
        <f t="shared" si="2"/>
        <v>1</v>
      </c>
      <c r="T19" s="32">
        <f t="shared" si="3"/>
        <v>0.75</v>
      </c>
      <c r="U19" s="32">
        <f t="shared" si="7"/>
        <v>0.25</v>
      </c>
      <c r="V19" s="216">
        <f t="shared" si="4"/>
        <v>0.5</v>
      </c>
      <c r="W19" s="34">
        <f t="shared" si="8"/>
        <v>0.7027027027027027</v>
      </c>
      <c r="X19" s="32">
        <v>1.135135135135135</v>
      </c>
      <c r="Y19" s="55">
        <v>0.972972972972973</v>
      </c>
      <c r="Z19" s="131">
        <v>0.6124464932499177</v>
      </c>
      <c r="AA19" s="132">
        <v>0.687335092</v>
      </c>
      <c r="AB19" s="37">
        <v>0.665119363</v>
      </c>
    </row>
    <row r="20" spans="1:28" s="145" customFormat="1" ht="13.5" customHeight="1">
      <c r="A20" s="402"/>
      <c r="B20" s="129" t="s">
        <v>15</v>
      </c>
      <c r="C20" s="74">
        <v>1</v>
      </c>
      <c r="D20" s="75">
        <v>1</v>
      </c>
      <c r="E20" s="75">
        <v>4</v>
      </c>
      <c r="F20" s="75">
        <v>9</v>
      </c>
      <c r="G20" s="75">
        <v>3</v>
      </c>
      <c r="H20" s="75">
        <v>4</v>
      </c>
      <c r="I20" s="76">
        <v>1</v>
      </c>
      <c r="J20" s="25">
        <f t="shared" si="5"/>
        <v>23</v>
      </c>
      <c r="K20" s="75">
        <v>37</v>
      </c>
      <c r="L20" s="53">
        <v>49</v>
      </c>
      <c r="M20" s="74">
        <v>1853</v>
      </c>
      <c r="N20" s="75">
        <v>2184</v>
      </c>
      <c r="O20" s="30">
        <v>2165</v>
      </c>
      <c r="P20" s="31">
        <f t="shared" si="0"/>
        <v>0.3333333333333333</v>
      </c>
      <c r="Q20" s="32">
        <f t="shared" si="6"/>
        <v>0.16666666666666666</v>
      </c>
      <c r="R20" s="32">
        <f t="shared" si="1"/>
        <v>0.8</v>
      </c>
      <c r="S20" s="32">
        <f t="shared" si="2"/>
        <v>0.8181818181818182</v>
      </c>
      <c r="T20" s="32">
        <f t="shared" si="3"/>
        <v>0.75</v>
      </c>
      <c r="U20" s="32">
        <f t="shared" si="7"/>
        <v>1</v>
      </c>
      <c r="V20" s="216">
        <f t="shared" si="4"/>
        <v>0.25</v>
      </c>
      <c r="W20" s="34">
        <f t="shared" si="8"/>
        <v>0.6216216216216216</v>
      </c>
      <c r="X20" s="32">
        <v>1</v>
      </c>
      <c r="Y20" s="55">
        <v>1.3243243243243243</v>
      </c>
      <c r="Z20" s="131">
        <v>0.6107448912326962</v>
      </c>
      <c r="AA20" s="132">
        <v>0.723178808</v>
      </c>
      <c r="AB20" s="37">
        <v>0.714757346</v>
      </c>
    </row>
    <row r="21" spans="1:28" s="145" customFormat="1" ht="13.5" customHeight="1">
      <c r="A21" s="402"/>
      <c r="B21" s="129" t="s">
        <v>16</v>
      </c>
      <c r="C21" s="74">
        <v>3</v>
      </c>
      <c r="D21" s="75">
        <v>6</v>
      </c>
      <c r="E21" s="75">
        <v>7</v>
      </c>
      <c r="F21" s="75">
        <v>6</v>
      </c>
      <c r="G21" s="75">
        <v>2</v>
      </c>
      <c r="H21" s="75">
        <v>1</v>
      </c>
      <c r="I21" s="76">
        <v>1</v>
      </c>
      <c r="J21" s="25">
        <f t="shared" si="5"/>
        <v>26</v>
      </c>
      <c r="K21" s="75">
        <v>47</v>
      </c>
      <c r="L21" s="53">
        <v>43</v>
      </c>
      <c r="M21" s="74">
        <v>1678</v>
      </c>
      <c r="N21" s="75">
        <v>2145</v>
      </c>
      <c r="O21" s="30">
        <v>2075</v>
      </c>
      <c r="P21" s="31">
        <f t="shared" si="0"/>
        <v>1</v>
      </c>
      <c r="Q21" s="32">
        <f t="shared" si="6"/>
        <v>1</v>
      </c>
      <c r="R21" s="32">
        <f t="shared" si="1"/>
        <v>1.4</v>
      </c>
      <c r="S21" s="32">
        <f t="shared" si="2"/>
        <v>0.5454545454545454</v>
      </c>
      <c r="T21" s="32">
        <f t="shared" si="3"/>
        <v>0.5</v>
      </c>
      <c r="U21" s="32">
        <f t="shared" si="7"/>
        <v>0.25</v>
      </c>
      <c r="V21" s="216">
        <f t="shared" si="4"/>
        <v>0.25</v>
      </c>
      <c r="W21" s="34">
        <f t="shared" si="8"/>
        <v>0.7027027027027027</v>
      </c>
      <c r="X21" s="32">
        <v>1.2702702702702702</v>
      </c>
      <c r="Y21" s="55">
        <v>1.162162162162162</v>
      </c>
      <c r="Z21" s="131">
        <v>0.5598932265598933</v>
      </c>
      <c r="AA21" s="132">
        <v>0.709090909</v>
      </c>
      <c r="AB21" s="37">
        <v>0.687086093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3</v>
      </c>
      <c r="E22" s="81">
        <v>1</v>
      </c>
      <c r="F22" s="81">
        <v>8</v>
      </c>
      <c r="G22" s="81">
        <v>3</v>
      </c>
      <c r="H22" s="81">
        <v>2</v>
      </c>
      <c r="I22" s="82">
        <v>3</v>
      </c>
      <c r="J22" s="212">
        <f t="shared" si="5"/>
        <v>20</v>
      </c>
      <c r="K22" s="81">
        <v>34</v>
      </c>
      <c r="L22" s="65">
        <v>36</v>
      </c>
      <c r="M22" s="80">
        <v>1174</v>
      </c>
      <c r="N22" s="81">
        <v>1828</v>
      </c>
      <c r="O22" s="66">
        <v>1727</v>
      </c>
      <c r="P22" s="83">
        <f t="shared" si="0"/>
        <v>0</v>
      </c>
      <c r="Q22" s="84">
        <f t="shared" si="6"/>
        <v>0.5</v>
      </c>
      <c r="R22" s="84">
        <f t="shared" si="1"/>
        <v>0.2</v>
      </c>
      <c r="S22" s="84">
        <f t="shared" si="2"/>
        <v>0.7272727272727273</v>
      </c>
      <c r="T22" s="84">
        <f t="shared" si="3"/>
        <v>0.75</v>
      </c>
      <c r="U22" s="84">
        <f t="shared" si="7"/>
        <v>0.5</v>
      </c>
      <c r="V22" s="215">
        <f t="shared" si="4"/>
        <v>0.75</v>
      </c>
      <c r="W22" s="86">
        <f t="shared" si="8"/>
        <v>0.5405405405405406</v>
      </c>
      <c r="X22" s="84">
        <v>0.918918918918919</v>
      </c>
      <c r="Y22" s="68">
        <v>0.972972972972973</v>
      </c>
      <c r="Z22" s="142">
        <v>0.3872031662269129</v>
      </c>
      <c r="AA22" s="143">
        <v>0.6128059</v>
      </c>
      <c r="AB22" s="58">
        <v>0.580114209</v>
      </c>
    </row>
    <row r="23" spans="1:28" s="145" customFormat="1" ht="13.5" customHeight="1">
      <c r="A23" s="402"/>
      <c r="B23" s="129" t="s">
        <v>18</v>
      </c>
      <c r="C23" s="74">
        <v>1</v>
      </c>
      <c r="D23" s="75">
        <v>7</v>
      </c>
      <c r="E23" s="75">
        <v>3</v>
      </c>
      <c r="F23" s="75">
        <v>13</v>
      </c>
      <c r="G23" s="75">
        <v>6</v>
      </c>
      <c r="H23" s="75">
        <v>2</v>
      </c>
      <c r="I23" s="76">
        <v>5</v>
      </c>
      <c r="J23" s="25">
        <f t="shared" si="5"/>
        <v>37</v>
      </c>
      <c r="K23" s="75">
        <v>24</v>
      </c>
      <c r="L23" s="53">
        <v>38</v>
      </c>
      <c r="M23" s="74">
        <v>1767</v>
      </c>
      <c r="N23" s="75">
        <v>1292</v>
      </c>
      <c r="O23" s="30">
        <v>1620</v>
      </c>
      <c r="P23" s="31">
        <f t="shared" si="0"/>
        <v>0.3333333333333333</v>
      </c>
      <c r="Q23" s="32">
        <f t="shared" si="6"/>
        <v>1.1666666666666667</v>
      </c>
      <c r="R23" s="32">
        <f t="shared" si="1"/>
        <v>0.6</v>
      </c>
      <c r="S23" s="32">
        <f t="shared" si="2"/>
        <v>1.1818181818181819</v>
      </c>
      <c r="T23" s="32">
        <f t="shared" si="3"/>
        <v>1.5</v>
      </c>
      <c r="U23" s="32">
        <f t="shared" si="7"/>
        <v>0.5</v>
      </c>
      <c r="V23" s="33">
        <f t="shared" si="4"/>
        <v>1.25</v>
      </c>
      <c r="W23" s="34">
        <f t="shared" si="8"/>
        <v>1</v>
      </c>
      <c r="X23" s="32">
        <v>0.6486486486486487</v>
      </c>
      <c r="Y23" s="55">
        <v>1.027027027027027</v>
      </c>
      <c r="Z23" s="131">
        <v>0.5820158102766798</v>
      </c>
      <c r="AA23" s="132">
        <v>0.427107438</v>
      </c>
      <c r="AB23" s="37">
        <v>0.536246276</v>
      </c>
    </row>
    <row r="24" spans="1:28" s="145" customFormat="1" ht="13.5" customHeight="1">
      <c r="A24" s="402"/>
      <c r="B24" s="129" t="s">
        <v>19</v>
      </c>
      <c r="C24" s="74">
        <v>0</v>
      </c>
      <c r="D24" s="75">
        <v>4</v>
      </c>
      <c r="E24" s="75">
        <v>5</v>
      </c>
      <c r="F24" s="75">
        <v>11</v>
      </c>
      <c r="G24" s="75">
        <v>4</v>
      </c>
      <c r="H24" s="75">
        <v>8</v>
      </c>
      <c r="I24" s="76">
        <v>0</v>
      </c>
      <c r="J24" s="25">
        <f t="shared" si="5"/>
        <v>32</v>
      </c>
      <c r="K24" s="75">
        <v>41</v>
      </c>
      <c r="L24" s="53">
        <v>42</v>
      </c>
      <c r="M24" s="74">
        <v>1896</v>
      </c>
      <c r="N24" s="75">
        <v>2049</v>
      </c>
      <c r="O24" s="30">
        <v>2048</v>
      </c>
      <c r="P24" s="31">
        <f t="shared" si="0"/>
        <v>0</v>
      </c>
      <c r="Q24" s="32">
        <f t="shared" si="6"/>
        <v>0.6666666666666666</v>
      </c>
      <c r="R24" s="32">
        <f t="shared" si="1"/>
        <v>1</v>
      </c>
      <c r="S24" s="32">
        <f t="shared" si="2"/>
        <v>1</v>
      </c>
      <c r="T24" s="32">
        <f t="shared" si="3"/>
        <v>1</v>
      </c>
      <c r="U24" s="32">
        <f t="shared" si="7"/>
        <v>2</v>
      </c>
      <c r="V24" s="33">
        <f t="shared" si="4"/>
        <v>0</v>
      </c>
      <c r="W24" s="34">
        <f t="shared" si="8"/>
        <v>0.8648648648648649</v>
      </c>
      <c r="X24" s="32">
        <v>1.1081081081081081</v>
      </c>
      <c r="Y24" s="55">
        <v>1.135135135135135</v>
      </c>
      <c r="Z24" s="131">
        <v>0.6240947992100065</v>
      </c>
      <c r="AA24" s="132">
        <v>0.676014517</v>
      </c>
      <c r="AB24" s="37">
        <v>0.675907591</v>
      </c>
    </row>
    <row r="25" spans="1:28" s="145" customFormat="1" ht="13.5" customHeight="1">
      <c r="A25" s="402"/>
      <c r="B25" s="129" t="s">
        <v>20</v>
      </c>
      <c r="C25" s="74">
        <v>1</v>
      </c>
      <c r="D25" s="75">
        <v>1</v>
      </c>
      <c r="E25" s="75">
        <v>4</v>
      </c>
      <c r="F25" s="75">
        <v>7</v>
      </c>
      <c r="G25" s="75">
        <v>8</v>
      </c>
      <c r="H25" s="75">
        <v>2</v>
      </c>
      <c r="I25" s="76">
        <v>2</v>
      </c>
      <c r="J25" s="25">
        <f t="shared" si="5"/>
        <v>25</v>
      </c>
      <c r="K25" s="75">
        <v>35</v>
      </c>
      <c r="L25" s="53">
        <v>48</v>
      </c>
      <c r="M25" s="74">
        <v>1806</v>
      </c>
      <c r="N25" s="75">
        <v>2086</v>
      </c>
      <c r="O25" s="30">
        <v>2184</v>
      </c>
      <c r="P25" s="31">
        <f t="shared" si="0"/>
        <v>0.3333333333333333</v>
      </c>
      <c r="Q25" s="32">
        <f t="shared" si="6"/>
        <v>0.16666666666666666</v>
      </c>
      <c r="R25" s="32">
        <f t="shared" si="1"/>
        <v>0.8</v>
      </c>
      <c r="S25" s="32">
        <f t="shared" si="2"/>
        <v>0.6363636363636364</v>
      </c>
      <c r="T25" s="32">
        <f t="shared" si="3"/>
        <v>2</v>
      </c>
      <c r="U25" s="32">
        <f t="shared" si="7"/>
        <v>0.5</v>
      </c>
      <c r="V25" s="33">
        <f t="shared" si="4"/>
        <v>0.5</v>
      </c>
      <c r="W25" s="34">
        <f t="shared" si="8"/>
        <v>0.6756756756756757</v>
      </c>
      <c r="X25" s="32">
        <v>0.9459459459459459</v>
      </c>
      <c r="Y25" s="55">
        <v>1.2972972972972974</v>
      </c>
      <c r="Z25" s="131">
        <v>0.5944700460829493</v>
      </c>
      <c r="AA25" s="132">
        <v>0.689814815</v>
      </c>
      <c r="AB25" s="37">
        <v>0.721506442</v>
      </c>
    </row>
    <row r="26" spans="1:28" s="145" customFormat="1" ht="13.5" customHeight="1">
      <c r="A26" s="402">
        <v>6</v>
      </c>
      <c r="B26" s="139" t="s">
        <v>21</v>
      </c>
      <c r="C26" s="80">
        <v>0</v>
      </c>
      <c r="D26" s="81">
        <v>3</v>
      </c>
      <c r="E26" s="81">
        <v>2</v>
      </c>
      <c r="F26" s="81">
        <v>6</v>
      </c>
      <c r="G26" s="81">
        <v>5</v>
      </c>
      <c r="H26" s="81">
        <v>4</v>
      </c>
      <c r="I26" s="82">
        <v>1</v>
      </c>
      <c r="J26" s="212">
        <f t="shared" si="5"/>
        <v>21</v>
      </c>
      <c r="K26" s="81">
        <v>34</v>
      </c>
      <c r="L26" s="65">
        <v>35</v>
      </c>
      <c r="M26" s="80">
        <v>1700</v>
      </c>
      <c r="N26" s="81">
        <v>2051</v>
      </c>
      <c r="O26" s="66">
        <v>2251</v>
      </c>
      <c r="P26" s="83">
        <f t="shared" si="0"/>
        <v>0</v>
      </c>
      <c r="Q26" s="84">
        <f t="shared" si="6"/>
        <v>0.5</v>
      </c>
      <c r="R26" s="84">
        <f t="shared" si="1"/>
        <v>0.4</v>
      </c>
      <c r="S26" s="84">
        <f t="shared" si="2"/>
        <v>0.5454545454545454</v>
      </c>
      <c r="T26" s="84">
        <f t="shared" si="3"/>
        <v>1.25</v>
      </c>
      <c r="U26" s="84">
        <f t="shared" si="7"/>
        <v>1</v>
      </c>
      <c r="V26" s="85">
        <f t="shared" si="4"/>
        <v>0.25</v>
      </c>
      <c r="W26" s="86">
        <f t="shared" si="8"/>
        <v>0.5675675675675675</v>
      </c>
      <c r="X26" s="84">
        <v>0.918918918918919</v>
      </c>
      <c r="Y26" s="68">
        <v>0.9459459459459459</v>
      </c>
      <c r="Z26" s="142">
        <v>0.5592105263157895</v>
      </c>
      <c r="AA26" s="143">
        <v>0.676451187</v>
      </c>
      <c r="AB26" s="58">
        <v>0.743149554</v>
      </c>
    </row>
    <row r="27" spans="1:28" s="145" customFormat="1" ht="13.5" customHeight="1">
      <c r="A27" s="402"/>
      <c r="B27" s="129" t="s">
        <v>22</v>
      </c>
      <c r="C27" s="74">
        <v>0</v>
      </c>
      <c r="D27" s="75">
        <v>3</v>
      </c>
      <c r="E27" s="75">
        <v>3</v>
      </c>
      <c r="F27" s="75">
        <v>7</v>
      </c>
      <c r="G27" s="75">
        <v>3</v>
      </c>
      <c r="H27" s="75">
        <v>2</v>
      </c>
      <c r="I27" s="76">
        <v>1</v>
      </c>
      <c r="J27" s="25">
        <f t="shared" si="5"/>
        <v>19</v>
      </c>
      <c r="K27" s="75">
        <v>24</v>
      </c>
      <c r="L27" s="53">
        <v>44</v>
      </c>
      <c r="M27" s="74">
        <v>1733</v>
      </c>
      <c r="N27" s="75">
        <v>2063</v>
      </c>
      <c r="O27" s="30">
        <v>2144</v>
      </c>
      <c r="P27" s="31">
        <f t="shared" si="0"/>
        <v>0</v>
      </c>
      <c r="Q27" s="32">
        <f t="shared" si="6"/>
        <v>0.5</v>
      </c>
      <c r="R27" s="32">
        <f t="shared" si="1"/>
        <v>0.6</v>
      </c>
      <c r="S27" s="32">
        <f t="shared" si="2"/>
        <v>0.6363636363636364</v>
      </c>
      <c r="T27" s="32">
        <f t="shared" si="3"/>
        <v>0.75</v>
      </c>
      <c r="U27" s="32">
        <f t="shared" si="7"/>
        <v>0.5</v>
      </c>
      <c r="V27" s="216">
        <f t="shared" si="4"/>
        <v>0.25</v>
      </c>
      <c r="W27" s="34">
        <f t="shared" si="8"/>
        <v>0.5135135135135135</v>
      </c>
      <c r="X27" s="32">
        <v>0.6486486486486487</v>
      </c>
      <c r="Y27" s="55">
        <v>1.1891891891891893</v>
      </c>
      <c r="Z27" s="131">
        <v>0.569878329496876</v>
      </c>
      <c r="AA27" s="132">
        <v>0.680858086</v>
      </c>
      <c r="AB27" s="37">
        <v>0.706657877</v>
      </c>
    </row>
    <row r="28" spans="1:28" s="145" customFormat="1" ht="13.5" customHeight="1">
      <c r="A28" s="402"/>
      <c r="B28" s="129" t="s">
        <v>23</v>
      </c>
      <c r="C28" s="74">
        <v>0</v>
      </c>
      <c r="D28" s="75">
        <v>7</v>
      </c>
      <c r="E28" s="75">
        <v>3</v>
      </c>
      <c r="F28" s="75">
        <v>8</v>
      </c>
      <c r="G28" s="75">
        <v>7</v>
      </c>
      <c r="H28" s="75">
        <v>1</v>
      </c>
      <c r="I28" s="76">
        <v>1</v>
      </c>
      <c r="J28" s="25">
        <f t="shared" si="5"/>
        <v>27</v>
      </c>
      <c r="K28" s="75">
        <v>33</v>
      </c>
      <c r="L28" s="53">
        <v>33</v>
      </c>
      <c r="M28" s="74">
        <v>1874</v>
      </c>
      <c r="N28" s="75">
        <v>2127</v>
      </c>
      <c r="O28" s="30">
        <v>2170</v>
      </c>
      <c r="P28" s="31">
        <f t="shared" si="0"/>
        <v>0</v>
      </c>
      <c r="Q28" s="32">
        <f t="shared" si="6"/>
        <v>1.1666666666666667</v>
      </c>
      <c r="R28" s="32">
        <f t="shared" si="1"/>
        <v>0.6</v>
      </c>
      <c r="S28" s="32">
        <f t="shared" si="2"/>
        <v>0.7272727272727273</v>
      </c>
      <c r="T28" s="32">
        <f t="shared" si="3"/>
        <v>1.75</v>
      </c>
      <c r="U28" s="32">
        <f t="shared" si="7"/>
        <v>0.25</v>
      </c>
      <c r="V28" s="216">
        <f t="shared" si="4"/>
        <v>0.25</v>
      </c>
      <c r="W28" s="34">
        <f t="shared" si="8"/>
        <v>0.7297297297297297</v>
      </c>
      <c r="X28" s="32">
        <v>0.8918918918918919</v>
      </c>
      <c r="Y28" s="55">
        <v>0.8918918918918919</v>
      </c>
      <c r="Z28" s="131">
        <v>0.6168531928900592</v>
      </c>
      <c r="AA28" s="132">
        <v>0.701980198</v>
      </c>
      <c r="AB28" s="37">
        <v>0.715699208</v>
      </c>
    </row>
    <row r="29" spans="1:28" s="145" customFormat="1" ht="13.5" customHeight="1">
      <c r="A29" s="402"/>
      <c r="B29" s="129" t="s">
        <v>24</v>
      </c>
      <c r="C29" s="74">
        <v>2</v>
      </c>
      <c r="D29" s="75">
        <v>5</v>
      </c>
      <c r="E29" s="75">
        <v>7</v>
      </c>
      <c r="F29" s="75">
        <v>6</v>
      </c>
      <c r="G29" s="75">
        <v>6</v>
      </c>
      <c r="H29" s="75">
        <v>3</v>
      </c>
      <c r="I29" s="76">
        <v>4</v>
      </c>
      <c r="J29" s="25">
        <f t="shared" si="5"/>
        <v>33</v>
      </c>
      <c r="K29" s="75">
        <v>35</v>
      </c>
      <c r="L29" s="53">
        <v>35</v>
      </c>
      <c r="M29" s="74">
        <v>2068</v>
      </c>
      <c r="N29" s="75">
        <v>2225</v>
      </c>
      <c r="O29" s="30">
        <v>2351</v>
      </c>
      <c r="P29" s="31">
        <f t="shared" si="0"/>
        <v>0.6666666666666666</v>
      </c>
      <c r="Q29" s="32">
        <f t="shared" si="6"/>
        <v>0.8333333333333334</v>
      </c>
      <c r="R29" s="32">
        <f t="shared" si="1"/>
        <v>1.4</v>
      </c>
      <c r="S29" s="32">
        <f t="shared" si="2"/>
        <v>0.5454545454545454</v>
      </c>
      <c r="T29" s="32">
        <f t="shared" si="3"/>
        <v>1.5</v>
      </c>
      <c r="U29" s="32">
        <f t="shared" si="7"/>
        <v>0.75</v>
      </c>
      <c r="V29" s="216">
        <f t="shared" si="4"/>
        <v>1</v>
      </c>
      <c r="W29" s="34">
        <f t="shared" si="8"/>
        <v>0.8918918918918919</v>
      </c>
      <c r="X29" s="32">
        <v>0.9459459459459459</v>
      </c>
      <c r="Y29" s="55">
        <v>0.9459459459459459</v>
      </c>
      <c r="Z29" s="131">
        <v>0.6822830748927746</v>
      </c>
      <c r="AA29" s="132">
        <v>0.734323432</v>
      </c>
      <c r="AB29" s="37">
        <v>0.775907591</v>
      </c>
    </row>
    <row r="30" spans="1:28" s="145" customFormat="1" ht="13.5" customHeight="1">
      <c r="A30" s="402">
        <v>7</v>
      </c>
      <c r="B30" s="139" t="s">
        <v>25</v>
      </c>
      <c r="C30" s="80">
        <v>2</v>
      </c>
      <c r="D30" s="81">
        <v>3</v>
      </c>
      <c r="E30" s="81">
        <v>7</v>
      </c>
      <c r="F30" s="81">
        <v>10</v>
      </c>
      <c r="G30" s="81">
        <v>6</v>
      </c>
      <c r="H30" s="81">
        <v>0</v>
      </c>
      <c r="I30" s="82">
        <v>2</v>
      </c>
      <c r="J30" s="212">
        <f t="shared" si="5"/>
        <v>30</v>
      </c>
      <c r="K30" s="81">
        <v>42</v>
      </c>
      <c r="L30" s="65">
        <v>52</v>
      </c>
      <c r="M30" s="80">
        <v>2051</v>
      </c>
      <c r="N30" s="81">
        <v>2256</v>
      </c>
      <c r="O30" s="66">
        <v>2405</v>
      </c>
      <c r="P30" s="83">
        <f t="shared" si="0"/>
        <v>0.6666666666666666</v>
      </c>
      <c r="Q30" s="84">
        <f t="shared" si="6"/>
        <v>0.5</v>
      </c>
      <c r="R30" s="84">
        <f t="shared" si="1"/>
        <v>1.4</v>
      </c>
      <c r="S30" s="84">
        <f t="shared" si="2"/>
        <v>0.9090909090909091</v>
      </c>
      <c r="T30" s="84">
        <f t="shared" si="3"/>
        <v>1.5</v>
      </c>
      <c r="U30" s="84">
        <f t="shared" si="7"/>
        <v>0</v>
      </c>
      <c r="V30" s="215">
        <f t="shared" si="4"/>
        <v>0.5</v>
      </c>
      <c r="W30" s="86">
        <f t="shared" si="8"/>
        <v>0.8108108108108109</v>
      </c>
      <c r="X30" s="84">
        <v>1.135135135135135</v>
      </c>
      <c r="Y30" s="68">
        <v>1.4054054054054055</v>
      </c>
      <c r="Z30" s="142">
        <v>0.6748930569266206</v>
      </c>
      <c r="AA30" s="143">
        <v>0.743572841</v>
      </c>
      <c r="AB30" s="58">
        <v>0.794778586</v>
      </c>
    </row>
    <row r="31" spans="1:28" s="145" customFormat="1" ht="13.5" customHeight="1">
      <c r="A31" s="402"/>
      <c r="B31" s="129" t="s">
        <v>26</v>
      </c>
      <c r="C31" s="74">
        <v>0</v>
      </c>
      <c r="D31" s="75">
        <v>8</v>
      </c>
      <c r="E31" s="75">
        <v>7</v>
      </c>
      <c r="F31" s="75">
        <v>7</v>
      </c>
      <c r="G31" s="75">
        <v>1</v>
      </c>
      <c r="H31" s="75">
        <v>3</v>
      </c>
      <c r="I31" s="76">
        <v>2</v>
      </c>
      <c r="J31" s="25">
        <f t="shared" si="5"/>
        <v>28</v>
      </c>
      <c r="K31" s="75">
        <v>44</v>
      </c>
      <c r="L31" s="53">
        <v>37</v>
      </c>
      <c r="M31" s="74">
        <v>2043</v>
      </c>
      <c r="N31" s="75">
        <v>2391</v>
      </c>
      <c r="O31" s="30">
        <v>2360</v>
      </c>
      <c r="P31" s="31">
        <f t="shared" si="0"/>
        <v>0</v>
      </c>
      <c r="Q31" s="32">
        <f t="shared" si="6"/>
        <v>1.3333333333333333</v>
      </c>
      <c r="R31" s="32">
        <f t="shared" si="1"/>
        <v>1.4</v>
      </c>
      <c r="S31" s="32">
        <f t="shared" si="2"/>
        <v>0.6363636363636364</v>
      </c>
      <c r="T31" s="32">
        <f t="shared" si="3"/>
        <v>0.25</v>
      </c>
      <c r="U31" s="32">
        <f t="shared" si="7"/>
        <v>0.75</v>
      </c>
      <c r="V31" s="33">
        <f t="shared" si="4"/>
        <v>0.5</v>
      </c>
      <c r="W31" s="34">
        <f t="shared" si="8"/>
        <v>0.7567567567567568</v>
      </c>
      <c r="X31" s="32">
        <v>1.1891891891891893</v>
      </c>
      <c r="Y31" s="55">
        <v>1</v>
      </c>
      <c r="Z31" s="131">
        <v>0.6715976331360947</v>
      </c>
      <c r="AA31" s="132">
        <v>0.789630119</v>
      </c>
      <c r="AB31" s="37">
        <v>0.778107484</v>
      </c>
    </row>
    <row r="32" spans="1:28" s="145" customFormat="1" ht="13.5" customHeight="1">
      <c r="A32" s="402"/>
      <c r="B32" s="129" t="s">
        <v>27</v>
      </c>
      <c r="C32" s="74">
        <v>2</v>
      </c>
      <c r="D32" s="75">
        <v>7</v>
      </c>
      <c r="E32" s="75">
        <v>6</v>
      </c>
      <c r="F32" s="75">
        <v>11</v>
      </c>
      <c r="G32" s="75">
        <v>5</v>
      </c>
      <c r="H32" s="75">
        <v>2</v>
      </c>
      <c r="I32" s="76">
        <v>3</v>
      </c>
      <c r="J32" s="25">
        <f t="shared" si="5"/>
        <v>36</v>
      </c>
      <c r="K32" s="75">
        <v>45</v>
      </c>
      <c r="L32" s="53">
        <v>36</v>
      </c>
      <c r="M32" s="74">
        <v>1999</v>
      </c>
      <c r="N32" s="75">
        <v>2475</v>
      </c>
      <c r="O32" s="30">
        <v>2433</v>
      </c>
      <c r="P32" s="31">
        <f t="shared" si="0"/>
        <v>0.6666666666666666</v>
      </c>
      <c r="Q32" s="32">
        <f t="shared" si="6"/>
        <v>1.1666666666666667</v>
      </c>
      <c r="R32" s="32">
        <f t="shared" si="1"/>
        <v>1.2</v>
      </c>
      <c r="S32" s="32">
        <f t="shared" si="2"/>
        <v>1</v>
      </c>
      <c r="T32" s="32">
        <f t="shared" si="3"/>
        <v>1.25</v>
      </c>
      <c r="U32" s="32">
        <f t="shared" si="7"/>
        <v>0.5</v>
      </c>
      <c r="V32" s="33">
        <f t="shared" si="4"/>
        <v>0.75</v>
      </c>
      <c r="W32" s="34">
        <f t="shared" si="8"/>
        <v>0.972972972972973</v>
      </c>
      <c r="X32" s="32">
        <v>1.2162162162162162</v>
      </c>
      <c r="Y32" s="55">
        <v>0.972972972972973</v>
      </c>
      <c r="Z32" s="131">
        <v>0.6606080634500991</v>
      </c>
      <c r="AA32" s="132">
        <v>0.816831683</v>
      </c>
      <c r="AB32" s="37">
        <v>0.802176063</v>
      </c>
    </row>
    <row r="33" spans="1:28" s="145" customFormat="1" ht="13.5" customHeight="1">
      <c r="A33" s="402"/>
      <c r="B33" s="129" t="s">
        <v>28</v>
      </c>
      <c r="C33" s="74">
        <v>1</v>
      </c>
      <c r="D33" s="75">
        <v>9</v>
      </c>
      <c r="E33" s="75">
        <v>8</v>
      </c>
      <c r="F33" s="75">
        <v>14</v>
      </c>
      <c r="G33" s="75">
        <v>5</v>
      </c>
      <c r="H33" s="75">
        <v>2</v>
      </c>
      <c r="I33" s="76">
        <v>0</v>
      </c>
      <c r="J33" s="25">
        <f t="shared" si="5"/>
        <v>39</v>
      </c>
      <c r="K33" s="75">
        <v>54</v>
      </c>
      <c r="L33" s="53">
        <v>57</v>
      </c>
      <c r="M33" s="74">
        <v>1839</v>
      </c>
      <c r="N33" s="75">
        <v>2480</v>
      </c>
      <c r="O33" s="30">
        <v>2398</v>
      </c>
      <c r="P33" s="31">
        <f t="shared" si="0"/>
        <v>0.3333333333333333</v>
      </c>
      <c r="Q33" s="32">
        <f t="shared" si="6"/>
        <v>1.5</v>
      </c>
      <c r="R33" s="32">
        <f t="shared" si="1"/>
        <v>1.6</v>
      </c>
      <c r="S33" s="32">
        <f t="shared" si="2"/>
        <v>1.2727272727272727</v>
      </c>
      <c r="T33" s="32">
        <f t="shared" si="3"/>
        <v>1.25</v>
      </c>
      <c r="U33" s="32">
        <f t="shared" si="7"/>
        <v>0.5</v>
      </c>
      <c r="V33" s="33">
        <f t="shared" si="4"/>
        <v>0</v>
      </c>
      <c r="W33" s="34">
        <f t="shared" si="8"/>
        <v>1.054054054054054</v>
      </c>
      <c r="X33" s="32">
        <v>1.4594594594594594</v>
      </c>
      <c r="Y33" s="55">
        <v>1.5405405405405406</v>
      </c>
      <c r="Z33" s="131">
        <v>0.6061305207646671</v>
      </c>
      <c r="AA33" s="132">
        <v>0.821736249</v>
      </c>
      <c r="AB33" s="37">
        <v>0.794039735</v>
      </c>
    </row>
    <row r="34" spans="1:28" s="145" customFormat="1" ht="13.5" customHeight="1">
      <c r="A34" s="402"/>
      <c r="B34" s="129" t="s">
        <v>29</v>
      </c>
      <c r="C34" s="74">
        <v>1</v>
      </c>
      <c r="D34" s="75">
        <v>10</v>
      </c>
      <c r="E34" s="75">
        <v>4</v>
      </c>
      <c r="F34" s="75">
        <v>14</v>
      </c>
      <c r="G34" s="75">
        <v>8</v>
      </c>
      <c r="H34" s="75">
        <v>6</v>
      </c>
      <c r="I34" s="76">
        <v>2</v>
      </c>
      <c r="J34" s="25">
        <f t="shared" si="5"/>
        <v>45</v>
      </c>
      <c r="K34" s="75">
        <v>22</v>
      </c>
      <c r="L34" s="53">
        <v>53</v>
      </c>
      <c r="M34" s="74">
        <v>1954</v>
      </c>
      <c r="N34" s="75">
        <v>2091</v>
      </c>
      <c r="O34" s="30">
        <v>2274</v>
      </c>
      <c r="P34" s="31">
        <f t="shared" si="0"/>
        <v>0.3333333333333333</v>
      </c>
      <c r="Q34" s="32">
        <f t="shared" si="6"/>
        <v>1.6666666666666667</v>
      </c>
      <c r="R34" s="32">
        <f t="shared" si="1"/>
        <v>0.8</v>
      </c>
      <c r="S34" s="32">
        <f t="shared" si="2"/>
        <v>1.2727272727272727</v>
      </c>
      <c r="T34" s="32">
        <f t="shared" si="3"/>
        <v>2</v>
      </c>
      <c r="U34" s="32">
        <f t="shared" si="7"/>
        <v>1.5</v>
      </c>
      <c r="V34" s="33">
        <f t="shared" si="4"/>
        <v>0.5</v>
      </c>
      <c r="W34" s="34">
        <f t="shared" si="8"/>
        <v>1.2162162162162162</v>
      </c>
      <c r="X34" s="32">
        <v>0.5945945945945946</v>
      </c>
      <c r="Y34" s="55">
        <v>1.4324324324324325</v>
      </c>
      <c r="Z34" s="131">
        <v>0.643822075782537</v>
      </c>
      <c r="AA34" s="132">
        <v>0.690554822</v>
      </c>
      <c r="AB34" s="37">
        <v>0.750990753</v>
      </c>
    </row>
    <row r="35" spans="1:28" s="145" customFormat="1" ht="13.5" customHeight="1">
      <c r="A35" s="402">
        <v>8</v>
      </c>
      <c r="B35" s="139" t="s">
        <v>30</v>
      </c>
      <c r="C35" s="80">
        <v>1</v>
      </c>
      <c r="D35" s="81">
        <v>7</v>
      </c>
      <c r="E35" s="81">
        <v>7</v>
      </c>
      <c r="F35" s="81">
        <v>12</v>
      </c>
      <c r="G35" s="81">
        <v>6</v>
      </c>
      <c r="H35" s="81">
        <v>7</v>
      </c>
      <c r="I35" s="82">
        <v>1</v>
      </c>
      <c r="J35" s="212">
        <f t="shared" si="5"/>
        <v>41</v>
      </c>
      <c r="K35" s="81">
        <v>43</v>
      </c>
      <c r="L35" s="65">
        <v>40</v>
      </c>
      <c r="M35" s="80">
        <v>2172</v>
      </c>
      <c r="N35" s="81">
        <v>2280</v>
      </c>
      <c r="O35" s="66">
        <v>2497</v>
      </c>
      <c r="P35" s="83">
        <f t="shared" si="0"/>
        <v>0.3333333333333333</v>
      </c>
      <c r="Q35" s="84">
        <f t="shared" si="6"/>
        <v>1.1666666666666667</v>
      </c>
      <c r="R35" s="84">
        <f t="shared" si="1"/>
        <v>1.4</v>
      </c>
      <c r="S35" s="84">
        <f t="shared" si="2"/>
        <v>1.0909090909090908</v>
      </c>
      <c r="T35" s="84">
        <f t="shared" si="3"/>
        <v>1.5</v>
      </c>
      <c r="U35" s="84">
        <f t="shared" si="7"/>
        <v>1.75</v>
      </c>
      <c r="V35" s="85">
        <f t="shared" si="4"/>
        <v>0.25</v>
      </c>
      <c r="W35" s="86">
        <f t="shared" si="8"/>
        <v>1.1081081081081081</v>
      </c>
      <c r="X35" s="84">
        <v>1.162162162162162</v>
      </c>
      <c r="Y35" s="68">
        <v>1.0810810810810811</v>
      </c>
      <c r="Z35" s="142">
        <v>0.7182539682539683</v>
      </c>
      <c r="AA35" s="143">
        <v>0.752972259</v>
      </c>
      <c r="AB35" s="58">
        <v>0.824364477</v>
      </c>
    </row>
    <row r="36" spans="1:28" s="145" customFormat="1" ht="13.5" customHeight="1">
      <c r="A36" s="402"/>
      <c r="B36" s="129" t="s">
        <v>31</v>
      </c>
      <c r="C36" s="74">
        <v>2</v>
      </c>
      <c r="D36" s="75">
        <v>4</v>
      </c>
      <c r="E36" s="75">
        <v>7</v>
      </c>
      <c r="F36" s="75">
        <v>10</v>
      </c>
      <c r="G36" s="75">
        <v>6</v>
      </c>
      <c r="H36" s="75">
        <v>3</v>
      </c>
      <c r="I36" s="76">
        <v>3</v>
      </c>
      <c r="J36" s="25">
        <f t="shared" si="5"/>
        <v>35</v>
      </c>
      <c r="K36" s="75">
        <v>40</v>
      </c>
      <c r="L36" s="53">
        <v>50</v>
      </c>
      <c r="M36" s="74">
        <v>1658</v>
      </c>
      <c r="N36" s="75">
        <v>2249</v>
      </c>
      <c r="O36" s="30">
        <v>2447</v>
      </c>
      <c r="P36" s="31">
        <f t="shared" si="0"/>
        <v>0.6666666666666666</v>
      </c>
      <c r="Q36" s="32">
        <f t="shared" si="6"/>
        <v>0.6666666666666666</v>
      </c>
      <c r="R36" s="32">
        <f t="shared" si="1"/>
        <v>1.4</v>
      </c>
      <c r="S36" s="32">
        <f t="shared" si="2"/>
        <v>0.9090909090909091</v>
      </c>
      <c r="T36" s="32">
        <f t="shared" si="3"/>
        <v>1.5</v>
      </c>
      <c r="U36" s="32">
        <f t="shared" si="7"/>
        <v>0.75</v>
      </c>
      <c r="V36" s="216">
        <f t="shared" si="4"/>
        <v>0.75</v>
      </c>
      <c r="W36" s="34">
        <f t="shared" si="8"/>
        <v>0.9459459459459459</v>
      </c>
      <c r="X36" s="32">
        <v>1.0810810810810811</v>
      </c>
      <c r="Y36" s="55">
        <v>1.3513513513513513</v>
      </c>
      <c r="Z36" s="131">
        <v>0.5603244339303819</v>
      </c>
      <c r="AA36" s="132">
        <v>0.747424393</v>
      </c>
      <c r="AB36" s="37">
        <v>0.815394868</v>
      </c>
    </row>
    <row r="37" spans="1:28" s="145" customFormat="1" ht="13.5" customHeight="1">
      <c r="A37" s="402"/>
      <c r="B37" s="129" t="s">
        <v>32</v>
      </c>
      <c r="C37" s="74">
        <v>3</v>
      </c>
      <c r="D37" s="75">
        <v>7</v>
      </c>
      <c r="E37" s="75">
        <v>6</v>
      </c>
      <c r="F37" s="75">
        <v>11</v>
      </c>
      <c r="G37" s="75">
        <v>10</v>
      </c>
      <c r="H37" s="75">
        <v>5</v>
      </c>
      <c r="I37" s="76">
        <v>0</v>
      </c>
      <c r="J37" s="25">
        <f t="shared" si="5"/>
        <v>42</v>
      </c>
      <c r="K37" s="75">
        <v>38</v>
      </c>
      <c r="L37" s="53">
        <v>39</v>
      </c>
      <c r="M37" s="74">
        <v>1990</v>
      </c>
      <c r="N37" s="75">
        <v>1640</v>
      </c>
      <c r="O37" s="30">
        <v>1703</v>
      </c>
      <c r="P37" s="31">
        <f aca="true" t="shared" si="9" ref="P37:P56">C37/3</f>
        <v>1</v>
      </c>
      <c r="Q37" s="32">
        <f t="shared" si="6"/>
        <v>1.1666666666666667</v>
      </c>
      <c r="R37" s="32">
        <f aca="true" t="shared" si="10" ref="R37:R56">E37/5</f>
        <v>1.2</v>
      </c>
      <c r="S37" s="32">
        <f aca="true" t="shared" si="11" ref="S37:S56">F37/11</f>
        <v>1</v>
      </c>
      <c r="T37" s="32">
        <f aca="true" t="shared" si="12" ref="T37:T56">G37/4</f>
        <v>2.5</v>
      </c>
      <c r="U37" s="32">
        <f t="shared" si="7"/>
        <v>1.25</v>
      </c>
      <c r="V37" s="216">
        <f aca="true" t="shared" si="13" ref="V37:V56">I37/4</f>
        <v>0</v>
      </c>
      <c r="W37" s="34">
        <f t="shared" si="8"/>
        <v>1.135135135135135</v>
      </c>
      <c r="X37" s="32">
        <v>1.027027027027027</v>
      </c>
      <c r="Y37" s="55">
        <v>1.054054054054054</v>
      </c>
      <c r="Z37" s="131">
        <v>0.6673373574782026</v>
      </c>
      <c r="AA37" s="132">
        <v>0.562414266</v>
      </c>
      <c r="AB37" s="37">
        <v>0.582222222</v>
      </c>
    </row>
    <row r="38" spans="1:28" s="145" customFormat="1" ht="13.5" customHeight="1">
      <c r="A38" s="402"/>
      <c r="B38" s="129" t="s">
        <v>33</v>
      </c>
      <c r="C38" s="74">
        <v>2</v>
      </c>
      <c r="D38" s="75">
        <v>7</v>
      </c>
      <c r="E38" s="75">
        <v>7</v>
      </c>
      <c r="F38" s="75">
        <v>12</v>
      </c>
      <c r="G38" s="75">
        <v>8</v>
      </c>
      <c r="H38" s="75">
        <v>3</v>
      </c>
      <c r="I38" s="76">
        <v>2</v>
      </c>
      <c r="J38" s="25">
        <f t="shared" si="5"/>
        <v>41</v>
      </c>
      <c r="K38" s="75">
        <v>47</v>
      </c>
      <c r="L38" s="53">
        <v>68</v>
      </c>
      <c r="M38" s="74">
        <v>2219</v>
      </c>
      <c r="N38" s="75">
        <v>2107</v>
      </c>
      <c r="O38" s="30">
        <v>2373</v>
      </c>
      <c r="P38" s="31">
        <f t="shared" si="9"/>
        <v>0.6666666666666666</v>
      </c>
      <c r="Q38" s="32">
        <f t="shared" si="6"/>
        <v>1.1666666666666667</v>
      </c>
      <c r="R38" s="32">
        <f t="shared" si="10"/>
        <v>1.4</v>
      </c>
      <c r="S38" s="32">
        <f t="shared" si="11"/>
        <v>1.0909090909090908</v>
      </c>
      <c r="T38" s="32">
        <f t="shared" si="12"/>
        <v>2</v>
      </c>
      <c r="U38" s="32">
        <f t="shared" si="7"/>
        <v>0.75</v>
      </c>
      <c r="V38" s="216">
        <f t="shared" si="13"/>
        <v>0.5</v>
      </c>
      <c r="W38" s="34">
        <f t="shared" si="8"/>
        <v>1.1081081081081081</v>
      </c>
      <c r="X38" s="32">
        <v>1.2702702702702702</v>
      </c>
      <c r="Y38" s="55">
        <v>1.837837837837838</v>
      </c>
      <c r="Z38" s="131">
        <v>0.7374543037554004</v>
      </c>
      <c r="AA38" s="132">
        <v>0.705390023</v>
      </c>
      <c r="AB38" s="37">
        <v>0.793114973</v>
      </c>
    </row>
    <row r="39" spans="1:28" s="145" customFormat="1" ht="13.5" customHeight="1">
      <c r="A39" s="402">
        <v>9</v>
      </c>
      <c r="B39" s="139" t="s">
        <v>34</v>
      </c>
      <c r="C39" s="80">
        <v>1</v>
      </c>
      <c r="D39" s="81">
        <v>4</v>
      </c>
      <c r="E39" s="81">
        <v>8</v>
      </c>
      <c r="F39" s="81">
        <v>12</v>
      </c>
      <c r="G39" s="81">
        <v>9</v>
      </c>
      <c r="H39" s="81">
        <v>6</v>
      </c>
      <c r="I39" s="82">
        <v>2</v>
      </c>
      <c r="J39" s="212">
        <f t="shared" si="5"/>
        <v>42</v>
      </c>
      <c r="K39" s="81">
        <v>41</v>
      </c>
      <c r="L39" s="65">
        <v>61</v>
      </c>
      <c r="M39" s="80">
        <v>2272</v>
      </c>
      <c r="N39" s="81">
        <v>2123</v>
      </c>
      <c r="O39" s="66">
        <v>2621</v>
      </c>
      <c r="P39" s="83">
        <f t="shared" si="9"/>
        <v>0.3333333333333333</v>
      </c>
      <c r="Q39" s="84">
        <f t="shared" si="6"/>
        <v>0.6666666666666666</v>
      </c>
      <c r="R39" s="84">
        <f t="shared" si="10"/>
        <v>1.6</v>
      </c>
      <c r="S39" s="84">
        <f t="shared" si="11"/>
        <v>1.0909090909090908</v>
      </c>
      <c r="T39" s="84">
        <f t="shared" si="12"/>
        <v>2.25</v>
      </c>
      <c r="U39" s="84">
        <f t="shared" si="7"/>
        <v>1.5</v>
      </c>
      <c r="V39" s="215">
        <f t="shared" si="13"/>
        <v>0.5</v>
      </c>
      <c r="W39" s="86">
        <f t="shared" si="8"/>
        <v>1.135135135135135</v>
      </c>
      <c r="X39" s="84">
        <v>1.1081081081081081</v>
      </c>
      <c r="Y39" s="68">
        <v>1.6486486486486487</v>
      </c>
      <c r="Z39" s="142">
        <v>0.7490933069568084</v>
      </c>
      <c r="AA39" s="143">
        <v>0.701818182</v>
      </c>
      <c r="AB39" s="58">
        <v>0.867019517</v>
      </c>
    </row>
    <row r="40" spans="1:28" s="145" customFormat="1" ht="13.5" customHeight="1">
      <c r="A40" s="402"/>
      <c r="B40" s="129" t="s">
        <v>35</v>
      </c>
      <c r="C40" s="74">
        <v>2</v>
      </c>
      <c r="D40" s="75">
        <v>6</v>
      </c>
      <c r="E40" s="75">
        <v>1</v>
      </c>
      <c r="F40" s="75">
        <v>17</v>
      </c>
      <c r="G40" s="75">
        <v>5</v>
      </c>
      <c r="H40" s="75">
        <v>0</v>
      </c>
      <c r="I40" s="76">
        <v>0</v>
      </c>
      <c r="J40" s="25">
        <f t="shared" si="5"/>
        <v>31</v>
      </c>
      <c r="K40" s="75">
        <v>36</v>
      </c>
      <c r="L40" s="53">
        <v>53</v>
      </c>
      <c r="M40" s="74">
        <v>2166</v>
      </c>
      <c r="N40" s="75">
        <v>2099</v>
      </c>
      <c r="O40" s="30">
        <v>2510</v>
      </c>
      <c r="P40" s="31">
        <f t="shared" si="9"/>
        <v>0.6666666666666666</v>
      </c>
      <c r="Q40" s="32">
        <f t="shared" si="6"/>
        <v>1</v>
      </c>
      <c r="R40" s="32">
        <f t="shared" si="10"/>
        <v>0.2</v>
      </c>
      <c r="S40" s="32">
        <f t="shared" si="11"/>
        <v>1.5454545454545454</v>
      </c>
      <c r="T40" s="32">
        <f t="shared" si="12"/>
        <v>1.25</v>
      </c>
      <c r="U40" s="32">
        <f t="shared" si="7"/>
        <v>0</v>
      </c>
      <c r="V40" s="33">
        <f t="shared" si="13"/>
        <v>0</v>
      </c>
      <c r="W40" s="34">
        <f t="shared" si="8"/>
        <v>0.8378378378378378</v>
      </c>
      <c r="X40" s="32">
        <v>0.972972972972973</v>
      </c>
      <c r="Y40" s="55">
        <v>1.4324324324324325</v>
      </c>
      <c r="Z40" s="131">
        <v>0.7153236459709379</v>
      </c>
      <c r="AA40" s="132">
        <v>0.691598023</v>
      </c>
      <c r="AB40" s="37">
        <v>0.828656322</v>
      </c>
    </row>
    <row r="41" spans="1:28" s="145" customFormat="1" ht="13.5" customHeight="1">
      <c r="A41" s="402"/>
      <c r="B41" s="129" t="s">
        <v>36</v>
      </c>
      <c r="C41" s="74">
        <v>1</v>
      </c>
      <c r="D41" s="75">
        <v>8</v>
      </c>
      <c r="E41" s="75">
        <v>5</v>
      </c>
      <c r="F41" s="75">
        <v>8</v>
      </c>
      <c r="G41" s="75">
        <v>4</v>
      </c>
      <c r="H41" s="75">
        <v>0</v>
      </c>
      <c r="I41" s="76">
        <v>2</v>
      </c>
      <c r="J41" s="25">
        <f t="shared" si="5"/>
        <v>28</v>
      </c>
      <c r="K41" s="75">
        <v>27</v>
      </c>
      <c r="L41" s="53">
        <v>48</v>
      </c>
      <c r="M41" s="74">
        <v>2042</v>
      </c>
      <c r="N41" s="75">
        <v>1958</v>
      </c>
      <c r="O41" s="30">
        <v>2519</v>
      </c>
      <c r="P41" s="31">
        <f t="shared" si="9"/>
        <v>0.3333333333333333</v>
      </c>
      <c r="Q41" s="32">
        <f t="shared" si="6"/>
        <v>1.3333333333333333</v>
      </c>
      <c r="R41" s="32">
        <f t="shared" si="10"/>
        <v>1</v>
      </c>
      <c r="S41" s="32">
        <f t="shared" si="11"/>
        <v>0.7272727272727273</v>
      </c>
      <c r="T41" s="32">
        <f t="shared" si="12"/>
        <v>1</v>
      </c>
      <c r="U41" s="32">
        <f t="shared" si="7"/>
        <v>0</v>
      </c>
      <c r="V41" s="33">
        <f t="shared" si="13"/>
        <v>0.5</v>
      </c>
      <c r="W41" s="34">
        <f t="shared" si="8"/>
        <v>0.7567567567567568</v>
      </c>
      <c r="X41" s="32">
        <v>0.7297297297297297</v>
      </c>
      <c r="Y41" s="55">
        <v>1.2972972972972974</v>
      </c>
      <c r="Z41" s="131">
        <v>0.6768312893602917</v>
      </c>
      <c r="AA41" s="132">
        <v>0.644290885</v>
      </c>
      <c r="AB41" s="37">
        <v>0.836599137</v>
      </c>
    </row>
    <row r="42" spans="1:28" s="145" customFormat="1" ht="13.5" customHeight="1">
      <c r="A42" s="402"/>
      <c r="B42" s="129" t="s">
        <v>37</v>
      </c>
      <c r="C42" s="74">
        <v>1</v>
      </c>
      <c r="D42" s="75">
        <v>10</v>
      </c>
      <c r="E42" s="75">
        <v>4</v>
      </c>
      <c r="F42" s="75">
        <v>12</v>
      </c>
      <c r="G42" s="75">
        <v>5</v>
      </c>
      <c r="H42" s="75">
        <v>4</v>
      </c>
      <c r="I42" s="76">
        <v>3</v>
      </c>
      <c r="J42" s="25">
        <f t="shared" si="5"/>
        <v>39</v>
      </c>
      <c r="K42" s="75">
        <v>34</v>
      </c>
      <c r="L42" s="53">
        <v>45</v>
      </c>
      <c r="M42" s="74">
        <v>1732</v>
      </c>
      <c r="N42" s="75">
        <v>1761</v>
      </c>
      <c r="O42" s="30">
        <v>2287</v>
      </c>
      <c r="P42" s="31">
        <f t="shared" si="9"/>
        <v>0.3333333333333333</v>
      </c>
      <c r="Q42" s="32">
        <f t="shared" si="6"/>
        <v>1.6666666666666667</v>
      </c>
      <c r="R42" s="32">
        <f t="shared" si="10"/>
        <v>0.8</v>
      </c>
      <c r="S42" s="32">
        <f t="shared" si="11"/>
        <v>1.0909090909090908</v>
      </c>
      <c r="T42" s="32">
        <f t="shared" si="12"/>
        <v>1.25</v>
      </c>
      <c r="U42" s="32">
        <f t="shared" si="7"/>
        <v>1</v>
      </c>
      <c r="V42" s="33">
        <f t="shared" si="13"/>
        <v>0.75</v>
      </c>
      <c r="W42" s="34">
        <f t="shared" si="8"/>
        <v>1.054054054054054</v>
      </c>
      <c r="X42" s="32">
        <v>0.918918918918919</v>
      </c>
      <c r="Y42" s="55">
        <v>1.2162162162162162</v>
      </c>
      <c r="Z42" s="131">
        <v>0.5733200926845415</v>
      </c>
      <c r="AA42" s="132">
        <v>0.587391594</v>
      </c>
      <c r="AB42" s="37">
        <v>0.758289125</v>
      </c>
    </row>
    <row r="43" spans="1:28" s="145" customFormat="1" ht="13.5" customHeight="1">
      <c r="A43" s="402"/>
      <c r="B43" s="134" t="s">
        <v>38</v>
      </c>
      <c r="C43" s="77">
        <v>1</v>
      </c>
      <c r="D43" s="78">
        <v>6</v>
      </c>
      <c r="E43" s="78">
        <v>4</v>
      </c>
      <c r="F43" s="78">
        <v>19</v>
      </c>
      <c r="G43" s="78">
        <v>4</v>
      </c>
      <c r="H43" s="78">
        <v>1</v>
      </c>
      <c r="I43" s="79">
        <v>1</v>
      </c>
      <c r="J43" s="39">
        <f t="shared" si="5"/>
        <v>36</v>
      </c>
      <c r="K43" s="78">
        <v>31</v>
      </c>
      <c r="L43" s="60">
        <v>39</v>
      </c>
      <c r="M43" s="77">
        <v>1915</v>
      </c>
      <c r="N43" s="78">
        <v>1205</v>
      </c>
      <c r="O43" s="44">
        <v>2135</v>
      </c>
      <c r="P43" s="45">
        <f t="shared" si="9"/>
        <v>0.3333333333333333</v>
      </c>
      <c r="Q43" s="46">
        <f t="shared" si="6"/>
        <v>1</v>
      </c>
      <c r="R43" s="46">
        <f t="shared" si="10"/>
        <v>0.8</v>
      </c>
      <c r="S43" s="46">
        <f t="shared" si="11"/>
        <v>1.7272727272727273</v>
      </c>
      <c r="T43" s="46">
        <f t="shared" si="12"/>
        <v>1</v>
      </c>
      <c r="U43" s="46">
        <f t="shared" si="7"/>
        <v>0.25</v>
      </c>
      <c r="V43" s="47">
        <f t="shared" si="13"/>
        <v>0.25</v>
      </c>
      <c r="W43" s="48">
        <f t="shared" si="8"/>
        <v>0.972972972972973</v>
      </c>
      <c r="X43" s="46">
        <v>0.8378378378378378</v>
      </c>
      <c r="Y43" s="62">
        <v>1.054054054054054</v>
      </c>
      <c r="Z43" s="136">
        <v>0.6324306472919419</v>
      </c>
      <c r="AA43" s="137">
        <v>0.397427441</v>
      </c>
      <c r="AB43" s="51">
        <v>0.706485771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4</v>
      </c>
      <c r="E44" s="81">
        <v>7</v>
      </c>
      <c r="F44" s="81">
        <v>10</v>
      </c>
      <c r="G44" s="81">
        <v>11</v>
      </c>
      <c r="H44" s="81">
        <v>3</v>
      </c>
      <c r="I44" s="82">
        <v>1</v>
      </c>
      <c r="J44" s="212">
        <f t="shared" si="5"/>
        <v>36</v>
      </c>
      <c r="K44" s="81">
        <v>40</v>
      </c>
      <c r="L44" s="65">
        <v>27</v>
      </c>
      <c r="M44" s="80">
        <v>1866</v>
      </c>
      <c r="N44" s="81">
        <v>1839</v>
      </c>
      <c r="O44" s="66">
        <v>1994</v>
      </c>
      <c r="P44" s="83">
        <f t="shared" si="9"/>
        <v>0</v>
      </c>
      <c r="Q44" s="84">
        <f t="shared" si="6"/>
        <v>0.6666666666666666</v>
      </c>
      <c r="R44" s="84">
        <f t="shared" si="10"/>
        <v>1.4</v>
      </c>
      <c r="S44" s="84">
        <f t="shared" si="11"/>
        <v>0.9090909090909091</v>
      </c>
      <c r="T44" s="84">
        <f t="shared" si="12"/>
        <v>2.75</v>
      </c>
      <c r="U44" s="84">
        <f t="shared" si="7"/>
        <v>0.75</v>
      </c>
      <c r="V44" s="85">
        <f t="shared" si="13"/>
        <v>0.25</v>
      </c>
      <c r="W44" s="86">
        <f t="shared" si="8"/>
        <v>0.972972972972973</v>
      </c>
      <c r="X44" s="84">
        <v>1.0810810810810811</v>
      </c>
      <c r="Y44" s="68">
        <v>0.7297297297297297</v>
      </c>
      <c r="Z44" s="142">
        <v>0.619316296050448</v>
      </c>
      <c r="AA44" s="143">
        <v>0.60413929</v>
      </c>
      <c r="AB44" s="58">
        <v>0.658955717</v>
      </c>
    </row>
    <row r="45" spans="1:28" s="145" customFormat="1" ht="13.5" customHeight="1">
      <c r="A45" s="402"/>
      <c r="B45" s="129" t="s">
        <v>40</v>
      </c>
      <c r="C45" s="74">
        <v>1</v>
      </c>
      <c r="D45" s="75">
        <v>7</v>
      </c>
      <c r="E45" s="75">
        <v>3</v>
      </c>
      <c r="F45" s="75">
        <v>13</v>
      </c>
      <c r="G45" s="75">
        <v>3</v>
      </c>
      <c r="H45" s="75">
        <v>2</v>
      </c>
      <c r="I45" s="76">
        <v>0</v>
      </c>
      <c r="J45" s="25">
        <f t="shared" si="5"/>
        <v>29</v>
      </c>
      <c r="K45" s="75">
        <v>33</v>
      </c>
      <c r="L45" s="53">
        <v>36</v>
      </c>
      <c r="M45" s="74">
        <v>1717</v>
      </c>
      <c r="N45" s="75">
        <v>1697</v>
      </c>
      <c r="O45" s="30">
        <v>2027</v>
      </c>
      <c r="P45" s="31">
        <f t="shared" si="9"/>
        <v>0.3333333333333333</v>
      </c>
      <c r="Q45" s="32">
        <f t="shared" si="6"/>
        <v>1.1666666666666667</v>
      </c>
      <c r="R45" s="32">
        <f t="shared" si="10"/>
        <v>0.6</v>
      </c>
      <c r="S45" s="32">
        <f t="shared" si="11"/>
        <v>1.1818181818181819</v>
      </c>
      <c r="T45" s="32">
        <f t="shared" si="12"/>
        <v>0.75</v>
      </c>
      <c r="U45" s="32">
        <f t="shared" si="7"/>
        <v>0.5</v>
      </c>
      <c r="V45" s="216">
        <f t="shared" si="13"/>
        <v>0</v>
      </c>
      <c r="W45" s="34">
        <f t="shared" si="8"/>
        <v>0.7837837837837838</v>
      </c>
      <c r="X45" s="32">
        <v>0.8918918918918919</v>
      </c>
      <c r="Y45" s="55">
        <v>0.972972972972973</v>
      </c>
      <c r="Z45" s="131">
        <v>0.5659195781147001</v>
      </c>
      <c r="AA45" s="132">
        <v>0.559881227</v>
      </c>
      <c r="AB45" s="37">
        <v>0.673869681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7</v>
      </c>
      <c r="E46" s="75">
        <v>4</v>
      </c>
      <c r="F46" s="75">
        <v>6</v>
      </c>
      <c r="G46" s="75">
        <v>3</v>
      </c>
      <c r="H46" s="75">
        <v>1</v>
      </c>
      <c r="I46" s="76">
        <v>0</v>
      </c>
      <c r="J46" s="25">
        <f t="shared" si="5"/>
        <v>21</v>
      </c>
      <c r="K46" s="75">
        <v>32</v>
      </c>
      <c r="L46" s="53">
        <v>26</v>
      </c>
      <c r="M46" s="74">
        <v>1830</v>
      </c>
      <c r="N46" s="75">
        <v>1542</v>
      </c>
      <c r="O46" s="30">
        <v>2013</v>
      </c>
      <c r="P46" s="31">
        <f t="shared" si="9"/>
        <v>0</v>
      </c>
      <c r="Q46" s="32">
        <f t="shared" si="6"/>
        <v>1.1666666666666667</v>
      </c>
      <c r="R46" s="32">
        <f t="shared" si="10"/>
        <v>0.8</v>
      </c>
      <c r="S46" s="32">
        <f t="shared" si="11"/>
        <v>0.5454545454545454</v>
      </c>
      <c r="T46" s="32">
        <f t="shared" si="12"/>
        <v>0.75</v>
      </c>
      <c r="U46" s="32">
        <f t="shared" si="7"/>
        <v>0.25</v>
      </c>
      <c r="V46" s="216">
        <f t="shared" si="13"/>
        <v>0</v>
      </c>
      <c r="W46" s="34">
        <f t="shared" si="8"/>
        <v>0.5675675675675675</v>
      </c>
      <c r="X46" s="32">
        <v>0.8648648648648649</v>
      </c>
      <c r="Y46" s="55">
        <v>0.7027027027027027</v>
      </c>
      <c r="Z46" s="131">
        <v>0.6039603960396039</v>
      </c>
      <c r="AA46" s="132">
        <v>0.506570302</v>
      </c>
      <c r="AB46" s="37">
        <v>0.666115156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3</v>
      </c>
      <c r="E47" s="75">
        <v>4</v>
      </c>
      <c r="F47" s="75">
        <v>5</v>
      </c>
      <c r="G47" s="75">
        <v>4</v>
      </c>
      <c r="H47" s="75">
        <v>4</v>
      </c>
      <c r="I47" s="76">
        <v>1</v>
      </c>
      <c r="J47" s="25">
        <f t="shared" si="5"/>
        <v>21</v>
      </c>
      <c r="K47" s="75">
        <v>30</v>
      </c>
      <c r="L47" s="53">
        <v>24</v>
      </c>
      <c r="M47" s="74">
        <v>1630</v>
      </c>
      <c r="N47" s="75">
        <v>1578</v>
      </c>
      <c r="O47" s="30">
        <v>2068</v>
      </c>
      <c r="P47" s="31">
        <f t="shared" si="9"/>
        <v>0</v>
      </c>
      <c r="Q47" s="32">
        <f t="shared" si="6"/>
        <v>0.5</v>
      </c>
      <c r="R47" s="32">
        <f t="shared" si="10"/>
        <v>0.8</v>
      </c>
      <c r="S47" s="32">
        <f t="shared" si="11"/>
        <v>0.45454545454545453</v>
      </c>
      <c r="T47" s="32">
        <f t="shared" si="12"/>
        <v>1</v>
      </c>
      <c r="U47" s="32">
        <f t="shared" si="7"/>
        <v>1</v>
      </c>
      <c r="V47" s="216">
        <f t="shared" si="13"/>
        <v>0.25</v>
      </c>
      <c r="W47" s="34">
        <f t="shared" si="8"/>
        <v>0.5675675675675675</v>
      </c>
      <c r="X47" s="32">
        <v>0.8108108108108109</v>
      </c>
      <c r="Y47" s="55">
        <v>0.6486486486486487</v>
      </c>
      <c r="Z47" s="131">
        <v>0.5377763114483669</v>
      </c>
      <c r="AA47" s="132">
        <v>0.518567203</v>
      </c>
      <c r="AB47" s="37">
        <v>0.685449122</v>
      </c>
    </row>
    <row r="48" spans="1:28" s="145" customFormat="1" ht="13.5" customHeight="1">
      <c r="A48" s="402">
        <v>11</v>
      </c>
      <c r="B48" s="139" t="s">
        <v>43</v>
      </c>
      <c r="C48" s="80">
        <v>5</v>
      </c>
      <c r="D48" s="81">
        <v>9</v>
      </c>
      <c r="E48" s="81">
        <v>6</v>
      </c>
      <c r="F48" s="81">
        <v>18</v>
      </c>
      <c r="G48" s="81">
        <v>4</v>
      </c>
      <c r="H48" s="81">
        <v>2</v>
      </c>
      <c r="I48" s="82">
        <v>1</v>
      </c>
      <c r="J48" s="212">
        <f t="shared" si="5"/>
        <v>45</v>
      </c>
      <c r="K48" s="81">
        <v>23</v>
      </c>
      <c r="L48" s="65">
        <v>30</v>
      </c>
      <c r="M48" s="80">
        <v>1572</v>
      </c>
      <c r="N48" s="81">
        <v>1492</v>
      </c>
      <c r="O48" s="66">
        <v>2011</v>
      </c>
      <c r="P48" s="83">
        <f t="shared" si="9"/>
        <v>1.6666666666666667</v>
      </c>
      <c r="Q48" s="84">
        <f t="shared" si="6"/>
        <v>1.5</v>
      </c>
      <c r="R48" s="84">
        <f t="shared" si="10"/>
        <v>1.2</v>
      </c>
      <c r="S48" s="84">
        <f t="shared" si="11"/>
        <v>1.6363636363636365</v>
      </c>
      <c r="T48" s="84">
        <f t="shared" si="12"/>
        <v>1</v>
      </c>
      <c r="U48" s="84">
        <f t="shared" si="7"/>
        <v>0.5</v>
      </c>
      <c r="V48" s="215">
        <f t="shared" si="13"/>
        <v>0.25</v>
      </c>
      <c r="W48" s="86">
        <f t="shared" si="8"/>
        <v>1.2162162162162162</v>
      </c>
      <c r="X48" s="84">
        <v>0.6216216216216216</v>
      </c>
      <c r="Y48" s="68">
        <v>0.8108108108108109</v>
      </c>
      <c r="Z48" s="142">
        <v>0.5179571663920922</v>
      </c>
      <c r="AA48" s="143">
        <v>0.492571806</v>
      </c>
      <c r="AB48" s="58">
        <v>0.667884424</v>
      </c>
    </row>
    <row r="49" spans="1:28" s="145" customFormat="1" ht="13.5" customHeight="1">
      <c r="A49" s="402"/>
      <c r="B49" s="129" t="s">
        <v>44</v>
      </c>
      <c r="C49" s="74">
        <v>0</v>
      </c>
      <c r="D49" s="75">
        <v>5</v>
      </c>
      <c r="E49" s="75">
        <v>0</v>
      </c>
      <c r="F49" s="75">
        <v>7</v>
      </c>
      <c r="G49" s="75">
        <v>6</v>
      </c>
      <c r="H49" s="75">
        <v>2</v>
      </c>
      <c r="I49" s="76">
        <v>0</v>
      </c>
      <c r="J49" s="25">
        <f t="shared" si="5"/>
        <v>20</v>
      </c>
      <c r="K49" s="75">
        <v>33</v>
      </c>
      <c r="L49" s="76">
        <v>36</v>
      </c>
      <c r="M49" s="74">
        <v>1654</v>
      </c>
      <c r="N49" s="75">
        <v>1502</v>
      </c>
      <c r="O49" s="30">
        <v>1680</v>
      </c>
      <c r="P49" s="31">
        <f t="shared" si="9"/>
        <v>0</v>
      </c>
      <c r="Q49" s="32">
        <f t="shared" si="6"/>
        <v>0.8333333333333334</v>
      </c>
      <c r="R49" s="32">
        <f t="shared" si="10"/>
        <v>0</v>
      </c>
      <c r="S49" s="32">
        <f t="shared" si="11"/>
        <v>0.6363636363636364</v>
      </c>
      <c r="T49" s="32">
        <f t="shared" si="12"/>
        <v>1.5</v>
      </c>
      <c r="U49" s="32">
        <f t="shared" si="7"/>
        <v>0.5</v>
      </c>
      <c r="V49" s="33">
        <f t="shared" si="13"/>
        <v>0</v>
      </c>
      <c r="W49" s="34">
        <f t="shared" si="8"/>
        <v>0.5405405405405406</v>
      </c>
      <c r="X49" s="32">
        <v>0.8918918918918919</v>
      </c>
      <c r="Y49" s="55">
        <v>0.972972972972973</v>
      </c>
      <c r="Z49" s="131">
        <v>0.5444371296905859</v>
      </c>
      <c r="AA49" s="132">
        <v>0.493754109</v>
      </c>
      <c r="AB49" s="37">
        <v>0.554821664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6</v>
      </c>
      <c r="E50" s="75">
        <v>1</v>
      </c>
      <c r="F50" s="75">
        <v>8</v>
      </c>
      <c r="G50" s="75">
        <v>4</v>
      </c>
      <c r="H50" s="75">
        <v>1</v>
      </c>
      <c r="I50" s="76">
        <v>0</v>
      </c>
      <c r="J50" s="25">
        <f t="shared" si="5"/>
        <v>20</v>
      </c>
      <c r="K50" s="75">
        <v>29</v>
      </c>
      <c r="L50" s="76">
        <v>35</v>
      </c>
      <c r="M50" s="74">
        <v>1668</v>
      </c>
      <c r="N50" s="75">
        <v>1551</v>
      </c>
      <c r="O50" s="130">
        <v>1886</v>
      </c>
      <c r="P50" s="31">
        <f t="shared" si="9"/>
        <v>0</v>
      </c>
      <c r="Q50" s="32">
        <f t="shared" si="6"/>
        <v>1</v>
      </c>
      <c r="R50" s="32">
        <f t="shared" si="10"/>
        <v>0.2</v>
      </c>
      <c r="S50" s="32">
        <f t="shared" si="11"/>
        <v>0.7272727272727273</v>
      </c>
      <c r="T50" s="32">
        <f t="shared" si="12"/>
        <v>1</v>
      </c>
      <c r="U50" s="32">
        <f t="shared" si="7"/>
        <v>0.25</v>
      </c>
      <c r="V50" s="33">
        <f t="shared" si="13"/>
        <v>0</v>
      </c>
      <c r="W50" s="34">
        <f t="shared" si="8"/>
        <v>0.5405405405405406</v>
      </c>
      <c r="X50" s="32">
        <v>0.7837837837837838</v>
      </c>
      <c r="Y50" s="55">
        <v>0.9459459459459459</v>
      </c>
      <c r="Z50" s="131">
        <v>0.5517697651339729</v>
      </c>
      <c r="AA50" s="132">
        <v>0.510029596</v>
      </c>
      <c r="AB50" s="133">
        <v>0.624296591</v>
      </c>
    </row>
    <row r="51" spans="1:28" s="145" customFormat="1" ht="13.5" customHeight="1">
      <c r="A51" s="402"/>
      <c r="B51" s="129" t="s">
        <v>46</v>
      </c>
      <c r="C51" s="74">
        <v>2</v>
      </c>
      <c r="D51" s="75">
        <v>5</v>
      </c>
      <c r="E51" s="75">
        <v>4</v>
      </c>
      <c r="F51" s="75">
        <v>11</v>
      </c>
      <c r="G51" s="75">
        <v>7</v>
      </c>
      <c r="H51" s="75">
        <v>2</v>
      </c>
      <c r="I51" s="76">
        <v>1</v>
      </c>
      <c r="J51" s="25">
        <f t="shared" si="5"/>
        <v>32</v>
      </c>
      <c r="K51" s="75">
        <v>32</v>
      </c>
      <c r="L51" s="76">
        <v>22</v>
      </c>
      <c r="M51" s="74">
        <v>1616</v>
      </c>
      <c r="N51" s="75">
        <v>1451</v>
      </c>
      <c r="O51" s="130">
        <v>1890</v>
      </c>
      <c r="P51" s="31">
        <f t="shared" si="9"/>
        <v>0.6666666666666666</v>
      </c>
      <c r="Q51" s="32">
        <f t="shared" si="6"/>
        <v>0.8333333333333334</v>
      </c>
      <c r="R51" s="32">
        <f t="shared" si="10"/>
        <v>0.8</v>
      </c>
      <c r="S51" s="32">
        <f t="shared" si="11"/>
        <v>1</v>
      </c>
      <c r="T51" s="32">
        <f t="shared" si="12"/>
        <v>1.75</v>
      </c>
      <c r="U51" s="32">
        <f t="shared" si="7"/>
        <v>0.5</v>
      </c>
      <c r="V51" s="33">
        <f t="shared" si="13"/>
        <v>0.25</v>
      </c>
      <c r="W51" s="34">
        <f t="shared" si="8"/>
        <v>0.8648648648648649</v>
      </c>
      <c r="X51" s="32">
        <v>0.8648648648648649</v>
      </c>
      <c r="Y51" s="33">
        <v>0.5945945945945946</v>
      </c>
      <c r="Z51" s="131">
        <v>0.5319289005924951</v>
      </c>
      <c r="AA51" s="132">
        <v>0.479194188</v>
      </c>
      <c r="AB51" s="133">
        <v>0.626865672</v>
      </c>
    </row>
    <row r="52" spans="1:28" s="145" customFormat="1" ht="13.5" customHeight="1">
      <c r="A52" s="402">
        <v>12</v>
      </c>
      <c r="B52" s="139" t="s">
        <v>47</v>
      </c>
      <c r="C52" s="80">
        <v>0</v>
      </c>
      <c r="D52" s="81">
        <v>4</v>
      </c>
      <c r="E52" s="81">
        <v>1</v>
      </c>
      <c r="F52" s="81">
        <v>7</v>
      </c>
      <c r="G52" s="81">
        <v>5</v>
      </c>
      <c r="H52" s="81">
        <v>2</v>
      </c>
      <c r="I52" s="82">
        <v>0</v>
      </c>
      <c r="J52" s="212">
        <f t="shared" si="5"/>
        <v>19</v>
      </c>
      <c r="K52" s="81">
        <v>25</v>
      </c>
      <c r="L52" s="82">
        <v>29</v>
      </c>
      <c r="M52" s="80">
        <v>1682</v>
      </c>
      <c r="N52" s="81">
        <v>1285</v>
      </c>
      <c r="O52" s="141">
        <v>1678</v>
      </c>
      <c r="P52" s="83">
        <f t="shared" si="9"/>
        <v>0</v>
      </c>
      <c r="Q52" s="84">
        <f t="shared" si="6"/>
        <v>0.6666666666666666</v>
      </c>
      <c r="R52" s="84">
        <f t="shared" si="10"/>
        <v>0.2</v>
      </c>
      <c r="S52" s="84">
        <f t="shared" si="11"/>
        <v>0.6363636363636364</v>
      </c>
      <c r="T52" s="84">
        <f t="shared" si="12"/>
        <v>1.25</v>
      </c>
      <c r="U52" s="84">
        <f t="shared" si="7"/>
        <v>0.5</v>
      </c>
      <c r="V52" s="85">
        <f t="shared" si="13"/>
        <v>0</v>
      </c>
      <c r="W52" s="86">
        <f t="shared" si="8"/>
        <v>0.5135135135135135</v>
      </c>
      <c r="X52" s="84">
        <v>0.6756756756756757</v>
      </c>
      <c r="Y52" s="85">
        <v>0.7837837837837838</v>
      </c>
      <c r="Z52" s="142">
        <v>0.5549323655559222</v>
      </c>
      <c r="AA52" s="143">
        <v>0.422141919</v>
      </c>
      <c r="AB52" s="144">
        <v>0.555261416</v>
      </c>
    </row>
    <row r="53" spans="1:28" s="145" customFormat="1" ht="13.5" customHeight="1">
      <c r="A53" s="402"/>
      <c r="B53" s="129" t="s">
        <v>48</v>
      </c>
      <c r="C53" s="74">
        <v>0</v>
      </c>
      <c r="D53" s="75">
        <v>2</v>
      </c>
      <c r="E53" s="75">
        <v>4</v>
      </c>
      <c r="F53" s="75">
        <v>9</v>
      </c>
      <c r="G53" s="75">
        <v>4</v>
      </c>
      <c r="H53" s="75">
        <v>2</v>
      </c>
      <c r="I53" s="76">
        <v>0</v>
      </c>
      <c r="J53" s="25">
        <f t="shared" si="5"/>
        <v>21</v>
      </c>
      <c r="K53" s="75">
        <v>27</v>
      </c>
      <c r="L53" s="76">
        <v>31</v>
      </c>
      <c r="M53" s="74">
        <v>1623</v>
      </c>
      <c r="N53" s="75">
        <v>1561</v>
      </c>
      <c r="O53" s="130">
        <v>1814</v>
      </c>
      <c r="P53" s="31">
        <f t="shared" si="9"/>
        <v>0</v>
      </c>
      <c r="Q53" s="32">
        <f t="shared" si="6"/>
        <v>0.3333333333333333</v>
      </c>
      <c r="R53" s="32">
        <f t="shared" si="10"/>
        <v>0.8</v>
      </c>
      <c r="S53" s="32">
        <f t="shared" si="11"/>
        <v>0.8181818181818182</v>
      </c>
      <c r="T53" s="32">
        <f t="shared" si="12"/>
        <v>1</v>
      </c>
      <c r="U53" s="32">
        <f t="shared" si="7"/>
        <v>0.5</v>
      </c>
      <c r="V53" s="216">
        <f t="shared" si="13"/>
        <v>0</v>
      </c>
      <c r="W53" s="34">
        <f t="shared" si="8"/>
        <v>0.5675675675675675</v>
      </c>
      <c r="X53" s="32">
        <v>0.7297297297297297</v>
      </c>
      <c r="Y53" s="33">
        <v>0.8378378378378378</v>
      </c>
      <c r="Z53" s="131">
        <v>0.5337060177573166</v>
      </c>
      <c r="AA53" s="132">
        <v>0.513317988</v>
      </c>
      <c r="AB53" s="133">
        <v>0.598087702</v>
      </c>
    </row>
    <row r="54" spans="1:28" s="145" customFormat="1" ht="13.5" customHeight="1">
      <c r="A54" s="402"/>
      <c r="B54" s="129" t="s">
        <v>49</v>
      </c>
      <c r="C54" s="74">
        <v>0</v>
      </c>
      <c r="D54" s="75">
        <v>5</v>
      </c>
      <c r="E54" s="75">
        <v>9</v>
      </c>
      <c r="F54" s="75">
        <v>9</v>
      </c>
      <c r="G54" s="75">
        <v>1</v>
      </c>
      <c r="H54" s="75">
        <v>7</v>
      </c>
      <c r="I54" s="76">
        <v>3</v>
      </c>
      <c r="J54" s="25">
        <f t="shared" si="5"/>
        <v>34</v>
      </c>
      <c r="K54" s="75">
        <v>26</v>
      </c>
      <c r="L54" s="76">
        <v>37</v>
      </c>
      <c r="M54" s="74">
        <v>1555</v>
      </c>
      <c r="N54" s="75">
        <v>1570</v>
      </c>
      <c r="O54" s="130">
        <v>1856</v>
      </c>
      <c r="P54" s="31">
        <f t="shared" si="9"/>
        <v>0</v>
      </c>
      <c r="Q54" s="32">
        <f t="shared" si="6"/>
        <v>0.8333333333333334</v>
      </c>
      <c r="R54" s="32">
        <f t="shared" si="10"/>
        <v>1.8</v>
      </c>
      <c r="S54" s="32">
        <f t="shared" si="11"/>
        <v>0.8181818181818182</v>
      </c>
      <c r="T54" s="32">
        <f t="shared" si="12"/>
        <v>0.25</v>
      </c>
      <c r="U54" s="32">
        <f t="shared" si="7"/>
        <v>1.75</v>
      </c>
      <c r="V54" s="33">
        <f t="shared" si="13"/>
        <v>0.75</v>
      </c>
      <c r="W54" s="34">
        <f t="shared" si="8"/>
        <v>0.918918918918919</v>
      </c>
      <c r="X54" s="32">
        <v>0.7027027027027027</v>
      </c>
      <c r="Y54" s="33">
        <v>1</v>
      </c>
      <c r="Z54" s="131">
        <v>0.5113449523183163</v>
      </c>
      <c r="AA54" s="132">
        <v>0.516107824</v>
      </c>
      <c r="AB54" s="133">
        <v>0.612339162</v>
      </c>
    </row>
    <row r="55" spans="1:28" s="145" customFormat="1" ht="13.5" customHeight="1">
      <c r="A55" s="402"/>
      <c r="B55" s="129" t="s">
        <v>50</v>
      </c>
      <c r="C55" s="74">
        <v>3</v>
      </c>
      <c r="D55" s="75">
        <v>7</v>
      </c>
      <c r="E55" s="75">
        <v>6</v>
      </c>
      <c r="F55" s="75">
        <v>10</v>
      </c>
      <c r="G55" s="75">
        <v>5</v>
      </c>
      <c r="H55" s="75">
        <v>3</v>
      </c>
      <c r="I55" s="76">
        <v>0</v>
      </c>
      <c r="J55" s="25">
        <f t="shared" si="5"/>
        <v>34</v>
      </c>
      <c r="K55" s="75">
        <v>19</v>
      </c>
      <c r="L55" s="76">
        <v>31</v>
      </c>
      <c r="M55" s="74">
        <v>1455</v>
      </c>
      <c r="N55" s="75">
        <v>1613</v>
      </c>
      <c r="O55" s="130">
        <v>1828</v>
      </c>
      <c r="P55" s="31">
        <f t="shared" si="9"/>
        <v>1</v>
      </c>
      <c r="Q55" s="32">
        <f t="shared" si="6"/>
        <v>1.1666666666666667</v>
      </c>
      <c r="R55" s="32">
        <f t="shared" si="10"/>
        <v>1.2</v>
      </c>
      <c r="S55" s="32">
        <f t="shared" si="11"/>
        <v>0.9090909090909091</v>
      </c>
      <c r="T55" s="32">
        <f t="shared" si="12"/>
        <v>1.25</v>
      </c>
      <c r="U55" s="32">
        <f t="shared" si="7"/>
        <v>0.75</v>
      </c>
      <c r="V55" s="33">
        <f t="shared" si="13"/>
        <v>0</v>
      </c>
      <c r="W55" s="34">
        <f t="shared" si="8"/>
        <v>0.918918918918919</v>
      </c>
      <c r="X55" s="32">
        <v>0.5135135135135135</v>
      </c>
      <c r="Y55" s="33">
        <v>0.8378378378378378</v>
      </c>
      <c r="Z55" s="131">
        <v>0.4789335088874259</v>
      </c>
      <c r="AA55" s="132">
        <v>0.530592105</v>
      </c>
      <c r="AB55" s="133">
        <v>0.603698811</v>
      </c>
    </row>
    <row r="56" spans="1:28" s="145" customFormat="1" ht="13.5" customHeight="1">
      <c r="A56" s="402"/>
      <c r="B56" s="129" t="s">
        <v>51</v>
      </c>
      <c r="C56" s="74">
        <v>2</v>
      </c>
      <c r="D56" s="75">
        <v>2</v>
      </c>
      <c r="E56" s="75">
        <v>3</v>
      </c>
      <c r="F56" s="75">
        <v>4</v>
      </c>
      <c r="G56" s="75">
        <v>3</v>
      </c>
      <c r="H56" s="75">
        <v>4</v>
      </c>
      <c r="I56" s="76">
        <v>2</v>
      </c>
      <c r="J56" s="25">
        <f t="shared" si="5"/>
        <v>20</v>
      </c>
      <c r="K56" s="75">
        <v>23</v>
      </c>
      <c r="L56" s="76">
        <v>50</v>
      </c>
      <c r="M56" s="74">
        <v>907</v>
      </c>
      <c r="N56" s="75">
        <v>1492</v>
      </c>
      <c r="O56" s="130">
        <v>1647</v>
      </c>
      <c r="P56" s="31">
        <f t="shared" si="9"/>
        <v>0.6666666666666666</v>
      </c>
      <c r="Q56" s="32">
        <f t="shared" si="6"/>
        <v>0.3333333333333333</v>
      </c>
      <c r="R56" s="32">
        <f t="shared" si="10"/>
        <v>0.6</v>
      </c>
      <c r="S56" s="32">
        <f t="shared" si="11"/>
        <v>0.36363636363636365</v>
      </c>
      <c r="T56" s="32">
        <f t="shared" si="12"/>
        <v>0.75</v>
      </c>
      <c r="U56" s="32">
        <f t="shared" si="7"/>
        <v>1</v>
      </c>
      <c r="V56" s="33">
        <f t="shared" si="13"/>
        <v>0.5</v>
      </c>
      <c r="W56" s="34">
        <f t="shared" si="8"/>
        <v>0.5405405405405406</v>
      </c>
      <c r="X56" s="32">
        <v>0.6216216216216216</v>
      </c>
      <c r="Y56" s="33">
        <v>1.3513513513513513</v>
      </c>
      <c r="Z56" s="131">
        <v>0.302434144714905</v>
      </c>
      <c r="AA56" s="132">
        <v>0.491112574</v>
      </c>
      <c r="AB56" s="133">
        <v>0.546812749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5"/>
        <v>0</v>
      </c>
      <c r="K57" s="29">
        <v>27</v>
      </c>
      <c r="L57" s="327"/>
      <c r="M57" s="347"/>
      <c r="N57" s="29">
        <v>849</v>
      </c>
      <c r="O57" s="328"/>
      <c r="P57" s="220">
        <f>C57/3</f>
        <v>0</v>
      </c>
      <c r="Q57" s="217">
        <f>D57/6</f>
        <v>0</v>
      </c>
      <c r="R57" s="217">
        <f>E57/5</f>
        <v>0</v>
      </c>
      <c r="S57" s="217">
        <f>F57/11</f>
        <v>0</v>
      </c>
      <c r="T57" s="217">
        <f>G57/4</f>
        <v>0</v>
      </c>
      <c r="U57" s="217">
        <f>H57/4</f>
        <v>0</v>
      </c>
      <c r="V57" s="218">
        <f>I57/4</f>
        <v>0</v>
      </c>
      <c r="W57" s="251">
        <f t="shared" si="8"/>
        <v>0</v>
      </c>
      <c r="X57" s="54">
        <v>0.7297297297297297</v>
      </c>
      <c r="Y57" s="218"/>
      <c r="Z57" s="243"/>
      <c r="AA57" s="36">
        <v>0.284422111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70</v>
      </c>
      <c r="D58" s="88">
        <f aca="true" t="shared" si="14" ref="D58:I58">SUM(D5:D57)</f>
        <v>296</v>
      </c>
      <c r="E58" s="88">
        <f t="shared" si="14"/>
        <v>245</v>
      </c>
      <c r="F58" s="88">
        <f t="shared" si="14"/>
        <v>492</v>
      </c>
      <c r="G58" s="88">
        <f t="shared" si="14"/>
        <v>249</v>
      </c>
      <c r="H58" s="88">
        <f t="shared" si="14"/>
        <v>149</v>
      </c>
      <c r="I58" s="89">
        <f t="shared" si="14"/>
        <v>78</v>
      </c>
      <c r="J58" s="213">
        <f aca="true" t="shared" si="15" ref="J58:O58">SUM(J5:J57)</f>
        <v>1579</v>
      </c>
      <c r="K58" s="88">
        <f t="shared" si="15"/>
        <v>1751</v>
      </c>
      <c r="L58" s="89">
        <f t="shared" si="15"/>
        <v>1970</v>
      </c>
      <c r="M58" s="87">
        <f t="shared" si="15"/>
        <v>90284</v>
      </c>
      <c r="N58" s="88">
        <f t="shared" si="15"/>
        <v>94713</v>
      </c>
      <c r="O58" s="146">
        <f t="shared" si="15"/>
        <v>103305</v>
      </c>
      <c r="P58" s="93">
        <f aca="true" t="shared" si="16" ref="P58:W58">SUM(P5:P57)</f>
        <v>23.333333333333336</v>
      </c>
      <c r="Q58" s="94">
        <f t="shared" si="16"/>
        <v>49.333333333333336</v>
      </c>
      <c r="R58" s="94">
        <f t="shared" si="16"/>
        <v>48.99999999999999</v>
      </c>
      <c r="S58" s="94">
        <f t="shared" si="16"/>
        <v>44.72727272727272</v>
      </c>
      <c r="T58" s="94">
        <f t="shared" si="16"/>
        <v>62.25</v>
      </c>
      <c r="U58" s="94">
        <f t="shared" si="16"/>
        <v>37.25</v>
      </c>
      <c r="V58" s="147">
        <f t="shared" si="16"/>
        <v>19.5</v>
      </c>
      <c r="W58" s="96">
        <f t="shared" si="16"/>
        <v>42.67567567567568</v>
      </c>
      <c r="X58" s="94">
        <f>SUM(X5:X57)</f>
        <v>47.32432432432432</v>
      </c>
      <c r="Y58" s="95">
        <f>SUM(Y5:Y57)</f>
        <v>53.243243243243256</v>
      </c>
      <c r="Z58" s="96">
        <f>SUM(Z5:Z57)</f>
        <v>29.81369985884925</v>
      </c>
      <c r="AA58" s="94">
        <f>SUM(AA5:AA57)</f>
        <v>31.313387040000006</v>
      </c>
      <c r="AB58" s="147">
        <f>SUM(AB5:AB57)</f>
        <v>34.213412600999995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2:A57"/>
    <mergeCell ref="A30:A34"/>
    <mergeCell ref="A35:A38"/>
    <mergeCell ref="A39:A43"/>
    <mergeCell ref="A44:A47"/>
    <mergeCell ref="A58:B58"/>
    <mergeCell ref="P2:AB2"/>
    <mergeCell ref="C2:O2"/>
    <mergeCell ref="C3:I3"/>
    <mergeCell ref="J3:L3"/>
    <mergeCell ref="P3:V3"/>
    <mergeCell ref="W3:Y3"/>
    <mergeCell ref="M3:O3"/>
    <mergeCell ref="A5:A8"/>
    <mergeCell ref="A48:A51"/>
    <mergeCell ref="Z3:AB3"/>
    <mergeCell ref="A26:A29"/>
    <mergeCell ref="A9:A12"/>
    <mergeCell ref="A13:A16"/>
    <mergeCell ref="A17:A21"/>
    <mergeCell ref="A22:A25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70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3">
        <v>0</v>
      </c>
      <c r="J5" s="11">
        <f>SUM(C5:I5)</f>
        <v>0</v>
      </c>
      <c r="K5" s="12">
        <v>0</v>
      </c>
      <c r="L5" s="240">
        <v>1</v>
      </c>
      <c r="M5" s="71">
        <v>58</v>
      </c>
      <c r="N5" s="72">
        <v>19</v>
      </c>
      <c r="O5" s="16">
        <v>20</v>
      </c>
      <c r="P5" s="17">
        <f aca="true" t="shared" si="0" ref="P5:P36">C5/3</f>
        <v>0</v>
      </c>
      <c r="Q5" s="18">
        <f>D5/6</f>
        <v>0</v>
      </c>
      <c r="R5" s="18">
        <f aca="true" t="shared" si="1" ref="R5:R36">E5/5</f>
        <v>0</v>
      </c>
      <c r="S5" s="18">
        <f aca="true" t="shared" si="2" ref="S5:S36">F5/11</f>
        <v>0</v>
      </c>
      <c r="T5" s="18">
        <f aca="true" t="shared" si="3" ref="T5:T36">G5/4</f>
        <v>0</v>
      </c>
      <c r="U5" s="18">
        <f>H5/4</f>
        <v>0</v>
      </c>
      <c r="V5" s="19">
        <f aca="true" t="shared" si="4" ref="V5:V36">I5/4</f>
        <v>0</v>
      </c>
      <c r="W5" s="20">
        <f>J5/37</f>
        <v>0</v>
      </c>
      <c r="X5" s="18">
        <v>0</v>
      </c>
      <c r="Y5" s="242">
        <v>0.02702702702702703</v>
      </c>
      <c r="Z5" s="126">
        <v>0.019256308100929615</v>
      </c>
      <c r="AA5" s="127">
        <v>0.006659657</v>
      </c>
      <c r="AB5" s="23">
        <v>0.006889425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v>0</v>
      </c>
      <c r="J6" s="25">
        <f aca="true" t="shared" si="5" ref="J6:J57">SUM(C6:I6)</f>
        <v>0</v>
      </c>
      <c r="K6" s="26">
        <v>1</v>
      </c>
      <c r="L6" s="241">
        <v>0</v>
      </c>
      <c r="M6" s="74">
        <v>70</v>
      </c>
      <c r="N6" s="75">
        <v>72</v>
      </c>
      <c r="O6" s="30">
        <v>71</v>
      </c>
      <c r="P6" s="31">
        <f t="shared" si="0"/>
        <v>0</v>
      </c>
      <c r="Q6" s="32">
        <f aca="true" t="shared" si="6" ref="Q6:Q56">D6/6</f>
        <v>0</v>
      </c>
      <c r="R6" s="32">
        <f t="shared" si="1"/>
        <v>0</v>
      </c>
      <c r="S6" s="32">
        <f t="shared" si="2"/>
        <v>0</v>
      </c>
      <c r="T6" s="32">
        <f t="shared" si="3"/>
        <v>0</v>
      </c>
      <c r="U6" s="32">
        <f aca="true" t="shared" si="7" ref="U6:U56">H6/4</f>
        <v>0</v>
      </c>
      <c r="V6" s="33">
        <f t="shared" si="4"/>
        <v>0</v>
      </c>
      <c r="W6" s="34">
        <f aca="true" t="shared" si="8" ref="W6:W57">J6/37</f>
        <v>0</v>
      </c>
      <c r="X6" s="32">
        <v>0.02702702702702703</v>
      </c>
      <c r="Y6" s="55">
        <v>0</v>
      </c>
      <c r="Z6" s="131">
        <v>0.023071852340145024</v>
      </c>
      <c r="AA6" s="132">
        <v>0.02388852</v>
      </c>
      <c r="AB6" s="37">
        <v>0.023572377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7">
        <v>0</v>
      </c>
      <c r="J7" s="25">
        <f t="shared" si="5"/>
        <v>0</v>
      </c>
      <c r="K7" s="26">
        <v>1</v>
      </c>
      <c r="L7" s="241">
        <v>1</v>
      </c>
      <c r="M7" s="74">
        <v>68</v>
      </c>
      <c r="N7" s="75">
        <v>78</v>
      </c>
      <c r="O7" s="30">
        <v>54</v>
      </c>
      <c r="P7" s="31">
        <f t="shared" si="0"/>
        <v>0</v>
      </c>
      <c r="Q7" s="32">
        <f t="shared" si="6"/>
        <v>0</v>
      </c>
      <c r="R7" s="32">
        <f t="shared" si="1"/>
        <v>0</v>
      </c>
      <c r="S7" s="32">
        <f t="shared" si="2"/>
        <v>0</v>
      </c>
      <c r="T7" s="32">
        <f t="shared" si="3"/>
        <v>0</v>
      </c>
      <c r="U7" s="32">
        <f t="shared" si="7"/>
        <v>0</v>
      </c>
      <c r="V7" s="33">
        <f t="shared" si="4"/>
        <v>0</v>
      </c>
      <c r="W7" s="34">
        <f t="shared" si="8"/>
        <v>0</v>
      </c>
      <c r="X7" s="32">
        <v>0.02702702702702703</v>
      </c>
      <c r="Y7" s="55">
        <v>0.02702702702702703</v>
      </c>
      <c r="Z7" s="131">
        <v>0.02238314680710994</v>
      </c>
      <c r="AA7" s="132">
        <v>0.025759577</v>
      </c>
      <c r="AB7" s="37">
        <v>0.017798286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7">
        <v>0</v>
      </c>
      <c r="J8" s="25">
        <f t="shared" si="5"/>
        <v>0</v>
      </c>
      <c r="K8" s="26">
        <v>1</v>
      </c>
      <c r="L8" s="241">
        <v>1</v>
      </c>
      <c r="M8" s="74">
        <v>65</v>
      </c>
      <c r="N8" s="75">
        <v>74</v>
      </c>
      <c r="O8" s="30">
        <v>57</v>
      </c>
      <c r="P8" s="31">
        <f t="shared" si="0"/>
        <v>0</v>
      </c>
      <c r="Q8" s="32">
        <f t="shared" si="6"/>
        <v>0</v>
      </c>
      <c r="R8" s="32">
        <f t="shared" si="1"/>
        <v>0</v>
      </c>
      <c r="S8" s="32">
        <f t="shared" si="2"/>
        <v>0</v>
      </c>
      <c r="T8" s="32">
        <f t="shared" si="3"/>
        <v>0</v>
      </c>
      <c r="U8" s="32">
        <f t="shared" si="7"/>
        <v>0</v>
      </c>
      <c r="V8" s="33">
        <f t="shared" si="4"/>
        <v>0</v>
      </c>
      <c r="W8" s="34">
        <f t="shared" si="8"/>
        <v>0</v>
      </c>
      <c r="X8" s="32">
        <v>0.02702702702702703</v>
      </c>
      <c r="Y8" s="55">
        <v>0.02702702702702703</v>
      </c>
      <c r="Z8" s="131">
        <v>0.0214168039538715</v>
      </c>
      <c r="AA8" s="132">
        <v>0.024446647</v>
      </c>
      <c r="AB8" s="37">
        <v>0.01878708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6">
        <v>0</v>
      </c>
      <c r="J9" s="212">
        <f t="shared" si="5"/>
        <v>0</v>
      </c>
      <c r="K9" s="245">
        <v>0</v>
      </c>
      <c r="L9" s="348">
        <v>0</v>
      </c>
      <c r="M9" s="80">
        <v>66</v>
      </c>
      <c r="N9" s="81">
        <v>88</v>
      </c>
      <c r="O9" s="66">
        <v>46</v>
      </c>
      <c r="P9" s="83">
        <f t="shared" si="0"/>
        <v>0</v>
      </c>
      <c r="Q9" s="84">
        <f t="shared" si="6"/>
        <v>0</v>
      </c>
      <c r="R9" s="84">
        <f t="shared" si="1"/>
        <v>0</v>
      </c>
      <c r="S9" s="84">
        <f t="shared" si="2"/>
        <v>0</v>
      </c>
      <c r="T9" s="84">
        <f t="shared" si="3"/>
        <v>0</v>
      </c>
      <c r="U9" s="84">
        <f t="shared" si="7"/>
        <v>0</v>
      </c>
      <c r="V9" s="85">
        <f t="shared" si="4"/>
        <v>0</v>
      </c>
      <c r="W9" s="86">
        <f t="shared" si="8"/>
        <v>0</v>
      </c>
      <c r="X9" s="84">
        <v>0</v>
      </c>
      <c r="Y9" s="68">
        <v>0</v>
      </c>
      <c r="Z9" s="142">
        <v>0.02178217821782178</v>
      </c>
      <c r="AA9" s="143">
        <v>0.029033322</v>
      </c>
      <c r="AB9" s="58">
        <v>0.01518653</v>
      </c>
    </row>
    <row r="10" spans="1:28" s="140" customFormat="1" ht="13.5" customHeight="1">
      <c r="A10" s="404"/>
      <c r="B10" s="129" t="s">
        <v>5</v>
      </c>
      <c r="C10" s="28">
        <v>0</v>
      </c>
      <c r="D10" s="29">
        <v>0</v>
      </c>
      <c r="E10" s="29">
        <v>0</v>
      </c>
      <c r="F10" s="29">
        <v>1</v>
      </c>
      <c r="G10" s="29">
        <v>0</v>
      </c>
      <c r="H10" s="29">
        <v>0</v>
      </c>
      <c r="I10" s="53">
        <v>0</v>
      </c>
      <c r="J10" s="25">
        <f t="shared" si="5"/>
        <v>1</v>
      </c>
      <c r="K10" s="29">
        <v>0</v>
      </c>
      <c r="L10" s="53">
        <v>0</v>
      </c>
      <c r="M10" s="28">
        <v>73</v>
      </c>
      <c r="N10" s="29">
        <v>70</v>
      </c>
      <c r="O10" s="30">
        <v>76</v>
      </c>
      <c r="P10" s="31">
        <f t="shared" si="0"/>
        <v>0</v>
      </c>
      <c r="Q10" s="32">
        <f t="shared" si="6"/>
        <v>0</v>
      </c>
      <c r="R10" s="32">
        <f t="shared" si="1"/>
        <v>0</v>
      </c>
      <c r="S10" s="32">
        <f t="shared" si="2"/>
        <v>0.09090909090909091</v>
      </c>
      <c r="T10" s="32">
        <f t="shared" si="3"/>
        <v>0</v>
      </c>
      <c r="U10" s="32">
        <f t="shared" si="7"/>
        <v>0</v>
      </c>
      <c r="V10" s="216">
        <f t="shared" si="4"/>
        <v>0</v>
      </c>
      <c r="W10" s="34">
        <f t="shared" si="8"/>
        <v>0.02702702702702703</v>
      </c>
      <c r="X10" s="54">
        <v>0</v>
      </c>
      <c r="Y10" s="55">
        <v>0</v>
      </c>
      <c r="Z10" s="35">
        <v>0.024084460574067965</v>
      </c>
      <c r="AA10" s="36">
        <v>0.023094688</v>
      </c>
      <c r="AB10" s="37">
        <v>0.025232404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  <c r="H11" s="29">
        <v>1</v>
      </c>
      <c r="I11" s="53">
        <v>0</v>
      </c>
      <c r="J11" s="25">
        <f t="shared" si="5"/>
        <v>1</v>
      </c>
      <c r="K11" s="29">
        <v>0</v>
      </c>
      <c r="L11" s="53">
        <v>0</v>
      </c>
      <c r="M11" s="28">
        <v>62</v>
      </c>
      <c r="N11" s="29">
        <v>81</v>
      </c>
      <c r="O11" s="30">
        <v>42</v>
      </c>
      <c r="P11" s="31">
        <f t="shared" si="0"/>
        <v>0</v>
      </c>
      <c r="Q11" s="32">
        <f t="shared" si="6"/>
        <v>0</v>
      </c>
      <c r="R11" s="32">
        <f t="shared" si="1"/>
        <v>0</v>
      </c>
      <c r="S11" s="32">
        <f t="shared" si="2"/>
        <v>0</v>
      </c>
      <c r="T11" s="32">
        <f t="shared" si="3"/>
        <v>0</v>
      </c>
      <c r="U11" s="32">
        <f t="shared" si="7"/>
        <v>0.25</v>
      </c>
      <c r="V11" s="216">
        <f t="shared" si="4"/>
        <v>0</v>
      </c>
      <c r="W11" s="34">
        <f t="shared" si="8"/>
        <v>0.02702702702702703</v>
      </c>
      <c r="X11" s="54">
        <v>0</v>
      </c>
      <c r="Y11" s="55">
        <v>0</v>
      </c>
      <c r="Z11" s="35">
        <v>0.02040816326530612</v>
      </c>
      <c r="AA11" s="36">
        <v>0.026732673</v>
      </c>
      <c r="AB11" s="37">
        <v>0.013888889</v>
      </c>
    </row>
    <row r="12" spans="1:28" s="140" customFormat="1" ht="13.5" customHeight="1">
      <c r="A12" s="404"/>
      <c r="B12" s="129" t="s">
        <v>7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53">
        <v>0</v>
      </c>
      <c r="J12" s="25">
        <f t="shared" si="5"/>
        <v>0</v>
      </c>
      <c r="K12" s="29">
        <v>0</v>
      </c>
      <c r="L12" s="53">
        <v>0</v>
      </c>
      <c r="M12" s="28">
        <v>71</v>
      </c>
      <c r="N12" s="29">
        <v>101</v>
      </c>
      <c r="O12" s="30">
        <v>61</v>
      </c>
      <c r="P12" s="31">
        <f t="shared" si="0"/>
        <v>0</v>
      </c>
      <c r="Q12" s="32">
        <f t="shared" si="6"/>
        <v>0</v>
      </c>
      <c r="R12" s="32">
        <f t="shared" si="1"/>
        <v>0</v>
      </c>
      <c r="S12" s="32">
        <f t="shared" si="2"/>
        <v>0</v>
      </c>
      <c r="T12" s="32">
        <f t="shared" si="3"/>
        <v>0</v>
      </c>
      <c r="U12" s="32">
        <f t="shared" si="7"/>
        <v>0</v>
      </c>
      <c r="V12" s="216">
        <f t="shared" si="4"/>
        <v>0</v>
      </c>
      <c r="W12" s="34">
        <f t="shared" si="8"/>
        <v>0</v>
      </c>
      <c r="X12" s="54">
        <v>0</v>
      </c>
      <c r="Y12" s="55">
        <v>0</v>
      </c>
      <c r="Z12" s="35">
        <v>0.023386034255599472</v>
      </c>
      <c r="AA12" s="36">
        <v>0.033245556</v>
      </c>
      <c r="AB12" s="37">
        <v>0.020151966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5">
        <v>0</v>
      </c>
      <c r="J13" s="212">
        <f t="shared" si="5"/>
        <v>0</v>
      </c>
      <c r="K13" s="64">
        <v>0</v>
      </c>
      <c r="L13" s="65">
        <v>0</v>
      </c>
      <c r="M13" s="63">
        <v>63</v>
      </c>
      <c r="N13" s="64">
        <v>104</v>
      </c>
      <c r="O13" s="66">
        <v>84</v>
      </c>
      <c r="P13" s="83">
        <f t="shared" si="0"/>
        <v>0</v>
      </c>
      <c r="Q13" s="84">
        <f t="shared" si="6"/>
        <v>0</v>
      </c>
      <c r="R13" s="84">
        <f t="shared" si="1"/>
        <v>0</v>
      </c>
      <c r="S13" s="84">
        <f t="shared" si="2"/>
        <v>0</v>
      </c>
      <c r="T13" s="84">
        <f t="shared" si="3"/>
        <v>0</v>
      </c>
      <c r="U13" s="84">
        <f t="shared" si="7"/>
        <v>0</v>
      </c>
      <c r="V13" s="215">
        <f t="shared" si="4"/>
        <v>0</v>
      </c>
      <c r="W13" s="86">
        <f t="shared" si="8"/>
        <v>0</v>
      </c>
      <c r="X13" s="67">
        <v>0</v>
      </c>
      <c r="Y13" s="68">
        <v>0</v>
      </c>
      <c r="Z13" s="70">
        <v>0.020737327188940093</v>
      </c>
      <c r="AA13" s="57">
        <v>0.034312108</v>
      </c>
      <c r="AB13" s="58">
        <v>0.027750248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53">
        <v>1</v>
      </c>
      <c r="J14" s="25">
        <f t="shared" si="5"/>
        <v>1</v>
      </c>
      <c r="K14" s="29">
        <v>0</v>
      </c>
      <c r="L14" s="53">
        <v>0</v>
      </c>
      <c r="M14" s="28">
        <v>90</v>
      </c>
      <c r="N14" s="29">
        <v>86</v>
      </c>
      <c r="O14" s="30">
        <v>81</v>
      </c>
      <c r="P14" s="31">
        <f t="shared" si="0"/>
        <v>0</v>
      </c>
      <c r="Q14" s="32">
        <f t="shared" si="6"/>
        <v>0</v>
      </c>
      <c r="R14" s="32">
        <f t="shared" si="1"/>
        <v>0</v>
      </c>
      <c r="S14" s="32">
        <f t="shared" si="2"/>
        <v>0</v>
      </c>
      <c r="T14" s="32">
        <f t="shared" si="3"/>
        <v>0</v>
      </c>
      <c r="U14" s="32">
        <f t="shared" si="7"/>
        <v>0</v>
      </c>
      <c r="V14" s="33">
        <f t="shared" si="4"/>
        <v>0.25</v>
      </c>
      <c r="W14" s="34">
        <f t="shared" si="8"/>
        <v>0.02702702702702703</v>
      </c>
      <c r="X14" s="54">
        <v>0</v>
      </c>
      <c r="Y14" s="55">
        <v>0</v>
      </c>
      <c r="Z14" s="35">
        <v>0.029654036243822075</v>
      </c>
      <c r="AA14" s="36">
        <v>0.028317419</v>
      </c>
      <c r="AB14" s="37">
        <v>0.026741499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3">
        <v>0</v>
      </c>
      <c r="J15" s="25">
        <f t="shared" si="5"/>
        <v>0</v>
      </c>
      <c r="K15" s="29">
        <v>1</v>
      </c>
      <c r="L15" s="53">
        <v>0</v>
      </c>
      <c r="M15" s="28">
        <v>53</v>
      </c>
      <c r="N15" s="29">
        <v>97</v>
      </c>
      <c r="O15" s="30">
        <v>82</v>
      </c>
      <c r="P15" s="31">
        <f t="shared" si="0"/>
        <v>0</v>
      </c>
      <c r="Q15" s="32">
        <f t="shared" si="6"/>
        <v>0</v>
      </c>
      <c r="R15" s="32">
        <f t="shared" si="1"/>
        <v>0</v>
      </c>
      <c r="S15" s="32">
        <f t="shared" si="2"/>
        <v>0</v>
      </c>
      <c r="T15" s="32">
        <f t="shared" si="3"/>
        <v>0</v>
      </c>
      <c r="U15" s="32">
        <f t="shared" si="7"/>
        <v>0</v>
      </c>
      <c r="V15" s="33">
        <f t="shared" si="4"/>
        <v>0</v>
      </c>
      <c r="W15" s="34">
        <f t="shared" si="8"/>
        <v>0</v>
      </c>
      <c r="X15" s="54">
        <v>0.02702702702702703</v>
      </c>
      <c r="Y15" s="55">
        <v>0</v>
      </c>
      <c r="Z15" s="35">
        <v>0.01756129887342611</v>
      </c>
      <c r="AA15" s="36">
        <v>0.031981536</v>
      </c>
      <c r="AB15" s="37">
        <v>0.027080581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53">
        <v>0</v>
      </c>
      <c r="J16" s="25">
        <f t="shared" si="5"/>
        <v>0</v>
      </c>
      <c r="K16" s="29">
        <v>1</v>
      </c>
      <c r="L16" s="53">
        <v>0</v>
      </c>
      <c r="M16" s="28">
        <v>77</v>
      </c>
      <c r="N16" s="29">
        <v>88</v>
      </c>
      <c r="O16" s="30">
        <v>71</v>
      </c>
      <c r="P16" s="31">
        <f t="shared" si="0"/>
        <v>0</v>
      </c>
      <c r="Q16" s="32">
        <f t="shared" si="6"/>
        <v>0</v>
      </c>
      <c r="R16" s="32">
        <f t="shared" si="1"/>
        <v>0</v>
      </c>
      <c r="S16" s="32">
        <f t="shared" si="2"/>
        <v>0</v>
      </c>
      <c r="T16" s="32">
        <f t="shared" si="3"/>
        <v>0</v>
      </c>
      <c r="U16" s="32">
        <f t="shared" si="7"/>
        <v>0</v>
      </c>
      <c r="V16" s="33">
        <f t="shared" si="4"/>
        <v>0</v>
      </c>
      <c r="W16" s="34">
        <f t="shared" si="8"/>
        <v>0</v>
      </c>
      <c r="X16" s="54">
        <v>0.02702702702702703</v>
      </c>
      <c r="Y16" s="55">
        <v>0</v>
      </c>
      <c r="Z16" s="35">
        <v>0.025404157043879907</v>
      </c>
      <c r="AA16" s="36">
        <v>0.029033322</v>
      </c>
      <c r="AB16" s="37">
        <v>0.023471074</v>
      </c>
    </row>
    <row r="17" spans="1:28" s="140" customFormat="1" ht="13.5" customHeight="1">
      <c r="A17" s="402">
        <v>4</v>
      </c>
      <c r="B17" s="139" t="s">
        <v>12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5">
        <v>0</v>
      </c>
      <c r="J17" s="212">
        <f t="shared" si="5"/>
        <v>0</v>
      </c>
      <c r="K17" s="64">
        <v>0</v>
      </c>
      <c r="L17" s="65">
        <v>0</v>
      </c>
      <c r="M17" s="63">
        <v>59</v>
      </c>
      <c r="N17" s="64">
        <v>132</v>
      </c>
      <c r="O17" s="66">
        <v>113</v>
      </c>
      <c r="P17" s="83">
        <f t="shared" si="0"/>
        <v>0</v>
      </c>
      <c r="Q17" s="84">
        <f t="shared" si="6"/>
        <v>0</v>
      </c>
      <c r="R17" s="84">
        <f t="shared" si="1"/>
        <v>0</v>
      </c>
      <c r="S17" s="84">
        <f t="shared" si="2"/>
        <v>0</v>
      </c>
      <c r="T17" s="84">
        <f t="shared" si="3"/>
        <v>0</v>
      </c>
      <c r="U17" s="84">
        <f t="shared" si="7"/>
        <v>0</v>
      </c>
      <c r="V17" s="85">
        <f t="shared" si="4"/>
        <v>0</v>
      </c>
      <c r="W17" s="86">
        <f t="shared" si="8"/>
        <v>0</v>
      </c>
      <c r="X17" s="67">
        <v>0</v>
      </c>
      <c r="Y17" s="68">
        <v>0</v>
      </c>
      <c r="Z17" s="70">
        <v>0.019478375701551667</v>
      </c>
      <c r="AA17" s="57">
        <v>0.043607532</v>
      </c>
      <c r="AB17" s="58">
        <v>0.037504149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6">
        <v>0</v>
      </c>
      <c r="J18" s="25">
        <f t="shared" si="5"/>
        <v>0</v>
      </c>
      <c r="K18" s="75">
        <v>2</v>
      </c>
      <c r="L18" s="53">
        <v>0</v>
      </c>
      <c r="M18" s="74">
        <v>86</v>
      </c>
      <c r="N18" s="75">
        <v>95</v>
      </c>
      <c r="O18" s="30">
        <v>115</v>
      </c>
      <c r="P18" s="31">
        <f t="shared" si="0"/>
        <v>0</v>
      </c>
      <c r="Q18" s="32">
        <f t="shared" si="6"/>
        <v>0</v>
      </c>
      <c r="R18" s="32">
        <f t="shared" si="1"/>
        <v>0</v>
      </c>
      <c r="S18" s="32">
        <f t="shared" si="2"/>
        <v>0</v>
      </c>
      <c r="T18" s="32">
        <f t="shared" si="3"/>
        <v>0</v>
      </c>
      <c r="U18" s="32">
        <f t="shared" si="7"/>
        <v>0</v>
      </c>
      <c r="V18" s="216">
        <f t="shared" si="4"/>
        <v>0</v>
      </c>
      <c r="W18" s="34">
        <f t="shared" si="8"/>
        <v>0</v>
      </c>
      <c r="X18" s="32">
        <v>0.05405405405405406</v>
      </c>
      <c r="Y18" s="55">
        <v>0</v>
      </c>
      <c r="Z18" s="131">
        <v>0.028336079077429983</v>
      </c>
      <c r="AA18" s="132">
        <v>0.0313118</v>
      </c>
      <c r="AB18" s="37">
        <v>0.03807947</v>
      </c>
    </row>
    <row r="19" spans="1:28" s="145" customFormat="1" ht="13.5" customHeight="1">
      <c r="A19" s="402"/>
      <c r="B19" s="129" t="s">
        <v>14</v>
      </c>
      <c r="C19" s="74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6">
        <v>0</v>
      </c>
      <c r="J19" s="25">
        <f t="shared" si="5"/>
        <v>0</v>
      </c>
      <c r="K19" s="75">
        <v>1</v>
      </c>
      <c r="L19" s="53">
        <v>2</v>
      </c>
      <c r="M19" s="74">
        <v>79</v>
      </c>
      <c r="N19" s="75">
        <v>116</v>
      </c>
      <c r="O19" s="30">
        <v>130</v>
      </c>
      <c r="P19" s="31">
        <f t="shared" si="0"/>
        <v>0</v>
      </c>
      <c r="Q19" s="32">
        <f t="shared" si="6"/>
        <v>0</v>
      </c>
      <c r="R19" s="32">
        <f t="shared" si="1"/>
        <v>0</v>
      </c>
      <c r="S19" s="32">
        <f t="shared" si="2"/>
        <v>0</v>
      </c>
      <c r="T19" s="32">
        <f t="shared" si="3"/>
        <v>0</v>
      </c>
      <c r="U19" s="32">
        <f t="shared" si="7"/>
        <v>0</v>
      </c>
      <c r="V19" s="216">
        <f t="shared" si="4"/>
        <v>0</v>
      </c>
      <c r="W19" s="34">
        <f t="shared" si="8"/>
        <v>0</v>
      </c>
      <c r="X19" s="32">
        <v>0.02702702702702703</v>
      </c>
      <c r="Y19" s="55">
        <v>0.05405405405405406</v>
      </c>
      <c r="Z19" s="131">
        <v>0.02601251234771156</v>
      </c>
      <c r="AA19" s="132">
        <v>0.038258575</v>
      </c>
      <c r="AB19" s="37">
        <v>0.043103448</v>
      </c>
    </row>
    <row r="20" spans="1:28" s="145" customFormat="1" ht="13.5" customHeight="1">
      <c r="A20" s="402"/>
      <c r="B20" s="129" t="s">
        <v>15</v>
      </c>
      <c r="C20" s="74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6">
        <v>2</v>
      </c>
      <c r="J20" s="25">
        <f t="shared" si="5"/>
        <v>2</v>
      </c>
      <c r="K20" s="75">
        <v>1</v>
      </c>
      <c r="L20" s="53">
        <v>2</v>
      </c>
      <c r="M20" s="74">
        <v>88</v>
      </c>
      <c r="N20" s="75">
        <v>163</v>
      </c>
      <c r="O20" s="30">
        <v>166</v>
      </c>
      <c r="P20" s="31">
        <f t="shared" si="0"/>
        <v>0</v>
      </c>
      <c r="Q20" s="32">
        <f t="shared" si="6"/>
        <v>0</v>
      </c>
      <c r="R20" s="32">
        <f t="shared" si="1"/>
        <v>0</v>
      </c>
      <c r="S20" s="32">
        <f t="shared" si="2"/>
        <v>0</v>
      </c>
      <c r="T20" s="32">
        <f t="shared" si="3"/>
        <v>0</v>
      </c>
      <c r="U20" s="32">
        <f t="shared" si="7"/>
        <v>0</v>
      </c>
      <c r="V20" s="216">
        <f t="shared" si="4"/>
        <v>0.5</v>
      </c>
      <c r="W20" s="34">
        <f t="shared" si="8"/>
        <v>0.05405405405405406</v>
      </c>
      <c r="X20" s="32">
        <v>0.02702702702702703</v>
      </c>
      <c r="Y20" s="55">
        <v>0.05405405405405406</v>
      </c>
      <c r="Z20" s="131">
        <v>0.02900461437046803</v>
      </c>
      <c r="AA20" s="132">
        <v>0.05397351</v>
      </c>
      <c r="AB20" s="37">
        <v>0.054803566</v>
      </c>
    </row>
    <row r="21" spans="1:28" s="145" customFormat="1" ht="13.5" customHeight="1">
      <c r="A21" s="402"/>
      <c r="B21" s="129" t="s">
        <v>16</v>
      </c>
      <c r="C21" s="74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6">
        <v>0</v>
      </c>
      <c r="J21" s="25">
        <f t="shared" si="5"/>
        <v>0</v>
      </c>
      <c r="K21" s="75">
        <v>0</v>
      </c>
      <c r="L21" s="53">
        <v>5</v>
      </c>
      <c r="M21" s="74">
        <v>63</v>
      </c>
      <c r="N21" s="75">
        <v>123</v>
      </c>
      <c r="O21" s="30">
        <v>219</v>
      </c>
      <c r="P21" s="31">
        <f t="shared" si="0"/>
        <v>0</v>
      </c>
      <c r="Q21" s="32">
        <f t="shared" si="6"/>
        <v>0</v>
      </c>
      <c r="R21" s="32">
        <f t="shared" si="1"/>
        <v>0</v>
      </c>
      <c r="S21" s="32">
        <f t="shared" si="2"/>
        <v>0</v>
      </c>
      <c r="T21" s="32">
        <f t="shared" si="3"/>
        <v>0</v>
      </c>
      <c r="U21" s="32">
        <f t="shared" si="7"/>
        <v>0</v>
      </c>
      <c r="V21" s="216">
        <f t="shared" si="4"/>
        <v>0</v>
      </c>
      <c r="W21" s="34">
        <f t="shared" si="8"/>
        <v>0</v>
      </c>
      <c r="X21" s="32">
        <v>0</v>
      </c>
      <c r="Y21" s="55">
        <v>0.13513513513513514</v>
      </c>
      <c r="Z21" s="131">
        <v>0.021021021021021023</v>
      </c>
      <c r="AA21" s="132">
        <v>0.040661157</v>
      </c>
      <c r="AB21" s="37">
        <v>0.072516556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2">
        <v>0</v>
      </c>
      <c r="J22" s="212">
        <f t="shared" si="5"/>
        <v>0</v>
      </c>
      <c r="K22" s="81">
        <v>1</v>
      </c>
      <c r="L22" s="65">
        <v>8</v>
      </c>
      <c r="M22" s="80">
        <v>70</v>
      </c>
      <c r="N22" s="81">
        <v>145</v>
      </c>
      <c r="O22" s="66">
        <v>198</v>
      </c>
      <c r="P22" s="83">
        <f t="shared" si="0"/>
        <v>0</v>
      </c>
      <c r="Q22" s="84">
        <f t="shared" si="6"/>
        <v>0</v>
      </c>
      <c r="R22" s="84">
        <f t="shared" si="1"/>
        <v>0</v>
      </c>
      <c r="S22" s="84">
        <f t="shared" si="2"/>
        <v>0</v>
      </c>
      <c r="T22" s="84">
        <f t="shared" si="3"/>
        <v>0</v>
      </c>
      <c r="U22" s="84">
        <f t="shared" si="7"/>
        <v>0</v>
      </c>
      <c r="V22" s="215">
        <f t="shared" si="4"/>
        <v>0</v>
      </c>
      <c r="W22" s="86">
        <f t="shared" si="8"/>
        <v>0</v>
      </c>
      <c r="X22" s="84">
        <v>0.02702702702702703</v>
      </c>
      <c r="Y22" s="68">
        <v>0.21621621621621623</v>
      </c>
      <c r="Z22" s="142">
        <v>0.02308707124010554</v>
      </c>
      <c r="AA22" s="143">
        <v>0.048608783</v>
      </c>
      <c r="AB22" s="58">
        <v>0.066509909</v>
      </c>
    </row>
    <row r="23" spans="1:28" s="145" customFormat="1" ht="13.5" customHeight="1">
      <c r="A23" s="402"/>
      <c r="B23" s="129" t="s">
        <v>18</v>
      </c>
      <c r="C23" s="74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6">
        <v>0</v>
      </c>
      <c r="J23" s="25">
        <f t="shared" si="5"/>
        <v>0</v>
      </c>
      <c r="K23" s="75">
        <v>1</v>
      </c>
      <c r="L23" s="53">
        <v>9</v>
      </c>
      <c r="M23" s="74">
        <v>133</v>
      </c>
      <c r="N23" s="75">
        <v>89</v>
      </c>
      <c r="O23" s="30">
        <v>177</v>
      </c>
      <c r="P23" s="31">
        <f t="shared" si="0"/>
        <v>0</v>
      </c>
      <c r="Q23" s="32">
        <f t="shared" si="6"/>
        <v>0</v>
      </c>
      <c r="R23" s="32">
        <f t="shared" si="1"/>
        <v>0</v>
      </c>
      <c r="S23" s="32">
        <f t="shared" si="2"/>
        <v>0</v>
      </c>
      <c r="T23" s="32">
        <f t="shared" si="3"/>
        <v>0</v>
      </c>
      <c r="U23" s="32">
        <f t="shared" si="7"/>
        <v>0</v>
      </c>
      <c r="V23" s="33">
        <f t="shared" si="4"/>
        <v>0</v>
      </c>
      <c r="W23" s="34">
        <f t="shared" si="8"/>
        <v>0</v>
      </c>
      <c r="X23" s="32">
        <v>0.02702702702702703</v>
      </c>
      <c r="Y23" s="55">
        <v>0.24324324324324326</v>
      </c>
      <c r="Z23" s="131">
        <v>0.04380764163372859</v>
      </c>
      <c r="AA23" s="132">
        <v>0.029421488</v>
      </c>
      <c r="AB23" s="37">
        <v>0.058589871</v>
      </c>
    </row>
    <row r="24" spans="1:28" s="145" customFormat="1" ht="13.5" customHeight="1">
      <c r="A24" s="402"/>
      <c r="B24" s="129" t="s">
        <v>19</v>
      </c>
      <c r="C24" s="74">
        <v>0</v>
      </c>
      <c r="D24" s="75">
        <v>0</v>
      </c>
      <c r="E24" s="75">
        <v>0</v>
      </c>
      <c r="F24" s="75">
        <v>1</v>
      </c>
      <c r="G24" s="75">
        <v>0</v>
      </c>
      <c r="H24" s="75">
        <v>0</v>
      </c>
      <c r="I24" s="76">
        <v>0</v>
      </c>
      <c r="J24" s="25">
        <f t="shared" si="5"/>
        <v>1</v>
      </c>
      <c r="K24" s="75">
        <v>3</v>
      </c>
      <c r="L24" s="53">
        <v>26</v>
      </c>
      <c r="M24" s="74">
        <v>160</v>
      </c>
      <c r="N24" s="75">
        <v>207</v>
      </c>
      <c r="O24" s="30">
        <v>337</v>
      </c>
      <c r="P24" s="31">
        <f t="shared" si="0"/>
        <v>0</v>
      </c>
      <c r="Q24" s="32">
        <f t="shared" si="6"/>
        <v>0</v>
      </c>
      <c r="R24" s="32">
        <f t="shared" si="1"/>
        <v>0</v>
      </c>
      <c r="S24" s="32">
        <f t="shared" si="2"/>
        <v>0.09090909090909091</v>
      </c>
      <c r="T24" s="32">
        <f t="shared" si="3"/>
        <v>0</v>
      </c>
      <c r="U24" s="32">
        <f t="shared" si="7"/>
        <v>0</v>
      </c>
      <c r="V24" s="33">
        <f t="shared" si="4"/>
        <v>0</v>
      </c>
      <c r="W24" s="34">
        <f t="shared" si="8"/>
        <v>0.02702702702702703</v>
      </c>
      <c r="X24" s="32">
        <v>0.08108108108108109</v>
      </c>
      <c r="Y24" s="55">
        <v>0.7027027027027027</v>
      </c>
      <c r="Z24" s="131">
        <v>0.052666227781435156</v>
      </c>
      <c r="AA24" s="132">
        <v>0.068294292</v>
      </c>
      <c r="AB24" s="37">
        <v>0.111221122</v>
      </c>
    </row>
    <row r="25" spans="1:28" s="145" customFormat="1" ht="13.5" customHeight="1">
      <c r="A25" s="402"/>
      <c r="B25" s="129" t="s">
        <v>20</v>
      </c>
      <c r="C25" s="74">
        <v>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6">
        <v>0</v>
      </c>
      <c r="J25" s="25">
        <f t="shared" si="5"/>
        <v>1</v>
      </c>
      <c r="K25" s="75">
        <v>0</v>
      </c>
      <c r="L25" s="53">
        <v>13</v>
      </c>
      <c r="M25" s="74">
        <v>145</v>
      </c>
      <c r="N25" s="75">
        <v>163</v>
      </c>
      <c r="O25" s="30">
        <v>328</v>
      </c>
      <c r="P25" s="31">
        <f t="shared" si="0"/>
        <v>0.3333333333333333</v>
      </c>
      <c r="Q25" s="32">
        <f t="shared" si="6"/>
        <v>0</v>
      </c>
      <c r="R25" s="32">
        <f t="shared" si="1"/>
        <v>0</v>
      </c>
      <c r="S25" s="32">
        <f t="shared" si="2"/>
        <v>0</v>
      </c>
      <c r="T25" s="32">
        <f t="shared" si="3"/>
        <v>0</v>
      </c>
      <c r="U25" s="32">
        <f t="shared" si="7"/>
        <v>0</v>
      </c>
      <c r="V25" s="33">
        <f t="shared" si="4"/>
        <v>0</v>
      </c>
      <c r="W25" s="34">
        <f t="shared" si="8"/>
        <v>0.02702702702702703</v>
      </c>
      <c r="X25" s="32">
        <v>0</v>
      </c>
      <c r="Y25" s="55">
        <v>0.35135135135135137</v>
      </c>
      <c r="Z25" s="131">
        <v>0.04772876892692561</v>
      </c>
      <c r="AA25" s="132">
        <v>0.053902116</v>
      </c>
      <c r="AB25" s="37">
        <v>0.10835811</v>
      </c>
    </row>
    <row r="26" spans="1:28" s="145" customFormat="1" ht="13.5" customHeight="1">
      <c r="A26" s="402">
        <v>6</v>
      </c>
      <c r="B26" s="139" t="s">
        <v>21</v>
      </c>
      <c r="C26" s="80">
        <v>1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2">
        <v>0</v>
      </c>
      <c r="J26" s="212">
        <f t="shared" si="5"/>
        <v>1</v>
      </c>
      <c r="K26" s="81">
        <v>2</v>
      </c>
      <c r="L26" s="65">
        <v>16</v>
      </c>
      <c r="M26" s="80">
        <v>214</v>
      </c>
      <c r="N26" s="81">
        <v>161</v>
      </c>
      <c r="O26" s="66">
        <v>347</v>
      </c>
      <c r="P26" s="83">
        <f t="shared" si="0"/>
        <v>0.3333333333333333</v>
      </c>
      <c r="Q26" s="84">
        <f t="shared" si="6"/>
        <v>0</v>
      </c>
      <c r="R26" s="84">
        <f t="shared" si="1"/>
        <v>0</v>
      </c>
      <c r="S26" s="84">
        <f t="shared" si="2"/>
        <v>0</v>
      </c>
      <c r="T26" s="84">
        <f t="shared" si="3"/>
        <v>0</v>
      </c>
      <c r="U26" s="84">
        <f t="shared" si="7"/>
        <v>0</v>
      </c>
      <c r="V26" s="85">
        <f t="shared" si="4"/>
        <v>0</v>
      </c>
      <c r="W26" s="86">
        <f t="shared" si="8"/>
        <v>0.02702702702702703</v>
      </c>
      <c r="X26" s="84">
        <v>0.05405405405405406</v>
      </c>
      <c r="Y26" s="68">
        <v>0.43243243243243246</v>
      </c>
      <c r="Z26" s="142">
        <v>0.07039473684210526</v>
      </c>
      <c r="AA26" s="143">
        <v>0.053100264</v>
      </c>
      <c r="AB26" s="58">
        <v>0.11455926</v>
      </c>
    </row>
    <row r="27" spans="1:28" s="145" customFormat="1" ht="13.5" customHeight="1">
      <c r="A27" s="402"/>
      <c r="B27" s="129" t="s">
        <v>22</v>
      </c>
      <c r="C27" s="74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6">
        <v>0</v>
      </c>
      <c r="J27" s="25">
        <f t="shared" si="5"/>
        <v>0</v>
      </c>
      <c r="K27" s="75">
        <v>1</v>
      </c>
      <c r="L27" s="53">
        <v>15</v>
      </c>
      <c r="M27" s="74">
        <v>222</v>
      </c>
      <c r="N27" s="75">
        <v>164</v>
      </c>
      <c r="O27" s="30">
        <v>327</v>
      </c>
      <c r="P27" s="31">
        <f t="shared" si="0"/>
        <v>0</v>
      </c>
      <c r="Q27" s="32">
        <f t="shared" si="6"/>
        <v>0</v>
      </c>
      <c r="R27" s="32">
        <f t="shared" si="1"/>
        <v>0</v>
      </c>
      <c r="S27" s="32">
        <f t="shared" si="2"/>
        <v>0</v>
      </c>
      <c r="T27" s="32">
        <f t="shared" si="3"/>
        <v>0</v>
      </c>
      <c r="U27" s="32">
        <f t="shared" si="7"/>
        <v>0</v>
      </c>
      <c r="V27" s="216">
        <f t="shared" si="4"/>
        <v>0</v>
      </c>
      <c r="W27" s="34">
        <f t="shared" si="8"/>
        <v>0</v>
      </c>
      <c r="X27" s="32">
        <v>0.02702702702702703</v>
      </c>
      <c r="Y27" s="55">
        <v>0.40540540540540543</v>
      </c>
      <c r="Z27" s="131">
        <v>0.07300230187438343</v>
      </c>
      <c r="AA27" s="132">
        <v>0.054125413</v>
      </c>
      <c r="AB27" s="37">
        <v>0.10777851</v>
      </c>
    </row>
    <row r="28" spans="1:28" s="145" customFormat="1" ht="13.5" customHeight="1">
      <c r="A28" s="402"/>
      <c r="B28" s="129" t="s">
        <v>23</v>
      </c>
      <c r="C28" s="74">
        <v>0</v>
      </c>
      <c r="D28" s="75">
        <v>0</v>
      </c>
      <c r="E28" s="75">
        <v>1</v>
      </c>
      <c r="F28" s="75">
        <v>0</v>
      </c>
      <c r="G28" s="75">
        <v>0</v>
      </c>
      <c r="H28" s="75">
        <v>0</v>
      </c>
      <c r="I28" s="76">
        <v>0</v>
      </c>
      <c r="J28" s="25">
        <f t="shared" si="5"/>
        <v>1</v>
      </c>
      <c r="K28" s="75">
        <v>0</v>
      </c>
      <c r="L28" s="53">
        <v>7</v>
      </c>
      <c r="M28" s="74">
        <v>289</v>
      </c>
      <c r="N28" s="75">
        <v>148</v>
      </c>
      <c r="O28" s="30">
        <v>253</v>
      </c>
      <c r="P28" s="31">
        <f t="shared" si="0"/>
        <v>0</v>
      </c>
      <c r="Q28" s="32">
        <f t="shared" si="6"/>
        <v>0</v>
      </c>
      <c r="R28" s="32">
        <f t="shared" si="1"/>
        <v>0.2</v>
      </c>
      <c r="S28" s="32">
        <f t="shared" si="2"/>
        <v>0</v>
      </c>
      <c r="T28" s="32">
        <f t="shared" si="3"/>
        <v>0</v>
      </c>
      <c r="U28" s="32">
        <f t="shared" si="7"/>
        <v>0</v>
      </c>
      <c r="V28" s="216">
        <f t="shared" si="4"/>
        <v>0</v>
      </c>
      <c r="W28" s="34">
        <f t="shared" si="8"/>
        <v>0.02702702702702703</v>
      </c>
      <c r="X28" s="32">
        <v>0</v>
      </c>
      <c r="Y28" s="55">
        <v>0.1891891891891892</v>
      </c>
      <c r="Z28" s="131">
        <v>0.09512837393021725</v>
      </c>
      <c r="AA28" s="132">
        <v>0.048844884</v>
      </c>
      <c r="AB28" s="37">
        <v>0.083443272</v>
      </c>
    </row>
    <row r="29" spans="1:28" s="145" customFormat="1" ht="13.5" customHeight="1">
      <c r="A29" s="402"/>
      <c r="B29" s="129" t="s">
        <v>24</v>
      </c>
      <c r="C29" s="74">
        <v>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6">
        <v>0</v>
      </c>
      <c r="J29" s="25">
        <f t="shared" si="5"/>
        <v>1</v>
      </c>
      <c r="K29" s="75">
        <v>1</v>
      </c>
      <c r="L29" s="53">
        <v>8</v>
      </c>
      <c r="M29" s="74">
        <v>209</v>
      </c>
      <c r="N29" s="75">
        <v>150</v>
      </c>
      <c r="O29" s="30">
        <v>213</v>
      </c>
      <c r="P29" s="31">
        <f t="shared" si="0"/>
        <v>0.3333333333333333</v>
      </c>
      <c r="Q29" s="32">
        <f t="shared" si="6"/>
        <v>0</v>
      </c>
      <c r="R29" s="32">
        <f t="shared" si="1"/>
        <v>0</v>
      </c>
      <c r="S29" s="32">
        <f t="shared" si="2"/>
        <v>0</v>
      </c>
      <c r="T29" s="32">
        <f t="shared" si="3"/>
        <v>0</v>
      </c>
      <c r="U29" s="32">
        <f t="shared" si="7"/>
        <v>0</v>
      </c>
      <c r="V29" s="216">
        <f t="shared" si="4"/>
        <v>0</v>
      </c>
      <c r="W29" s="34">
        <f t="shared" si="8"/>
        <v>0.02702702702702703</v>
      </c>
      <c r="X29" s="32">
        <v>0.02702702702702703</v>
      </c>
      <c r="Y29" s="55">
        <v>0.21621621621621623</v>
      </c>
      <c r="Z29" s="131">
        <v>0.06895414054767403</v>
      </c>
      <c r="AA29" s="132">
        <v>0.04950495</v>
      </c>
      <c r="AB29" s="37">
        <v>0.07029703</v>
      </c>
    </row>
    <row r="30" spans="1:28" s="145" customFormat="1" ht="13.5" customHeight="1">
      <c r="A30" s="402">
        <v>7</v>
      </c>
      <c r="B30" s="139" t="s">
        <v>25</v>
      </c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2">
        <v>0</v>
      </c>
      <c r="J30" s="212">
        <f t="shared" si="5"/>
        <v>0</v>
      </c>
      <c r="K30" s="81">
        <v>0</v>
      </c>
      <c r="L30" s="65">
        <v>1</v>
      </c>
      <c r="M30" s="80">
        <v>176</v>
      </c>
      <c r="N30" s="81">
        <v>158</v>
      </c>
      <c r="O30" s="66">
        <v>142</v>
      </c>
      <c r="P30" s="83">
        <f t="shared" si="0"/>
        <v>0</v>
      </c>
      <c r="Q30" s="84">
        <f t="shared" si="6"/>
        <v>0</v>
      </c>
      <c r="R30" s="84">
        <f t="shared" si="1"/>
        <v>0</v>
      </c>
      <c r="S30" s="84">
        <f t="shared" si="2"/>
        <v>0</v>
      </c>
      <c r="T30" s="84">
        <f t="shared" si="3"/>
        <v>0</v>
      </c>
      <c r="U30" s="84">
        <f t="shared" si="7"/>
        <v>0</v>
      </c>
      <c r="V30" s="215">
        <f t="shared" si="4"/>
        <v>0</v>
      </c>
      <c r="W30" s="86">
        <f t="shared" si="8"/>
        <v>0</v>
      </c>
      <c r="X30" s="84">
        <v>0</v>
      </c>
      <c r="Y30" s="68">
        <v>0.02702702702702703</v>
      </c>
      <c r="Z30" s="142">
        <v>0.057913787430075685</v>
      </c>
      <c r="AA30" s="143">
        <v>0.052076467</v>
      </c>
      <c r="AB30" s="58">
        <v>0.046926636</v>
      </c>
    </row>
    <row r="31" spans="1:28" s="145" customFormat="1" ht="13.5" customHeight="1">
      <c r="A31" s="402"/>
      <c r="B31" s="129" t="s">
        <v>26</v>
      </c>
      <c r="C31" s="74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6">
        <v>0</v>
      </c>
      <c r="J31" s="25">
        <f t="shared" si="5"/>
        <v>0</v>
      </c>
      <c r="K31" s="75">
        <v>3</v>
      </c>
      <c r="L31" s="53">
        <v>3</v>
      </c>
      <c r="M31" s="74">
        <v>157</v>
      </c>
      <c r="N31" s="75">
        <v>147</v>
      </c>
      <c r="O31" s="30">
        <v>153</v>
      </c>
      <c r="P31" s="31">
        <f t="shared" si="0"/>
        <v>0</v>
      </c>
      <c r="Q31" s="32">
        <f t="shared" si="6"/>
        <v>0</v>
      </c>
      <c r="R31" s="32">
        <f t="shared" si="1"/>
        <v>0</v>
      </c>
      <c r="S31" s="32">
        <f t="shared" si="2"/>
        <v>0</v>
      </c>
      <c r="T31" s="32">
        <f t="shared" si="3"/>
        <v>0</v>
      </c>
      <c r="U31" s="32">
        <f t="shared" si="7"/>
        <v>0</v>
      </c>
      <c r="V31" s="33">
        <f t="shared" si="4"/>
        <v>0</v>
      </c>
      <c r="W31" s="34">
        <f t="shared" si="8"/>
        <v>0</v>
      </c>
      <c r="X31" s="32">
        <v>0.08108108108108109</v>
      </c>
      <c r="Y31" s="55">
        <v>0.08108108108108109</v>
      </c>
      <c r="Z31" s="131">
        <v>0.05161078238001315</v>
      </c>
      <c r="AA31" s="132">
        <v>0.048546896</v>
      </c>
      <c r="AB31" s="37">
        <v>0.050445104</v>
      </c>
    </row>
    <row r="32" spans="1:28" s="145" customFormat="1" ht="13.5" customHeight="1">
      <c r="A32" s="402"/>
      <c r="B32" s="129" t="s">
        <v>27</v>
      </c>
      <c r="C32" s="74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6">
        <v>0</v>
      </c>
      <c r="J32" s="25">
        <f t="shared" si="5"/>
        <v>0</v>
      </c>
      <c r="K32" s="75">
        <v>0</v>
      </c>
      <c r="L32" s="53">
        <v>2</v>
      </c>
      <c r="M32" s="74">
        <v>154</v>
      </c>
      <c r="N32" s="75">
        <v>127</v>
      </c>
      <c r="O32" s="30">
        <v>149</v>
      </c>
      <c r="P32" s="31">
        <f t="shared" si="0"/>
        <v>0</v>
      </c>
      <c r="Q32" s="32">
        <f t="shared" si="6"/>
        <v>0</v>
      </c>
      <c r="R32" s="32">
        <f t="shared" si="1"/>
        <v>0</v>
      </c>
      <c r="S32" s="32">
        <f t="shared" si="2"/>
        <v>0</v>
      </c>
      <c r="T32" s="32">
        <f t="shared" si="3"/>
        <v>0</v>
      </c>
      <c r="U32" s="32">
        <f t="shared" si="7"/>
        <v>0</v>
      </c>
      <c r="V32" s="33">
        <f t="shared" si="4"/>
        <v>0</v>
      </c>
      <c r="W32" s="34">
        <f t="shared" si="8"/>
        <v>0</v>
      </c>
      <c r="X32" s="32">
        <v>0</v>
      </c>
      <c r="Y32" s="55">
        <v>0.05405405405405406</v>
      </c>
      <c r="Z32" s="131">
        <v>0.050892267019167214</v>
      </c>
      <c r="AA32" s="132">
        <v>0.041914191</v>
      </c>
      <c r="AB32" s="37">
        <v>0.049126278</v>
      </c>
    </row>
    <row r="33" spans="1:28" s="145" customFormat="1" ht="13.5" customHeight="1">
      <c r="A33" s="402"/>
      <c r="B33" s="129" t="s">
        <v>28</v>
      </c>
      <c r="C33" s="74">
        <v>1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6">
        <v>0</v>
      </c>
      <c r="J33" s="25">
        <f t="shared" si="5"/>
        <v>1</v>
      </c>
      <c r="K33" s="75">
        <v>1</v>
      </c>
      <c r="L33" s="53">
        <v>1</v>
      </c>
      <c r="M33" s="74">
        <v>135</v>
      </c>
      <c r="N33" s="75">
        <v>128</v>
      </c>
      <c r="O33" s="30">
        <v>111</v>
      </c>
      <c r="P33" s="31">
        <f t="shared" si="0"/>
        <v>0.3333333333333333</v>
      </c>
      <c r="Q33" s="32">
        <f t="shared" si="6"/>
        <v>0</v>
      </c>
      <c r="R33" s="32">
        <f t="shared" si="1"/>
        <v>0</v>
      </c>
      <c r="S33" s="32">
        <f t="shared" si="2"/>
        <v>0</v>
      </c>
      <c r="T33" s="32">
        <f t="shared" si="3"/>
        <v>0</v>
      </c>
      <c r="U33" s="32">
        <f t="shared" si="7"/>
        <v>0</v>
      </c>
      <c r="V33" s="33">
        <f t="shared" si="4"/>
        <v>0</v>
      </c>
      <c r="W33" s="34">
        <f t="shared" si="8"/>
        <v>0.02702702702702703</v>
      </c>
      <c r="X33" s="32">
        <v>0.02702702702702703</v>
      </c>
      <c r="Y33" s="55">
        <v>0.02702702702702703</v>
      </c>
      <c r="Z33" s="131">
        <v>0.044495715227422544</v>
      </c>
      <c r="AA33" s="132">
        <v>0.042412194</v>
      </c>
      <c r="AB33" s="37">
        <v>0.036754967</v>
      </c>
    </row>
    <row r="34" spans="1:28" s="145" customFormat="1" ht="13.5" customHeight="1">
      <c r="A34" s="402"/>
      <c r="B34" s="129" t="s">
        <v>29</v>
      </c>
      <c r="C34" s="74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25">
        <f t="shared" si="5"/>
        <v>0</v>
      </c>
      <c r="K34" s="75">
        <v>1</v>
      </c>
      <c r="L34" s="53">
        <v>3</v>
      </c>
      <c r="M34" s="74">
        <v>113</v>
      </c>
      <c r="N34" s="75">
        <v>135</v>
      </c>
      <c r="O34" s="30">
        <v>97</v>
      </c>
      <c r="P34" s="31">
        <f t="shared" si="0"/>
        <v>0</v>
      </c>
      <c r="Q34" s="32">
        <f t="shared" si="6"/>
        <v>0</v>
      </c>
      <c r="R34" s="32">
        <f t="shared" si="1"/>
        <v>0</v>
      </c>
      <c r="S34" s="32">
        <f t="shared" si="2"/>
        <v>0</v>
      </c>
      <c r="T34" s="32">
        <f t="shared" si="3"/>
        <v>0</v>
      </c>
      <c r="U34" s="32">
        <f t="shared" si="7"/>
        <v>0</v>
      </c>
      <c r="V34" s="33">
        <f t="shared" si="4"/>
        <v>0</v>
      </c>
      <c r="W34" s="34">
        <f t="shared" si="8"/>
        <v>0</v>
      </c>
      <c r="X34" s="32">
        <v>0.02702702702702703</v>
      </c>
      <c r="Y34" s="55">
        <v>0.08108108108108109</v>
      </c>
      <c r="Z34" s="131">
        <v>0.037232289950576605</v>
      </c>
      <c r="AA34" s="132">
        <v>0.044583884</v>
      </c>
      <c r="AB34" s="37">
        <v>0.032034346</v>
      </c>
    </row>
    <row r="35" spans="1:28" s="145" customFormat="1" ht="13.5" customHeight="1">
      <c r="A35" s="402">
        <v>8</v>
      </c>
      <c r="B35" s="139" t="s">
        <v>30</v>
      </c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2">
        <v>0</v>
      </c>
      <c r="J35" s="212">
        <f t="shared" si="5"/>
        <v>0</v>
      </c>
      <c r="K35" s="81">
        <v>15</v>
      </c>
      <c r="L35" s="65">
        <v>2</v>
      </c>
      <c r="M35" s="80">
        <v>151</v>
      </c>
      <c r="N35" s="81">
        <v>122</v>
      </c>
      <c r="O35" s="66">
        <v>121</v>
      </c>
      <c r="P35" s="83">
        <f t="shared" si="0"/>
        <v>0</v>
      </c>
      <c r="Q35" s="84">
        <f t="shared" si="6"/>
        <v>0</v>
      </c>
      <c r="R35" s="84">
        <f t="shared" si="1"/>
        <v>0</v>
      </c>
      <c r="S35" s="84">
        <f t="shared" si="2"/>
        <v>0</v>
      </c>
      <c r="T35" s="84">
        <f t="shared" si="3"/>
        <v>0</v>
      </c>
      <c r="U35" s="84">
        <f t="shared" si="7"/>
        <v>0</v>
      </c>
      <c r="V35" s="85">
        <f t="shared" si="4"/>
        <v>0</v>
      </c>
      <c r="W35" s="86">
        <f t="shared" si="8"/>
        <v>0</v>
      </c>
      <c r="X35" s="84">
        <v>0.40540540540540543</v>
      </c>
      <c r="Y35" s="68">
        <v>0.05405405405405406</v>
      </c>
      <c r="Z35" s="142">
        <v>0.049933862433862435</v>
      </c>
      <c r="AA35" s="143">
        <v>0.040290621</v>
      </c>
      <c r="AB35" s="58">
        <v>0.039947177</v>
      </c>
    </row>
    <row r="36" spans="1:28" s="145" customFormat="1" ht="13.5" customHeight="1">
      <c r="A36" s="402"/>
      <c r="B36" s="129" t="s">
        <v>31</v>
      </c>
      <c r="C36" s="74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6">
        <v>0</v>
      </c>
      <c r="J36" s="25">
        <f t="shared" si="5"/>
        <v>0</v>
      </c>
      <c r="K36" s="75">
        <v>1</v>
      </c>
      <c r="L36" s="53">
        <v>0</v>
      </c>
      <c r="M36" s="74">
        <v>92</v>
      </c>
      <c r="N36" s="75">
        <v>109</v>
      </c>
      <c r="O36" s="30">
        <v>127</v>
      </c>
      <c r="P36" s="31">
        <f t="shared" si="0"/>
        <v>0</v>
      </c>
      <c r="Q36" s="32">
        <f t="shared" si="6"/>
        <v>0</v>
      </c>
      <c r="R36" s="32">
        <f t="shared" si="1"/>
        <v>0</v>
      </c>
      <c r="S36" s="32">
        <f t="shared" si="2"/>
        <v>0</v>
      </c>
      <c r="T36" s="32">
        <f t="shared" si="3"/>
        <v>0</v>
      </c>
      <c r="U36" s="32">
        <f t="shared" si="7"/>
        <v>0</v>
      </c>
      <c r="V36" s="216">
        <f t="shared" si="4"/>
        <v>0</v>
      </c>
      <c r="W36" s="34">
        <f t="shared" si="8"/>
        <v>0</v>
      </c>
      <c r="X36" s="32">
        <v>0.02702702702702703</v>
      </c>
      <c r="Y36" s="55">
        <v>0</v>
      </c>
      <c r="Z36" s="131">
        <v>0.03109158499493072</v>
      </c>
      <c r="AA36" s="132">
        <v>0.036224659</v>
      </c>
      <c r="AB36" s="37">
        <v>0.042319227</v>
      </c>
    </row>
    <row r="37" spans="1:28" s="145" customFormat="1" ht="13.5" customHeight="1">
      <c r="A37" s="402"/>
      <c r="B37" s="129" t="s">
        <v>32</v>
      </c>
      <c r="C37" s="74">
        <v>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6">
        <v>0</v>
      </c>
      <c r="J37" s="25">
        <f t="shared" si="5"/>
        <v>0</v>
      </c>
      <c r="K37" s="75">
        <v>0</v>
      </c>
      <c r="L37" s="53">
        <v>1</v>
      </c>
      <c r="M37" s="74">
        <v>114</v>
      </c>
      <c r="N37" s="75">
        <v>54</v>
      </c>
      <c r="O37" s="30">
        <v>81</v>
      </c>
      <c r="P37" s="31">
        <f aca="true" t="shared" si="9" ref="P37:P56">C37/3</f>
        <v>0</v>
      </c>
      <c r="Q37" s="32">
        <f t="shared" si="6"/>
        <v>0</v>
      </c>
      <c r="R37" s="32">
        <f aca="true" t="shared" si="10" ref="R37:R56">E37/5</f>
        <v>0</v>
      </c>
      <c r="S37" s="32">
        <f aca="true" t="shared" si="11" ref="S37:S56">F37/11</f>
        <v>0</v>
      </c>
      <c r="T37" s="32">
        <f aca="true" t="shared" si="12" ref="T37:T56">G37/4</f>
        <v>0</v>
      </c>
      <c r="U37" s="32">
        <f t="shared" si="7"/>
        <v>0</v>
      </c>
      <c r="V37" s="216">
        <f aca="true" t="shared" si="13" ref="V37:V56">I37/4</f>
        <v>0</v>
      </c>
      <c r="W37" s="34">
        <f t="shared" si="8"/>
        <v>0</v>
      </c>
      <c r="X37" s="32">
        <v>0</v>
      </c>
      <c r="Y37" s="55">
        <v>0.02702702702702703</v>
      </c>
      <c r="Z37" s="131">
        <v>0.03822937625754527</v>
      </c>
      <c r="AA37" s="132">
        <v>0.018518519</v>
      </c>
      <c r="AB37" s="37">
        <v>0.027692308</v>
      </c>
    </row>
    <row r="38" spans="1:28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6">
        <v>0</v>
      </c>
      <c r="J38" s="25">
        <f t="shared" si="5"/>
        <v>0</v>
      </c>
      <c r="K38" s="75">
        <v>0</v>
      </c>
      <c r="L38" s="53">
        <v>2</v>
      </c>
      <c r="M38" s="74">
        <v>113</v>
      </c>
      <c r="N38" s="75">
        <v>82</v>
      </c>
      <c r="O38" s="30">
        <v>94</v>
      </c>
      <c r="P38" s="31">
        <f t="shared" si="9"/>
        <v>0</v>
      </c>
      <c r="Q38" s="32">
        <f t="shared" si="6"/>
        <v>0</v>
      </c>
      <c r="R38" s="32">
        <f t="shared" si="10"/>
        <v>0</v>
      </c>
      <c r="S38" s="32">
        <f t="shared" si="11"/>
        <v>0</v>
      </c>
      <c r="T38" s="32">
        <f t="shared" si="12"/>
        <v>0</v>
      </c>
      <c r="U38" s="32">
        <f t="shared" si="7"/>
        <v>0</v>
      </c>
      <c r="V38" s="216">
        <f t="shared" si="13"/>
        <v>0</v>
      </c>
      <c r="W38" s="34">
        <f t="shared" si="8"/>
        <v>0</v>
      </c>
      <c r="X38" s="32">
        <v>0</v>
      </c>
      <c r="Y38" s="55">
        <v>0.05405405405405406</v>
      </c>
      <c r="Z38" s="131">
        <v>0.03755400465270854</v>
      </c>
      <c r="AA38" s="132">
        <v>0.027452293</v>
      </c>
      <c r="AB38" s="37">
        <v>0.031417112</v>
      </c>
    </row>
    <row r="39" spans="1:28" s="145" customFormat="1" ht="13.5" customHeight="1">
      <c r="A39" s="402">
        <v>9</v>
      </c>
      <c r="B39" s="139" t="s">
        <v>34</v>
      </c>
      <c r="C39" s="80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2">
        <v>0</v>
      </c>
      <c r="J39" s="212">
        <f t="shared" si="5"/>
        <v>0</v>
      </c>
      <c r="K39" s="81">
        <v>1</v>
      </c>
      <c r="L39" s="65">
        <v>5</v>
      </c>
      <c r="M39" s="80">
        <v>109</v>
      </c>
      <c r="N39" s="81">
        <v>77</v>
      </c>
      <c r="O39" s="66">
        <v>141</v>
      </c>
      <c r="P39" s="83">
        <f t="shared" si="9"/>
        <v>0</v>
      </c>
      <c r="Q39" s="84">
        <f t="shared" si="6"/>
        <v>0</v>
      </c>
      <c r="R39" s="84">
        <f t="shared" si="10"/>
        <v>0</v>
      </c>
      <c r="S39" s="84">
        <f t="shared" si="11"/>
        <v>0</v>
      </c>
      <c r="T39" s="84">
        <f t="shared" si="12"/>
        <v>0</v>
      </c>
      <c r="U39" s="84">
        <f t="shared" si="7"/>
        <v>0</v>
      </c>
      <c r="V39" s="215">
        <f t="shared" si="13"/>
        <v>0</v>
      </c>
      <c r="W39" s="86">
        <f t="shared" si="8"/>
        <v>0</v>
      </c>
      <c r="X39" s="84">
        <v>0.02702702702702703</v>
      </c>
      <c r="Y39" s="68">
        <v>0.13513513513513514</v>
      </c>
      <c r="Z39" s="142">
        <v>0.035938015166501816</v>
      </c>
      <c r="AA39" s="143">
        <v>0.025454545</v>
      </c>
      <c r="AB39" s="58">
        <v>0.046642408</v>
      </c>
    </row>
    <row r="40" spans="1:28" s="145" customFormat="1" ht="13.5" customHeight="1">
      <c r="A40" s="402"/>
      <c r="B40" s="129" t="s">
        <v>35</v>
      </c>
      <c r="C40" s="74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6">
        <v>0</v>
      </c>
      <c r="J40" s="25">
        <f t="shared" si="5"/>
        <v>0</v>
      </c>
      <c r="K40" s="75">
        <v>1</v>
      </c>
      <c r="L40" s="53">
        <v>3</v>
      </c>
      <c r="M40" s="74">
        <v>89</v>
      </c>
      <c r="N40" s="75">
        <v>93</v>
      </c>
      <c r="O40" s="30">
        <v>122</v>
      </c>
      <c r="P40" s="31">
        <f t="shared" si="9"/>
        <v>0</v>
      </c>
      <c r="Q40" s="32">
        <f t="shared" si="6"/>
        <v>0</v>
      </c>
      <c r="R40" s="32">
        <f t="shared" si="10"/>
        <v>0</v>
      </c>
      <c r="S40" s="32">
        <f t="shared" si="11"/>
        <v>0</v>
      </c>
      <c r="T40" s="32">
        <f t="shared" si="12"/>
        <v>0</v>
      </c>
      <c r="U40" s="32">
        <f t="shared" si="7"/>
        <v>0</v>
      </c>
      <c r="V40" s="33">
        <f t="shared" si="13"/>
        <v>0</v>
      </c>
      <c r="W40" s="34">
        <f t="shared" si="8"/>
        <v>0</v>
      </c>
      <c r="X40" s="32">
        <v>0.02702702702702703</v>
      </c>
      <c r="Y40" s="55">
        <v>0.08108108108108109</v>
      </c>
      <c r="Z40" s="131">
        <v>0.029392338177014532</v>
      </c>
      <c r="AA40" s="132">
        <v>0.030642504</v>
      </c>
      <c r="AB40" s="37">
        <v>0.040277319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6">
        <v>0</v>
      </c>
      <c r="J41" s="25">
        <f t="shared" si="5"/>
        <v>0</v>
      </c>
      <c r="K41" s="75">
        <v>0</v>
      </c>
      <c r="L41" s="53">
        <v>0</v>
      </c>
      <c r="M41" s="74">
        <v>97</v>
      </c>
      <c r="N41" s="75">
        <v>106</v>
      </c>
      <c r="O41" s="30">
        <v>98</v>
      </c>
      <c r="P41" s="31">
        <f t="shared" si="9"/>
        <v>0</v>
      </c>
      <c r="Q41" s="32">
        <f t="shared" si="6"/>
        <v>0</v>
      </c>
      <c r="R41" s="32">
        <f t="shared" si="10"/>
        <v>0</v>
      </c>
      <c r="S41" s="32">
        <f t="shared" si="11"/>
        <v>0</v>
      </c>
      <c r="T41" s="32">
        <f t="shared" si="12"/>
        <v>0</v>
      </c>
      <c r="U41" s="32">
        <f t="shared" si="7"/>
        <v>0</v>
      </c>
      <c r="V41" s="33">
        <f t="shared" si="13"/>
        <v>0</v>
      </c>
      <c r="W41" s="34">
        <f t="shared" si="8"/>
        <v>0</v>
      </c>
      <c r="X41" s="32">
        <v>0</v>
      </c>
      <c r="Y41" s="55">
        <v>0</v>
      </c>
      <c r="Z41" s="131">
        <v>0.032151143520053035</v>
      </c>
      <c r="AA41" s="132">
        <v>0.034879895</v>
      </c>
      <c r="AB41" s="37">
        <v>0.032547326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1</v>
      </c>
      <c r="E42" s="75">
        <v>0</v>
      </c>
      <c r="F42" s="75">
        <v>0</v>
      </c>
      <c r="G42" s="75">
        <v>0</v>
      </c>
      <c r="H42" s="75">
        <v>0</v>
      </c>
      <c r="I42" s="76">
        <v>0</v>
      </c>
      <c r="J42" s="25">
        <f t="shared" si="5"/>
        <v>1</v>
      </c>
      <c r="K42" s="75">
        <v>0</v>
      </c>
      <c r="L42" s="53">
        <v>2</v>
      </c>
      <c r="M42" s="74">
        <v>66</v>
      </c>
      <c r="N42" s="75">
        <v>66</v>
      </c>
      <c r="O42" s="30">
        <v>106</v>
      </c>
      <c r="P42" s="31">
        <f t="shared" si="9"/>
        <v>0</v>
      </c>
      <c r="Q42" s="32">
        <f t="shared" si="6"/>
        <v>0.16666666666666666</v>
      </c>
      <c r="R42" s="32">
        <f t="shared" si="10"/>
        <v>0</v>
      </c>
      <c r="S42" s="32">
        <f t="shared" si="11"/>
        <v>0</v>
      </c>
      <c r="T42" s="32">
        <f t="shared" si="12"/>
        <v>0</v>
      </c>
      <c r="U42" s="32">
        <f t="shared" si="7"/>
        <v>0</v>
      </c>
      <c r="V42" s="33">
        <f t="shared" si="13"/>
        <v>0</v>
      </c>
      <c r="W42" s="34">
        <f t="shared" si="8"/>
        <v>0.02702702702702703</v>
      </c>
      <c r="X42" s="32">
        <v>0</v>
      </c>
      <c r="Y42" s="55">
        <v>0.05405405405405406</v>
      </c>
      <c r="Z42" s="131">
        <v>0.021847070506454815</v>
      </c>
      <c r="AA42" s="132">
        <v>0.022014676</v>
      </c>
      <c r="AB42" s="37">
        <v>0.035145889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9">
        <v>0</v>
      </c>
      <c r="J43" s="39">
        <f t="shared" si="5"/>
        <v>0</v>
      </c>
      <c r="K43" s="78">
        <v>0</v>
      </c>
      <c r="L43" s="60">
        <v>1</v>
      </c>
      <c r="M43" s="77">
        <v>96</v>
      </c>
      <c r="N43" s="78">
        <v>47</v>
      </c>
      <c r="O43" s="44">
        <v>90</v>
      </c>
      <c r="P43" s="45">
        <f t="shared" si="9"/>
        <v>0</v>
      </c>
      <c r="Q43" s="46">
        <f t="shared" si="6"/>
        <v>0</v>
      </c>
      <c r="R43" s="46">
        <f t="shared" si="10"/>
        <v>0</v>
      </c>
      <c r="S43" s="46">
        <f t="shared" si="11"/>
        <v>0</v>
      </c>
      <c r="T43" s="46">
        <f t="shared" si="12"/>
        <v>0</v>
      </c>
      <c r="U43" s="46">
        <f t="shared" si="7"/>
        <v>0</v>
      </c>
      <c r="V43" s="47">
        <f t="shared" si="13"/>
        <v>0</v>
      </c>
      <c r="W43" s="48">
        <f t="shared" si="8"/>
        <v>0</v>
      </c>
      <c r="X43" s="46">
        <v>0</v>
      </c>
      <c r="Y43" s="62">
        <v>0.02702702702702703</v>
      </c>
      <c r="Z43" s="136">
        <v>0.031704095112285335</v>
      </c>
      <c r="AA43" s="137">
        <v>0.015501319</v>
      </c>
      <c r="AB43" s="51">
        <v>0.029781602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2">
        <v>0</v>
      </c>
      <c r="J44" s="212">
        <f t="shared" si="5"/>
        <v>0</v>
      </c>
      <c r="K44" s="81">
        <v>0</v>
      </c>
      <c r="L44" s="65">
        <v>2</v>
      </c>
      <c r="M44" s="80">
        <v>90</v>
      </c>
      <c r="N44" s="81">
        <v>79</v>
      </c>
      <c r="O44" s="66">
        <v>109</v>
      </c>
      <c r="P44" s="83">
        <f t="shared" si="9"/>
        <v>0</v>
      </c>
      <c r="Q44" s="84">
        <f t="shared" si="6"/>
        <v>0</v>
      </c>
      <c r="R44" s="84">
        <f t="shared" si="10"/>
        <v>0</v>
      </c>
      <c r="S44" s="84">
        <f t="shared" si="11"/>
        <v>0</v>
      </c>
      <c r="T44" s="84">
        <f t="shared" si="12"/>
        <v>0</v>
      </c>
      <c r="U44" s="84">
        <f t="shared" si="7"/>
        <v>0</v>
      </c>
      <c r="V44" s="85">
        <f t="shared" si="13"/>
        <v>0</v>
      </c>
      <c r="W44" s="86">
        <f t="shared" si="8"/>
        <v>0</v>
      </c>
      <c r="X44" s="84">
        <v>0</v>
      </c>
      <c r="Y44" s="68">
        <v>0.05405405405405406</v>
      </c>
      <c r="Z44" s="142">
        <v>0.02987056090275473</v>
      </c>
      <c r="AA44" s="143">
        <v>0.025952694</v>
      </c>
      <c r="AB44" s="58">
        <v>0.03602115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1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25">
        <f t="shared" si="5"/>
        <v>1</v>
      </c>
      <c r="K45" s="75">
        <v>0</v>
      </c>
      <c r="L45" s="53">
        <v>1</v>
      </c>
      <c r="M45" s="74">
        <v>79</v>
      </c>
      <c r="N45" s="75">
        <v>63</v>
      </c>
      <c r="O45" s="30">
        <v>102</v>
      </c>
      <c r="P45" s="31">
        <f t="shared" si="9"/>
        <v>0</v>
      </c>
      <c r="Q45" s="32">
        <f t="shared" si="6"/>
        <v>0.16666666666666666</v>
      </c>
      <c r="R45" s="32">
        <f t="shared" si="10"/>
        <v>0</v>
      </c>
      <c r="S45" s="32">
        <f t="shared" si="11"/>
        <v>0</v>
      </c>
      <c r="T45" s="32">
        <f t="shared" si="12"/>
        <v>0</v>
      </c>
      <c r="U45" s="32">
        <f t="shared" si="7"/>
        <v>0</v>
      </c>
      <c r="V45" s="216">
        <f t="shared" si="13"/>
        <v>0</v>
      </c>
      <c r="W45" s="34">
        <f t="shared" si="8"/>
        <v>0.02702702702702703</v>
      </c>
      <c r="X45" s="32">
        <v>0</v>
      </c>
      <c r="Y45" s="55">
        <v>0.02702702702702703</v>
      </c>
      <c r="Z45" s="131">
        <v>0.026038233355306525</v>
      </c>
      <c r="AA45" s="132">
        <v>0.020785219</v>
      </c>
      <c r="AB45" s="37">
        <v>0.033909574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6">
        <v>0</v>
      </c>
      <c r="J46" s="25">
        <f t="shared" si="5"/>
        <v>0</v>
      </c>
      <c r="K46" s="75">
        <v>0</v>
      </c>
      <c r="L46" s="53">
        <v>0</v>
      </c>
      <c r="M46" s="74">
        <v>98</v>
      </c>
      <c r="N46" s="75">
        <v>57</v>
      </c>
      <c r="O46" s="30">
        <v>76</v>
      </c>
      <c r="P46" s="31">
        <f t="shared" si="9"/>
        <v>0</v>
      </c>
      <c r="Q46" s="32">
        <f t="shared" si="6"/>
        <v>0</v>
      </c>
      <c r="R46" s="32">
        <f t="shared" si="10"/>
        <v>0</v>
      </c>
      <c r="S46" s="32">
        <f t="shared" si="11"/>
        <v>0</v>
      </c>
      <c r="T46" s="32">
        <f t="shared" si="12"/>
        <v>0</v>
      </c>
      <c r="U46" s="32">
        <f t="shared" si="7"/>
        <v>0</v>
      </c>
      <c r="V46" s="216">
        <f t="shared" si="13"/>
        <v>0</v>
      </c>
      <c r="W46" s="34">
        <f t="shared" si="8"/>
        <v>0</v>
      </c>
      <c r="X46" s="32">
        <v>0</v>
      </c>
      <c r="Y46" s="55">
        <v>0</v>
      </c>
      <c r="Z46" s="131">
        <v>0.03234323432343234</v>
      </c>
      <c r="AA46" s="132">
        <v>0.018725361</v>
      </c>
      <c r="AB46" s="37">
        <v>0.025148908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0</v>
      </c>
      <c r="F47" s="75">
        <v>1</v>
      </c>
      <c r="G47" s="75">
        <v>0</v>
      </c>
      <c r="H47" s="75">
        <v>0</v>
      </c>
      <c r="I47" s="76">
        <v>0</v>
      </c>
      <c r="J47" s="25">
        <f t="shared" si="5"/>
        <v>1</v>
      </c>
      <c r="K47" s="75">
        <v>1</v>
      </c>
      <c r="L47" s="53">
        <v>2</v>
      </c>
      <c r="M47" s="74">
        <v>103</v>
      </c>
      <c r="N47" s="75">
        <v>69</v>
      </c>
      <c r="O47" s="30">
        <v>131</v>
      </c>
      <c r="P47" s="31">
        <f t="shared" si="9"/>
        <v>0</v>
      </c>
      <c r="Q47" s="32">
        <f t="shared" si="6"/>
        <v>0</v>
      </c>
      <c r="R47" s="32">
        <f t="shared" si="10"/>
        <v>0</v>
      </c>
      <c r="S47" s="32">
        <f t="shared" si="11"/>
        <v>0.09090909090909091</v>
      </c>
      <c r="T47" s="32">
        <f t="shared" si="12"/>
        <v>0</v>
      </c>
      <c r="U47" s="32">
        <f t="shared" si="7"/>
        <v>0</v>
      </c>
      <c r="V47" s="216">
        <f t="shared" si="13"/>
        <v>0</v>
      </c>
      <c r="W47" s="34">
        <f t="shared" si="8"/>
        <v>0.02702702702702703</v>
      </c>
      <c r="X47" s="32">
        <v>0.02702702702702703</v>
      </c>
      <c r="Y47" s="55">
        <v>0.05405405405405406</v>
      </c>
      <c r="Z47" s="131">
        <v>0.03398218409765754</v>
      </c>
      <c r="AA47" s="132">
        <v>0.022674992</v>
      </c>
      <c r="AB47" s="37">
        <v>0.043420617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2">
        <v>0</v>
      </c>
      <c r="J48" s="212">
        <f t="shared" si="5"/>
        <v>0</v>
      </c>
      <c r="K48" s="81">
        <v>1</v>
      </c>
      <c r="L48" s="65">
        <v>1</v>
      </c>
      <c r="M48" s="80">
        <v>73</v>
      </c>
      <c r="N48" s="81">
        <v>67</v>
      </c>
      <c r="O48" s="66">
        <v>156</v>
      </c>
      <c r="P48" s="83">
        <f t="shared" si="9"/>
        <v>0</v>
      </c>
      <c r="Q48" s="84">
        <f t="shared" si="6"/>
        <v>0</v>
      </c>
      <c r="R48" s="84">
        <f t="shared" si="10"/>
        <v>0</v>
      </c>
      <c r="S48" s="84">
        <f t="shared" si="11"/>
        <v>0</v>
      </c>
      <c r="T48" s="84">
        <f t="shared" si="12"/>
        <v>0</v>
      </c>
      <c r="U48" s="84">
        <f t="shared" si="7"/>
        <v>0</v>
      </c>
      <c r="V48" s="215">
        <f t="shared" si="13"/>
        <v>0</v>
      </c>
      <c r="W48" s="86">
        <f t="shared" si="8"/>
        <v>0</v>
      </c>
      <c r="X48" s="84">
        <v>0.02702702702702703</v>
      </c>
      <c r="Y48" s="68">
        <v>0.02702702702702703</v>
      </c>
      <c r="Z48" s="142">
        <v>0.024052718286655683</v>
      </c>
      <c r="AA48" s="143">
        <v>0.022119511</v>
      </c>
      <c r="AB48" s="58">
        <v>0.05181003</v>
      </c>
    </row>
    <row r="49" spans="1:28" s="145" customFormat="1" ht="13.5" customHeight="1">
      <c r="A49" s="402"/>
      <c r="B49" s="129" t="s">
        <v>44</v>
      </c>
      <c r="C49" s="74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25">
        <f t="shared" si="5"/>
        <v>0</v>
      </c>
      <c r="K49" s="75">
        <v>0</v>
      </c>
      <c r="L49" s="76">
        <v>0</v>
      </c>
      <c r="M49" s="74">
        <v>86</v>
      </c>
      <c r="N49" s="75">
        <v>51</v>
      </c>
      <c r="O49" s="30">
        <v>104</v>
      </c>
      <c r="P49" s="31">
        <f t="shared" si="9"/>
        <v>0</v>
      </c>
      <c r="Q49" s="32">
        <f t="shared" si="6"/>
        <v>0</v>
      </c>
      <c r="R49" s="32">
        <f t="shared" si="10"/>
        <v>0</v>
      </c>
      <c r="S49" s="32">
        <f t="shared" si="11"/>
        <v>0</v>
      </c>
      <c r="T49" s="32">
        <f t="shared" si="12"/>
        <v>0</v>
      </c>
      <c r="U49" s="32">
        <f t="shared" si="7"/>
        <v>0</v>
      </c>
      <c r="V49" s="33">
        <f t="shared" si="13"/>
        <v>0</v>
      </c>
      <c r="W49" s="34">
        <f t="shared" si="8"/>
        <v>0</v>
      </c>
      <c r="X49" s="32">
        <v>0</v>
      </c>
      <c r="Y49" s="55">
        <v>0</v>
      </c>
      <c r="Z49" s="131">
        <v>0.028308097432521395</v>
      </c>
      <c r="AA49" s="132">
        <v>0.016765286</v>
      </c>
      <c r="AB49" s="37">
        <v>0.034346103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25">
        <f t="shared" si="5"/>
        <v>0</v>
      </c>
      <c r="K50" s="75">
        <v>0</v>
      </c>
      <c r="L50" s="76">
        <v>0</v>
      </c>
      <c r="M50" s="74">
        <v>82</v>
      </c>
      <c r="N50" s="75">
        <v>74</v>
      </c>
      <c r="O50" s="130">
        <v>125</v>
      </c>
      <c r="P50" s="31">
        <f t="shared" si="9"/>
        <v>0</v>
      </c>
      <c r="Q50" s="32">
        <f t="shared" si="6"/>
        <v>0</v>
      </c>
      <c r="R50" s="32">
        <f t="shared" si="10"/>
        <v>0</v>
      </c>
      <c r="S50" s="32">
        <f t="shared" si="11"/>
        <v>0</v>
      </c>
      <c r="T50" s="32">
        <f t="shared" si="12"/>
        <v>0</v>
      </c>
      <c r="U50" s="32">
        <f t="shared" si="7"/>
        <v>0</v>
      </c>
      <c r="V50" s="33">
        <f t="shared" si="13"/>
        <v>0</v>
      </c>
      <c r="W50" s="34">
        <f t="shared" si="8"/>
        <v>0</v>
      </c>
      <c r="X50" s="32">
        <v>0</v>
      </c>
      <c r="Y50" s="55">
        <v>0</v>
      </c>
      <c r="Z50" s="131">
        <v>0.027125372146873966</v>
      </c>
      <c r="AA50" s="132">
        <v>0.024334101</v>
      </c>
      <c r="AB50" s="133">
        <v>0.041377027</v>
      </c>
    </row>
    <row r="51" spans="1:28" s="145" customFormat="1" ht="13.5" customHeight="1">
      <c r="A51" s="402"/>
      <c r="B51" s="129" t="s">
        <v>46</v>
      </c>
      <c r="C51" s="74">
        <v>0</v>
      </c>
      <c r="D51" s="75">
        <v>0</v>
      </c>
      <c r="E51" s="75">
        <v>0</v>
      </c>
      <c r="F51" s="75">
        <v>1</v>
      </c>
      <c r="G51" s="75">
        <v>0</v>
      </c>
      <c r="H51" s="75">
        <v>0</v>
      </c>
      <c r="I51" s="76">
        <v>0</v>
      </c>
      <c r="J51" s="25">
        <f t="shared" si="5"/>
        <v>1</v>
      </c>
      <c r="K51" s="75">
        <v>0</v>
      </c>
      <c r="L51" s="76">
        <v>0</v>
      </c>
      <c r="M51" s="74">
        <v>69</v>
      </c>
      <c r="N51" s="75">
        <v>83</v>
      </c>
      <c r="O51" s="130">
        <v>124</v>
      </c>
      <c r="P51" s="31">
        <f t="shared" si="9"/>
        <v>0</v>
      </c>
      <c r="Q51" s="32">
        <f t="shared" si="6"/>
        <v>0</v>
      </c>
      <c r="R51" s="32">
        <f t="shared" si="10"/>
        <v>0</v>
      </c>
      <c r="S51" s="32">
        <f t="shared" si="11"/>
        <v>0.09090909090909091</v>
      </c>
      <c r="T51" s="32">
        <f t="shared" si="12"/>
        <v>0</v>
      </c>
      <c r="U51" s="32">
        <f t="shared" si="7"/>
        <v>0</v>
      </c>
      <c r="V51" s="33">
        <f t="shared" si="13"/>
        <v>0</v>
      </c>
      <c r="W51" s="34">
        <f t="shared" si="8"/>
        <v>0.02702702702702703</v>
      </c>
      <c r="X51" s="32">
        <v>0</v>
      </c>
      <c r="Y51" s="33">
        <v>0</v>
      </c>
      <c r="Z51" s="131">
        <v>0.02271231073074391</v>
      </c>
      <c r="AA51" s="132">
        <v>0.027410832</v>
      </c>
      <c r="AB51" s="133">
        <v>0.041127695</v>
      </c>
    </row>
    <row r="52" spans="1:28" s="145" customFormat="1" ht="13.5" customHeight="1">
      <c r="A52" s="402">
        <v>12</v>
      </c>
      <c r="B52" s="139" t="s">
        <v>47</v>
      </c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2">
        <v>0</v>
      </c>
      <c r="J52" s="212">
        <f t="shared" si="5"/>
        <v>0</v>
      </c>
      <c r="K52" s="81">
        <v>0</v>
      </c>
      <c r="L52" s="82">
        <v>0</v>
      </c>
      <c r="M52" s="80">
        <v>82</v>
      </c>
      <c r="N52" s="81">
        <v>76</v>
      </c>
      <c r="O52" s="141">
        <v>97</v>
      </c>
      <c r="P52" s="83">
        <f t="shared" si="9"/>
        <v>0</v>
      </c>
      <c r="Q52" s="84">
        <f t="shared" si="6"/>
        <v>0</v>
      </c>
      <c r="R52" s="84">
        <f t="shared" si="10"/>
        <v>0</v>
      </c>
      <c r="S52" s="84">
        <f t="shared" si="11"/>
        <v>0</v>
      </c>
      <c r="T52" s="84">
        <f t="shared" si="12"/>
        <v>0</v>
      </c>
      <c r="U52" s="84">
        <f t="shared" si="7"/>
        <v>0</v>
      </c>
      <c r="V52" s="85">
        <f t="shared" si="13"/>
        <v>0</v>
      </c>
      <c r="W52" s="86">
        <f t="shared" si="8"/>
        <v>0</v>
      </c>
      <c r="X52" s="84">
        <v>0</v>
      </c>
      <c r="Y52" s="85">
        <v>0</v>
      </c>
      <c r="Z52" s="142">
        <v>0.027053777631144835</v>
      </c>
      <c r="AA52" s="143">
        <v>0.024967148</v>
      </c>
      <c r="AB52" s="144">
        <v>0.032097948</v>
      </c>
    </row>
    <row r="53" spans="1:28" s="145" customFormat="1" ht="13.5" customHeight="1">
      <c r="A53" s="402"/>
      <c r="B53" s="129" t="s">
        <v>48</v>
      </c>
      <c r="C53" s="74">
        <v>0</v>
      </c>
      <c r="D53" s="75">
        <v>1</v>
      </c>
      <c r="E53" s="75">
        <v>0</v>
      </c>
      <c r="F53" s="75">
        <v>0</v>
      </c>
      <c r="G53" s="75">
        <v>0</v>
      </c>
      <c r="H53" s="75">
        <v>0</v>
      </c>
      <c r="I53" s="76">
        <v>0</v>
      </c>
      <c r="J53" s="25">
        <f t="shared" si="5"/>
        <v>1</v>
      </c>
      <c r="K53" s="75">
        <v>0</v>
      </c>
      <c r="L53" s="76">
        <v>0</v>
      </c>
      <c r="M53" s="74">
        <v>84</v>
      </c>
      <c r="N53" s="75">
        <v>76</v>
      </c>
      <c r="O53" s="130">
        <v>133</v>
      </c>
      <c r="P53" s="31">
        <f t="shared" si="9"/>
        <v>0</v>
      </c>
      <c r="Q53" s="32">
        <f t="shared" si="6"/>
        <v>0.16666666666666666</v>
      </c>
      <c r="R53" s="32">
        <f t="shared" si="10"/>
        <v>0</v>
      </c>
      <c r="S53" s="32">
        <f t="shared" si="11"/>
        <v>0</v>
      </c>
      <c r="T53" s="32">
        <f t="shared" si="12"/>
        <v>0</v>
      </c>
      <c r="U53" s="32">
        <f t="shared" si="7"/>
        <v>0</v>
      </c>
      <c r="V53" s="216">
        <f t="shared" si="13"/>
        <v>0</v>
      </c>
      <c r="W53" s="34">
        <f t="shared" si="8"/>
        <v>0.02702702702702703</v>
      </c>
      <c r="X53" s="32">
        <v>0</v>
      </c>
      <c r="Y53" s="33">
        <v>0</v>
      </c>
      <c r="Z53" s="131">
        <v>0.027622492601118053</v>
      </c>
      <c r="AA53" s="132">
        <v>0.024991779</v>
      </c>
      <c r="AB53" s="133">
        <v>0.043850973</v>
      </c>
    </row>
    <row r="54" spans="1:28" s="145" customFormat="1" ht="13.5" customHeight="1">
      <c r="A54" s="402"/>
      <c r="B54" s="129" t="s">
        <v>49</v>
      </c>
      <c r="C54" s="74">
        <v>0</v>
      </c>
      <c r="D54" s="75">
        <v>0</v>
      </c>
      <c r="E54" s="75">
        <v>0</v>
      </c>
      <c r="F54" s="75">
        <v>0</v>
      </c>
      <c r="G54" s="75">
        <v>0</v>
      </c>
      <c r="H54" s="75">
        <v>0</v>
      </c>
      <c r="I54" s="76">
        <v>0</v>
      </c>
      <c r="J54" s="25">
        <f t="shared" si="5"/>
        <v>0</v>
      </c>
      <c r="K54" s="75">
        <v>1</v>
      </c>
      <c r="L54" s="76">
        <v>0</v>
      </c>
      <c r="M54" s="74">
        <v>99</v>
      </c>
      <c r="N54" s="75">
        <v>93</v>
      </c>
      <c r="O54" s="130">
        <v>98</v>
      </c>
      <c r="P54" s="31">
        <f t="shared" si="9"/>
        <v>0</v>
      </c>
      <c r="Q54" s="32">
        <f t="shared" si="6"/>
        <v>0</v>
      </c>
      <c r="R54" s="32">
        <f t="shared" si="10"/>
        <v>0</v>
      </c>
      <c r="S54" s="32">
        <f t="shared" si="11"/>
        <v>0</v>
      </c>
      <c r="T54" s="32">
        <f t="shared" si="12"/>
        <v>0</v>
      </c>
      <c r="U54" s="32">
        <f t="shared" si="7"/>
        <v>0</v>
      </c>
      <c r="V54" s="33">
        <f t="shared" si="13"/>
        <v>0</v>
      </c>
      <c r="W54" s="34">
        <f t="shared" si="8"/>
        <v>0</v>
      </c>
      <c r="X54" s="32">
        <v>0.02702702702702703</v>
      </c>
      <c r="Y54" s="33">
        <v>0</v>
      </c>
      <c r="Z54" s="131">
        <v>0.03255508056560342</v>
      </c>
      <c r="AA54" s="132">
        <v>0.030571992</v>
      </c>
      <c r="AB54" s="133">
        <v>0.032332564</v>
      </c>
    </row>
    <row r="55" spans="1:28" s="145" customFormat="1" ht="13.5" customHeight="1">
      <c r="A55" s="402"/>
      <c r="B55" s="129" t="s">
        <v>50</v>
      </c>
      <c r="C55" s="74">
        <v>0</v>
      </c>
      <c r="D55" s="75">
        <v>1</v>
      </c>
      <c r="E55" s="75">
        <v>0</v>
      </c>
      <c r="F55" s="75">
        <v>0</v>
      </c>
      <c r="G55" s="75">
        <v>0</v>
      </c>
      <c r="H55" s="75">
        <v>0</v>
      </c>
      <c r="I55" s="76">
        <v>0</v>
      </c>
      <c r="J55" s="25">
        <f t="shared" si="5"/>
        <v>1</v>
      </c>
      <c r="K55" s="75">
        <v>0</v>
      </c>
      <c r="L55" s="76">
        <v>2</v>
      </c>
      <c r="M55" s="74">
        <v>79</v>
      </c>
      <c r="N55" s="75">
        <v>71</v>
      </c>
      <c r="O55" s="130">
        <v>107</v>
      </c>
      <c r="P55" s="31">
        <f t="shared" si="9"/>
        <v>0</v>
      </c>
      <c r="Q55" s="32">
        <f t="shared" si="6"/>
        <v>0.16666666666666666</v>
      </c>
      <c r="R55" s="32">
        <f t="shared" si="10"/>
        <v>0</v>
      </c>
      <c r="S55" s="32">
        <f t="shared" si="11"/>
        <v>0</v>
      </c>
      <c r="T55" s="32">
        <f t="shared" si="12"/>
        <v>0</v>
      </c>
      <c r="U55" s="32">
        <f t="shared" si="7"/>
        <v>0</v>
      </c>
      <c r="V55" s="33">
        <f t="shared" si="13"/>
        <v>0</v>
      </c>
      <c r="W55" s="34">
        <f t="shared" si="8"/>
        <v>0.02702702702702703</v>
      </c>
      <c r="X55" s="32">
        <v>0</v>
      </c>
      <c r="Y55" s="33">
        <v>0.05405405405405406</v>
      </c>
      <c r="Z55" s="131">
        <v>0.026003949967083606</v>
      </c>
      <c r="AA55" s="132">
        <v>0.023355263</v>
      </c>
      <c r="AB55" s="133">
        <v>0.035336856</v>
      </c>
    </row>
    <row r="56" spans="1:28" s="145" customFormat="1" ht="13.5" customHeight="1">
      <c r="A56" s="402"/>
      <c r="B56" s="129" t="s">
        <v>51</v>
      </c>
      <c r="C56" s="74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6">
        <v>0</v>
      </c>
      <c r="J56" s="25">
        <f t="shared" si="5"/>
        <v>0</v>
      </c>
      <c r="K56" s="75">
        <v>0</v>
      </c>
      <c r="L56" s="76">
        <v>0</v>
      </c>
      <c r="M56" s="74">
        <v>69</v>
      </c>
      <c r="N56" s="75">
        <v>58</v>
      </c>
      <c r="O56" s="130">
        <v>91</v>
      </c>
      <c r="P56" s="31">
        <f t="shared" si="9"/>
        <v>0</v>
      </c>
      <c r="Q56" s="32">
        <f t="shared" si="6"/>
        <v>0</v>
      </c>
      <c r="R56" s="32">
        <f t="shared" si="10"/>
        <v>0</v>
      </c>
      <c r="S56" s="32">
        <f t="shared" si="11"/>
        <v>0</v>
      </c>
      <c r="T56" s="32">
        <f t="shared" si="12"/>
        <v>0</v>
      </c>
      <c r="U56" s="32">
        <f t="shared" si="7"/>
        <v>0</v>
      </c>
      <c r="V56" s="33">
        <f t="shared" si="13"/>
        <v>0</v>
      </c>
      <c r="W56" s="34">
        <f t="shared" si="8"/>
        <v>0</v>
      </c>
      <c r="X56" s="32">
        <v>0</v>
      </c>
      <c r="Y56" s="33">
        <v>0</v>
      </c>
      <c r="Z56" s="131">
        <v>0.02300766922307436</v>
      </c>
      <c r="AA56" s="132">
        <v>0.019091508</v>
      </c>
      <c r="AB56" s="133">
        <v>0.030212483</v>
      </c>
    </row>
    <row r="57" spans="1:28" s="145" customFormat="1" ht="13.5" customHeight="1">
      <c r="A57" s="417"/>
      <c r="B57" s="325">
        <v>53</v>
      </c>
      <c r="C57" s="347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7">
        <v>0</v>
      </c>
      <c r="J57" s="250">
        <f t="shared" si="5"/>
        <v>0</v>
      </c>
      <c r="K57" s="29">
        <v>0</v>
      </c>
      <c r="L57" s="327"/>
      <c r="M57" s="347"/>
      <c r="N57" s="29">
        <v>26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</v>
      </c>
      <c r="Y57" s="218"/>
      <c r="Z57" s="243"/>
      <c r="AA57" s="36">
        <v>0.008710218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4</v>
      </c>
      <c r="D58" s="88">
        <f aca="true" t="shared" si="14" ref="D58:I58">SUM(D5:D57)</f>
        <v>4</v>
      </c>
      <c r="E58" s="88">
        <f t="shared" si="14"/>
        <v>1</v>
      </c>
      <c r="F58" s="88">
        <f t="shared" si="14"/>
        <v>4</v>
      </c>
      <c r="G58" s="88">
        <f t="shared" si="14"/>
        <v>0</v>
      </c>
      <c r="H58" s="88">
        <f t="shared" si="14"/>
        <v>1</v>
      </c>
      <c r="I58" s="89">
        <f t="shared" si="14"/>
        <v>3</v>
      </c>
      <c r="J58" s="213">
        <f aca="true" t="shared" si="15" ref="J58:O58">SUM(J5:J57)</f>
        <v>17</v>
      </c>
      <c r="K58" s="88">
        <f t="shared" si="15"/>
        <v>44</v>
      </c>
      <c r="L58" s="89">
        <f t="shared" si="15"/>
        <v>148</v>
      </c>
      <c r="M58" s="87">
        <f t="shared" si="15"/>
        <v>5388</v>
      </c>
      <c r="N58" s="88">
        <f t="shared" si="15"/>
        <v>5208</v>
      </c>
      <c r="O58" s="146">
        <f t="shared" si="15"/>
        <v>6753</v>
      </c>
      <c r="P58" s="93">
        <f aca="true" t="shared" si="16" ref="P58:W58">SUM(P5:P57)</f>
        <v>1.3333333333333333</v>
      </c>
      <c r="Q58" s="94">
        <f t="shared" si="16"/>
        <v>0.6666666666666666</v>
      </c>
      <c r="R58" s="94">
        <f t="shared" si="16"/>
        <v>0.2</v>
      </c>
      <c r="S58" s="94">
        <f t="shared" si="16"/>
        <v>0.36363636363636365</v>
      </c>
      <c r="T58" s="94">
        <f t="shared" si="16"/>
        <v>0</v>
      </c>
      <c r="U58" s="94">
        <f t="shared" si="16"/>
        <v>0.25</v>
      </c>
      <c r="V58" s="147">
        <f t="shared" si="16"/>
        <v>0.75</v>
      </c>
      <c r="W58" s="96">
        <f t="shared" si="16"/>
        <v>0.4594594594594595</v>
      </c>
      <c r="X58" s="94">
        <f>SUM(X5:X57)</f>
        <v>1.1891891891891888</v>
      </c>
      <c r="Y58" s="95">
        <f>SUM(Y5:Y57)</f>
        <v>4</v>
      </c>
      <c r="Z58" s="156">
        <f>SUM(Z5:Z57)</f>
        <v>1.7784296462522586</v>
      </c>
      <c r="AA58" s="94">
        <f>SUM(AA5:AA57)</f>
        <v>1.7210883559999999</v>
      </c>
      <c r="AB58" s="147">
        <f>SUM(AB5:AB57)</f>
        <v>2.2353642590000002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:A8"/>
    <mergeCell ref="A9:A12"/>
    <mergeCell ref="A13:A16"/>
    <mergeCell ref="A17:A21"/>
    <mergeCell ref="P2:AB2"/>
    <mergeCell ref="C2:O2"/>
    <mergeCell ref="C3:I3"/>
    <mergeCell ref="J3:L3"/>
    <mergeCell ref="P3:V3"/>
    <mergeCell ref="W3:Y3"/>
    <mergeCell ref="M3:O3"/>
    <mergeCell ref="Z3:AB3"/>
    <mergeCell ref="A22:A25"/>
    <mergeCell ref="A26:A29"/>
    <mergeCell ref="A30:A34"/>
    <mergeCell ref="A58:B58"/>
    <mergeCell ref="A35:A38"/>
    <mergeCell ref="A39:A43"/>
    <mergeCell ref="A44:A47"/>
    <mergeCell ref="A48:A51"/>
    <mergeCell ref="A52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89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1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3">
        <v>0</v>
      </c>
      <c r="J5" s="11">
        <f>SUM(C5:I5)</f>
        <v>1</v>
      </c>
      <c r="K5" s="12">
        <v>0</v>
      </c>
      <c r="L5" s="240">
        <v>1</v>
      </c>
      <c r="M5" s="71">
        <v>63</v>
      </c>
      <c r="N5" s="72">
        <v>48</v>
      </c>
      <c r="O5" s="16">
        <v>43</v>
      </c>
      <c r="P5" s="17">
        <f aca="true" t="shared" si="0" ref="P5:P36">C5/3</f>
        <v>0.3333333333333333</v>
      </c>
      <c r="Q5" s="18">
        <f>D5/6</f>
        <v>0</v>
      </c>
      <c r="R5" s="18">
        <f aca="true" t="shared" si="1" ref="R5:R36">E5/5</f>
        <v>0</v>
      </c>
      <c r="S5" s="18">
        <f aca="true" t="shared" si="2" ref="S5:S36">F5/11</f>
        <v>0</v>
      </c>
      <c r="T5" s="18">
        <f aca="true" t="shared" si="3" ref="T5:T36">G5/4</f>
        <v>0</v>
      </c>
      <c r="U5" s="18">
        <f>H5/4</f>
        <v>0</v>
      </c>
      <c r="V5" s="19">
        <f aca="true" t="shared" si="4" ref="V5:V36">I5/4</f>
        <v>0</v>
      </c>
      <c r="W5" s="20">
        <f>J5/37</f>
        <v>0.02702702702702703</v>
      </c>
      <c r="X5" s="18">
        <v>0</v>
      </c>
      <c r="Y5" s="242">
        <v>0.02702702702702703</v>
      </c>
      <c r="Z5" s="126">
        <v>0.02091633466135458</v>
      </c>
      <c r="AA5" s="127">
        <v>0.016824395</v>
      </c>
      <c r="AB5" s="23">
        <v>0.014812263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v>0</v>
      </c>
      <c r="J6" s="25">
        <f aca="true" t="shared" si="5" ref="J6:J57">SUM(C6:I6)</f>
        <v>0</v>
      </c>
      <c r="K6" s="26">
        <v>0</v>
      </c>
      <c r="L6" s="241">
        <v>0</v>
      </c>
      <c r="M6" s="74">
        <v>59</v>
      </c>
      <c r="N6" s="75">
        <v>71</v>
      </c>
      <c r="O6" s="30">
        <v>77</v>
      </c>
      <c r="P6" s="31">
        <f t="shared" si="0"/>
        <v>0</v>
      </c>
      <c r="Q6" s="32">
        <f aca="true" t="shared" si="6" ref="Q6:Q56">D6/6</f>
        <v>0</v>
      </c>
      <c r="R6" s="32">
        <f t="shared" si="1"/>
        <v>0</v>
      </c>
      <c r="S6" s="32">
        <f t="shared" si="2"/>
        <v>0</v>
      </c>
      <c r="T6" s="32">
        <f t="shared" si="3"/>
        <v>0</v>
      </c>
      <c r="U6" s="32">
        <f aca="true" t="shared" si="7" ref="U6:U56">H6/4</f>
        <v>0</v>
      </c>
      <c r="V6" s="33">
        <f t="shared" si="4"/>
        <v>0</v>
      </c>
      <c r="W6" s="34">
        <f aca="true" t="shared" si="8" ref="W6:W57">J6/37</f>
        <v>0</v>
      </c>
      <c r="X6" s="32">
        <v>0</v>
      </c>
      <c r="Y6" s="55">
        <v>0</v>
      </c>
      <c r="Z6" s="131">
        <v>0.01944627554383652</v>
      </c>
      <c r="AA6" s="132">
        <v>0.023556735</v>
      </c>
      <c r="AB6" s="37">
        <v>0.025564409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7">
        <v>0</v>
      </c>
      <c r="J7" s="25">
        <f t="shared" si="5"/>
        <v>0</v>
      </c>
      <c r="K7" s="26">
        <v>1</v>
      </c>
      <c r="L7" s="241">
        <v>0</v>
      </c>
      <c r="M7" s="74">
        <v>74</v>
      </c>
      <c r="N7" s="75">
        <v>60</v>
      </c>
      <c r="O7" s="30">
        <v>80</v>
      </c>
      <c r="P7" s="31">
        <f t="shared" si="0"/>
        <v>0</v>
      </c>
      <c r="Q7" s="32">
        <f t="shared" si="6"/>
        <v>0</v>
      </c>
      <c r="R7" s="32">
        <f t="shared" si="1"/>
        <v>0</v>
      </c>
      <c r="S7" s="32">
        <f t="shared" si="2"/>
        <v>0</v>
      </c>
      <c r="T7" s="32">
        <f t="shared" si="3"/>
        <v>0</v>
      </c>
      <c r="U7" s="32">
        <f t="shared" si="7"/>
        <v>0</v>
      </c>
      <c r="V7" s="33">
        <f t="shared" si="4"/>
        <v>0</v>
      </c>
      <c r="W7" s="34">
        <f t="shared" si="8"/>
        <v>0</v>
      </c>
      <c r="X7" s="32">
        <v>0.02702702702702703</v>
      </c>
      <c r="Y7" s="55">
        <v>0</v>
      </c>
      <c r="Z7" s="131">
        <v>0.024358130348913758</v>
      </c>
      <c r="AA7" s="132">
        <v>0.019815059</v>
      </c>
      <c r="AB7" s="37">
        <v>0.026367831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7">
        <v>0</v>
      </c>
      <c r="J8" s="25">
        <f t="shared" si="5"/>
        <v>0</v>
      </c>
      <c r="K8" s="26">
        <v>0</v>
      </c>
      <c r="L8" s="241">
        <v>0</v>
      </c>
      <c r="M8" s="74">
        <v>73</v>
      </c>
      <c r="N8" s="75">
        <v>56</v>
      </c>
      <c r="O8" s="30">
        <v>87</v>
      </c>
      <c r="P8" s="31">
        <f t="shared" si="0"/>
        <v>0</v>
      </c>
      <c r="Q8" s="32">
        <f t="shared" si="6"/>
        <v>0</v>
      </c>
      <c r="R8" s="32">
        <f t="shared" si="1"/>
        <v>0</v>
      </c>
      <c r="S8" s="32">
        <f t="shared" si="2"/>
        <v>0</v>
      </c>
      <c r="T8" s="32">
        <f t="shared" si="3"/>
        <v>0</v>
      </c>
      <c r="U8" s="32">
        <f t="shared" si="7"/>
        <v>0</v>
      </c>
      <c r="V8" s="33">
        <f t="shared" si="4"/>
        <v>0</v>
      </c>
      <c r="W8" s="34">
        <f t="shared" si="8"/>
        <v>0</v>
      </c>
      <c r="X8" s="32">
        <v>0</v>
      </c>
      <c r="Y8" s="55">
        <v>0</v>
      </c>
      <c r="Z8" s="131">
        <v>0.024052718286655683</v>
      </c>
      <c r="AA8" s="132">
        <v>0.018500165</v>
      </c>
      <c r="AB8" s="37">
        <v>0.028675016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0</v>
      </c>
      <c r="E9" s="245">
        <v>0</v>
      </c>
      <c r="F9" s="245">
        <v>0</v>
      </c>
      <c r="G9" s="245">
        <v>0</v>
      </c>
      <c r="H9" s="245">
        <v>0</v>
      </c>
      <c r="I9" s="246">
        <v>0</v>
      </c>
      <c r="J9" s="212">
        <f t="shared" si="5"/>
        <v>0</v>
      </c>
      <c r="K9" s="245">
        <v>0</v>
      </c>
      <c r="L9" s="348">
        <v>0</v>
      </c>
      <c r="M9" s="80">
        <v>73</v>
      </c>
      <c r="N9" s="81">
        <v>49</v>
      </c>
      <c r="O9" s="66">
        <v>89</v>
      </c>
      <c r="P9" s="83">
        <f t="shared" si="0"/>
        <v>0</v>
      </c>
      <c r="Q9" s="84">
        <f t="shared" si="6"/>
        <v>0</v>
      </c>
      <c r="R9" s="84">
        <f t="shared" si="1"/>
        <v>0</v>
      </c>
      <c r="S9" s="84">
        <f t="shared" si="2"/>
        <v>0</v>
      </c>
      <c r="T9" s="84">
        <f t="shared" si="3"/>
        <v>0</v>
      </c>
      <c r="U9" s="84">
        <f t="shared" si="7"/>
        <v>0</v>
      </c>
      <c r="V9" s="85">
        <f t="shared" si="4"/>
        <v>0</v>
      </c>
      <c r="W9" s="86">
        <f t="shared" si="8"/>
        <v>0</v>
      </c>
      <c r="X9" s="84">
        <v>0</v>
      </c>
      <c r="Y9" s="68">
        <v>0</v>
      </c>
      <c r="Z9" s="142">
        <v>0.024092409240924092</v>
      </c>
      <c r="AA9" s="143">
        <v>0.016166282</v>
      </c>
      <c r="AB9" s="58">
        <v>0.029382635</v>
      </c>
    </row>
    <row r="10" spans="1:28" s="140" customFormat="1" ht="13.5" customHeight="1">
      <c r="A10" s="404"/>
      <c r="B10" s="129" t="s">
        <v>5</v>
      </c>
      <c r="C10" s="28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53">
        <v>0</v>
      </c>
      <c r="J10" s="25">
        <f t="shared" si="5"/>
        <v>0</v>
      </c>
      <c r="K10" s="29">
        <v>0</v>
      </c>
      <c r="L10" s="53">
        <v>0</v>
      </c>
      <c r="M10" s="28">
        <v>80</v>
      </c>
      <c r="N10" s="29">
        <v>53</v>
      </c>
      <c r="O10" s="30">
        <v>88</v>
      </c>
      <c r="P10" s="31">
        <f t="shared" si="0"/>
        <v>0</v>
      </c>
      <c r="Q10" s="32">
        <f t="shared" si="6"/>
        <v>0</v>
      </c>
      <c r="R10" s="32">
        <f t="shared" si="1"/>
        <v>0</v>
      </c>
      <c r="S10" s="32">
        <f t="shared" si="2"/>
        <v>0</v>
      </c>
      <c r="T10" s="32">
        <f t="shared" si="3"/>
        <v>0</v>
      </c>
      <c r="U10" s="32">
        <f t="shared" si="7"/>
        <v>0</v>
      </c>
      <c r="V10" s="216">
        <f t="shared" si="4"/>
        <v>0</v>
      </c>
      <c r="W10" s="34">
        <f t="shared" si="8"/>
        <v>0</v>
      </c>
      <c r="X10" s="54">
        <v>0</v>
      </c>
      <c r="Y10" s="55">
        <v>0</v>
      </c>
      <c r="Z10" s="35">
        <v>0.026393929396238865</v>
      </c>
      <c r="AA10" s="36">
        <v>0.017485978</v>
      </c>
      <c r="AB10" s="37">
        <v>0.029216467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53">
        <v>0</v>
      </c>
      <c r="J11" s="25">
        <f t="shared" si="5"/>
        <v>0</v>
      </c>
      <c r="K11" s="29">
        <v>0</v>
      </c>
      <c r="L11" s="53">
        <v>1</v>
      </c>
      <c r="M11" s="28">
        <v>90</v>
      </c>
      <c r="N11" s="29">
        <v>48</v>
      </c>
      <c r="O11" s="30">
        <v>55</v>
      </c>
      <c r="P11" s="31">
        <f t="shared" si="0"/>
        <v>0</v>
      </c>
      <c r="Q11" s="32">
        <f t="shared" si="6"/>
        <v>0</v>
      </c>
      <c r="R11" s="32">
        <f t="shared" si="1"/>
        <v>0</v>
      </c>
      <c r="S11" s="32">
        <f t="shared" si="2"/>
        <v>0</v>
      </c>
      <c r="T11" s="32">
        <f t="shared" si="3"/>
        <v>0</v>
      </c>
      <c r="U11" s="32">
        <f t="shared" si="7"/>
        <v>0</v>
      </c>
      <c r="V11" s="216">
        <f t="shared" si="4"/>
        <v>0</v>
      </c>
      <c r="W11" s="34">
        <f t="shared" si="8"/>
        <v>0</v>
      </c>
      <c r="X11" s="54">
        <v>0</v>
      </c>
      <c r="Y11" s="55">
        <v>0.02702702702702703</v>
      </c>
      <c r="Z11" s="35">
        <v>0.029624753127057275</v>
      </c>
      <c r="AA11" s="36">
        <v>0.015841584</v>
      </c>
      <c r="AB11" s="37">
        <v>0.018187831</v>
      </c>
    </row>
    <row r="12" spans="1:28" s="140" customFormat="1" ht="13.5" customHeight="1">
      <c r="A12" s="404"/>
      <c r="B12" s="129" t="s">
        <v>7</v>
      </c>
      <c r="C12" s="28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53">
        <v>0</v>
      </c>
      <c r="J12" s="25">
        <f t="shared" si="5"/>
        <v>0</v>
      </c>
      <c r="K12" s="29">
        <v>0</v>
      </c>
      <c r="L12" s="53">
        <v>1</v>
      </c>
      <c r="M12" s="28">
        <v>113</v>
      </c>
      <c r="N12" s="29">
        <v>49</v>
      </c>
      <c r="O12" s="30">
        <v>77</v>
      </c>
      <c r="P12" s="31">
        <f t="shared" si="0"/>
        <v>0</v>
      </c>
      <c r="Q12" s="32">
        <f t="shared" si="6"/>
        <v>0</v>
      </c>
      <c r="R12" s="32">
        <f t="shared" si="1"/>
        <v>0</v>
      </c>
      <c r="S12" s="32">
        <f t="shared" si="2"/>
        <v>0</v>
      </c>
      <c r="T12" s="32">
        <f t="shared" si="3"/>
        <v>0</v>
      </c>
      <c r="U12" s="32">
        <f t="shared" si="7"/>
        <v>0</v>
      </c>
      <c r="V12" s="216">
        <f t="shared" si="4"/>
        <v>0</v>
      </c>
      <c r="W12" s="34">
        <f t="shared" si="8"/>
        <v>0</v>
      </c>
      <c r="X12" s="54">
        <v>0</v>
      </c>
      <c r="Y12" s="55">
        <v>0.02702702702702703</v>
      </c>
      <c r="Z12" s="35">
        <v>0.037220026350461136</v>
      </c>
      <c r="AA12" s="36">
        <v>0.016129032</v>
      </c>
      <c r="AB12" s="37">
        <v>0.025437727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1</v>
      </c>
      <c r="F13" s="64">
        <v>0</v>
      </c>
      <c r="G13" s="64">
        <v>0</v>
      </c>
      <c r="H13" s="64">
        <v>0</v>
      </c>
      <c r="I13" s="65">
        <v>0</v>
      </c>
      <c r="J13" s="212">
        <f t="shared" si="5"/>
        <v>1</v>
      </c>
      <c r="K13" s="64">
        <v>1</v>
      </c>
      <c r="L13" s="65">
        <v>0</v>
      </c>
      <c r="M13" s="63">
        <v>147</v>
      </c>
      <c r="N13" s="64">
        <v>75</v>
      </c>
      <c r="O13" s="66">
        <v>109</v>
      </c>
      <c r="P13" s="83">
        <f t="shared" si="0"/>
        <v>0</v>
      </c>
      <c r="Q13" s="84">
        <f t="shared" si="6"/>
        <v>0</v>
      </c>
      <c r="R13" s="84">
        <f t="shared" si="1"/>
        <v>0.2</v>
      </c>
      <c r="S13" s="84">
        <f t="shared" si="2"/>
        <v>0</v>
      </c>
      <c r="T13" s="84">
        <f t="shared" si="3"/>
        <v>0</v>
      </c>
      <c r="U13" s="84">
        <f t="shared" si="7"/>
        <v>0</v>
      </c>
      <c r="V13" s="215">
        <f t="shared" si="4"/>
        <v>0</v>
      </c>
      <c r="W13" s="86">
        <f t="shared" si="8"/>
        <v>0.02702702702702703</v>
      </c>
      <c r="X13" s="67">
        <v>0.02702702702702703</v>
      </c>
      <c r="Y13" s="68">
        <v>0</v>
      </c>
      <c r="Z13" s="70">
        <v>0.04838709677419355</v>
      </c>
      <c r="AA13" s="57">
        <v>0.024744309</v>
      </c>
      <c r="AB13" s="58">
        <v>0.03600925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53">
        <v>0</v>
      </c>
      <c r="J14" s="25">
        <f t="shared" si="5"/>
        <v>0</v>
      </c>
      <c r="K14" s="29">
        <v>1</v>
      </c>
      <c r="L14" s="53">
        <v>3</v>
      </c>
      <c r="M14" s="28">
        <v>166</v>
      </c>
      <c r="N14" s="29">
        <v>78</v>
      </c>
      <c r="O14" s="30">
        <v>95</v>
      </c>
      <c r="P14" s="31">
        <f t="shared" si="0"/>
        <v>0</v>
      </c>
      <c r="Q14" s="32">
        <f t="shared" si="6"/>
        <v>0</v>
      </c>
      <c r="R14" s="32">
        <f t="shared" si="1"/>
        <v>0</v>
      </c>
      <c r="S14" s="32">
        <f t="shared" si="2"/>
        <v>0</v>
      </c>
      <c r="T14" s="32">
        <f t="shared" si="3"/>
        <v>0</v>
      </c>
      <c r="U14" s="32">
        <f t="shared" si="7"/>
        <v>0</v>
      </c>
      <c r="V14" s="33">
        <f t="shared" si="4"/>
        <v>0</v>
      </c>
      <c r="W14" s="34">
        <f t="shared" si="8"/>
        <v>0</v>
      </c>
      <c r="X14" s="54">
        <v>0.02702702702702703</v>
      </c>
      <c r="Y14" s="55">
        <v>0.08108108108108109</v>
      </c>
      <c r="Z14" s="35">
        <v>0.05469522240527183</v>
      </c>
      <c r="AA14" s="36">
        <v>0.02568324</v>
      </c>
      <c r="AB14" s="37">
        <v>0.031363486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2</v>
      </c>
      <c r="F15" s="29">
        <v>0</v>
      </c>
      <c r="G15" s="29">
        <v>0</v>
      </c>
      <c r="H15" s="29">
        <v>0</v>
      </c>
      <c r="I15" s="53">
        <v>0</v>
      </c>
      <c r="J15" s="25">
        <f t="shared" si="5"/>
        <v>2</v>
      </c>
      <c r="K15" s="29">
        <v>2</v>
      </c>
      <c r="L15" s="53">
        <v>1</v>
      </c>
      <c r="M15" s="28">
        <v>210</v>
      </c>
      <c r="N15" s="29">
        <v>87</v>
      </c>
      <c r="O15" s="30">
        <v>84</v>
      </c>
      <c r="P15" s="31">
        <f t="shared" si="0"/>
        <v>0</v>
      </c>
      <c r="Q15" s="32">
        <f t="shared" si="6"/>
        <v>0</v>
      </c>
      <c r="R15" s="32">
        <f t="shared" si="1"/>
        <v>0.4</v>
      </c>
      <c r="S15" s="32">
        <f t="shared" si="2"/>
        <v>0</v>
      </c>
      <c r="T15" s="32">
        <f t="shared" si="3"/>
        <v>0</v>
      </c>
      <c r="U15" s="32">
        <f t="shared" si="7"/>
        <v>0</v>
      </c>
      <c r="V15" s="33">
        <f t="shared" si="4"/>
        <v>0</v>
      </c>
      <c r="W15" s="34">
        <f t="shared" si="8"/>
        <v>0.05405405405405406</v>
      </c>
      <c r="X15" s="54">
        <v>0.05405405405405406</v>
      </c>
      <c r="Y15" s="55">
        <v>0.02702702702702703</v>
      </c>
      <c r="Z15" s="35">
        <v>0.06958250497017893</v>
      </c>
      <c r="AA15" s="36">
        <v>0.028684471</v>
      </c>
      <c r="AB15" s="37">
        <v>0.027741083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2</v>
      </c>
      <c r="F16" s="29">
        <v>0</v>
      </c>
      <c r="G16" s="29">
        <v>0</v>
      </c>
      <c r="H16" s="29">
        <v>0</v>
      </c>
      <c r="I16" s="53">
        <v>0</v>
      </c>
      <c r="J16" s="25">
        <f t="shared" si="5"/>
        <v>2</v>
      </c>
      <c r="K16" s="29">
        <v>0</v>
      </c>
      <c r="L16" s="53">
        <v>3</v>
      </c>
      <c r="M16" s="28">
        <v>178</v>
      </c>
      <c r="N16" s="29">
        <v>99</v>
      </c>
      <c r="O16" s="30">
        <v>140</v>
      </c>
      <c r="P16" s="31">
        <f t="shared" si="0"/>
        <v>0</v>
      </c>
      <c r="Q16" s="32">
        <f t="shared" si="6"/>
        <v>0</v>
      </c>
      <c r="R16" s="32">
        <f t="shared" si="1"/>
        <v>0.4</v>
      </c>
      <c r="S16" s="32">
        <f t="shared" si="2"/>
        <v>0</v>
      </c>
      <c r="T16" s="32">
        <f t="shared" si="3"/>
        <v>0</v>
      </c>
      <c r="U16" s="32">
        <f t="shared" si="7"/>
        <v>0</v>
      </c>
      <c r="V16" s="33">
        <f t="shared" si="4"/>
        <v>0</v>
      </c>
      <c r="W16" s="34">
        <f t="shared" si="8"/>
        <v>0.05405405405405406</v>
      </c>
      <c r="X16" s="54">
        <v>0</v>
      </c>
      <c r="Y16" s="55">
        <v>0.08108108108108109</v>
      </c>
      <c r="Z16" s="35">
        <v>0.058726492906631476</v>
      </c>
      <c r="AA16" s="36">
        <v>0.032662488</v>
      </c>
      <c r="AB16" s="37">
        <v>0.046280992</v>
      </c>
    </row>
    <row r="17" spans="1:28" s="140" customFormat="1" ht="13.5" customHeight="1">
      <c r="A17" s="402">
        <v>4</v>
      </c>
      <c r="B17" s="139" t="s">
        <v>12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1</v>
      </c>
      <c r="I17" s="65">
        <v>0</v>
      </c>
      <c r="J17" s="212">
        <f t="shared" si="5"/>
        <v>1</v>
      </c>
      <c r="K17" s="64">
        <v>1</v>
      </c>
      <c r="L17" s="65">
        <v>2</v>
      </c>
      <c r="M17" s="63">
        <v>220</v>
      </c>
      <c r="N17" s="64">
        <v>96</v>
      </c>
      <c r="O17" s="66">
        <v>134</v>
      </c>
      <c r="P17" s="83">
        <f t="shared" si="0"/>
        <v>0</v>
      </c>
      <c r="Q17" s="84">
        <f t="shared" si="6"/>
        <v>0</v>
      </c>
      <c r="R17" s="84">
        <f t="shared" si="1"/>
        <v>0</v>
      </c>
      <c r="S17" s="84">
        <f t="shared" si="2"/>
        <v>0</v>
      </c>
      <c r="T17" s="84">
        <f t="shared" si="3"/>
        <v>0</v>
      </c>
      <c r="U17" s="84">
        <f t="shared" si="7"/>
        <v>0.25</v>
      </c>
      <c r="V17" s="85">
        <f t="shared" si="4"/>
        <v>0</v>
      </c>
      <c r="W17" s="86">
        <f t="shared" si="8"/>
        <v>0.02702702702702703</v>
      </c>
      <c r="X17" s="67">
        <v>0.02702702702702703</v>
      </c>
      <c r="Y17" s="68">
        <v>0.05405405405405406</v>
      </c>
      <c r="Z17" s="70">
        <v>0.07263123142951469</v>
      </c>
      <c r="AA17" s="57">
        <v>0.031714569</v>
      </c>
      <c r="AB17" s="58">
        <v>0.044473946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3</v>
      </c>
      <c r="F18" s="75">
        <v>0</v>
      </c>
      <c r="G18" s="75">
        <v>0</v>
      </c>
      <c r="H18" s="75">
        <v>0</v>
      </c>
      <c r="I18" s="76">
        <v>1</v>
      </c>
      <c r="J18" s="25">
        <f t="shared" si="5"/>
        <v>4</v>
      </c>
      <c r="K18" s="75">
        <v>0</v>
      </c>
      <c r="L18" s="53">
        <v>3</v>
      </c>
      <c r="M18" s="74">
        <v>302</v>
      </c>
      <c r="N18" s="75">
        <v>85</v>
      </c>
      <c r="O18" s="30">
        <v>139</v>
      </c>
      <c r="P18" s="31">
        <f t="shared" si="0"/>
        <v>0</v>
      </c>
      <c r="Q18" s="32">
        <f t="shared" si="6"/>
        <v>0</v>
      </c>
      <c r="R18" s="32">
        <f t="shared" si="1"/>
        <v>0.6</v>
      </c>
      <c r="S18" s="32">
        <f t="shared" si="2"/>
        <v>0</v>
      </c>
      <c r="T18" s="32">
        <f t="shared" si="3"/>
        <v>0</v>
      </c>
      <c r="U18" s="32">
        <f t="shared" si="7"/>
        <v>0</v>
      </c>
      <c r="V18" s="216">
        <f t="shared" si="4"/>
        <v>0.25</v>
      </c>
      <c r="W18" s="34">
        <f t="shared" si="8"/>
        <v>0.10810810810810811</v>
      </c>
      <c r="X18" s="32">
        <v>0</v>
      </c>
      <c r="Y18" s="55">
        <v>0.08108108108108109</v>
      </c>
      <c r="Z18" s="131">
        <v>0.09950576606260296</v>
      </c>
      <c r="AA18" s="132">
        <v>0.028015821</v>
      </c>
      <c r="AB18" s="37">
        <v>0.04602649</v>
      </c>
    </row>
    <row r="19" spans="1:28" s="145" customFormat="1" ht="13.5" customHeight="1">
      <c r="A19" s="402"/>
      <c r="B19" s="129" t="s">
        <v>14</v>
      </c>
      <c r="C19" s="74">
        <v>0</v>
      </c>
      <c r="D19" s="75">
        <v>1</v>
      </c>
      <c r="E19" s="75">
        <v>7</v>
      </c>
      <c r="F19" s="75">
        <v>1</v>
      </c>
      <c r="G19" s="75">
        <v>1</v>
      </c>
      <c r="H19" s="75">
        <v>0</v>
      </c>
      <c r="I19" s="76">
        <v>0</v>
      </c>
      <c r="J19" s="25">
        <f t="shared" si="5"/>
        <v>10</v>
      </c>
      <c r="K19" s="75">
        <v>0</v>
      </c>
      <c r="L19" s="53">
        <v>5</v>
      </c>
      <c r="M19" s="74">
        <v>398</v>
      </c>
      <c r="N19" s="75">
        <v>126</v>
      </c>
      <c r="O19" s="30">
        <v>193</v>
      </c>
      <c r="P19" s="31">
        <f t="shared" si="0"/>
        <v>0</v>
      </c>
      <c r="Q19" s="32">
        <f t="shared" si="6"/>
        <v>0.16666666666666666</v>
      </c>
      <c r="R19" s="32">
        <f t="shared" si="1"/>
        <v>1.4</v>
      </c>
      <c r="S19" s="32">
        <f t="shared" si="2"/>
        <v>0.09090909090909091</v>
      </c>
      <c r="T19" s="32">
        <f t="shared" si="3"/>
        <v>0.25</v>
      </c>
      <c r="U19" s="32">
        <f t="shared" si="7"/>
        <v>0</v>
      </c>
      <c r="V19" s="216">
        <f t="shared" si="4"/>
        <v>0</v>
      </c>
      <c r="W19" s="34">
        <f t="shared" si="8"/>
        <v>0.2702702702702703</v>
      </c>
      <c r="X19" s="32">
        <v>0</v>
      </c>
      <c r="Y19" s="55">
        <v>0.13513513513513514</v>
      </c>
      <c r="Z19" s="131">
        <v>0.13105037866315442</v>
      </c>
      <c r="AA19" s="132">
        <v>0.041556728</v>
      </c>
      <c r="AB19" s="37">
        <v>0.063992042</v>
      </c>
    </row>
    <row r="20" spans="1:28" s="145" customFormat="1" ht="13.5" customHeight="1">
      <c r="A20" s="402"/>
      <c r="B20" s="129" t="s">
        <v>15</v>
      </c>
      <c r="C20" s="74">
        <v>1</v>
      </c>
      <c r="D20" s="75">
        <v>5</v>
      </c>
      <c r="E20" s="75">
        <v>3</v>
      </c>
      <c r="F20" s="75">
        <v>2</v>
      </c>
      <c r="G20" s="75">
        <v>0</v>
      </c>
      <c r="H20" s="75">
        <v>0</v>
      </c>
      <c r="I20" s="76">
        <v>0</v>
      </c>
      <c r="J20" s="25">
        <f t="shared" si="5"/>
        <v>11</v>
      </c>
      <c r="K20" s="75">
        <v>1</v>
      </c>
      <c r="L20" s="53">
        <v>10</v>
      </c>
      <c r="M20" s="74">
        <v>485</v>
      </c>
      <c r="N20" s="75">
        <v>139</v>
      </c>
      <c r="O20" s="30">
        <v>295</v>
      </c>
      <c r="P20" s="31">
        <f t="shared" si="0"/>
        <v>0.3333333333333333</v>
      </c>
      <c r="Q20" s="32">
        <f t="shared" si="6"/>
        <v>0.8333333333333334</v>
      </c>
      <c r="R20" s="32">
        <f t="shared" si="1"/>
        <v>0.6</v>
      </c>
      <c r="S20" s="32">
        <f t="shared" si="2"/>
        <v>0.18181818181818182</v>
      </c>
      <c r="T20" s="32">
        <f t="shared" si="3"/>
        <v>0</v>
      </c>
      <c r="U20" s="32">
        <f t="shared" si="7"/>
        <v>0</v>
      </c>
      <c r="V20" s="216">
        <f t="shared" si="4"/>
        <v>0</v>
      </c>
      <c r="W20" s="34">
        <f t="shared" si="8"/>
        <v>0.2972972972972973</v>
      </c>
      <c r="X20" s="32">
        <v>0.02702702702702703</v>
      </c>
      <c r="Y20" s="55">
        <v>0.2702702702702703</v>
      </c>
      <c r="Z20" s="131">
        <v>0.15985497692814765</v>
      </c>
      <c r="AA20" s="132">
        <v>0.04602649</v>
      </c>
      <c r="AB20" s="37">
        <v>0.097391879</v>
      </c>
    </row>
    <row r="21" spans="1:28" s="145" customFormat="1" ht="13.5" customHeight="1">
      <c r="A21" s="402"/>
      <c r="B21" s="129" t="s">
        <v>16</v>
      </c>
      <c r="C21" s="74">
        <v>1</v>
      </c>
      <c r="D21" s="75">
        <v>8</v>
      </c>
      <c r="E21" s="75">
        <v>6</v>
      </c>
      <c r="F21" s="75">
        <v>2</v>
      </c>
      <c r="G21" s="75">
        <v>1</v>
      </c>
      <c r="H21" s="75">
        <v>0</v>
      </c>
      <c r="I21" s="76">
        <v>0</v>
      </c>
      <c r="J21" s="25">
        <f t="shared" si="5"/>
        <v>18</v>
      </c>
      <c r="K21" s="75">
        <v>0</v>
      </c>
      <c r="L21" s="53">
        <v>12</v>
      </c>
      <c r="M21" s="74">
        <v>645</v>
      </c>
      <c r="N21" s="75">
        <v>188</v>
      </c>
      <c r="O21" s="30">
        <v>476</v>
      </c>
      <c r="P21" s="31">
        <f t="shared" si="0"/>
        <v>0.3333333333333333</v>
      </c>
      <c r="Q21" s="32">
        <f t="shared" si="6"/>
        <v>1.3333333333333333</v>
      </c>
      <c r="R21" s="32">
        <f t="shared" si="1"/>
        <v>1.2</v>
      </c>
      <c r="S21" s="32">
        <f t="shared" si="2"/>
        <v>0.18181818181818182</v>
      </c>
      <c r="T21" s="32">
        <f t="shared" si="3"/>
        <v>0.25</v>
      </c>
      <c r="U21" s="32">
        <f t="shared" si="7"/>
        <v>0</v>
      </c>
      <c r="V21" s="216">
        <f t="shared" si="4"/>
        <v>0</v>
      </c>
      <c r="W21" s="34">
        <f t="shared" si="8"/>
        <v>0.4864864864864865</v>
      </c>
      <c r="X21" s="32">
        <v>0</v>
      </c>
      <c r="Y21" s="55">
        <v>0.32432432432432434</v>
      </c>
      <c r="Z21" s="131">
        <v>0.21521521521521522</v>
      </c>
      <c r="AA21" s="132">
        <v>0.06214876</v>
      </c>
      <c r="AB21" s="37">
        <v>0.157615894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3</v>
      </c>
      <c r="E22" s="81">
        <v>2</v>
      </c>
      <c r="F22" s="81">
        <v>2</v>
      </c>
      <c r="G22" s="81">
        <v>0</v>
      </c>
      <c r="H22" s="81">
        <v>0</v>
      </c>
      <c r="I22" s="82">
        <v>0</v>
      </c>
      <c r="J22" s="212">
        <f t="shared" si="5"/>
        <v>7</v>
      </c>
      <c r="K22" s="81">
        <v>1</v>
      </c>
      <c r="L22" s="65">
        <v>15</v>
      </c>
      <c r="M22" s="80">
        <v>442</v>
      </c>
      <c r="N22" s="81">
        <v>192</v>
      </c>
      <c r="O22" s="66">
        <v>532</v>
      </c>
      <c r="P22" s="83">
        <f t="shared" si="0"/>
        <v>0</v>
      </c>
      <c r="Q22" s="84">
        <f t="shared" si="6"/>
        <v>0.5</v>
      </c>
      <c r="R22" s="84">
        <f t="shared" si="1"/>
        <v>0.4</v>
      </c>
      <c r="S22" s="84">
        <f t="shared" si="2"/>
        <v>0.18181818181818182</v>
      </c>
      <c r="T22" s="84">
        <f t="shared" si="3"/>
        <v>0</v>
      </c>
      <c r="U22" s="84">
        <f t="shared" si="7"/>
        <v>0</v>
      </c>
      <c r="V22" s="215">
        <f t="shared" si="4"/>
        <v>0</v>
      </c>
      <c r="W22" s="86">
        <f t="shared" si="8"/>
        <v>0.1891891891891892</v>
      </c>
      <c r="X22" s="84">
        <v>0.02702702702702703</v>
      </c>
      <c r="Y22" s="68">
        <v>0.40540540540540543</v>
      </c>
      <c r="Z22" s="142">
        <v>0.145778364116095</v>
      </c>
      <c r="AA22" s="143">
        <v>0.064364733</v>
      </c>
      <c r="AB22" s="58">
        <v>0.178703393</v>
      </c>
    </row>
    <row r="23" spans="1:28" s="145" customFormat="1" ht="13.5" customHeight="1">
      <c r="A23" s="402"/>
      <c r="B23" s="129" t="s">
        <v>18</v>
      </c>
      <c r="C23" s="74">
        <v>1</v>
      </c>
      <c r="D23" s="75">
        <v>5</v>
      </c>
      <c r="E23" s="75">
        <v>13</v>
      </c>
      <c r="F23" s="75">
        <v>3</v>
      </c>
      <c r="G23" s="75">
        <v>5</v>
      </c>
      <c r="H23" s="75">
        <v>0</v>
      </c>
      <c r="I23" s="76">
        <v>1</v>
      </c>
      <c r="J23" s="25">
        <f t="shared" si="5"/>
        <v>28</v>
      </c>
      <c r="K23" s="75">
        <v>1</v>
      </c>
      <c r="L23" s="53">
        <v>21</v>
      </c>
      <c r="M23" s="74">
        <v>1094</v>
      </c>
      <c r="N23" s="75">
        <v>125</v>
      </c>
      <c r="O23" s="30">
        <v>517</v>
      </c>
      <c r="P23" s="31">
        <f t="shared" si="0"/>
        <v>0.3333333333333333</v>
      </c>
      <c r="Q23" s="32">
        <f t="shared" si="6"/>
        <v>0.8333333333333334</v>
      </c>
      <c r="R23" s="32">
        <f t="shared" si="1"/>
        <v>2.6</v>
      </c>
      <c r="S23" s="32">
        <f t="shared" si="2"/>
        <v>0.2727272727272727</v>
      </c>
      <c r="T23" s="32">
        <f t="shared" si="3"/>
        <v>1.25</v>
      </c>
      <c r="U23" s="32">
        <f t="shared" si="7"/>
        <v>0</v>
      </c>
      <c r="V23" s="33">
        <f t="shared" si="4"/>
        <v>0.25</v>
      </c>
      <c r="W23" s="34">
        <f t="shared" si="8"/>
        <v>0.7567567567567568</v>
      </c>
      <c r="X23" s="32">
        <v>0.02702702702702703</v>
      </c>
      <c r="Y23" s="55">
        <v>0.5675675675675675</v>
      </c>
      <c r="Z23" s="131">
        <v>0.3603425559947299</v>
      </c>
      <c r="AA23" s="132">
        <v>0.041322314</v>
      </c>
      <c r="AB23" s="37">
        <v>0.171135386</v>
      </c>
    </row>
    <row r="24" spans="1:28" s="145" customFormat="1" ht="13.5" customHeight="1">
      <c r="A24" s="402"/>
      <c r="B24" s="129" t="s">
        <v>19</v>
      </c>
      <c r="C24" s="74">
        <v>1</v>
      </c>
      <c r="D24" s="75">
        <v>7</v>
      </c>
      <c r="E24" s="75">
        <v>7</v>
      </c>
      <c r="F24" s="75">
        <v>7</v>
      </c>
      <c r="G24" s="75">
        <v>1</v>
      </c>
      <c r="H24" s="75">
        <v>1</v>
      </c>
      <c r="I24" s="76">
        <v>0</v>
      </c>
      <c r="J24" s="25">
        <f t="shared" si="5"/>
        <v>24</v>
      </c>
      <c r="K24" s="75">
        <v>2</v>
      </c>
      <c r="L24" s="53">
        <v>27</v>
      </c>
      <c r="M24" s="74">
        <v>1574</v>
      </c>
      <c r="N24" s="75">
        <v>278</v>
      </c>
      <c r="O24" s="30">
        <v>753</v>
      </c>
      <c r="P24" s="31">
        <f t="shared" si="0"/>
        <v>0.3333333333333333</v>
      </c>
      <c r="Q24" s="32">
        <f t="shared" si="6"/>
        <v>1.1666666666666667</v>
      </c>
      <c r="R24" s="32">
        <f t="shared" si="1"/>
        <v>1.4</v>
      </c>
      <c r="S24" s="32">
        <f t="shared" si="2"/>
        <v>0.6363636363636364</v>
      </c>
      <c r="T24" s="32">
        <f t="shared" si="3"/>
        <v>0.25</v>
      </c>
      <c r="U24" s="32">
        <f t="shared" si="7"/>
        <v>0.25</v>
      </c>
      <c r="V24" s="33">
        <f t="shared" si="4"/>
        <v>0</v>
      </c>
      <c r="W24" s="34">
        <f t="shared" si="8"/>
        <v>0.6486486486486487</v>
      </c>
      <c r="X24" s="32">
        <v>0.05405405405405406</v>
      </c>
      <c r="Y24" s="55">
        <v>0.7297297297297297</v>
      </c>
      <c r="Z24" s="131">
        <v>0.5181040157998683</v>
      </c>
      <c r="AA24" s="132">
        <v>0.091718905</v>
      </c>
      <c r="AB24" s="37">
        <v>0.248514851</v>
      </c>
    </row>
    <row r="25" spans="1:28" s="145" customFormat="1" ht="13.5" customHeight="1">
      <c r="A25" s="402"/>
      <c r="B25" s="129" t="s">
        <v>20</v>
      </c>
      <c r="C25" s="74">
        <v>0</v>
      </c>
      <c r="D25" s="75">
        <v>12</v>
      </c>
      <c r="E25" s="75">
        <v>15</v>
      </c>
      <c r="F25" s="75">
        <v>8</v>
      </c>
      <c r="G25" s="75">
        <v>1</v>
      </c>
      <c r="H25" s="75">
        <v>1</v>
      </c>
      <c r="I25" s="76">
        <v>0</v>
      </c>
      <c r="J25" s="25">
        <f t="shared" si="5"/>
        <v>37</v>
      </c>
      <c r="K25" s="75">
        <v>2</v>
      </c>
      <c r="L25" s="53">
        <v>90</v>
      </c>
      <c r="M25" s="74">
        <v>2264</v>
      </c>
      <c r="N25" s="75">
        <v>364</v>
      </c>
      <c r="O25" s="30">
        <v>1116</v>
      </c>
      <c r="P25" s="31">
        <f t="shared" si="0"/>
        <v>0</v>
      </c>
      <c r="Q25" s="32">
        <f t="shared" si="6"/>
        <v>2</v>
      </c>
      <c r="R25" s="32">
        <f t="shared" si="1"/>
        <v>3</v>
      </c>
      <c r="S25" s="32">
        <f t="shared" si="2"/>
        <v>0.7272727272727273</v>
      </c>
      <c r="T25" s="32">
        <f t="shared" si="3"/>
        <v>0.25</v>
      </c>
      <c r="U25" s="32">
        <f t="shared" si="7"/>
        <v>0.25</v>
      </c>
      <c r="V25" s="33">
        <f t="shared" si="4"/>
        <v>0</v>
      </c>
      <c r="W25" s="34">
        <f t="shared" si="8"/>
        <v>1</v>
      </c>
      <c r="X25" s="32">
        <v>0.05405405405405406</v>
      </c>
      <c r="Y25" s="55">
        <v>2.4324324324324325</v>
      </c>
      <c r="Z25" s="131">
        <v>0.7452271231073074</v>
      </c>
      <c r="AA25" s="132">
        <v>0.12037037</v>
      </c>
      <c r="AB25" s="37">
        <v>0.368681863</v>
      </c>
    </row>
    <row r="26" spans="1:28" s="145" customFormat="1" ht="13.5" customHeight="1">
      <c r="A26" s="402">
        <v>6</v>
      </c>
      <c r="B26" s="139" t="s">
        <v>21</v>
      </c>
      <c r="C26" s="80">
        <v>0</v>
      </c>
      <c r="D26" s="81">
        <v>9</v>
      </c>
      <c r="E26" s="81">
        <v>18</v>
      </c>
      <c r="F26" s="81">
        <v>19</v>
      </c>
      <c r="G26" s="81">
        <v>3</v>
      </c>
      <c r="H26" s="81">
        <v>1</v>
      </c>
      <c r="I26" s="82">
        <v>0</v>
      </c>
      <c r="J26" s="212">
        <f t="shared" si="5"/>
        <v>50</v>
      </c>
      <c r="K26" s="81">
        <v>1</v>
      </c>
      <c r="L26" s="65">
        <v>106</v>
      </c>
      <c r="M26" s="80">
        <v>2963</v>
      </c>
      <c r="N26" s="81">
        <v>472</v>
      </c>
      <c r="O26" s="66">
        <v>1606</v>
      </c>
      <c r="P26" s="83">
        <f t="shared" si="0"/>
        <v>0</v>
      </c>
      <c r="Q26" s="84">
        <f t="shared" si="6"/>
        <v>1.5</v>
      </c>
      <c r="R26" s="84">
        <f t="shared" si="1"/>
        <v>3.6</v>
      </c>
      <c r="S26" s="84">
        <f t="shared" si="2"/>
        <v>1.7272727272727273</v>
      </c>
      <c r="T26" s="84">
        <f t="shared" si="3"/>
        <v>0.75</v>
      </c>
      <c r="U26" s="84">
        <f t="shared" si="7"/>
        <v>0.25</v>
      </c>
      <c r="V26" s="85">
        <f t="shared" si="4"/>
        <v>0</v>
      </c>
      <c r="W26" s="86">
        <f t="shared" si="8"/>
        <v>1.3513513513513513</v>
      </c>
      <c r="X26" s="84">
        <v>0.02702702702702703</v>
      </c>
      <c r="Y26" s="68">
        <v>2.864864864864865</v>
      </c>
      <c r="Z26" s="142">
        <v>0.9746710526315789</v>
      </c>
      <c r="AA26" s="143">
        <v>0.155672823</v>
      </c>
      <c r="AB26" s="58">
        <v>0.530207989</v>
      </c>
    </row>
    <row r="27" spans="1:28" s="145" customFormat="1" ht="13.5" customHeight="1">
      <c r="A27" s="402"/>
      <c r="B27" s="129" t="s">
        <v>22</v>
      </c>
      <c r="C27" s="74">
        <v>1</v>
      </c>
      <c r="D27" s="75">
        <v>1</v>
      </c>
      <c r="E27" s="75">
        <v>23</v>
      </c>
      <c r="F27" s="75">
        <v>20</v>
      </c>
      <c r="G27" s="75">
        <v>4</v>
      </c>
      <c r="H27" s="75">
        <v>2</v>
      </c>
      <c r="I27" s="76">
        <v>0</v>
      </c>
      <c r="J27" s="25">
        <f t="shared" si="5"/>
        <v>51</v>
      </c>
      <c r="K27" s="75">
        <v>4</v>
      </c>
      <c r="L27" s="53">
        <v>100</v>
      </c>
      <c r="M27" s="74">
        <v>3546</v>
      </c>
      <c r="N27" s="75">
        <v>578</v>
      </c>
      <c r="O27" s="30">
        <v>2547</v>
      </c>
      <c r="P27" s="31">
        <f t="shared" si="0"/>
        <v>0.3333333333333333</v>
      </c>
      <c r="Q27" s="32">
        <f t="shared" si="6"/>
        <v>0.16666666666666666</v>
      </c>
      <c r="R27" s="32">
        <f t="shared" si="1"/>
        <v>4.6</v>
      </c>
      <c r="S27" s="32">
        <f t="shared" si="2"/>
        <v>1.8181818181818181</v>
      </c>
      <c r="T27" s="32">
        <f t="shared" si="3"/>
        <v>1</v>
      </c>
      <c r="U27" s="32">
        <f t="shared" si="7"/>
        <v>0.5</v>
      </c>
      <c r="V27" s="216">
        <f t="shared" si="4"/>
        <v>0</v>
      </c>
      <c r="W27" s="34">
        <f t="shared" si="8"/>
        <v>1.3783783783783783</v>
      </c>
      <c r="X27" s="32">
        <v>0.10810810810810811</v>
      </c>
      <c r="Y27" s="55">
        <v>2.7027027027027026</v>
      </c>
      <c r="Z27" s="131">
        <v>1.1660637948043406</v>
      </c>
      <c r="AA27" s="132">
        <v>0.190759076</v>
      </c>
      <c r="AB27" s="37">
        <v>0.839485827</v>
      </c>
    </row>
    <row r="28" spans="1:28" s="145" customFormat="1" ht="13.5" customHeight="1">
      <c r="A28" s="402"/>
      <c r="B28" s="129" t="s">
        <v>23</v>
      </c>
      <c r="C28" s="74">
        <v>1</v>
      </c>
      <c r="D28" s="75">
        <v>5</v>
      </c>
      <c r="E28" s="75">
        <v>23</v>
      </c>
      <c r="F28" s="75">
        <v>22</v>
      </c>
      <c r="G28" s="75">
        <v>12</v>
      </c>
      <c r="H28" s="75">
        <v>1</v>
      </c>
      <c r="I28" s="76">
        <v>0</v>
      </c>
      <c r="J28" s="25">
        <f t="shared" si="5"/>
        <v>64</v>
      </c>
      <c r="K28" s="75">
        <v>6</v>
      </c>
      <c r="L28" s="53">
        <v>199</v>
      </c>
      <c r="M28" s="74">
        <v>4750</v>
      </c>
      <c r="N28" s="75">
        <v>876</v>
      </c>
      <c r="O28" s="30">
        <v>3711</v>
      </c>
      <c r="P28" s="31">
        <f t="shared" si="0"/>
        <v>0.3333333333333333</v>
      </c>
      <c r="Q28" s="32">
        <f t="shared" si="6"/>
        <v>0.8333333333333334</v>
      </c>
      <c r="R28" s="32">
        <f t="shared" si="1"/>
        <v>4.6</v>
      </c>
      <c r="S28" s="32">
        <f t="shared" si="2"/>
        <v>2</v>
      </c>
      <c r="T28" s="32">
        <f t="shared" si="3"/>
        <v>3</v>
      </c>
      <c r="U28" s="32">
        <f t="shared" si="7"/>
        <v>0.25</v>
      </c>
      <c r="V28" s="216">
        <f t="shared" si="4"/>
        <v>0</v>
      </c>
      <c r="W28" s="34">
        <f t="shared" si="8"/>
        <v>1.7297297297297298</v>
      </c>
      <c r="X28" s="32">
        <v>0.16216216216216217</v>
      </c>
      <c r="Y28" s="55">
        <v>5.378378378378378</v>
      </c>
      <c r="Z28" s="131">
        <v>1.5635286372613562</v>
      </c>
      <c r="AA28" s="132">
        <v>0.289108911</v>
      </c>
      <c r="AB28" s="37">
        <v>1.22394459</v>
      </c>
    </row>
    <row r="29" spans="1:28" s="145" customFormat="1" ht="13.5" customHeight="1">
      <c r="A29" s="402"/>
      <c r="B29" s="129" t="s">
        <v>24</v>
      </c>
      <c r="C29" s="74">
        <v>2</v>
      </c>
      <c r="D29" s="75">
        <v>10</v>
      </c>
      <c r="E29" s="75">
        <v>42</v>
      </c>
      <c r="F29" s="75">
        <v>44</v>
      </c>
      <c r="G29" s="75">
        <v>7</v>
      </c>
      <c r="H29" s="75">
        <v>7</v>
      </c>
      <c r="I29" s="76">
        <v>0</v>
      </c>
      <c r="J29" s="25">
        <f t="shared" si="5"/>
        <v>112</v>
      </c>
      <c r="K29" s="75">
        <v>11</v>
      </c>
      <c r="L29" s="53">
        <v>316</v>
      </c>
      <c r="M29" s="74">
        <v>8715</v>
      </c>
      <c r="N29" s="75">
        <v>1232</v>
      </c>
      <c r="O29" s="30">
        <v>4747</v>
      </c>
      <c r="P29" s="31">
        <f t="shared" si="0"/>
        <v>0.6666666666666666</v>
      </c>
      <c r="Q29" s="32">
        <f t="shared" si="6"/>
        <v>1.6666666666666667</v>
      </c>
      <c r="R29" s="32">
        <f t="shared" si="1"/>
        <v>8.4</v>
      </c>
      <c r="S29" s="32">
        <f t="shared" si="2"/>
        <v>4</v>
      </c>
      <c r="T29" s="32">
        <f t="shared" si="3"/>
        <v>1.75</v>
      </c>
      <c r="U29" s="32">
        <f t="shared" si="7"/>
        <v>1.75</v>
      </c>
      <c r="V29" s="216">
        <f t="shared" si="4"/>
        <v>0</v>
      </c>
      <c r="W29" s="34">
        <f t="shared" si="8"/>
        <v>3.027027027027027</v>
      </c>
      <c r="X29" s="32">
        <v>0.2972972972972973</v>
      </c>
      <c r="Y29" s="55">
        <v>8.54054054054054</v>
      </c>
      <c r="Z29" s="131">
        <v>2.8752886836027716</v>
      </c>
      <c r="AA29" s="132">
        <v>0.40660066</v>
      </c>
      <c r="AB29" s="37">
        <v>1.56666667</v>
      </c>
    </row>
    <row r="30" spans="1:28" s="145" customFormat="1" ht="13.5" customHeight="1">
      <c r="A30" s="402">
        <v>7</v>
      </c>
      <c r="B30" s="139" t="s">
        <v>25</v>
      </c>
      <c r="C30" s="80">
        <v>7</v>
      </c>
      <c r="D30" s="81">
        <v>25</v>
      </c>
      <c r="E30" s="81">
        <v>31</v>
      </c>
      <c r="F30" s="81">
        <v>56</v>
      </c>
      <c r="G30" s="81">
        <v>17</v>
      </c>
      <c r="H30" s="81">
        <v>12</v>
      </c>
      <c r="I30" s="82">
        <v>4</v>
      </c>
      <c r="J30" s="212">
        <f t="shared" si="5"/>
        <v>152</v>
      </c>
      <c r="K30" s="81">
        <v>17</v>
      </c>
      <c r="L30" s="65">
        <v>359</v>
      </c>
      <c r="M30" s="80">
        <v>12670</v>
      </c>
      <c r="N30" s="81">
        <v>1862</v>
      </c>
      <c r="O30" s="66">
        <v>6813</v>
      </c>
      <c r="P30" s="83">
        <f t="shared" si="0"/>
        <v>2.3333333333333335</v>
      </c>
      <c r="Q30" s="84">
        <f t="shared" si="6"/>
        <v>4.166666666666667</v>
      </c>
      <c r="R30" s="84">
        <f t="shared" si="1"/>
        <v>6.2</v>
      </c>
      <c r="S30" s="84">
        <f t="shared" si="2"/>
        <v>5.090909090909091</v>
      </c>
      <c r="T30" s="84">
        <f t="shared" si="3"/>
        <v>4.25</v>
      </c>
      <c r="U30" s="84">
        <f t="shared" si="7"/>
        <v>3</v>
      </c>
      <c r="V30" s="215">
        <f t="shared" si="4"/>
        <v>1</v>
      </c>
      <c r="W30" s="86">
        <f t="shared" si="8"/>
        <v>4.108108108108108</v>
      </c>
      <c r="X30" s="84">
        <v>0.4594594594594595</v>
      </c>
      <c r="Y30" s="68">
        <v>9.702702702702704</v>
      </c>
      <c r="Z30" s="142">
        <v>4.169134583744653</v>
      </c>
      <c r="AA30" s="143">
        <v>0.613711272</v>
      </c>
      <c r="AB30" s="58">
        <v>2.25148711</v>
      </c>
    </row>
    <row r="31" spans="1:28" s="145" customFormat="1" ht="13.5" customHeight="1">
      <c r="A31" s="402"/>
      <c r="B31" s="129" t="s">
        <v>26</v>
      </c>
      <c r="C31" s="74">
        <v>3</v>
      </c>
      <c r="D31" s="75">
        <v>37</v>
      </c>
      <c r="E31" s="75">
        <v>64</v>
      </c>
      <c r="F31" s="75">
        <v>60</v>
      </c>
      <c r="G31" s="75">
        <v>18</v>
      </c>
      <c r="H31" s="75">
        <v>14</v>
      </c>
      <c r="I31" s="76">
        <v>15</v>
      </c>
      <c r="J31" s="25">
        <f t="shared" si="5"/>
        <v>211</v>
      </c>
      <c r="K31" s="75">
        <v>26</v>
      </c>
      <c r="L31" s="53">
        <v>346</v>
      </c>
      <c r="M31" s="74">
        <v>17735</v>
      </c>
      <c r="N31" s="75">
        <v>3003</v>
      </c>
      <c r="O31" s="30">
        <v>8860</v>
      </c>
      <c r="P31" s="31">
        <f t="shared" si="0"/>
        <v>1</v>
      </c>
      <c r="Q31" s="32">
        <f t="shared" si="6"/>
        <v>6.166666666666667</v>
      </c>
      <c r="R31" s="32">
        <f t="shared" si="1"/>
        <v>12.8</v>
      </c>
      <c r="S31" s="32">
        <f t="shared" si="2"/>
        <v>5.454545454545454</v>
      </c>
      <c r="T31" s="32">
        <f t="shared" si="3"/>
        <v>4.5</v>
      </c>
      <c r="U31" s="32">
        <f t="shared" si="7"/>
        <v>3.5</v>
      </c>
      <c r="V31" s="33">
        <f t="shared" si="4"/>
        <v>3.75</v>
      </c>
      <c r="W31" s="34">
        <f t="shared" si="8"/>
        <v>5.702702702702703</v>
      </c>
      <c r="X31" s="32">
        <v>0.7027027027027027</v>
      </c>
      <c r="Y31" s="55">
        <v>9.35135135135135</v>
      </c>
      <c r="Z31" s="131">
        <v>5.830046022353715</v>
      </c>
      <c r="AA31" s="132">
        <v>0.991743725</v>
      </c>
      <c r="AB31" s="37">
        <v>2.92120013</v>
      </c>
    </row>
    <row r="32" spans="1:28" s="145" customFormat="1" ht="13.5" customHeight="1">
      <c r="A32" s="402"/>
      <c r="B32" s="129" t="s">
        <v>27</v>
      </c>
      <c r="C32" s="74">
        <v>12</v>
      </c>
      <c r="D32" s="75">
        <v>33</v>
      </c>
      <c r="E32" s="75">
        <v>45</v>
      </c>
      <c r="F32" s="75">
        <v>56</v>
      </c>
      <c r="G32" s="75">
        <v>14</v>
      </c>
      <c r="H32" s="75">
        <v>10</v>
      </c>
      <c r="I32" s="76">
        <v>14</v>
      </c>
      <c r="J32" s="25">
        <f t="shared" si="5"/>
        <v>184</v>
      </c>
      <c r="K32" s="75">
        <v>52</v>
      </c>
      <c r="L32" s="53">
        <v>355</v>
      </c>
      <c r="M32" s="74">
        <v>19800</v>
      </c>
      <c r="N32" s="75">
        <v>5236</v>
      </c>
      <c r="O32" s="30">
        <v>11890</v>
      </c>
      <c r="P32" s="31">
        <f t="shared" si="0"/>
        <v>4</v>
      </c>
      <c r="Q32" s="32">
        <f t="shared" si="6"/>
        <v>5.5</v>
      </c>
      <c r="R32" s="32">
        <f t="shared" si="1"/>
        <v>9</v>
      </c>
      <c r="S32" s="32">
        <f t="shared" si="2"/>
        <v>5.090909090909091</v>
      </c>
      <c r="T32" s="32">
        <f t="shared" si="3"/>
        <v>3.5</v>
      </c>
      <c r="U32" s="32">
        <f t="shared" si="7"/>
        <v>2.5</v>
      </c>
      <c r="V32" s="33">
        <f t="shared" si="4"/>
        <v>3.5</v>
      </c>
      <c r="W32" s="34">
        <f t="shared" si="8"/>
        <v>4.972972972972973</v>
      </c>
      <c r="X32" s="32">
        <v>1.4054054054054055</v>
      </c>
      <c r="Y32" s="55">
        <v>9.594594594594595</v>
      </c>
      <c r="Z32" s="131">
        <v>6.5432914738929275</v>
      </c>
      <c r="AA32" s="132">
        <v>1.72805281</v>
      </c>
      <c r="AB32" s="37">
        <v>3.92021101</v>
      </c>
    </row>
    <row r="33" spans="1:28" s="145" customFormat="1" ht="13.5" customHeight="1">
      <c r="A33" s="402"/>
      <c r="B33" s="129" t="s">
        <v>28</v>
      </c>
      <c r="C33" s="74">
        <v>7</v>
      </c>
      <c r="D33" s="75">
        <v>27</v>
      </c>
      <c r="E33" s="75">
        <v>34</v>
      </c>
      <c r="F33" s="75">
        <v>56</v>
      </c>
      <c r="G33" s="75">
        <v>19</v>
      </c>
      <c r="H33" s="75">
        <v>20</v>
      </c>
      <c r="I33" s="76">
        <v>15</v>
      </c>
      <c r="J33" s="25">
        <f t="shared" si="5"/>
        <v>178</v>
      </c>
      <c r="K33" s="75">
        <v>108</v>
      </c>
      <c r="L33" s="53">
        <v>262</v>
      </c>
      <c r="M33" s="74">
        <v>15362</v>
      </c>
      <c r="N33" s="75">
        <v>7612</v>
      </c>
      <c r="O33" s="30">
        <v>13364</v>
      </c>
      <c r="P33" s="31">
        <f t="shared" si="0"/>
        <v>2.3333333333333335</v>
      </c>
      <c r="Q33" s="32">
        <f t="shared" si="6"/>
        <v>4.5</v>
      </c>
      <c r="R33" s="32">
        <f t="shared" si="1"/>
        <v>6.8</v>
      </c>
      <c r="S33" s="32">
        <f t="shared" si="2"/>
        <v>5.090909090909091</v>
      </c>
      <c r="T33" s="32">
        <f t="shared" si="3"/>
        <v>4.75</v>
      </c>
      <c r="U33" s="32">
        <f t="shared" si="7"/>
        <v>5</v>
      </c>
      <c r="V33" s="33">
        <f t="shared" si="4"/>
        <v>3.75</v>
      </c>
      <c r="W33" s="34">
        <f t="shared" si="8"/>
        <v>4.8108108108108105</v>
      </c>
      <c r="X33" s="32">
        <v>2.918918918918919</v>
      </c>
      <c r="Y33" s="55">
        <v>7.081081081081081</v>
      </c>
      <c r="Z33" s="131">
        <v>5.063282794990112</v>
      </c>
      <c r="AA33" s="132">
        <v>2.52220013</v>
      </c>
      <c r="AB33" s="37">
        <v>4.42516556</v>
      </c>
    </row>
    <row r="34" spans="1:28" s="145" customFormat="1" ht="13.5" customHeight="1">
      <c r="A34" s="402"/>
      <c r="B34" s="129" t="s">
        <v>29</v>
      </c>
      <c r="C34" s="74">
        <v>5</v>
      </c>
      <c r="D34" s="75">
        <v>19</v>
      </c>
      <c r="E34" s="75">
        <v>16</v>
      </c>
      <c r="F34" s="75">
        <v>41</v>
      </c>
      <c r="G34" s="75">
        <v>9</v>
      </c>
      <c r="H34" s="75">
        <v>16</v>
      </c>
      <c r="I34" s="76">
        <v>5</v>
      </c>
      <c r="J34" s="25">
        <f t="shared" si="5"/>
        <v>111</v>
      </c>
      <c r="K34" s="75">
        <v>133</v>
      </c>
      <c r="L34" s="53">
        <v>250</v>
      </c>
      <c r="M34" s="74">
        <v>11819</v>
      </c>
      <c r="N34" s="75">
        <v>6916</v>
      </c>
      <c r="O34" s="30">
        <v>10911</v>
      </c>
      <c r="P34" s="31">
        <f t="shared" si="0"/>
        <v>1.6666666666666667</v>
      </c>
      <c r="Q34" s="32">
        <f t="shared" si="6"/>
        <v>3.1666666666666665</v>
      </c>
      <c r="R34" s="32">
        <f t="shared" si="1"/>
        <v>3.2</v>
      </c>
      <c r="S34" s="32">
        <f t="shared" si="2"/>
        <v>3.727272727272727</v>
      </c>
      <c r="T34" s="32">
        <f t="shared" si="3"/>
        <v>2.25</v>
      </c>
      <c r="U34" s="32">
        <f t="shared" si="7"/>
        <v>4</v>
      </c>
      <c r="V34" s="33">
        <f t="shared" si="4"/>
        <v>1.25</v>
      </c>
      <c r="W34" s="34">
        <f t="shared" si="8"/>
        <v>3</v>
      </c>
      <c r="X34" s="32">
        <v>3.5945945945945947</v>
      </c>
      <c r="Y34" s="55">
        <v>6.756756756756757</v>
      </c>
      <c r="Z34" s="131">
        <v>3.8942339373970345</v>
      </c>
      <c r="AA34" s="132">
        <v>2.28401585</v>
      </c>
      <c r="AB34" s="37">
        <v>3.60336856</v>
      </c>
    </row>
    <row r="35" spans="1:28" s="145" customFormat="1" ht="13.5" customHeight="1">
      <c r="A35" s="402">
        <v>8</v>
      </c>
      <c r="B35" s="139" t="s">
        <v>30</v>
      </c>
      <c r="C35" s="80">
        <v>1</v>
      </c>
      <c r="D35" s="81">
        <v>14</v>
      </c>
      <c r="E35" s="81">
        <v>5</v>
      </c>
      <c r="F35" s="81">
        <v>44</v>
      </c>
      <c r="G35" s="81">
        <v>7</v>
      </c>
      <c r="H35" s="81">
        <v>6</v>
      </c>
      <c r="I35" s="82">
        <v>5</v>
      </c>
      <c r="J35" s="212">
        <f t="shared" si="5"/>
        <v>82</v>
      </c>
      <c r="K35" s="81">
        <v>200</v>
      </c>
      <c r="L35" s="65">
        <v>160</v>
      </c>
      <c r="M35" s="80">
        <v>8752</v>
      </c>
      <c r="N35" s="81">
        <v>7915</v>
      </c>
      <c r="O35" s="66">
        <v>9747</v>
      </c>
      <c r="P35" s="83">
        <f t="shared" si="0"/>
        <v>0.3333333333333333</v>
      </c>
      <c r="Q35" s="84">
        <f t="shared" si="6"/>
        <v>2.3333333333333335</v>
      </c>
      <c r="R35" s="84">
        <f t="shared" si="1"/>
        <v>1</v>
      </c>
      <c r="S35" s="84">
        <f t="shared" si="2"/>
        <v>4</v>
      </c>
      <c r="T35" s="84">
        <f t="shared" si="3"/>
        <v>1.75</v>
      </c>
      <c r="U35" s="84">
        <f t="shared" si="7"/>
        <v>1.5</v>
      </c>
      <c r="V35" s="85">
        <f t="shared" si="4"/>
        <v>1.25</v>
      </c>
      <c r="W35" s="86">
        <f t="shared" si="8"/>
        <v>2.2162162162162162</v>
      </c>
      <c r="X35" s="84">
        <v>5.405405405405405</v>
      </c>
      <c r="Y35" s="68">
        <v>4.324324324324325</v>
      </c>
      <c r="Z35" s="142">
        <v>2.894179894179894</v>
      </c>
      <c r="AA35" s="143">
        <v>2.61393659</v>
      </c>
      <c r="AB35" s="58">
        <v>3.21789369</v>
      </c>
    </row>
    <row r="36" spans="1:28" s="145" customFormat="1" ht="13.5" customHeight="1">
      <c r="A36" s="402"/>
      <c r="B36" s="129" t="s">
        <v>31</v>
      </c>
      <c r="C36" s="74">
        <v>0</v>
      </c>
      <c r="D36" s="75">
        <v>10</v>
      </c>
      <c r="E36" s="75">
        <v>5</v>
      </c>
      <c r="F36" s="75">
        <v>34</v>
      </c>
      <c r="G36" s="75">
        <v>5</v>
      </c>
      <c r="H36" s="75">
        <v>8</v>
      </c>
      <c r="I36" s="76">
        <v>2</v>
      </c>
      <c r="J36" s="25">
        <f t="shared" si="5"/>
        <v>64</v>
      </c>
      <c r="K36" s="75">
        <v>160</v>
      </c>
      <c r="L36" s="53">
        <v>87</v>
      </c>
      <c r="M36" s="74">
        <v>5600</v>
      </c>
      <c r="N36" s="75">
        <v>7458</v>
      </c>
      <c r="O36" s="30">
        <v>7441</v>
      </c>
      <c r="P36" s="31">
        <f t="shared" si="0"/>
        <v>0</v>
      </c>
      <c r="Q36" s="32">
        <f t="shared" si="6"/>
        <v>1.6666666666666667</v>
      </c>
      <c r="R36" s="32">
        <f t="shared" si="1"/>
        <v>1</v>
      </c>
      <c r="S36" s="32">
        <f t="shared" si="2"/>
        <v>3.090909090909091</v>
      </c>
      <c r="T36" s="32">
        <f t="shared" si="3"/>
        <v>1.25</v>
      </c>
      <c r="U36" s="32">
        <f t="shared" si="7"/>
        <v>2</v>
      </c>
      <c r="V36" s="216">
        <f t="shared" si="4"/>
        <v>0.5</v>
      </c>
      <c r="W36" s="34">
        <f t="shared" si="8"/>
        <v>1.7297297297297298</v>
      </c>
      <c r="X36" s="32">
        <v>4.324324324324325</v>
      </c>
      <c r="Y36" s="55">
        <v>2.3513513513513513</v>
      </c>
      <c r="Z36" s="131">
        <v>1.8925312605610003</v>
      </c>
      <c r="AA36" s="132">
        <v>2.47856431</v>
      </c>
      <c r="AB36" s="37">
        <v>2.47950683</v>
      </c>
    </row>
    <row r="37" spans="1:28" s="145" customFormat="1" ht="13.5" customHeight="1">
      <c r="A37" s="402"/>
      <c r="B37" s="129" t="s">
        <v>32</v>
      </c>
      <c r="C37" s="74">
        <v>0</v>
      </c>
      <c r="D37" s="75">
        <v>4</v>
      </c>
      <c r="E37" s="75">
        <v>4</v>
      </c>
      <c r="F37" s="75">
        <v>29</v>
      </c>
      <c r="G37" s="75">
        <v>5</v>
      </c>
      <c r="H37" s="75">
        <v>8</v>
      </c>
      <c r="I37" s="76">
        <v>5</v>
      </c>
      <c r="J37" s="25">
        <f t="shared" si="5"/>
        <v>55</v>
      </c>
      <c r="K37" s="75">
        <v>116</v>
      </c>
      <c r="L37" s="53">
        <v>76</v>
      </c>
      <c r="M37" s="74">
        <v>3930</v>
      </c>
      <c r="N37" s="75">
        <v>5310</v>
      </c>
      <c r="O37" s="30">
        <v>4543</v>
      </c>
      <c r="P37" s="31">
        <f aca="true" t="shared" si="9" ref="P37:P56">C37/3</f>
        <v>0</v>
      </c>
      <c r="Q37" s="32">
        <f t="shared" si="6"/>
        <v>0.6666666666666666</v>
      </c>
      <c r="R37" s="32">
        <f aca="true" t="shared" si="10" ref="R37:R56">E37/5</f>
        <v>0.8</v>
      </c>
      <c r="S37" s="32">
        <f aca="true" t="shared" si="11" ref="S37:S56">F37/11</f>
        <v>2.6363636363636362</v>
      </c>
      <c r="T37" s="32">
        <f aca="true" t="shared" si="12" ref="T37:T56">G37/4</f>
        <v>1.25</v>
      </c>
      <c r="U37" s="32">
        <f t="shared" si="7"/>
        <v>2</v>
      </c>
      <c r="V37" s="216">
        <f aca="true" t="shared" si="13" ref="V37:V56">I37/4</f>
        <v>1.25</v>
      </c>
      <c r="W37" s="34">
        <f t="shared" si="8"/>
        <v>1.4864864864864864</v>
      </c>
      <c r="X37" s="32">
        <v>3.135135135135135</v>
      </c>
      <c r="Y37" s="55">
        <v>2.054054054054054</v>
      </c>
      <c r="Z37" s="131">
        <v>1.3179074446680081</v>
      </c>
      <c r="AA37" s="132">
        <v>1.82098765</v>
      </c>
      <c r="AB37" s="37">
        <v>1.55316239</v>
      </c>
    </row>
    <row r="38" spans="1:28" s="145" customFormat="1" ht="13.5" customHeight="1">
      <c r="A38" s="402"/>
      <c r="B38" s="129" t="s">
        <v>33</v>
      </c>
      <c r="C38" s="74">
        <v>2</v>
      </c>
      <c r="D38" s="75">
        <v>3</v>
      </c>
      <c r="E38" s="75">
        <v>3</v>
      </c>
      <c r="F38" s="75">
        <v>15</v>
      </c>
      <c r="G38" s="75">
        <v>3</v>
      </c>
      <c r="H38" s="75">
        <v>5</v>
      </c>
      <c r="I38" s="76">
        <v>2</v>
      </c>
      <c r="J38" s="25">
        <f t="shared" si="5"/>
        <v>33</v>
      </c>
      <c r="K38" s="75">
        <v>98</v>
      </c>
      <c r="L38" s="53">
        <v>45</v>
      </c>
      <c r="M38" s="74">
        <v>3444</v>
      </c>
      <c r="N38" s="75">
        <v>4743</v>
      </c>
      <c r="O38" s="30">
        <v>3610</v>
      </c>
      <c r="P38" s="31">
        <f t="shared" si="9"/>
        <v>0.6666666666666666</v>
      </c>
      <c r="Q38" s="32">
        <f t="shared" si="6"/>
        <v>0.5</v>
      </c>
      <c r="R38" s="32">
        <f t="shared" si="10"/>
        <v>0.6</v>
      </c>
      <c r="S38" s="32">
        <f t="shared" si="11"/>
        <v>1.3636363636363635</v>
      </c>
      <c r="T38" s="32">
        <f t="shared" si="12"/>
        <v>0.75</v>
      </c>
      <c r="U38" s="32">
        <f t="shared" si="7"/>
        <v>1.25</v>
      </c>
      <c r="V38" s="216">
        <f t="shared" si="13"/>
        <v>0.5</v>
      </c>
      <c r="W38" s="34">
        <f t="shared" si="8"/>
        <v>0.8918918918918919</v>
      </c>
      <c r="X38" s="32">
        <v>2.6486486486486487</v>
      </c>
      <c r="Y38" s="55">
        <v>1.2162162162162162</v>
      </c>
      <c r="Z38" s="131">
        <v>1.1445663010967098</v>
      </c>
      <c r="AA38" s="132">
        <v>1.58788082</v>
      </c>
      <c r="AB38" s="37">
        <v>1.2065508</v>
      </c>
    </row>
    <row r="39" spans="1:28" s="145" customFormat="1" ht="13.5" customHeight="1">
      <c r="A39" s="402">
        <v>9</v>
      </c>
      <c r="B39" s="139" t="s">
        <v>34</v>
      </c>
      <c r="C39" s="80">
        <v>2</v>
      </c>
      <c r="D39" s="81">
        <v>2</v>
      </c>
      <c r="E39" s="81">
        <v>1</v>
      </c>
      <c r="F39" s="81">
        <v>19</v>
      </c>
      <c r="G39" s="81">
        <v>0</v>
      </c>
      <c r="H39" s="81">
        <v>3</v>
      </c>
      <c r="I39" s="82">
        <v>2</v>
      </c>
      <c r="J39" s="212">
        <f t="shared" si="5"/>
        <v>29</v>
      </c>
      <c r="K39" s="81">
        <v>84</v>
      </c>
      <c r="L39" s="65">
        <v>21</v>
      </c>
      <c r="M39" s="80">
        <v>2891</v>
      </c>
      <c r="N39" s="81">
        <v>4369</v>
      </c>
      <c r="O39" s="66">
        <v>3194</v>
      </c>
      <c r="P39" s="83">
        <f t="shared" si="9"/>
        <v>0.6666666666666666</v>
      </c>
      <c r="Q39" s="84">
        <f t="shared" si="6"/>
        <v>0.3333333333333333</v>
      </c>
      <c r="R39" s="84">
        <f t="shared" si="10"/>
        <v>0.2</v>
      </c>
      <c r="S39" s="84">
        <f t="shared" si="11"/>
        <v>1.7272727272727273</v>
      </c>
      <c r="T39" s="84">
        <f t="shared" si="12"/>
        <v>0</v>
      </c>
      <c r="U39" s="84">
        <f t="shared" si="7"/>
        <v>0.75</v>
      </c>
      <c r="V39" s="215">
        <f t="shared" si="13"/>
        <v>0.5</v>
      </c>
      <c r="W39" s="86">
        <f t="shared" si="8"/>
        <v>0.7837837837837838</v>
      </c>
      <c r="X39" s="84">
        <v>2.27027027027027</v>
      </c>
      <c r="Y39" s="68">
        <v>0.5675675675675675</v>
      </c>
      <c r="Z39" s="142">
        <v>0.9531816683151995</v>
      </c>
      <c r="AA39" s="143">
        <v>1.44429752</v>
      </c>
      <c r="AB39" s="58">
        <v>1.05656632</v>
      </c>
    </row>
    <row r="40" spans="1:28" s="145" customFormat="1" ht="13.5" customHeight="1">
      <c r="A40" s="402"/>
      <c r="B40" s="129" t="s">
        <v>35</v>
      </c>
      <c r="C40" s="74">
        <v>3</v>
      </c>
      <c r="D40" s="75">
        <v>6</v>
      </c>
      <c r="E40" s="75">
        <v>6</v>
      </c>
      <c r="F40" s="75">
        <v>12</v>
      </c>
      <c r="G40" s="75">
        <v>0</v>
      </c>
      <c r="H40" s="75">
        <v>3</v>
      </c>
      <c r="I40" s="76">
        <v>0</v>
      </c>
      <c r="J40" s="25">
        <f t="shared" si="5"/>
        <v>30</v>
      </c>
      <c r="K40" s="75">
        <v>52</v>
      </c>
      <c r="L40" s="53">
        <v>38</v>
      </c>
      <c r="M40" s="74">
        <v>2327</v>
      </c>
      <c r="N40" s="75">
        <v>3726</v>
      </c>
      <c r="O40" s="30">
        <v>3318</v>
      </c>
      <c r="P40" s="31">
        <f t="shared" si="9"/>
        <v>1</v>
      </c>
      <c r="Q40" s="32">
        <f t="shared" si="6"/>
        <v>1</v>
      </c>
      <c r="R40" s="32">
        <f t="shared" si="10"/>
        <v>1.2</v>
      </c>
      <c r="S40" s="32">
        <f t="shared" si="11"/>
        <v>1.0909090909090908</v>
      </c>
      <c r="T40" s="32">
        <f t="shared" si="12"/>
        <v>0</v>
      </c>
      <c r="U40" s="32">
        <f t="shared" si="7"/>
        <v>0.75</v>
      </c>
      <c r="V40" s="33">
        <f t="shared" si="13"/>
        <v>0</v>
      </c>
      <c r="W40" s="34">
        <f t="shared" si="8"/>
        <v>0.8108108108108109</v>
      </c>
      <c r="X40" s="32">
        <v>1.4054054054054055</v>
      </c>
      <c r="Y40" s="55">
        <v>1.027027027027027</v>
      </c>
      <c r="Z40" s="131">
        <v>0.7684940554821664</v>
      </c>
      <c r="AA40" s="132">
        <v>1.2276771</v>
      </c>
      <c r="AB40" s="37">
        <v>1.09541103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4</v>
      </c>
      <c r="E41" s="75">
        <v>0</v>
      </c>
      <c r="F41" s="75">
        <v>17</v>
      </c>
      <c r="G41" s="75">
        <v>0</v>
      </c>
      <c r="H41" s="75">
        <v>1</v>
      </c>
      <c r="I41" s="76">
        <v>0</v>
      </c>
      <c r="J41" s="25">
        <f t="shared" si="5"/>
        <v>22</v>
      </c>
      <c r="K41" s="75">
        <v>47</v>
      </c>
      <c r="L41" s="53">
        <v>20</v>
      </c>
      <c r="M41" s="74">
        <v>1730</v>
      </c>
      <c r="N41" s="75">
        <v>3172</v>
      </c>
      <c r="O41" s="30">
        <v>2997</v>
      </c>
      <c r="P41" s="31">
        <f t="shared" si="9"/>
        <v>0</v>
      </c>
      <c r="Q41" s="32">
        <f t="shared" si="6"/>
        <v>0.6666666666666666</v>
      </c>
      <c r="R41" s="32">
        <f t="shared" si="10"/>
        <v>0</v>
      </c>
      <c r="S41" s="32">
        <f t="shared" si="11"/>
        <v>1.5454545454545454</v>
      </c>
      <c r="T41" s="32">
        <f t="shared" si="12"/>
        <v>0</v>
      </c>
      <c r="U41" s="32">
        <f t="shared" si="7"/>
        <v>0.25</v>
      </c>
      <c r="V41" s="33">
        <f t="shared" si="13"/>
        <v>0</v>
      </c>
      <c r="W41" s="34">
        <f t="shared" si="8"/>
        <v>0.5945945945945946</v>
      </c>
      <c r="X41" s="32">
        <v>1.2702702702702702</v>
      </c>
      <c r="Y41" s="55">
        <v>0.5405405405405406</v>
      </c>
      <c r="Z41" s="131">
        <v>0.573417301955585</v>
      </c>
      <c r="AA41" s="132">
        <v>1.0437644</v>
      </c>
      <c r="AB41" s="37">
        <v>0.995350382</v>
      </c>
    </row>
    <row r="42" spans="1:28" s="145" customFormat="1" ht="13.5" customHeight="1">
      <c r="A42" s="402"/>
      <c r="B42" s="129" t="s">
        <v>37</v>
      </c>
      <c r="C42" s="74">
        <v>1</v>
      </c>
      <c r="D42" s="75">
        <v>2</v>
      </c>
      <c r="E42" s="75">
        <v>0</v>
      </c>
      <c r="F42" s="75">
        <v>2</v>
      </c>
      <c r="G42" s="75">
        <v>0</v>
      </c>
      <c r="H42" s="75">
        <v>0</v>
      </c>
      <c r="I42" s="76">
        <v>0</v>
      </c>
      <c r="J42" s="25">
        <f t="shared" si="5"/>
        <v>5</v>
      </c>
      <c r="K42" s="75">
        <v>31</v>
      </c>
      <c r="L42" s="53">
        <v>8</v>
      </c>
      <c r="M42" s="74">
        <v>910</v>
      </c>
      <c r="N42" s="75">
        <v>2168</v>
      </c>
      <c r="O42" s="30">
        <v>1993</v>
      </c>
      <c r="P42" s="31">
        <f t="shared" si="9"/>
        <v>0.3333333333333333</v>
      </c>
      <c r="Q42" s="32">
        <f t="shared" si="6"/>
        <v>0.3333333333333333</v>
      </c>
      <c r="R42" s="32">
        <f t="shared" si="10"/>
        <v>0</v>
      </c>
      <c r="S42" s="32">
        <f t="shared" si="11"/>
        <v>0.18181818181818182</v>
      </c>
      <c r="T42" s="32">
        <f t="shared" si="12"/>
        <v>0</v>
      </c>
      <c r="U42" s="32">
        <f t="shared" si="7"/>
        <v>0</v>
      </c>
      <c r="V42" s="33">
        <f t="shared" si="13"/>
        <v>0</v>
      </c>
      <c r="W42" s="34">
        <f t="shared" si="8"/>
        <v>0.13513513513513514</v>
      </c>
      <c r="X42" s="32">
        <v>0.8378378378378378</v>
      </c>
      <c r="Y42" s="55">
        <v>0.21621621621621623</v>
      </c>
      <c r="Z42" s="131">
        <v>0.30122476001324067</v>
      </c>
      <c r="AA42" s="132">
        <v>0.723148766</v>
      </c>
      <c r="AB42" s="37">
        <v>0.660809019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1</v>
      </c>
      <c r="E43" s="78">
        <v>0</v>
      </c>
      <c r="F43" s="78">
        <v>6</v>
      </c>
      <c r="G43" s="78">
        <v>0</v>
      </c>
      <c r="H43" s="78">
        <v>0</v>
      </c>
      <c r="I43" s="79">
        <v>0</v>
      </c>
      <c r="J43" s="39">
        <f t="shared" si="5"/>
        <v>7</v>
      </c>
      <c r="K43" s="78">
        <v>11</v>
      </c>
      <c r="L43" s="60">
        <v>12</v>
      </c>
      <c r="M43" s="77">
        <v>674</v>
      </c>
      <c r="N43" s="78">
        <v>911</v>
      </c>
      <c r="O43" s="44">
        <v>1620</v>
      </c>
      <c r="P43" s="45">
        <f t="shared" si="9"/>
        <v>0</v>
      </c>
      <c r="Q43" s="46">
        <f t="shared" si="6"/>
        <v>0.16666666666666666</v>
      </c>
      <c r="R43" s="46">
        <f t="shared" si="10"/>
        <v>0</v>
      </c>
      <c r="S43" s="46">
        <f t="shared" si="11"/>
        <v>0.5454545454545454</v>
      </c>
      <c r="T43" s="46">
        <f t="shared" si="12"/>
        <v>0</v>
      </c>
      <c r="U43" s="46">
        <f t="shared" si="7"/>
        <v>0</v>
      </c>
      <c r="V43" s="47">
        <f t="shared" si="13"/>
        <v>0</v>
      </c>
      <c r="W43" s="48">
        <f t="shared" si="8"/>
        <v>0.1891891891891892</v>
      </c>
      <c r="X43" s="46">
        <v>0.2972972972972973</v>
      </c>
      <c r="Y43" s="62">
        <v>0.32432432432432434</v>
      </c>
      <c r="Z43" s="136">
        <v>0.22258916776750332</v>
      </c>
      <c r="AA43" s="137">
        <v>0.300461741</v>
      </c>
      <c r="AB43" s="51">
        <v>0.536068829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0</v>
      </c>
      <c r="E44" s="81">
        <v>1</v>
      </c>
      <c r="F44" s="81">
        <v>12</v>
      </c>
      <c r="G44" s="81">
        <v>0</v>
      </c>
      <c r="H44" s="81">
        <v>2</v>
      </c>
      <c r="I44" s="82">
        <v>0</v>
      </c>
      <c r="J44" s="212">
        <f t="shared" si="5"/>
        <v>15</v>
      </c>
      <c r="K44" s="81">
        <v>11</v>
      </c>
      <c r="L44" s="65">
        <v>4</v>
      </c>
      <c r="M44" s="80">
        <v>525</v>
      </c>
      <c r="N44" s="81">
        <v>1044</v>
      </c>
      <c r="O44" s="66">
        <v>1162</v>
      </c>
      <c r="P44" s="83">
        <f t="shared" si="9"/>
        <v>0</v>
      </c>
      <c r="Q44" s="84">
        <f t="shared" si="6"/>
        <v>0</v>
      </c>
      <c r="R44" s="84">
        <f t="shared" si="10"/>
        <v>0.2</v>
      </c>
      <c r="S44" s="84">
        <f t="shared" si="11"/>
        <v>1.0909090909090908</v>
      </c>
      <c r="T44" s="84">
        <f t="shared" si="12"/>
        <v>0</v>
      </c>
      <c r="U44" s="84">
        <f t="shared" si="7"/>
        <v>0.5</v>
      </c>
      <c r="V44" s="85">
        <f t="shared" si="13"/>
        <v>0</v>
      </c>
      <c r="W44" s="86">
        <f t="shared" si="8"/>
        <v>0.40540540540540543</v>
      </c>
      <c r="X44" s="84">
        <v>0.2972972972972973</v>
      </c>
      <c r="Y44" s="68">
        <v>0.10810810810810811</v>
      </c>
      <c r="Z44" s="142">
        <v>0.1742449385994026</v>
      </c>
      <c r="AA44" s="143">
        <v>0.342969777</v>
      </c>
      <c r="AB44" s="58">
        <v>0.384005288</v>
      </c>
    </row>
    <row r="45" spans="1:28" s="145" customFormat="1" ht="13.5" customHeight="1">
      <c r="A45" s="402"/>
      <c r="B45" s="129" t="s">
        <v>40</v>
      </c>
      <c r="C45" s="74">
        <v>1</v>
      </c>
      <c r="D45" s="75">
        <v>0</v>
      </c>
      <c r="E45" s="75">
        <v>0</v>
      </c>
      <c r="F45" s="75">
        <v>5</v>
      </c>
      <c r="G45" s="75">
        <v>0</v>
      </c>
      <c r="H45" s="75">
        <v>1</v>
      </c>
      <c r="I45" s="76">
        <v>1</v>
      </c>
      <c r="J45" s="25">
        <f t="shared" si="5"/>
        <v>8</v>
      </c>
      <c r="K45" s="75">
        <v>11</v>
      </c>
      <c r="L45" s="53">
        <v>5</v>
      </c>
      <c r="M45" s="74">
        <v>362</v>
      </c>
      <c r="N45" s="75">
        <v>1208</v>
      </c>
      <c r="O45" s="30">
        <v>920</v>
      </c>
      <c r="P45" s="31">
        <f t="shared" si="9"/>
        <v>0.3333333333333333</v>
      </c>
      <c r="Q45" s="32">
        <f t="shared" si="6"/>
        <v>0</v>
      </c>
      <c r="R45" s="32">
        <f t="shared" si="10"/>
        <v>0</v>
      </c>
      <c r="S45" s="32">
        <f t="shared" si="11"/>
        <v>0.45454545454545453</v>
      </c>
      <c r="T45" s="32">
        <f t="shared" si="12"/>
        <v>0</v>
      </c>
      <c r="U45" s="32">
        <f t="shared" si="7"/>
        <v>0.25</v>
      </c>
      <c r="V45" s="216">
        <f t="shared" si="13"/>
        <v>0.25</v>
      </c>
      <c r="W45" s="34">
        <f t="shared" si="8"/>
        <v>0.21621621621621623</v>
      </c>
      <c r="X45" s="32">
        <v>0.2972972972972973</v>
      </c>
      <c r="Y45" s="55">
        <v>0.13513513513513514</v>
      </c>
      <c r="Z45" s="131">
        <v>0.11931443638760712</v>
      </c>
      <c r="AA45" s="132">
        <v>0.398548334</v>
      </c>
      <c r="AB45" s="37">
        <v>0.305851064</v>
      </c>
    </row>
    <row r="46" spans="1:28" s="145" customFormat="1" ht="13.5" customHeight="1">
      <c r="A46" s="402"/>
      <c r="B46" s="129" t="s">
        <v>41</v>
      </c>
      <c r="C46" s="74">
        <v>1</v>
      </c>
      <c r="D46" s="75">
        <v>0</v>
      </c>
      <c r="E46" s="75">
        <v>1</v>
      </c>
      <c r="F46" s="75">
        <v>5</v>
      </c>
      <c r="G46" s="75">
        <v>0</v>
      </c>
      <c r="H46" s="75">
        <v>0</v>
      </c>
      <c r="I46" s="76">
        <v>0</v>
      </c>
      <c r="J46" s="25">
        <f t="shared" si="5"/>
        <v>7</v>
      </c>
      <c r="K46" s="75">
        <v>9</v>
      </c>
      <c r="L46" s="53">
        <v>3</v>
      </c>
      <c r="M46" s="74">
        <v>334</v>
      </c>
      <c r="N46" s="75">
        <v>764</v>
      </c>
      <c r="O46" s="30">
        <v>701</v>
      </c>
      <c r="P46" s="31">
        <f t="shared" si="9"/>
        <v>0.3333333333333333</v>
      </c>
      <c r="Q46" s="32">
        <f t="shared" si="6"/>
        <v>0</v>
      </c>
      <c r="R46" s="32">
        <f t="shared" si="10"/>
        <v>0.2</v>
      </c>
      <c r="S46" s="32">
        <f t="shared" si="11"/>
        <v>0.45454545454545453</v>
      </c>
      <c r="T46" s="32">
        <f t="shared" si="12"/>
        <v>0</v>
      </c>
      <c r="U46" s="32">
        <f t="shared" si="7"/>
        <v>0</v>
      </c>
      <c r="V46" s="216">
        <f t="shared" si="13"/>
        <v>0</v>
      </c>
      <c r="W46" s="34">
        <f t="shared" si="8"/>
        <v>0.1891891891891892</v>
      </c>
      <c r="X46" s="32">
        <v>0.24324324324324326</v>
      </c>
      <c r="Y46" s="55">
        <v>0.08108108108108109</v>
      </c>
      <c r="Z46" s="131">
        <v>0.11023102310231023</v>
      </c>
      <c r="AA46" s="132">
        <v>0.250985545</v>
      </c>
      <c r="AB46" s="37">
        <v>0.231965586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1</v>
      </c>
      <c r="F47" s="75">
        <v>3</v>
      </c>
      <c r="G47" s="75">
        <v>0</v>
      </c>
      <c r="H47" s="75">
        <v>0</v>
      </c>
      <c r="I47" s="76">
        <v>0</v>
      </c>
      <c r="J47" s="25">
        <f t="shared" si="5"/>
        <v>4</v>
      </c>
      <c r="K47" s="75">
        <v>3</v>
      </c>
      <c r="L47" s="53">
        <v>5</v>
      </c>
      <c r="M47" s="74">
        <v>269</v>
      </c>
      <c r="N47" s="75">
        <v>606</v>
      </c>
      <c r="O47" s="30">
        <v>611</v>
      </c>
      <c r="P47" s="31">
        <f t="shared" si="9"/>
        <v>0</v>
      </c>
      <c r="Q47" s="32">
        <f t="shared" si="6"/>
        <v>0</v>
      </c>
      <c r="R47" s="32">
        <f t="shared" si="10"/>
        <v>0.2</v>
      </c>
      <c r="S47" s="32">
        <f t="shared" si="11"/>
        <v>0.2727272727272727</v>
      </c>
      <c r="T47" s="32">
        <f t="shared" si="12"/>
        <v>0</v>
      </c>
      <c r="U47" s="32">
        <f t="shared" si="7"/>
        <v>0</v>
      </c>
      <c r="V47" s="216">
        <f t="shared" si="13"/>
        <v>0</v>
      </c>
      <c r="W47" s="34">
        <f t="shared" si="8"/>
        <v>0.10810810810810811</v>
      </c>
      <c r="X47" s="32">
        <v>0.08108108108108109</v>
      </c>
      <c r="Y47" s="55">
        <v>0.13513513513513514</v>
      </c>
      <c r="Z47" s="131">
        <v>0.08874958759485319</v>
      </c>
      <c r="AA47" s="132">
        <v>0.19914558</v>
      </c>
      <c r="AB47" s="37">
        <v>0.202519059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2</v>
      </c>
      <c r="E48" s="81">
        <v>0</v>
      </c>
      <c r="F48" s="81">
        <v>4</v>
      </c>
      <c r="G48" s="81">
        <v>0</v>
      </c>
      <c r="H48" s="81">
        <v>2</v>
      </c>
      <c r="I48" s="82">
        <v>1</v>
      </c>
      <c r="J48" s="212">
        <f t="shared" si="5"/>
        <v>9</v>
      </c>
      <c r="K48" s="81">
        <v>3</v>
      </c>
      <c r="L48" s="65">
        <v>3</v>
      </c>
      <c r="M48" s="80">
        <v>224</v>
      </c>
      <c r="N48" s="81">
        <v>446</v>
      </c>
      <c r="O48" s="66">
        <v>447</v>
      </c>
      <c r="P48" s="83">
        <f t="shared" si="9"/>
        <v>0</v>
      </c>
      <c r="Q48" s="84">
        <f t="shared" si="6"/>
        <v>0.3333333333333333</v>
      </c>
      <c r="R48" s="84">
        <f t="shared" si="10"/>
        <v>0</v>
      </c>
      <c r="S48" s="84">
        <f t="shared" si="11"/>
        <v>0.36363636363636365</v>
      </c>
      <c r="T48" s="84">
        <f t="shared" si="12"/>
        <v>0</v>
      </c>
      <c r="U48" s="84">
        <f t="shared" si="7"/>
        <v>0.5</v>
      </c>
      <c r="V48" s="215">
        <f t="shared" si="13"/>
        <v>0.25</v>
      </c>
      <c r="W48" s="86">
        <f t="shared" si="8"/>
        <v>0.24324324324324326</v>
      </c>
      <c r="X48" s="84">
        <v>0.08108108108108109</v>
      </c>
      <c r="Y48" s="68">
        <v>0.08108108108108109</v>
      </c>
      <c r="Z48" s="142">
        <v>0.07380560131795717</v>
      </c>
      <c r="AA48" s="143">
        <v>0.147243315</v>
      </c>
      <c r="AB48" s="58">
        <v>0.148455663</v>
      </c>
    </row>
    <row r="49" spans="1:28" s="145" customFormat="1" ht="13.5" customHeight="1">
      <c r="A49" s="402"/>
      <c r="B49" s="129" t="s">
        <v>44</v>
      </c>
      <c r="C49" s="74">
        <v>0</v>
      </c>
      <c r="D49" s="75">
        <v>1</v>
      </c>
      <c r="E49" s="75">
        <v>0</v>
      </c>
      <c r="F49" s="75">
        <v>0</v>
      </c>
      <c r="G49" s="75">
        <v>1</v>
      </c>
      <c r="H49" s="75">
        <v>1</v>
      </c>
      <c r="I49" s="76">
        <v>1</v>
      </c>
      <c r="J49" s="25">
        <f t="shared" si="5"/>
        <v>4</v>
      </c>
      <c r="K49" s="75">
        <v>0</v>
      </c>
      <c r="L49" s="76">
        <v>2</v>
      </c>
      <c r="M49" s="74">
        <v>180</v>
      </c>
      <c r="N49" s="75">
        <v>314</v>
      </c>
      <c r="O49" s="30">
        <v>346</v>
      </c>
      <c r="P49" s="31">
        <f t="shared" si="9"/>
        <v>0</v>
      </c>
      <c r="Q49" s="32">
        <f t="shared" si="6"/>
        <v>0.16666666666666666</v>
      </c>
      <c r="R49" s="32">
        <f t="shared" si="10"/>
        <v>0</v>
      </c>
      <c r="S49" s="32">
        <f t="shared" si="11"/>
        <v>0</v>
      </c>
      <c r="T49" s="32">
        <f t="shared" si="12"/>
        <v>0.25</v>
      </c>
      <c r="U49" s="32">
        <f t="shared" si="7"/>
        <v>0.25</v>
      </c>
      <c r="V49" s="33">
        <f t="shared" si="13"/>
        <v>0.25</v>
      </c>
      <c r="W49" s="34">
        <f t="shared" si="8"/>
        <v>0.10810810810810811</v>
      </c>
      <c r="X49" s="32">
        <v>0</v>
      </c>
      <c r="Y49" s="55">
        <v>0.05405405405405406</v>
      </c>
      <c r="Z49" s="131">
        <v>0.05924950625411455</v>
      </c>
      <c r="AA49" s="132">
        <v>0.103221565</v>
      </c>
      <c r="AB49" s="37">
        <v>0.114266843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0</v>
      </c>
      <c r="E50" s="75">
        <v>0</v>
      </c>
      <c r="F50" s="75">
        <v>1</v>
      </c>
      <c r="G50" s="75">
        <v>0</v>
      </c>
      <c r="H50" s="75">
        <v>0</v>
      </c>
      <c r="I50" s="76">
        <v>0</v>
      </c>
      <c r="J50" s="25">
        <f t="shared" si="5"/>
        <v>1</v>
      </c>
      <c r="K50" s="75">
        <v>2</v>
      </c>
      <c r="L50" s="76">
        <v>2</v>
      </c>
      <c r="M50" s="74">
        <v>164</v>
      </c>
      <c r="N50" s="75">
        <v>257</v>
      </c>
      <c r="O50" s="130">
        <v>287</v>
      </c>
      <c r="P50" s="31">
        <f t="shared" si="9"/>
        <v>0</v>
      </c>
      <c r="Q50" s="32">
        <f t="shared" si="6"/>
        <v>0</v>
      </c>
      <c r="R50" s="32">
        <f t="shared" si="10"/>
        <v>0</v>
      </c>
      <c r="S50" s="32">
        <f t="shared" si="11"/>
        <v>0.09090909090909091</v>
      </c>
      <c r="T50" s="32">
        <f t="shared" si="12"/>
        <v>0</v>
      </c>
      <c r="U50" s="32">
        <f t="shared" si="7"/>
        <v>0</v>
      </c>
      <c r="V50" s="33">
        <f t="shared" si="13"/>
        <v>0</v>
      </c>
      <c r="W50" s="34">
        <f t="shared" si="8"/>
        <v>0.02702702702702703</v>
      </c>
      <c r="X50" s="32">
        <v>0.05405405405405406</v>
      </c>
      <c r="Y50" s="55">
        <v>0.05405405405405406</v>
      </c>
      <c r="Z50" s="131">
        <v>0.05425074429374793</v>
      </c>
      <c r="AA50" s="132">
        <v>0.084511674</v>
      </c>
      <c r="AB50" s="133">
        <v>0.095001655</v>
      </c>
    </row>
    <row r="51" spans="1:28" s="145" customFormat="1" ht="13.5" customHeight="1">
      <c r="A51" s="402"/>
      <c r="B51" s="129" t="s">
        <v>46</v>
      </c>
      <c r="C51" s="74">
        <v>1</v>
      </c>
      <c r="D51" s="75">
        <v>1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25">
        <f t="shared" si="5"/>
        <v>2</v>
      </c>
      <c r="K51" s="75">
        <v>1</v>
      </c>
      <c r="L51" s="76">
        <v>0</v>
      </c>
      <c r="M51" s="74">
        <v>151</v>
      </c>
      <c r="N51" s="75">
        <v>242</v>
      </c>
      <c r="O51" s="130">
        <v>252</v>
      </c>
      <c r="P51" s="31">
        <f t="shared" si="9"/>
        <v>0.3333333333333333</v>
      </c>
      <c r="Q51" s="32">
        <f t="shared" si="6"/>
        <v>0.16666666666666666</v>
      </c>
      <c r="R51" s="32">
        <f t="shared" si="10"/>
        <v>0</v>
      </c>
      <c r="S51" s="32">
        <f t="shared" si="11"/>
        <v>0</v>
      </c>
      <c r="T51" s="32">
        <f t="shared" si="12"/>
        <v>0</v>
      </c>
      <c r="U51" s="32">
        <f t="shared" si="7"/>
        <v>0</v>
      </c>
      <c r="V51" s="33">
        <f t="shared" si="13"/>
        <v>0</v>
      </c>
      <c r="W51" s="34">
        <f t="shared" si="8"/>
        <v>0.05405405405405406</v>
      </c>
      <c r="X51" s="32">
        <v>0.02702702702702703</v>
      </c>
      <c r="Y51" s="33">
        <v>0</v>
      </c>
      <c r="Z51" s="131">
        <v>0.04970375246872943</v>
      </c>
      <c r="AA51" s="132">
        <v>0.07992074</v>
      </c>
      <c r="AB51" s="133">
        <v>0.08358209</v>
      </c>
    </row>
    <row r="52" spans="1:28" s="145" customFormat="1" ht="13.5" customHeight="1">
      <c r="A52" s="402">
        <v>12</v>
      </c>
      <c r="B52" s="139" t="s">
        <v>47</v>
      </c>
      <c r="C52" s="80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2">
        <v>0</v>
      </c>
      <c r="J52" s="212">
        <f t="shared" si="5"/>
        <v>0</v>
      </c>
      <c r="K52" s="81">
        <v>1</v>
      </c>
      <c r="L52" s="82">
        <v>1</v>
      </c>
      <c r="M52" s="80">
        <v>126</v>
      </c>
      <c r="N52" s="81">
        <v>173</v>
      </c>
      <c r="O52" s="141">
        <v>173</v>
      </c>
      <c r="P52" s="83">
        <f t="shared" si="9"/>
        <v>0</v>
      </c>
      <c r="Q52" s="84">
        <f t="shared" si="6"/>
        <v>0</v>
      </c>
      <c r="R52" s="84">
        <f t="shared" si="10"/>
        <v>0</v>
      </c>
      <c r="S52" s="84">
        <f t="shared" si="11"/>
        <v>0</v>
      </c>
      <c r="T52" s="84">
        <f t="shared" si="12"/>
        <v>0</v>
      </c>
      <c r="U52" s="84">
        <f t="shared" si="7"/>
        <v>0</v>
      </c>
      <c r="V52" s="85">
        <f t="shared" si="13"/>
        <v>0</v>
      </c>
      <c r="W52" s="86">
        <f t="shared" si="8"/>
        <v>0</v>
      </c>
      <c r="X52" s="84">
        <v>0.02702702702702703</v>
      </c>
      <c r="Y52" s="85">
        <v>0.02702702702702703</v>
      </c>
      <c r="Z52" s="142">
        <v>0.04157043879907621</v>
      </c>
      <c r="AA52" s="143">
        <v>0.056833114</v>
      </c>
      <c r="AB52" s="144">
        <v>0.057246856</v>
      </c>
    </row>
    <row r="53" spans="1:28" s="145" customFormat="1" ht="13.5" customHeight="1">
      <c r="A53" s="402"/>
      <c r="B53" s="129" t="s">
        <v>48</v>
      </c>
      <c r="C53" s="74">
        <v>0</v>
      </c>
      <c r="D53" s="75">
        <v>0</v>
      </c>
      <c r="E53" s="75">
        <v>5</v>
      </c>
      <c r="F53" s="75">
        <v>0</v>
      </c>
      <c r="G53" s="75">
        <v>0</v>
      </c>
      <c r="H53" s="75">
        <v>0</v>
      </c>
      <c r="I53" s="76">
        <v>0</v>
      </c>
      <c r="J53" s="25">
        <f t="shared" si="5"/>
        <v>5</v>
      </c>
      <c r="K53" s="75">
        <v>4</v>
      </c>
      <c r="L53" s="76">
        <v>1</v>
      </c>
      <c r="M53" s="74">
        <v>150</v>
      </c>
      <c r="N53" s="75">
        <v>174</v>
      </c>
      <c r="O53" s="130">
        <v>205</v>
      </c>
      <c r="P53" s="31">
        <f t="shared" si="9"/>
        <v>0</v>
      </c>
      <c r="Q53" s="32">
        <f t="shared" si="6"/>
        <v>0</v>
      </c>
      <c r="R53" s="32">
        <f t="shared" si="10"/>
        <v>1</v>
      </c>
      <c r="S53" s="32">
        <f t="shared" si="11"/>
        <v>0</v>
      </c>
      <c r="T53" s="32">
        <f t="shared" si="12"/>
        <v>0</v>
      </c>
      <c r="U53" s="32">
        <f t="shared" si="7"/>
        <v>0</v>
      </c>
      <c r="V53" s="216">
        <f t="shared" si="13"/>
        <v>0</v>
      </c>
      <c r="W53" s="34">
        <f t="shared" si="8"/>
        <v>0.13513513513513514</v>
      </c>
      <c r="X53" s="32">
        <v>0.10810810810810811</v>
      </c>
      <c r="Y53" s="33">
        <v>0.02702702702702703</v>
      </c>
      <c r="Z53" s="131">
        <v>0.04932587964485367</v>
      </c>
      <c r="AA53" s="132">
        <v>0.05721802</v>
      </c>
      <c r="AB53" s="133">
        <v>0.067589845</v>
      </c>
    </row>
    <row r="54" spans="1:28" s="145" customFormat="1" ht="13.5" customHeight="1">
      <c r="A54" s="402"/>
      <c r="B54" s="129" t="s">
        <v>49</v>
      </c>
      <c r="C54" s="74">
        <v>0</v>
      </c>
      <c r="D54" s="75">
        <v>1</v>
      </c>
      <c r="E54" s="75">
        <v>0</v>
      </c>
      <c r="F54" s="75">
        <v>1</v>
      </c>
      <c r="G54" s="75">
        <v>0</v>
      </c>
      <c r="H54" s="75">
        <v>0</v>
      </c>
      <c r="I54" s="76">
        <v>1</v>
      </c>
      <c r="J54" s="25">
        <f t="shared" si="5"/>
        <v>3</v>
      </c>
      <c r="K54" s="75">
        <v>2</v>
      </c>
      <c r="L54" s="76">
        <v>2</v>
      </c>
      <c r="M54" s="74">
        <v>151</v>
      </c>
      <c r="N54" s="75">
        <v>168</v>
      </c>
      <c r="O54" s="130">
        <v>198</v>
      </c>
      <c r="P54" s="31">
        <f t="shared" si="9"/>
        <v>0</v>
      </c>
      <c r="Q54" s="32">
        <f t="shared" si="6"/>
        <v>0.16666666666666666</v>
      </c>
      <c r="R54" s="32">
        <f t="shared" si="10"/>
        <v>0</v>
      </c>
      <c r="S54" s="32">
        <f t="shared" si="11"/>
        <v>0.09090909090909091</v>
      </c>
      <c r="T54" s="32">
        <f t="shared" si="12"/>
        <v>0</v>
      </c>
      <c r="U54" s="32">
        <f t="shared" si="7"/>
        <v>0</v>
      </c>
      <c r="V54" s="33">
        <f t="shared" si="13"/>
        <v>0.25</v>
      </c>
      <c r="W54" s="34">
        <f t="shared" si="8"/>
        <v>0.08108108108108109</v>
      </c>
      <c r="X54" s="32">
        <v>0.05405405405405406</v>
      </c>
      <c r="Y54" s="33">
        <v>0.05405405405405406</v>
      </c>
      <c r="Z54" s="131">
        <v>0.049654718842486026</v>
      </c>
      <c r="AA54" s="132">
        <v>0.055226824</v>
      </c>
      <c r="AB54" s="133">
        <v>0.065324975</v>
      </c>
    </row>
    <row r="55" spans="1:28" s="145" customFormat="1" ht="13.5" customHeight="1">
      <c r="A55" s="402"/>
      <c r="B55" s="129" t="s">
        <v>50</v>
      </c>
      <c r="C55" s="74">
        <v>0</v>
      </c>
      <c r="D55" s="75">
        <v>0</v>
      </c>
      <c r="E55" s="75">
        <v>0</v>
      </c>
      <c r="F55" s="75">
        <v>0</v>
      </c>
      <c r="G55" s="75">
        <v>0</v>
      </c>
      <c r="H55" s="75">
        <v>0</v>
      </c>
      <c r="I55" s="76">
        <v>0</v>
      </c>
      <c r="J55" s="25">
        <f t="shared" si="5"/>
        <v>0</v>
      </c>
      <c r="K55" s="75">
        <v>0</v>
      </c>
      <c r="L55" s="76">
        <v>3</v>
      </c>
      <c r="M55" s="74">
        <v>126</v>
      </c>
      <c r="N55" s="75">
        <v>133</v>
      </c>
      <c r="O55" s="130">
        <v>193</v>
      </c>
      <c r="P55" s="31">
        <f t="shared" si="9"/>
        <v>0</v>
      </c>
      <c r="Q55" s="32">
        <f t="shared" si="6"/>
        <v>0</v>
      </c>
      <c r="R55" s="32">
        <f t="shared" si="10"/>
        <v>0</v>
      </c>
      <c r="S55" s="32">
        <f t="shared" si="11"/>
        <v>0</v>
      </c>
      <c r="T55" s="32">
        <f t="shared" si="12"/>
        <v>0</v>
      </c>
      <c r="U55" s="32">
        <f t="shared" si="7"/>
        <v>0</v>
      </c>
      <c r="V55" s="33">
        <f t="shared" si="13"/>
        <v>0</v>
      </c>
      <c r="W55" s="34">
        <f t="shared" si="8"/>
        <v>0</v>
      </c>
      <c r="X55" s="32">
        <v>0</v>
      </c>
      <c r="Y55" s="33">
        <v>0.08108108108108109</v>
      </c>
      <c r="Z55" s="131">
        <v>0.041474654377880185</v>
      </c>
      <c r="AA55" s="132">
        <v>0.04375</v>
      </c>
      <c r="AB55" s="133">
        <v>0.063738441</v>
      </c>
    </row>
    <row r="56" spans="1:28" s="145" customFormat="1" ht="13.5" customHeight="1">
      <c r="A56" s="402"/>
      <c r="B56" s="129" t="s">
        <v>51</v>
      </c>
      <c r="C56" s="74">
        <v>1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6">
        <v>0</v>
      </c>
      <c r="J56" s="25">
        <f t="shared" si="5"/>
        <v>1</v>
      </c>
      <c r="K56" s="75">
        <v>4</v>
      </c>
      <c r="L56" s="76">
        <v>0</v>
      </c>
      <c r="M56" s="74">
        <v>79</v>
      </c>
      <c r="N56" s="75">
        <v>152</v>
      </c>
      <c r="O56" s="130">
        <v>123</v>
      </c>
      <c r="P56" s="31">
        <f t="shared" si="9"/>
        <v>0.3333333333333333</v>
      </c>
      <c r="Q56" s="32">
        <f t="shared" si="6"/>
        <v>0</v>
      </c>
      <c r="R56" s="32">
        <f t="shared" si="10"/>
        <v>0</v>
      </c>
      <c r="S56" s="32">
        <f t="shared" si="11"/>
        <v>0</v>
      </c>
      <c r="T56" s="32">
        <f t="shared" si="12"/>
        <v>0</v>
      </c>
      <c r="U56" s="32">
        <f t="shared" si="7"/>
        <v>0</v>
      </c>
      <c r="V56" s="33">
        <f t="shared" si="13"/>
        <v>0</v>
      </c>
      <c r="W56" s="34">
        <f t="shared" si="8"/>
        <v>0.02702702702702703</v>
      </c>
      <c r="X56" s="32">
        <v>0.10810810810810811</v>
      </c>
      <c r="Y56" s="33">
        <v>0</v>
      </c>
      <c r="Z56" s="131">
        <v>0.02634211403801267</v>
      </c>
      <c r="AA56" s="132">
        <v>0.050032916</v>
      </c>
      <c r="AB56" s="133">
        <v>0.040836653</v>
      </c>
    </row>
    <row r="57" spans="1:28" s="145" customFormat="1" ht="13.5" customHeight="1">
      <c r="A57" s="417"/>
      <c r="B57" s="325">
        <v>53</v>
      </c>
      <c r="C57" s="347">
        <v>0</v>
      </c>
      <c r="D57" s="326">
        <v>0</v>
      </c>
      <c r="E57" s="326">
        <v>0</v>
      </c>
      <c r="F57" s="326">
        <v>0</v>
      </c>
      <c r="G57" s="326">
        <v>0</v>
      </c>
      <c r="H57" s="326">
        <v>0</v>
      </c>
      <c r="I57" s="327">
        <v>0</v>
      </c>
      <c r="J57" s="250">
        <f t="shared" si="5"/>
        <v>0</v>
      </c>
      <c r="K57" s="29">
        <v>0</v>
      </c>
      <c r="L57" s="327"/>
      <c r="M57" s="347"/>
      <c r="N57" s="29">
        <v>60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</v>
      </c>
      <c r="Y57" s="218"/>
      <c r="Z57" s="243"/>
      <c r="AA57" s="36">
        <v>0.020100503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56</v>
      </c>
      <c r="D58" s="88">
        <f aca="true" t="shared" si="14" ref="D58:J58">SUM(D5:D57)</f>
        <v>258</v>
      </c>
      <c r="E58" s="88">
        <f t="shared" si="14"/>
        <v>389</v>
      </c>
      <c r="F58" s="88">
        <f t="shared" si="14"/>
        <v>608</v>
      </c>
      <c r="G58" s="88">
        <f t="shared" si="14"/>
        <v>133</v>
      </c>
      <c r="H58" s="88">
        <f t="shared" si="14"/>
        <v>126</v>
      </c>
      <c r="I58" s="89">
        <f t="shared" si="14"/>
        <v>75</v>
      </c>
      <c r="J58" s="213">
        <f t="shared" si="14"/>
        <v>1645</v>
      </c>
      <c r="K58" s="88">
        <f>SUM(K5:K57)</f>
        <v>1221</v>
      </c>
      <c r="L58" s="89">
        <f>SUM(L5:L57)</f>
        <v>2986</v>
      </c>
      <c r="M58" s="87">
        <f>SUM(M5:M57)</f>
        <v>139209</v>
      </c>
      <c r="N58" s="88">
        <f>SUM(N5:N57)</f>
        <v>75666</v>
      </c>
      <c r="O58" s="146">
        <f>SUM(O5:O57)</f>
        <v>113709</v>
      </c>
      <c r="P58" s="93">
        <f aca="true" t="shared" si="15" ref="P58:V58">SUM(P5:P57)</f>
        <v>18.66666666666666</v>
      </c>
      <c r="Q58" s="94">
        <f t="shared" si="15"/>
        <v>42.99999999999999</v>
      </c>
      <c r="R58" s="94">
        <f t="shared" si="15"/>
        <v>77.80000000000001</v>
      </c>
      <c r="S58" s="94">
        <f t="shared" si="15"/>
        <v>55.27272727272729</v>
      </c>
      <c r="T58" s="94">
        <f t="shared" si="15"/>
        <v>33.25</v>
      </c>
      <c r="U58" s="94">
        <f t="shared" si="15"/>
        <v>31.5</v>
      </c>
      <c r="V58" s="147">
        <f t="shared" si="15"/>
        <v>18.75</v>
      </c>
      <c r="W58" s="96">
        <f aca="true" t="shared" si="16" ref="W58:AB58">SUM(W5:W57)</f>
        <v>44.459459459459445</v>
      </c>
      <c r="X58" s="94">
        <f t="shared" si="16"/>
        <v>33</v>
      </c>
      <c r="Y58" s="95">
        <f t="shared" si="16"/>
        <v>80.70270270270268</v>
      </c>
      <c r="Z58" s="96">
        <f t="shared" si="16"/>
        <v>45.97075575176717</v>
      </c>
      <c r="AA58" s="94">
        <f t="shared" si="16"/>
        <v>25.095624488999995</v>
      </c>
      <c r="AB58" s="147">
        <f t="shared" si="16"/>
        <v>37.659015487999994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:A8"/>
    <mergeCell ref="A9:A12"/>
    <mergeCell ref="A13:A16"/>
    <mergeCell ref="A17:A21"/>
    <mergeCell ref="P2:AB2"/>
    <mergeCell ref="C2:O2"/>
    <mergeCell ref="C3:I3"/>
    <mergeCell ref="J3:L3"/>
    <mergeCell ref="P3:V3"/>
    <mergeCell ref="W3:Y3"/>
    <mergeCell ref="M3:O3"/>
    <mergeCell ref="Z3:AB3"/>
    <mergeCell ref="A22:A25"/>
    <mergeCell ref="A26:A29"/>
    <mergeCell ref="A30:A34"/>
    <mergeCell ref="A58:B58"/>
    <mergeCell ref="A35:A38"/>
    <mergeCell ref="A39:A43"/>
    <mergeCell ref="A44:A47"/>
    <mergeCell ref="A48:A51"/>
    <mergeCell ref="A52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71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0</v>
      </c>
      <c r="D5" s="12">
        <v>1</v>
      </c>
      <c r="E5" s="12">
        <v>0</v>
      </c>
      <c r="F5" s="12">
        <v>1</v>
      </c>
      <c r="G5" s="12">
        <v>1</v>
      </c>
      <c r="H5" s="12">
        <v>1</v>
      </c>
      <c r="I5" s="13">
        <v>1</v>
      </c>
      <c r="J5" s="11">
        <f>SUM(C5:I5)</f>
        <v>5</v>
      </c>
      <c r="K5" s="12">
        <v>7</v>
      </c>
      <c r="L5" s="240">
        <v>2</v>
      </c>
      <c r="M5" s="71">
        <v>3041</v>
      </c>
      <c r="N5" s="72">
        <v>723</v>
      </c>
      <c r="O5" s="16">
        <v>506</v>
      </c>
      <c r="P5" s="17">
        <f aca="true" t="shared" si="0" ref="P5:P36">C5/3</f>
        <v>0</v>
      </c>
      <c r="Q5" s="18">
        <f>D5/6</f>
        <v>0.16666666666666666</v>
      </c>
      <c r="R5" s="18">
        <f aca="true" t="shared" si="1" ref="R5:R36">E5/5</f>
        <v>0</v>
      </c>
      <c r="S5" s="18">
        <f aca="true" t="shared" si="2" ref="S5:S36">F5/11</f>
        <v>0.09090909090909091</v>
      </c>
      <c r="T5" s="18">
        <f aca="true" t="shared" si="3" ref="T5:T36">G5/4</f>
        <v>0.25</v>
      </c>
      <c r="U5" s="18">
        <f>H5/4</f>
        <v>0.25</v>
      </c>
      <c r="V5" s="19">
        <f aca="true" t="shared" si="4" ref="V5:V36">I5/4</f>
        <v>0.25</v>
      </c>
      <c r="W5" s="20">
        <f>J5/37</f>
        <v>0.13513513513513514</v>
      </c>
      <c r="X5" s="18">
        <v>0.1891891891891892</v>
      </c>
      <c r="Y5" s="242">
        <v>0.05405405405405406</v>
      </c>
      <c r="Z5" s="126">
        <v>1.0096281540504648</v>
      </c>
      <c r="AA5" s="127">
        <v>0.253417455</v>
      </c>
      <c r="AB5" s="23">
        <v>0.174302446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0</v>
      </c>
      <c r="E6" s="26">
        <v>2</v>
      </c>
      <c r="F6" s="26">
        <v>1</v>
      </c>
      <c r="G6" s="26">
        <v>2</v>
      </c>
      <c r="H6" s="26">
        <v>1</v>
      </c>
      <c r="I6" s="27">
        <v>0</v>
      </c>
      <c r="J6" s="25">
        <f aca="true" t="shared" si="5" ref="J6:J57">SUM(C6:I6)</f>
        <v>6</v>
      </c>
      <c r="K6" s="26">
        <v>39</v>
      </c>
      <c r="L6" s="241">
        <v>7</v>
      </c>
      <c r="M6" s="74">
        <v>2313</v>
      </c>
      <c r="N6" s="75">
        <v>2148</v>
      </c>
      <c r="O6" s="30">
        <v>1025</v>
      </c>
      <c r="P6" s="31">
        <f t="shared" si="0"/>
        <v>0</v>
      </c>
      <c r="Q6" s="32">
        <f aca="true" t="shared" si="6" ref="Q6:Q56">D6/6</f>
        <v>0</v>
      </c>
      <c r="R6" s="32">
        <f t="shared" si="1"/>
        <v>0.4</v>
      </c>
      <c r="S6" s="32">
        <f t="shared" si="2"/>
        <v>0.09090909090909091</v>
      </c>
      <c r="T6" s="32">
        <f t="shared" si="3"/>
        <v>0.5</v>
      </c>
      <c r="U6" s="32">
        <f aca="true" t="shared" si="7" ref="U6:U56">H6/4</f>
        <v>0.25</v>
      </c>
      <c r="V6" s="33">
        <f t="shared" si="4"/>
        <v>0</v>
      </c>
      <c r="W6" s="34">
        <f aca="true" t="shared" si="8" ref="W6:W57">J6/37</f>
        <v>0.16216216216216217</v>
      </c>
      <c r="X6" s="32">
        <v>1.054054054054054</v>
      </c>
      <c r="Y6" s="55">
        <v>0.1891891891891892</v>
      </c>
      <c r="Z6" s="131">
        <v>0.7623599208965063</v>
      </c>
      <c r="AA6" s="132">
        <v>0.712674187</v>
      </c>
      <c r="AB6" s="37">
        <v>0.340305445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0</v>
      </c>
      <c r="E7" s="26">
        <v>0</v>
      </c>
      <c r="F7" s="26">
        <v>1</v>
      </c>
      <c r="G7" s="26">
        <v>3</v>
      </c>
      <c r="H7" s="26">
        <v>4</v>
      </c>
      <c r="I7" s="27">
        <v>1</v>
      </c>
      <c r="J7" s="25">
        <f t="shared" si="5"/>
        <v>9</v>
      </c>
      <c r="K7" s="26">
        <v>40</v>
      </c>
      <c r="L7" s="241">
        <v>7</v>
      </c>
      <c r="M7" s="74">
        <v>1843</v>
      </c>
      <c r="N7" s="75">
        <v>1341</v>
      </c>
      <c r="O7" s="30">
        <v>739</v>
      </c>
      <c r="P7" s="31">
        <f t="shared" si="0"/>
        <v>0</v>
      </c>
      <c r="Q7" s="32">
        <f t="shared" si="6"/>
        <v>0</v>
      </c>
      <c r="R7" s="32">
        <f t="shared" si="1"/>
        <v>0</v>
      </c>
      <c r="S7" s="32">
        <f t="shared" si="2"/>
        <v>0.09090909090909091</v>
      </c>
      <c r="T7" s="32">
        <f t="shared" si="3"/>
        <v>0.75</v>
      </c>
      <c r="U7" s="32">
        <f t="shared" si="7"/>
        <v>1</v>
      </c>
      <c r="V7" s="33">
        <f t="shared" si="4"/>
        <v>0.25</v>
      </c>
      <c r="W7" s="34">
        <f t="shared" si="8"/>
        <v>0.24324324324324326</v>
      </c>
      <c r="X7" s="32">
        <v>1.0810810810810811</v>
      </c>
      <c r="Y7" s="55">
        <v>0.1891891891891892</v>
      </c>
      <c r="Z7" s="131">
        <v>0.6066491112574062</v>
      </c>
      <c r="AA7" s="132">
        <v>0.442866579</v>
      </c>
      <c r="AB7" s="37">
        <v>0.243572841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1</v>
      </c>
      <c r="E8" s="26">
        <v>1</v>
      </c>
      <c r="F8" s="26">
        <v>0</v>
      </c>
      <c r="G8" s="26">
        <v>0</v>
      </c>
      <c r="H8" s="26">
        <v>3</v>
      </c>
      <c r="I8" s="27">
        <v>0</v>
      </c>
      <c r="J8" s="25">
        <f t="shared" si="5"/>
        <v>5</v>
      </c>
      <c r="K8" s="26">
        <v>25</v>
      </c>
      <c r="L8" s="241">
        <v>9</v>
      </c>
      <c r="M8" s="74">
        <v>2318</v>
      </c>
      <c r="N8" s="75">
        <v>1062</v>
      </c>
      <c r="O8" s="30">
        <v>703</v>
      </c>
      <c r="P8" s="31">
        <f t="shared" si="0"/>
        <v>0</v>
      </c>
      <c r="Q8" s="32">
        <f t="shared" si="6"/>
        <v>0.16666666666666666</v>
      </c>
      <c r="R8" s="32">
        <f t="shared" si="1"/>
        <v>0.2</v>
      </c>
      <c r="S8" s="32">
        <f t="shared" si="2"/>
        <v>0</v>
      </c>
      <c r="T8" s="32">
        <f t="shared" si="3"/>
        <v>0</v>
      </c>
      <c r="U8" s="32">
        <f t="shared" si="7"/>
        <v>0.75</v>
      </c>
      <c r="V8" s="33">
        <f t="shared" si="4"/>
        <v>0</v>
      </c>
      <c r="W8" s="34">
        <f t="shared" si="8"/>
        <v>0.13513513513513514</v>
      </c>
      <c r="X8" s="32">
        <v>0.6756756756756757</v>
      </c>
      <c r="Y8" s="55">
        <v>0.24324324324324326</v>
      </c>
      <c r="Z8" s="131">
        <v>0.7637561779242175</v>
      </c>
      <c r="AA8" s="132">
        <v>0.350842418</v>
      </c>
      <c r="AB8" s="37">
        <v>0.231707317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0</v>
      </c>
      <c r="E9" s="245">
        <v>0</v>
      </c>
      <c r="F9" s="245">
        <v>2</v>
      </c>
      <c r="G9" s="245">
        <v>2</v>
      </c>
      <c r="H9" s="245">
        <v>2</v>
      </c>
      <c r="I9" s="246">
        <v>0</v>
      </c>
      <c r="J9" s="212">
        <f t="shared" si="5"/>
        <v>6</v>
      </c>
      <c r="K9" s="245">
        <v>28</v>
      </c>
      <c r="L9" s="348">
        <v>4</v>
      </c>
      <c r="M9" s="80">
        <v>2144</v>
      </c>
      <c r="N9" s="81">
        <v>1375</v>
      </c>
      <c r="O9" s="66">
        <v>818</v>
      </c>
      <c r="P9" s="83">
        <f t="shared" si="0"/>
        <v>0</v>
      </c>
      <c r="Q9" s="84">
        <f t="shared" si="6"/>
        <v>0</v>
      </c>
      <c r="R9" s="84">
        <f t="shared" si="1"/>
        <v>0</v>
      </c>
      <c r="S9" s="84">
        <f t="shared" si="2"/>
        <v>0.18181818181818182</v>
      </c>
      <c r="T9" s="84">
        <f t="shared" si="3"/>
        <v>0.5</v>
      </c>
      <c r="U9" s="84">
        <f t="shared" si="7"/>
        <v>0.5</v>
      </c>
      <c r="V9" s="85">
        <f t="shared" si="4"/>
        <v>0</v>
      </c>
      <c r="W9" s="86">
        <f t="shared" si="8"/>
        <v>0.16216216216216217</v>
      </c>
      <c r="X9" s="84">
        <v>0.7567567567567568</v>
      </c>
      <c r="Y9" s="68">
        <v>0.10810810810810811</v>
      </c>
      <c r="Z9" s="142">
        <v>0.7075907590759076</v>
      </c>
      <c r="AA9" s="143">
        <v>0.453645661</v>
      </c>
      <c r="AB9" s="58">
        <v>0.270056124</v>
      </c>
    </row>
    <row r="10" spans="1:28" s="140" customFormat="1" ht="13.5" customHeight="1">
      <c r="A10" s="404"/>
      <c r="B10" s="129" t="s">
        <v>5</v>
      </c>
      <c r="C10" s="28">
        <v>1</v>
      </c>
      <c r="D10" s="29">
        <v>1</v>
      </c>
      <c r="E10" s="29">
        <v>0</v>
      </c>
      <c r="F10" s="29">
        <v>1</v>
      </c>
      <c r="G10" s="29">
        <v>0</v>
      </c>
      <c r="H10" s="29">
        <v>0</v>
      </c>
      <c r="I10" s="53">
        <v>0</v>
      </c>
      <c r="J10" s="25">
        <f t="shared" si="5"/>
        <v>3</v>
      </c>
      <c r="K10" s="29">
        <v>23</v>
      </c>
      <c r="L10" s="53">
        <v>6</v>
      </c>
      <c r="M10" s="28">
        <v>2200</v>
      </c>
      <c r="N10" s="29">
        <v>1163</v>
      </c>
      <c r="O10" s="30">
        <v>701</v>
      </c>
      <c r="P10" s="31">
        <f t="shared" si="0"/>
        <v>0.3333333333333333</v>
      </c>
      <c r="Q10" s="32">
        <f t="shared" si="6"/>
        <v>0.16666666666666666</v>
      </c>
      <c r="R10" s="32">
        <f t="shared" si="1"/>
        <v>0</v>
      </c>
      <c r="S10" s="32">
        <f t="shared" si="2"/>
        <v>0.09090909090909091</v>
      </c>
      <c r="T10" s="32">
        <f t="shared" si="3"/>
        <v>0</v>
      </c>
      <c r="U10" s="32">
        <f t="shared" si="7"/>
        <v>0</v>
      </c>
      <c r="V10" s="216">
        <f t="shared" si="4"/>
        <v>0</v>
      </c>
      <c r="W10" s="34">
        <f t="shared" si="8"/>
        <v>0.08108108108108109</v>
      </c>
      <c r="X10" s="54">
        <v>0.6216216216216216</v>
      </c>
      <c r="Y10" s="55">
        <v>0.16216216216216217</v>
      </c>
      <c r="Z10" s="35">
        <v>0.7258330583965688</v>
      </c>
      <c r="AA10" s="36">
        <v>0.383701749</v>
      </c>
      <c r="AB10" s="37">
        <v>0.232735724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0</v>
      </c>
      <c r="E11" s="29">
        <v>1</v>
      </c>
      <c r="F11" s="29">
        <v>1</v>
      </c>
      <c r="G11" s="29">
        <v>1</v>
      </c>
      <c r="H11" s="29">
        <v>0</v>
      </c>
      <c r="I11" s="53">
        <v>1</v>
      </c>
      <c r="J11" s="25">
        <f t="shared" si="5"/>
        <v>4</v>
      </c>
      <c r="K11" s="29">
        <v>31</v>
      </c>
      <c r="L11" s="53">
        <v>6</v>
      </c>
      <c r="M11" s="28">
        <v>2907</v>
      </c>
      <c r="N11" s="29">
        <v>1274</v>
      </c>
      <c r="O11" s="30">
        <v>767</v>
      </c>
      <c r="P11" s="31">
        <f t="shared" si="0"/>
        <v>0</v>
      </c>
      <c r="Q11" s="32">
        <f t="shared" si="6"/>
        <v>0</v>
      </c>
      <c r="R11" s="32">
        <f t="shared" si="1"/>
        <v>0.2</v>
      </c>
      <c r="S11" s="32">
        <f t="shared" si="2"/>
        <v>0.09090909090909091</v>
      </c>
      <c r="T11" s="32">
        <f t="shared" si="3"/>
        <v>0.25</v>
      </c>
      <c r="U11" s="32">
        <f t="shared" si="7"/>
        <v>0</v>
      </c>
      <c r="V11" s="216">
        <f t="shared" si="4"/>
        <v>0.25</v>
      </c>
      <c r="W11" s="34">
        <f t="shared" si="8"/>
        <v>0.10810810810810811</v>
      </c>
      <c r="X11" s="54">
        <v>0.8378378378378378</v>
      </c>
      <c r="Y11" s="55">
        <v>0.16216216216216217</v>
      </c>
      <c r="Z11" s="35">
        <v>0.95687952600395</v>
      </c>
      <c r="AA11" s="36">
        <v>0.420462046</v>
      </c>
      <c r="AB11" s="37">
        <v>0.253637566</v>
      </c>
    </row>
    <row r="12" spans="1:28" s="140" customFormat="1" ht="13.5" customHeight="1">
      <c r="A12" s="404"/>
      <c r="B12" s="129" t="s">
        <v>7</v>
      </c>
      <c r="C12" s="28">
        <v>0</v>
      </c>
      <c r="D12" s="29">
        <v>0</v>
      </c>
      <c r="E12" s="29">
        <v>3</v>
      </c>
      <c r="F12" s="29">
        <v>3</v>
      </c>
      <c r="G12" s="29">
        <v>2</v>
      </c>
      <c r="H12" s="29">
        <v>1</v>
      </c>
      <c r="I12" s="53">
        <v>0</v>
      </c>
      <c r="J12" s="25">
        <f t="shared" si="5"/>
        <v>9</v>
      </c>
      <c r="K12" s="29">
        <v>33</v>
      </c>
      <c r="L12" s="53">
        <v>6</v>
      </c>
      <c r="M12" s="28">
        <v>3024</v>
      </c>
      <c r="N12" s="29">
        <v>1545</v>
      </c>
      <c r="O12" s="30">
        <v>852</v>
      </c>
      <c r="P12" s="31">
        <f t="shared" si="0"/>
        <v>0</v>
      </c>
      <c r="Q12" s="32">
        <f t="shared" si="6"/>
        <v>0</v>
      </c>
      <c r="R12" s="32">
        <f t="shared" si="1"/>
        <v>0.6</v>
      </c>
      <c r="S12" s="32">
        <f t="shared" si="2"/>
        <v>0.2727272727272727</v>
      </c>
      <c r="T12" s="32">
        <f t="shared" si="3"/>
        <v>0.5</v>
      </c>
      <c r="U12" s="32">
        <f t="shared" si="7"/>
        <v>0.25</v>
      </c>
      <c r="V12" s="216">
        <f t="shared" si="4"/>
        <v>0</v>
      </c>
      <c r="W12" s="34">
        <f t="shared" si="8"/>
        <v>0.24324324324324326</v>
      </c>
      <c r="X12" s="54">
        <v>0.8918918918918919</v>
      </c>
      <c r="Y12" s="55">
        <v>0.16216216216216217</v>
      </c>
      <c r="Z12" s="35">
        <v>0.9960474308300395</v>
      </c>
      <c r="AA12" s="36">
        <v>0.508558262</v>
      </c>
      <c r="AB12" s="37">
        <v>0.281466799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1</v>
      </c>
      <c r="F13" s="64">
        <v>0</v>
      </c>
      <c r="G13" s="64">
        <v>0</v>
      </c>
      <c r="H13" s="64">
        <v>1</v>
      </c>
      <c r="I13" s="65">
        <v>0</v>
      </c>
      <c r="J13" s="212">
        <f t="shared" si="5"/>
        <v>2</v>
      </c>
      <c r="K13" s="64">
        <v>31</v>
      </c>
      <c r="L13" s="65">
        <v>7</v>
      </c>
      <c r="M13" s="63">
        <v>3268</v>
      </c>
      <c r="N13" s="64">
        <v>1465</v>
      </c>
      <c r="O13" s="66">
        <v>834</v>
      </c>
      <c r="P13" s="83">
        <f t="shared" si="0"/>
        <v>0</v>
      </c>
      <c r="Q13" s="84">
        <f t="shared" si="6"/>
        <v>0</v>
      </c>
      <c r="R13" s="84">
        <f t="shared" si="1"/>
        <v>0.2</v>
      </c>
      <c r="S13" s="84">
        <f t="shared" si="2"/>
        <v>0</v>
      </c>
      <c r="T13" s="84">
        <f t="shared" si="3"/>
        <v>0</v>
      </c>
      <c r="U13" s="84">
        <f t="shared" si="7"/>
        <v>0.25</v>
      </c>
      <c r="V13" s="215">
        <f t="shared" si="4"/>
        <v>0</v>
      </c>
      <c r="W13" s="86">
        <f t="shared" si="8"/>
        <v>0.05405405405405406</v>
      </c>
      <c r="X13" s="67">
        <v>0.8378378378378378</v>
      </c>
      <c r="Y13" s="68">
        <v>0.1891891891891892</v>
      </c>
      <c r="Z13" s="70">
        <v>1.075707702435813</v>
      </c>
      <c r="AA13" s="57">
        <v>0.483338832</v>
      </c>
      <c r="AB13" s="58">
        <v>0.275520317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0</v>
      </c>
      <c r="F14" s="29">
        <v>0</v>
      </c>
      <c r="G14" s="29">
        <v>1</v>
      </c>
      <c r="H14" s="29">
        <v>2</v>
      </c>
      <c r="I14" s="53">
        <v>2</v>
      </c>
      <c r="J14" s="25">
        <f t="shared" si="5"/>
        <v>5</v>
      </c>
      <c r="K14" s="29">
        <v>39</v>
      </c>
      <c r="L14" s="53">
        <v>9</v>
      </c>
      <c r="M14" s="28">
        <v>3500</v>
      </c>
      <c r="N14" s="29">
        <v>1603</v>
      </c>
      <c r="O14" s="30">
        <v>911</v>
      </c>
      <c r="P14" s="31">
        <f t="shared" si="0"/>
        <v>0</v>
      </c>
      <c r="Q14" s="32">
        <f t="shared" si="6"/>
        <v>0</v>
      </c>
      <c r="R14" s="32">
        <f t="shared" si="1"/>
        <v>0</v>
      </c>
      <c r="S14" s="32">
        <f t="shared" si="2"/>
        <v>0</v>
      </c>
      <c r="T14" s="32">
        <f t="shared" si="3"/>
        <v>0.25</v>
      </c>
      <c r="U14" s="32">
        <f t="shared" si="7"/>
        <v>0.5</v>
      </c>
      <c r="V14" s="33">
        <f t="shared" si="4"/>
        <v>0.5</v>
      </c>
      <c r="W14" s="34">
        <f t="shared" si="8"/>
        <v>0.13513513513513514</v>
      </c>
      <c r="X14" s="54">
        <v>1.054054054054054</v>
      </c>
      <c r="Y14" s="55">
        <v>0.24324324324324326</v>
      </c>
      <c r="Z14" s="35">
        <v>1.1532125205930808</v>
      </c>
      <c r="AA14" s="36">
        <v>0.52782351</v>
      </c>
      <c r="AB14" s="37">
        <v>0.300759327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</v>
      </c>
      <c r="I15" s="53">
        <v>0</v>
      </c>
      <c r="J15" s="25">
        <f t="shared" si="5"/>
        <v>1</v>
      </c>
      <c r="K15" s="29">
        <v>31</v>
      </c>
      <c r="L15" s="53">
        <v>7</v>
      </c>
      <c r="M15" s="28">
        <v>3499</v>
      </c>
      <c r="N15" s="29">
        <v>1768</v>
      </c>
      <c r="O15" s="30">
        <v>993</v>
      </c>
      <c r="P15" s="31">
        <f t="shared" si="0"/>
        <v>0</v>
      </c>
      <c r="Q15" s="32">
        <f t="shared" si="6"/>
        <v>0</v>
      </c>
      <c r="R15" s="32">
        <f t="shared" si="1"/>
        <v>0</v>
      </c>
      <c r="S15" s="32">
        <f t="shared" si="2"/>
        <v>0</v>
      </c>
      <c r="T15" s="32">
        <f t="shared" si="3"/>
        <v>0</v>
      </c>
      <c r="U15" s="32">
        <f t="shared" si="7"/>
        <v>0.25</v>
      </c>
      <c r="V15" s="33">
        <f t="shared" si="4"/>
        <v>0</v>
      </c>
      <c r="W15" s="34">
        <f t="shared" si="8"/>
        <v>0.02702702702702703</v>
      </c>
      <c r="X15" s="54">
        <v>0.8378378378378378</v>
      </c>
      <c r="Y15" s="55">
        <v>0.1891891891891892</v>
      </c>
      <c r="Z15" s="35">
        <v>1.159377070907886</v>
      </c>
      <c r="AA15" s="36">
        <v>0.5829212</v>
      </c>
      <c r="AB15" s="37">
        <v>0.327939234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1</v>
      </c>
      <c r="F16" s="29">
        <v>1</v>
      </c>
      <c r="G16" s="29">
        <v>0</v>
      </c>
      <c r="H16" s="29">
        <v>1</v>
      </c>
      <c r="I16" s="53">
        <v>0</v>
      </c>
      <c r="J16" s="25">
        <f t="shared" si="5"/>
        <v>3</v>
      </c>
      <c r="K16" s="29">
        <v>43</v>
      </c>
      <c r="L16" s="53">
        <v>12</v>
      </c>
      <c r="M16" s="28">
        <v>3495</v>
      </c>
      <c r="N16" s="29">
        <v>1774</v>
      </c>
      <c r="O16" s="30">
        <v>942</v>
      </c>
      <c r="P16" s="31">
        <f t="shared" si="0"/>
        <v>0</v>
      </c>
      <c r="Q16" s="32">
        <f t="shared" si="6"/>
        <v>0</v>
      </c>
      <c r="R16" s="32">
        <f t="shared" si="1"/>
        <v>0.2</v>
      </c>
      <c r="S16" s="32">
        <f t="shared" si="2"/>
        <v>0.09090909090909091</v>
      </c>
      <c r="T16" s="32">
        <f t="shared" si="3"/>
        <v>0</v>
      </c>
      <c r="U16" s="32">
        <f t="shared" si="7"/>
        <v>0.25</v>
      </c>
      <c r="V16" s="33">
        <f t="shared" si="4"/>
        <v>0</v>
      </c>
      <c r="W16" s="34">
        <f t="shared" si="8"/>
        <v>0.08108108108108109</v>
      </c>
      <c r="X16" s="54">
        <v>1.162162162162162</v>
      </c>
      <c r="Y16" s="55">
        <v>0.32432432432432434</v>
      </c>
      <c r="Z16" s="35">
        <v>1.1530847904981854</v>
      </c>
      <c r="AA16" s="36">
        <v>0.585285384</v>
      </c>
      <c r="AB16" s="37">
        <v>0.311404959</v>
      </c>
    </row>
    <row r="17" spans="1:28" s="140" customFormat="1" ht="13.5" customHeight="1">
      <c r="A17" s="402">
        <v>4</v>
      </c>
      <c r="B17" s="139" t="s">
        <v>12</v>
      </c>
      <c r="C17" s="63">
        <v>0</v>
      </c>
      <c r="D17" s="64">
        <v>2</v>
      </c>
      <c r="E17" s="64">
        <v>15</v>
      </c>
      <c r="F17" s="64">
        <v>1</v>
      </c>
      <c r="G17" s="64">
        <v>0</v>
      </c>
      <c r="H17" s="64">
        <v>0</v>
      </c>
      <c r="I17" s="65">
        <v>0</v>
      </c>
      <c r="J17" s="212">
        <f t="shared" si="5"/>
        <v>18</v>
      </c>
      <c r="K17" s="64">
        <v>48</v>
      </c>
      <c r="L17" s="65">
        <v>13</v>
      </c>
      <c r="M17" s="63">
        <v>3524</v>
      </c>
      <c r="N17" s="64">
        <v>1940</v>
      </c>
      <c r="O17" s="66">
        <v>1027</v>
      </c>
      <c r="P17" s="83">
        <f t="shared" si="0"/>
        <v>0</v>
      </c>
      <c r="Q17" s="84">
        <f t="shared" si="6"/>
        <v>0.3333333333333333</v>
      </c>
      <c r="R17" s="84">
        <f t="shared" si="1"/>
        <v>3</v>
      </c>
      <c r="S17" s="84">
        <f t="shared" si="2"/>
        <v>0.09090909090909091</v>
      </c>
      <c r="T17" s="84">
        <f t="shared" si="3"/>
        <v>0</v>
      </c>
      <c r="U17" s="84">
        <f t="shared" si="7"/>
        <v>0</v>
      </c>
      <c r="V17" s="85">
        <f t="shared" si="4"/>
        <v>0</v>
      </c>
      <c r="W17" s="86">
        <f t="shared" si="8"/>
        <v>0.4864864864864865</v>
      </c>
      <c r="X17" s="67">
        <v>1.2972972972972974</v>
      </c>
      <c r="Y17" s="68">
        <v>0.35135135135135137</v>
      </c>
      <c r="Z17" s="70">
        <v>1.163420270716408</v>
      </c>
      <c r="AA17" s="57">
        <v>0.640898579</v>
      </c>
      <c r="AB17" s="58">
        <v>0.340856289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1</v>
      </c>
      <c r="E18" s="75">
        <v>7</v>
      </c>
      <c r="F18" s="75">
        <v>2</v>
      </c>
      <c r="G18" s="75">
        <v>0</v>
      </c>
      <c r="H18" s="75">
        <v>4</v>
      </c>
      <c r="I18" s="76">
        <v>0</v>
      </c>
      <c r="J18" s="25">
        <f t="shared" si="5"/>
        <v>14</v>
      </c>
      <c r="K18" s="75">
        <v>28</v>
      </c>
      <c r="L18" s="53">
        <v>12</v>
      </c>
      <c r="M18" s="74">
        <v>3502</v>
      </c>
      <c r="N18" s="75">
        <v>1748</v>
      </c>
      <c r="O18" s="30">
        <v>1077</v>
      </c>
      <c r="P18" s="31">
        <f t="shared" si="0"/>
        <v>0</v>
      </c>
      <c r="Q18" s="32">
        <f t="shared" si="6"/>
        <v>0.16666666666666666</v>
      </c>
      <c r="R18" s="32">
        <f t="shared" si="1"/>
        <v>1.4</v>
      </c>
      <c r="S18" s="32">
        <f t="shared" si="2"/>
        <v>0.18181818181818182</v>
      </c>
      <c r="T18" s="32">
        <f t="shared" si="3"/>
        <v>0</v>
      </c>
      <c r="U18" s="32">
        <f t="shared" si="7"/>
        <v>1</v>
      </c>
      <c r="V18" s="216">
        <f t="shared" si="4"/>
        <v>0</v>
      </c>
      <c r="W18" s="34">
        <f t="shared" si="8"/>
        <v>0.3783783783783784</v>
      </c>
      <c r="X18" s="32">
        <v>0.7567567567567568</v>
      </c>
      <c r="Y18" s="55">
        <v>0.32432432432432434</v>
      </c>
      <c r="Z18" s="131">
        <v>1.1538714991762768</v>
      </c>
      <c r="AA18" s="132">
        <v>0.576137113</v>
      </c>
      <c r="AB18" s="37">
        <v>0.356622517</v>
      </c>
    </row>
    <row r="19" spans="1:28" s="145" customFormat="1" ht="13.5" customHeight="1">
      <c r="A19" s="402"/>
      <c r="B19" s="129" t="s">
        <v>14</v>
      </c>
      <c r="C19" s="74">
        <v>1</v>
      </c>
      <c r="D19" s="75">
        <v>1</v>
      </c>
      <c r="E19" s="75">
        <v>6</v>
      </c>
      <c r="F19" s="75">
        <v>2</v>
      </c>
      <c r="G19" s="75">
        <v>2</v>
      </c>
      <c r="H19" s="75">
        <v>2</v>
      </c>
      <c r="I19" s="76">
        <v>0</v>
      </c>
      <c r="J19" s="25">
        <f t="shared" si="5"/>
        <v>14</v>
      </c>
      <c r="K19" s="75">
        <v>35</v>
      </c>
      <c r="L19" s="53">
        <v>10</v>
      </c>
      <c r="M19" s="74">
        <v>3423</v>
      </c>
      <c r="N19" s="75">
        <v>1780</v>
      </c>
      <c r="O19" s="30">
        <v>1026</v>
      </c>
      <c r="P19" s="31">
        <f t="shared" si="0"/>
        <v>0.3333333333333333</v>
      </c>
      <c r="Q19" s="32">
        <f t="shared" si="6"/>
        <v>0.16666666666666666</v>
      </c>
      <c r="R19" s="32">
        <f t="shared" si="1"/>
        <v>1.2</v>
      </c>
      <c r="S19" s="32">
        <f t="shared" si="2"/>
        <v>0.18181818181818182</v>
      </c>
      <c r="T19" s="32">
        <f t="shared" si="3"/>
        <v>0.5</v>
      </c>
      <c r="U19" s="32">
        <f t="shared" si="7"/>
        <v>0.5</v>
      </c>
      <c r="V19" s="216">
        <f t="shared" si="4"/>
        <v>0</v>
      </c>
      <c r="W19" s="34">
        <f t="shared" si="8"/>
        <v>0.3783783783783784</v>
      </c>
      <c r="X19" s="32">
        <v>0.9459459459459459</v>
      </c>
      <c r="Y19" s="55">
        <v>0.2702702702702703</v>
      </c>
      <c r="Z19" s="131">
        <v>1.127099110964768</v>
      </c>
      <c r="AA19" s="132">
        <v>0.58707124</v>
      </c>
      <c r="AB19" s="37">
        <v>0.340185676</v>
      </c>
    </row>
    <row r="20" spans="1:28" s="145" customFormat="1" ht="13.5" customHeight="1">
      <c r="A20" s="402"/>
      <c r="B20" s="129" t="s">
        <v>15</v>
      </c>
      <c r="C20" s="74">
        <v>1</v>
      </c>
      <c r="D20" s="75">
        <v>0</v>
      </c>
      <c r="E20" s="75">
        <v>8</v>
      </c>
      <c r="F20" s="75">
        <v>2</v>
      </c>
      <c r="G20" s="75">
        <v>1</v>
      </c>
      <c r="H20" s="75">
        <v>0</v>
      </c>
      <c r="I20" s="76">
        <v>0</v>
      </c>
      <c r="J20" s="25">
        <f t="shared" si="5"/>
        <v>12</v>
      </c>
      <c r="K20" s="75">
        <v>27</v>
      </c>
      <c r="L20" s="53">
        <v>10</v>
      </c>
      <c r="M20" s="74">
        <v>3071</v>
      </c>
      <c r="N20" s="75">
        <v>1821</v>
      </c>
      <c r="O20" s="30">
        <v>1036</v>
      </c>
      <c r="P20" s="31">
        <f t="shared" si="0"/>
        <v>0.3333333333333333</v>
      </c>
      <c r="Q20" s="32">
        <f t="shared" si="6"/>
        <v>0</v>
      </c>
      <c r="R20" s="32">
        <f t="shared" si="1"/>
        <v>1.6</v>
      </c>
      <c r="S20" s="32">
        <f t="shared" si="2"/>
        <v>0.18181818181818182</v>
      </c>
      <c r="T20" s="32">
        <f t="shared" si="3"/>
        <v>0.25</v>
      </c>
      <c r="U20" s="32">
        <f t="shared" si="7"/>
        <v>0</v>
      </c>
      <c r="V20" s="216">
        <f t="shared" si="4"/>
        <v>0</v>
      </c>
      <c r="W20" s="34">
        <f t="shared" si="8"/>
        <v>0.32432432432432434</v>
      </c>
      <c r="X20" s="32">
        <v>0.7297297297297297</v>
      </c>
      <c r="Y20" s="55">
        <v>0.2702702702702703</v>
      </c>
      <c r="Z20" s="131">
        <v>1.0121951219512195</v>
      </c>
      <c r="AA20" s="132">
        <v>0.602980132</v>
      </c>
      <c r="AB20" s="37">
        <v>0.342027072</v>
      </c>
    </row>
    <row r="21" spans="1:28" s="145" customFormat="1" ht="13.5" customHeight="1">
      <c r="A21" s="402"/>
      <c r="B21" s="129" t="s">
        <v>16</v>
      </c>
      <c r="C21" s="74">
        <v>1</v>
      </c>
      <c r="D21" s="75">
        <v>0</v>
      </c>
      <c r="E21" s="75">
        <v>4</v>
      </c>
      <c r="F21" s="75">
        <v>1</v>
      </c>
      <c r="G21" s="75">
        <v>0</v>
      </c>
      <c r="H21" s="75">
        <v>1</v>
      </c>
      <c r="I21" s="76">
        <v>0</v>
      </c>
      <c r="J21" s="25">
        <f t="shared" si="5"/>
        <v>7</v>
      </c>
      <c r="K21" s="75">
        <v>58</v>
      </c>
      <c r="L21" s="53">
        <v>9</v>
      </c>
      <c r="M21" s="74">
        <v>3324</v>
      </c>
      <c r="N21" s="75">
        <v>1624</v>
      </c>
      <c r="O21" s="30">
        <v>931</v>
      </c>
      <c r="P21" s="31">
        <f t="shared" si="0"/>
        <v>0.3333333333333333</v>
      </c>
      <c r="Q21" s="32">
        <f t="shared" si="6"/>
        <v>0</v>
      </c>
      <c r="R21" s="32">
        <f t="shared" si="1"/>
        <v>0.8</v>
      </c>
      <c r="S21" s="32">
        <f t="shared" si="2"/>
        <v>0.09090909090909091</v>
      </c>
      <c r="T21" s="32">
        <f t="shared" si="3"/>
        <v>0</v>
      </c>
      <c r="U21" s="32">
        <f t="shared" si="7"/>
        <v>0.25</v>
      </c>
      <c r="V21" s="216">
        <f t="shared" si="4"/>
        <v>0</v>
      </c>
      <c r="W21" s="34">
        <f t="shared" si="8"/>
        <v>0.1891891891891892</v>
      </c>
      <c r="X21" s="32">
        <v>1.5675675675675675</v>
      </c>
      <c r="Y21" s="55">
        <v>0.24324324324324326</v>
      </c>
      <c r="Z21" s="131">
        <v>1.1091091091091092</v>
      </c>
      <c r="AA21" s="132">
        <v>0.536859504</v>
      </c>
      <c r="AB21" s="37">
        <v>0.308278146</v>
      </c>
    </row>
    <row r="22" spans="1:28" s="145" customFormat="1" ht="13.5" customHeight="1">
      <c r="A22" s="402">
        <v>5</v>
      </c>
      <c r="B22" s="139" t="s">
        <v>17</v>
      </c>
      <c r="C22" s="80">
        <v>1</v>
      </c>
      <c r="D22" s="81">
        <v>0</v>
      </c>
      <c r="E22" s="81">
        <v>14</v>
      </c>
      <c r="F22" s="81">
        <v>1</v>
      </c>
      <c r="G22" s="81">
        <v>0</v>
      </c>
      <c r="H22" s="81">
        <v>4</v>
      </c>
      <c r="I22" s="82">
        <v>0</v>
      </c>
      <c r="J22" s="212">
        <f t="shared" si="5"/>
        <v>20</v>
      </c>
      <c r="K22" s="81">
        <v>28</v>
      </c>
      <c r="L22" s="65">
        <v>22</v>
      </c>
      <c r="M22" s="80">
        <v>3065</v>
      </c>
      <c r="N22" s="81">
        <v>1674</v>
      </c>
      <c r="O22" s="66">
        <v>1032</v>
      </c>
      <c r="P22" s="83">
        <f t="shared" si="0"/>
        <v>0.3333333333333333</v>
      </c>
      <c r="Q22" s="84">
        <f t="shared" si="6"/>
        <v>0</v>
      </c>
      <c r="R22" s="84">
        <f t="shared" si="1"/>
        <v>2.8</v>
      </c>
      <c r="S22" s="84">
        <f t="shared" si="2"/>
        <v>0.09090909090909091</v>
      </c>
      <c r="T22" s="84">
        <f t="shared" si="3"/>
        <v>0</v>
      </c>
      <c r="U22" s="84">
        <f t="shared" si="7"/>
        <v>1</v>
      </c>
      <c r="V22" s="215">
        <f t="shared" si="4"/>
        <v>0</v>
      </c>
      <c r="W22" s="86">
        <f t="shared" si="8"/>
        <v>0.5405405405405406</v>
      </c>
      <c r="X22" s="84">
        <v>0.7567567567567568</v>
      </c>
      <c r="Y22" s="68">
        <v>0.5945945945945946</v>
      </c>
      <c r="Z22" s="142">
        <v>1.0108839050131926</v>
      </c>
      <c r="AA22" s="143">
        <v>0.56118002</v>
      </c>
      <c r="AB22" s="58">
        <v>0.346657709</v>
      </c>
    </row>
    <row r="23" spans="1:28" s="145" customFormat="1" ht="13.5" customHeight="1">
      <c r="A23" s="402"/>
      <c r="B23" s="129" t="s">
        <v>18</v>
      </c>
      <c r="C23" s="74">
        <v>1</v>
      </c>
      <c r="D23" s="75">
        <v>2</v>
      </c>
      <c r="E23" s="75">
        <v>23</v>
      </c>
      <c r="F23" s="75">
        <v>1</v>
      </c>
      <c r="G23" s="75">
        <v>1</v>
      </c>
      <c r="H23" s="75">
        <v>1</v>
      </c>
      <c r="I23" s="76">
        <v>0</v>
      </c>
      <c r="J23" s="25">
        <f t="shared" si="5"/>
        <v>29</v>
      </c>
      <c r="K23" s="75">
        <v>19</v>
      </c>
      <c r="L23" s="53">
        <v>13</v>
      </c>
      <c r="M23" s="74">
        <v>4115</v>
      </c>
      <c r="N23" s="75">
        <v>1473</v>
      </c>
      <c r="O23" s="30">
        <v>1173</v>
      </c>
      <c r="P23" s="31">
        <f t="shared" si="0"/>
        <v>0.3333333333333333</v>
      </c>
      <c r="Q23" s="32">
        <f t="shared" si="6"/>
        <v>0.3333333333333333</v>
      </c>
      <c r="R23" s="32">
        <f t="shared" si="1"/>
        <v>4.6</v>
      </c>
      <c r="S23" s="32">
        <f t="shared" si="2"/>
        <v>0.09090909090909091</v>
      </c>
      <c r="T23" s="32">
        <f t="shared" si="3"/>
        <v>0.25</v>
      </c>
      <c r="U23" s="32">
        <f t="shared" si="7"/>
        <v>0.25</v>
      </c>
      <c r="V23" s="33">
        <f t="shared" si="4"/>
        <v>0</v>
      </c>
      <c r="W23" s="34">
        <f t="shared" si="8"/>
        <v>0.7837837837837838</v>
      </c>
      <c r="X23" s="32">
        <v>0.5135135135135135</v>
      </c>
      <c r="Y23" s="55">
        <v>0.35135135135135137</v>
      </c>
      <c r="Z23" s="131">
        <v>1.3554018445322793</v>
      </c>
      <c r="AA23" s="132">
        <v>0.486942149</v>
      </c>
      <c r="AB23" s="37">
        <v>0.388282026</v>
      </c>
    </row>
    <row r="24" spans="1:28" s="145" customFormat="1" ht="13.5" customHeight="1">
      <c r="A24" s="402"/>
      <c r="B24" s="129" t="s">
        <v>19</v>
      </c>
      <c r="C24" s="74">
        <v>1</v>
      </c>
      <c r="D24" s="75">
        <v>1</v>
      </c>
      <c r="E24" s="75">
        <v>9</v>
      </c>
      <c r="F24" s="75">
        <v>4</v>
      </c>
      <c r="G24" s="75">
        <v>0</v>
      </c>
      <c r="H24" s="75">
        <v>2</v>
      </c>
      <c r="I24" s="76">
        <v>0</v>
      </c>
      <c r="J24" s="25">
        <f t="shared" si="5"/>
        <v>17</v>
      </c>
      <c r="K24" s="75">
        <v>42</v>
      </c>
      <c r="L24" s="53">
        <v>35</v>
      </c>
      <c r="M24" s="74">
        <v>3781</v>
      </c>
      <c r="N24" s="75">
        <v>2049</v>
      </c>
      <c r="O24" s="30">
        <v>1288</v>
      </c>
      <c r="P24" s="31">
        <f t="shared" si="0"/>
        <v>0.3333333333333333</v>
      </c>
      <c r="Q24" s="32">
        <f t="shared" si="6"/>
        <v>0.16666666666666666</v>
      </c>
      <c r="R24" s="32">
        <f t="shared" si="1"/>
        <v>1.8</v>
      </c>
      <c r="S24" s="32">
        <f t="shared" si="2"/>
        <v>0.36363636363636365</v>
      </c>
      <c r="T24" s="32">
        <f t="shared" si="3"/>
        <v>0</v>
      </c>
      <c r="U24" s="32">
        <f t="shared" si="7"/>
        <v>0.5</v>
      </c>
      <c r="V24" s="33">
        <f t="shared" si="4"/>
        <v>0</v>
      </c>
      <c r="W24" s="34">
        <f t="shared" si="8"/>
        <v>0.4594594594594595</v>
      </c>
      <c r="X24" s="32">
        <v>1.135135135135135</v>
      </c>
      <c r="Y24" s="55">
        <v>0.9459459459459459</v>
      </c>
      <c r="Z24" s="131">
        <v>1.2445687952600395</v>
      </c>
      <c r="AA24" s="132">
        <v>0.676014517</v>
      </c>
      <c r="AB24" s="37">
        <v>0.425082508</v>
      </c>
    </row>
    <row r="25" spans="1:28" s="145" customFormat="1" ht="13.5" customHeight="1">
      <c r="A25" s="402"/>
      <c r="B25" s="129" t="s">
        <v>20</v>
      </c>
      <c r="C25" s="74">
        <v>0</v>
      </c>
      <c r="D25" s="75">
        <v>2</v>
      </c>
      <c r="E25" s="75">
        <v>25</v>
      </c>
      <c r="F25" s="75">
        <v>2</v>
      </c>
      <c r="G25" s="75">
        <v>0</v>
      </c>
      <c r="H25" s="75">
        <v>2</v>
      </c>
      <c r="I25" s="76">
        <v>0</v>
      </c>
      <c r="J25" s="25">
        <f t="shared" si="5"/>
        <v>31</v>
      </c>
      <c r="K25" s="75">
        <v>34</v>
      </c>
      <c r="L25" s="53">
        <v>25</v>
      </c>
      <c r="M25" s="74">
        <v>3712</v>
      </c>
      <c r="N25" s="75">
        <v>1984</v>
      </c>
      <c r="O25" s="30">
        <v>1299</v>
      </c>
      <c r="P25" s="31">
        <f t="shared" si="0"/>
        <v>0</v>
      </c>
      <c r="Q25" s="32">
        <f t="shared" si="6"/>
        <v>0.3333333333333333</v>
      </c>
      <c r="R25" s="32">
        <f t="shared" si="1"/>
        <v>5</v>
      </c>
      <c r="S25" s="32">
        <f t="shared" si="2"/>
        <v>0.18181818181818182</v>
      </c>
      <c r="T25" s="32">
        <f t="shared" si="3"/>
        <v>0</v>
      </c>
      <c r="U25" s="32">
        <f t="shared" si="7"/>
        <v>0.5</v>
      </c>
      <c r="V25" s="33">
        <f t="shared" si="4"/>
        <v>0</v>
      </c>
      <c r="W25" s="34">
        <f t="shared" si="8"/>
        <v>0.8378378378378378</v>
      </c>
      <c r="X25" s="32">
        <v>0.918918918918919</v>
      </c>
      <c r="Y25" s="55">
        <v>0.6756756756756757</v>
      </c>
      <c r="Z25" s="131">
        <v>1.2218564845292956</v>
      </c>
      <c r="AA25" s="132">
        <v>0.656084656</v>
      </c>
      <c r="AB25" s="37">
        <v>0.42913776</v>
      </c>
    </row>
    <row r="26" spans="1:28" s="145" customFormat="1" ht="13.5" customHeight="1">
      <c r="A26" s="402">
        <v>6</v>
      </c>
      <c r="B26" s="139" t="s">
        <v>21</v>
      </c>
      <c r="C26" s="80">
        <v>5</v>
      </c>
      <c r="D26" s="81">
        <v>0</v>
      </c>
      <c r="E26" s="81">
        <v>14</v>
      </c>
      <c r="F26" s="81">
        <v>2</v>
      </c>
      <c r="G26" s="81">
        <v>0</v>
      </c>
      <c r="H26" s="81">
        <v>1</v>
      </c>
      <c r="I26" s="82">
        <v>0</v>
      </c>
      <c r="J26" s="212">
        <f t="shared" si="5"/>
        <v>22</v>
      </c>
      <c r="K26" s="81">
        <v>33</v>
      </c>
      <c r="L26" s="65">
        <v>16</v>
      </c>
      <c r="M26" s="80">
        <v>4748</v>
      </c>
      <c r="N26" s="81">
        <v>2091</v>
      </c>
      <c r="O26" s="66">
        <v>1300</v>
      </c>
      <c r="P26" s="83">
        <f t="shared" si="0"/>
        <v>1.6666666666666667</v>
      </c>
      <c r="Q26" s="84">
        <f t="shared" si="6"/>
        <v>0</v>
      </c>
      <c r="R26" s="84">
        <f t="shared" si="1"/>
        <v>2.8</v>
      </c>
      <c r="S26" s="84">
        <f t="shared" si="2"/>
        <v>0.18181818181818182</v>
      </c>
      <c r="T26" s="84">
        <f t="shared" si="3"/>
        <v>0</v>
      </c>
      <c r="U26" s="84">
        <f t="shared" si="7"/>
        <v>0.25</v>
      </c>
      <c r="V26" s="85">
        <f t="shared" si="4"/>
        <v>0</v>
      </c>
      <c r="W26" s="86">
        <f t="shared" si="8"/>
        <v>0.5945945945945946</v>
      </c>
      <c r="X26" s="84">
        <v>0.8918918918918919</v>
      </c>
      <c r="Y26" s="68">
        <v>0.43243243243243246</v>
      </c>
      <c r="Z26" s="142">
        <v>1.561842105263158</v>
      </c>
      <c r="AA26" s="143">
        <v>0.689643799</v>
      </c>
      <c r="AB26" s="58">
        <v>0.429184549</v>
      </c>
    </row>
    <row r="27" spans="1:28" s="145" customFormat="1" ht="13.5" customHeight="1">
      <c r="A27" s="402"/>
      <c r="B27" s="129" t="s">
        <v>22</v>
      </c>
      <c r="C27" s="74">
        <v>3</v>
      </c>
      <c r="D27" s="75">
        <v>2</v>
      </c>
      <c r="E27" s="75">
        <v>11</v>
      </c>
      <c r="F27" s="75">
        <v>8</v>
      </c>
      <c r="G27" s="75">
        <v>2</v>
      </c>
      <c r="H27" s="75">
        <v>2</v>
      </c>
      <c r="I27" s="76">
        <v>0</v>
      </c>
      <c r="J27" s="25">
        <f t="shared" si="5"/>
        <v>28</v>
      </c>
      <c r="K27" s="75">
        <v>54</v>
      </c>
      <c r="L27" s="53">
        <v>36</v>
      </c>
      <c r="M27" s="74">
        <v>3987</v>
      </c>
      <c r="N27" s="75">
        <v>2342</v>
      </c>
      <c r="O27" s="30">
        <v>1515</v>
      </c>
      <c r="P27" s="31">
        <f t="shared" si="0"/>
        <v>1</v>
      </c>
      <c r="Q27" s="32">
        <f t="shared" si="6"/>
        <v>0.3333333333333333</v>
      </c>
      <c r="R27" s="32">
        <f t="shared" si="1"/>
        <v>2.2</v>
      </c>
      <c r="S27" s="32">
        <f t="shared" si="2"/>
        <v>0.7272727272727273</v>
      </c>
      <c r="T27" s="32">
        <f t="shared" si="3"/>
        <v>0.5</v>
      </c>
      <c r="U27" s="32">
        <f t="shared" si="7"/>
        <v>0.5</v>
      </c>
      <c r="V27" s="216">
        <f t="shared" si="4"/>
        <v>0</v>
      </c>
      <c r="W27" s="34">
        <f t="shared" si="8"/>
        <v>0.7567567567567568</v>
      </c>
      <c r="X27" s="32">
        <v>1.4594594594594594</v>
      </c>
      <c r="Y27" s="55">
        <v>0.972972972972973</v>
      </c>
      <c r="Z27" s="131">
        <v>1.3110818809602105</v>
      </c>
      <c r="AA27" s="132">
        <v>0.772937294</v>
      </c>
      <c r="AB27" s="37">
        <v>0.499340804</v>
      </c>
    </row>
    <row r="28" spans="1:28" s="145" customFormat="1" ht="13.5" customHeight="1">
      <c r="A28" s="402"/>
      <c r="B28" s="129" t="s">
        <v>23</v>
      </c>
      <c r="C28" s="74">
        <v>1</v>
      </c>
      <c r="D28" s="75">
        <v>4</v>
      </c>
      <c r="E28" s="75">
        <v>16</v>
      </c>
      <c r="F28" s="75">
        <v>7</v>
      </c>
      <c r="G28" s="75">
        <v>1</v>
      </c>
      <c r="H28" s="75">
        <v>1</v>
      </c>
      <c r="I28" s="76">
        <v>2</v>
      </c>
      <c r="J28" s="25">
        <f t="shared" si="5"/>
        <v>32</v>
      </c>
      <c r="K28" s="75">
        <v>26</v>
      </c>
      <c r="L28" s="53">
        <v>17</v>
      </c>
      <c r="M28" s="74">
        <v>4588</v>
      </c>
      <c r="N28" s="75">
        <v>2213</v>
      </c>
      <c r="O28" s="30">
        <v>1359</v>
      </c>
      <c r="P28" s="31">
        <f t="shared" si="0"/>
        <v>0.3333333333333333</v>
      </c>
      <c r="Q28" s="32">
        <f t="shared" si="6"/>
        <v>0.6666666666666666</v>
      </c>
      <c r="R28" s="32">
        <f t="shared" si="1"/>
        <v>3.2</v>
      </c>
      <c r="S28" s="32">
        <f t="shared" si="2"/>
        <v>0.6363636363636364</v>
      </c>
      <c r="T28" s="32">
        <f t="shared" si="3"/>
        <v>0.25</v>
      </c>
      <c r="U28" s="32">
        <f t="shared" si="7"/>
        <v>0.25</v>
      </c>
      <c r="V28" s="216">
        <f t="shared" si="4"/>
        <v>0.5</v>
      </c>
      <c r="W28" s="34">
        <f t="shared" si="8"/>
        <v>0.8648648648648649</v>
      </c>
      <c r="X28" s="32">
        <v>0.7027027027027027</v>
      </c>
      <c r="Y28" s="55">
        <v>0.4594594594594595</v>
      </c>
      <c r="Z28" s="131">
        <v>1.510204081632653</v>
      </c>
      <c r="AA28" s="132">
        <v>0.730363036</v>
      </c>
      <c r="AB28" s="37">
        <v>0.448218997</v>
      </c>
    </row>
    <row r="29" spans="1:28" s="145" customFormat="1" ht="13.5" customHeight="1">
      <c r="A29" s="402"/>
      <c r="B29" s="129" t="s">
        <v>24</v>
      </c>
      <c r="C29" s="74">
        <v>5</v>
      </c>
      <c r="D29" s="75">
        <v>2</v>
      </c>
      <c r="E29" s="75">
        <v>9</v>
      </c>
      <c r="F29" s="75">
        <v>9</v>
      </c>
      <c r="G29" s="75">
        <v>0</v>
      </c>
      <c r="H29" s="75">
        <v>5</v>
      </c>
      <c r="I29" s="76">
        <v>1</v>
      </c>
      <c r="J29" s="25">
        <f t="shared" si="5"/>
        <v>31</v>
      </c>
      <c r="K29" s="75">
        <v>41</v>
      </c>
      <c r="L29" s="53">
        <v>31</v>
      </c>
      <c r="M29" s="74">
        <v>4549</v>
      </c>
      <c r="N29" s="75">
        <v>2608</v>
      </c>
      <c r="O29" s="30">
        <v>1804</v>
      </c>
      <c r="P29" s="31">
        <f t="shared" si="0"/>
        <v>1.6666666666666667</v>
      </c>
      <c r="Q29" s="32">
        <f t="shared" si="6"/>
        <v>0.3333333333333333</v>
      </c>
      <c r="R29" s="32">
        <f t="shared" si="1"/>
        <v>1.8</v>
      </c>
      <c r="S29" s="32">
        <f t="shared" si="2"/>
        <v>0.8181818181818182</v>
      </c>
      <c r="T29" s="32">
        <f t="shared" si="3"/>
        <v>0</v>
      </c>
      <c r="U29" s="32">
        <f t="shared" si="7"/>
        <v>1.25</v>
      </c>
      <c r="V29" s="216">
        <f t="shared" si="4"/>
        <v>0.25</v>
      </c>
      <c r="W29" s="34">
        <f t="shared" si="8"/>
        <v>0.8378378378378378</v>
      </c>
      <c r="X29" s="32">
        <v>1.1081081081081081</v>
      </c>
      <c r="Y29" s="55">
        <v>0.8378378378378378</v>
      </c>
      <c r="Z29" s="131">
        <v>1.5008248102936326</v>
      </c>
      <c r="AA29" s="132">
        <v>0.860726073</v>
      </c>
      <c r="AB29" s="37">
        <v>0.595379538</v>
      </c>
    </row>
    <row r="30" spans="1:28" s="145" customFormat="1" ht="13.5" customHeight="1">
      <c r="A30" s="402">
        <v>7</v>
      </c>
      <c r="B30" s="139" t="s">
        <v>25</v>
      </c>
      <c r="C30" s="80">
        <v>1</v>
      </c>
      <c r="D30" s="81">
        <v>1</v>
      </c>
      <c r="E30" s="81">
        <v>10</v>
      </c>
      <c r="F30" s="81">
        <v>5</v>
      </c>
      <c r="G30" s="81">
        <v>0</v>
      </c>
      <c r="H30" s="81">
        <v>6</v>
      </c>
      <c r="I30" s="82">
        <v>0</v>
      </c>
      <c r="J30" s="212">
        <f t="shared" si="5"/>
        <v>23</v>
      </c>
      <c r="K30" s="81">
        <v>48</v>
      </c>
      <c r="L30" s="65">
        <v>30</v>
      </c>
      <c r="M30" s="80">
        <v>4092</v>
      </c>
      <c r="N30" s="81">
        <v>2602</v>
      </c>
      <c r="O30" s="66">
        <v>1802</v>
      </c>
      <c r="P30" s="83">
        <f t="shared" si="0"/>
        <v>0.3333333333333333</v>
      </c>
      <c r="Q30" s="84">
        <f t="shared" si="6"/>
        <v>0.16666666666666666</v>
      </c>
      <c r="R30" s="84">
        <f t="shared" si="1"/>
        <v>2</v>
      </c>
      <c r="S30" s="84">
        <f t="shared" si="2"/>
        <v>0.45454545454545453</v>
      </c>
      <c r="T30" s="84">
        <f t="shared" si="3"/>
        <v>0</v>
      </c>
      <c r="U30" s="84">
        <f t="shared" si="7"/>
        <v>1.5</v>
      </c>
      <c r="V30" s="215">
        <f t="shared" si="4"/>
        <v>0</v>
      </c>
      <c r="W30" s="86">
        <f t="shared" si="8"/>
        <v>0.6216216216216216</v>
      </c>
      <c r="X30" s="84">
        <v>1.2972972972972974</v>
      </c>
      <c r="Y30" s="68">
        <v>0.8108108108108109</v>
      </c>
      <c r="Z30" s="142">
        <v>1.3464955577492597</v>
      </c>
      <c r="AA30" s="143">
        <v>0.857613711</v>
      </c>
      <c r="AB30" s="58">
        <v>0.595505618</v>
      </c>
    </row>
    <row r="31" spans="1:28" s="145" customFormat="1" ht="13.5" customHeight="1">
      <c r="A31" s="402"/>
      <c r="B31" s="129" t="s">
        <v>26</v>
      </c>
      <c r="C31" s="74">
        <v>1</v>
      </c>
      <c r="D31" s="75">
        <v>0</v>
      </c>
      <c r="E31" s="75">
        <v>17</v>
      </c>
      <c r="F31" s="75">
        <v>7</v>
      </c>
      <c r="G31" s="75">
        <v>0</v>
      </c>
      <c r="H31" s="75">
        <v>3</v>
      </c>
      <c r="I31" s="76">
        <v>0</v>
      </c>
      <c r="J31" s="25">
        <f t="shared" si="5"/>
        <v>28</v>
      </c>
      <c r="K31" s="75">
        <v>35</v>
      </c>
      <c r="L31" s="53">
        <v>11</v>
      </c>
      <c r="M31" s="74">
        <v>4653</v>
      </c>
      <c r="N31" s="75">
        <v>2559</v>
      </c>
      <c r="O31" s="30">
        <v>1709</v>
      </c>
      <c r="P31" s="31">
        <f t="shared" si="0"/>
        <v>0.3333333333333333</v>
      </c>
      <c r="Q31" s="32">
        <f t="shared" si="6"/>
        <v>0</v>
      </c>
      <c r="R31" s="32">
        <f t="shared" si="1"/>
        <v>3.4</v>
      </c>
      <c r="S31" s="32">
        <f t="shared" si="2"/>
        <v>0.6363636363636364</v>
      </c>
      <c r="T31" s="32">
        <f t="shared" si="3"/>
        <v>0</v>
      </c>
      <c r="U31" s="32">
        <f t="shared" si="7"/>
        <v>0.75</v>
      </c>
      <c r="V31" s="33">
        <f t="shared" si="4"/>
        <v>0</v>
      </c>
      <c r="W31" s="34">
        <f t="shared" si="8"/>
        <v>0.7567567567567568</v>
      </c>
      <c r="X31" s="32">
        <v>0.9459459459459459</v>
      </c>
      <c r="Y31" s="55">
        <v>0.2972972972972973</v>
      </c>
      <c r="Z31" s="131">
        <v>1.529585798816568</v>
      </c>
      <c r="AA31" s="132">
        <v>0.845112285</v>
      </c>
      <c r="AB31" s="37">
        <v>0.563468513</v>
      </c>
    </row>
    <row r="32" spans="1:28" s="145" customFormat="1" ht="13.5" customHeight="1">
      <c r="A32" s="402"/>
      <c r="B32" s="129" t="s">
        <v>27</v>
      </c>
      <c r="C32" s="74">
        <v>4</v>
      </c>
      <c r="D32" s="75">
        <v>2</v>
      </c>
      <c r="E32" s="75">
        <v>11</v>
      </c>
      <c r="F32" s="75">
        <v>6</v>
      </c>
      <c r="G32" s="75">
        <v>0</v>
      </c>
      <c r="H32" s="75">
        <v>4</v>
      </c>
      <c r="I32" s="76">
        <v>0</v>
      </c>
      <c r="J32" s="25">
        <f t="shared" si="5"/>
        <v>27</v>
      </c>
      <c r="K32" s="75">
        <v>33</v>
      </c>
      <c r="L32" s="53">
        <v>34</v>
      </c>
      <c r="M32" s="74">
        <v>4358</v>
      </c>
      <c r="N32" s="75">
        <v>2683</v>
      </c>
      <c r="O32" s="30">
        <v>1963</v>
      </c>
      <c r="P32" s="31">
        <f t="shared" si="0"/>
        <v>1.3333333333333333</v>
      </c>
      <c r="Q32" s="32">
        <f t="shared" si="6"/>
        <v>0.3333333333333333</v>
      </c>
      <c r="R32" s="32">
        <f t="shared" si="1"/>
        <v>2.2</v>
      </c>
      <c r="S32" s="32">
        <f t="shared" si="2"/>
        <v>0.5454545454545454</v>
      </c>
      <c r="T32" s="32">
        <f t="shared" si="3"/>
        <v>0</v>
      </c>
      <c r="U32" s="32">
        <f t="shared" si="7"/>
        <v>1</v>
      </c>
      <c r="V32" s="33">
        <f t="shared" si="4"/>
        <v>0</v>
      </c>
      <c r="W32" s="34">
        <f t="shared" si="8"/>
        <v>0.7297297297297297</v>
      </c>
      <c r="X32" s="32">
        <v>0.8918918918918919</v>
      </c>
      <c r="Y32" s="55">
        <v>0.918918918918919</v>
      </c>
      <c r="Z32" s="131">
        <v>1.4401850627891606</v>
      </c>
      <c r="AA32" s="132">
        <v>0.885478548</v>
      </c>
      <c r="AB32" s="37">
        <v>0.64721398</v>
      </c>
    </row>
    <row r="33" spans="1:28" s="145" customFormat="1" ht="13.5" customHeight="1">
      <c r="A33" s="402"/>
      <c r="B33" s="129" t="s">
        <v>28</v>
      </c>
      <c r="C33" s="74">
        <v>4</v>
      </c>
      <c r="D33" s="75">
        <v>3</v>
      </c>
      <c r="E33" s="75">
        <v>12</v>
      </c>
      <c r="F33" s="75">
        <v>2</v>
      </c>
      <c r="G33" s="75">
        <v>0</v>
      </c>
      <c r="H33" s="75">
        <v>6</v>
      </c>
      <c r="I33" s="76">
        <v>0</v>
      </c>
      <c r="J33" s="25">
        <f t="shared" si="5"/>
        <v>27</v>
      </c>
      <c r="K33" s="75">
        <v>34</v>
      </c>
      <c r="L33" s="53">
        <v>26</v>
      </c>
      <c r="M33" s="74">
        <v>3967</v>
      </c>
      <c r="N33" s="75">
        <v>2718</v>
      </c>
      <c r="O33" s="30">
        <v>1739</v>
      </c>
      <c r="P33" s="31">
        <f t="shared" si="0"/>
        <v>1.3333333333333333</v>
      </c>
      <c r="Q33" s="32">
        <f t="shared" si="6"/>
        <v>0.5</v>
      </c>
      <c r="R33" s="32">
        <f t="shared" si="1"/>
        <v>2.4</v>
      </c>
      <c r="S33" s="32">
        <f t="shared" si="2"/>
        <v>0.18181818181818182</v>
      </c>
      <c r="T33" s="32">
        <f t="shared" si="3"/>
        <v>0</v>
      </c>
      <c r="U33" s="32">
        <f t="shared" si="7"/>
        <v>1.5</v>
      </c>
      <c r="V33" s="33">
        <f t="shared" si="4"/>
        <v>0</v>
      </c>
      <c r="W33" s="34">
        <f t="shared" si="8"/>
        <v>0.7297297297297297</v>
      </c>
      <c r="X33" s="32">
        <v>0.918918918918919</v>
      </c>
      <c r="Y33" s="55">
        <v>0.7027027027027027</v>
      </c>
      <c r="Z33" s="131">
        <v>1.3075148319050758</v>
      </c>
      <c r="AA33" s="132">
        <v>0.900596421</v>
      </c>
      <c r="AB33" s="37">
        <v>0.575827815</v>
      </c>
    </row>
    <row r="34" spans="1:28" s="145" customFormat="1" ht="13.5" customHeight="1">
      <c r="A34" s="402"/>
      <c r="B34" s="129" t="s">
        <v>29</v>
      </c>
      <c r="C34" s="74">
        <v>4</v>
      </c>
      <c r="D34" s="75">
        <v>1</v>
      </c>
      <c r="E34" s="75">
        <v>10</v>
      </c>
      <c r="F34" s="75">
        <v>3</v>
      </c>
      <c r="G34" s="75">
        <v>1</v>
      </c>
      <c r="H34" s="75">
        <v>2</v>
      </c>
      <c r="I34" s="76">
        <v>1</v>
      </c>
      <c r="J34" s="25">
        <f t="shared" si="5"/>
        <v>22</v>
      </c>
      <c r="K34" s="75">
        <v>29</v>
      </c>
      <c r="L34" s="53">
        <v>21</v>
      </c>
      <c r="M34" s="74">
        <v>4415</v>
      </c>
      <c r="N34" s="75">
        <v>2487</v>
      </c>
      <c r="O34" s="30">
        <v>1405</v>
      </c>
      <c r="P34" s="31">
        <f t="shared" si="0"/>
        <v>1.3333333333333333</v>
      </c>
      <c r="Q34" s="32">
        <f t="shared" si="6"/>
        <v>0.16666666666666666</v>
      </c>
      <c r="R34" s="32">
        <f t="shared" si="1"/>
        <v>2</v>
      </c>
      <c r="S34" s="32">
        <f t="shared" si="2"/>
        <v>0.2727272727272727</v>
      </c>
      <c r="T34" s="32">
        <f t="shared" si="3"/>
        <v>0.25</v>
      </c>
      <c r="U34" s="32">
        <f t="shared" si="7"/>
        <v>0.5</v>
      </c>
      <c r="V34" s="33">
        <f t="shared" si="4"/>
        <v>0.25</v>
      </c>
      <c r="W34" s="34">
        <f t="shared" si="8"/>
        <v>0.5945945945945946</v>
      </c>
      <c r="X34" s="32">
        <v>0.7837837837837838</v>
      </c>
      <c r="Y34" s="55">
        <v>0.5675675675675675</v>
      </c>
      <c r="Z34" s="131">
        <v>1.4546952224052718</v>
      </c>
      <c r="AA34" s="132">
        <v>0.821334214</v>
      </c>
      <c r="AB34" s="37">
        <v>0.464002642</v>
      </c>
    </row>
    <row r="35" spans="1:28" s="145" customFormat="1" ht="13.5" customHeight="1">
      <c r="A35" s="402">
        <v>8</v>
      </c>
      <c r="B35" s="139" t="s">
        <v>30</v>
      </c>
      <c r="C35" s="80">
        <v>3</v>
      </c>
      <c r="D35" s="81">
        <v>1</v>
      </c>
      <c r="E35" s="81">
        <v>6</v>
      </c>
      <c r="F35" s="81">
        <v>7</v>
      </c>
      <c r="G35" s="81">
        <v>4</v>
      </c>
      <c r="H35" s="81">
        <v>3</v>
      </c>
      <c r="I35" s="82">
        <v>2</v>
      </c>
      <c r="J35" s="212">
        <f t="shared" si="5"/>
        <v>26</v>
      </c>
      <c r="K35" s="81">
        <v>41</v>
      </c>
      <c r="L35" s="65">
        <v>38</v>
      </c>
      <c r="M35" s="80">
        <v>3898</v>
      </c>
      <c r="N35" s="81">
        <v>2746</v>
      </c>
      <c r="O35" s="66">
        <v>1710</v>
      </c>
      <c r="P35" s="83">
        <f t="shared" si="0"/>
        <v>1</v>
      </c>
      <c r="Q35" s="84">
        <f t="shared" si="6"/>
        <v>0.16666666666666666</v>
      </c>
      <c r="R35" s="84">
        <f t="shared" si="1"/>
        <v>1.2</v>
      </c>
      <c r="S35" s="84">
        <f t="shared" si="2"/>
        <v>0.6363636363636364</v>
      </c>
      <c r="T35" s="84">
        <f t="shared" si="3"/>
        <v>1</v>
      </c>
      <c r="U35" s="84">
        <f t="shared" si="7"/>
        <v>0.75</v>
      </c>
      <c r="V35" s="85">
        <f t="shared" si="4"/>
        <v>0.5</v>
      </c>
      <c r="W35" s="86">
        <f t="shared" si="8"/>
        <v>0.7027027027027027</v>
      </c>
      <c r="X35" s="84">
        <v>1.1081081081081081</v>
      </c>
      <c r="Y35" s="68">
        <v>1.027027027027027</v>
      </c>
      <c r="Z35" s="142">
        <v>1.289021164021164</v>
      </c>
      <c r="AA35" s="143">
        <v>0.906869221</v>
      </c>
      <c r="AB35" s="58">
        <v>0.564542753</v>
      </c>
    </row>
    <row r="36" spans="1:28" s="145" customFormat="1" ht="13.5" customHeight="1">
      <c r="A36" s="402"/>
      <c r="B36" s="129" t="s">
        <v>31</v>
      </c>
      <c r="C36" s="74">
        <v>4</v>
      </c>
      <c r="D36" s="75">
        <v>4</v>
      </c>
      <c r="E36" s="75">
        <v>7</v>
      </c>
      <c r="F36" s="75">
        <v>2</v>
      </c>
      <c r="G36" s="75">
        <v>0</v>
      </c>
      <c r="H36" s="75">
        <v>2</v>
      </c>
      <c r="I36" s="76">
        <v>1</v>
      </c>
      <c r="J36" s="25">
        <f t="shared" si="5"/>
        <v>20</v>
      </c>
      <c r="K36" s="75">
        <v>17</v>
      </c>
      <c r="L36" s="53">
        <v>24</v>
      </c>
      <c r="M36" s="74">
        <v>3374</v>
      </c>
      <c r="N36" s="75">
        <v>2554</v>
      </c>
      <c r="O36" s="30">
        <v>1599</v>
      </c>
      <c r="P36" s="31">
        <f t="shared" si="0"/>
        <v>1.3333333333333333</v>
      </c>
      <c r="Q36" s="32">
        <f t="shared" si="6"/>
        <v>0.6666666666666666</v>
      </c>
      <c r="R36" s="32">
        <f t="shared" si="1"/>
        <v>1.4</v>
      </c>
      <c r="S36" s="32">
        <f t="shared" si="2"/>
        <v>0.18181818181818182</v>
      </c>
      <c r="T36" s="32">
        <f t="shared" si="3"/>
        <v>0</v>
      </c>
      <c r="U36" s="32">
        <f t="shared" si="7"/>
        <v>0.5</v>
      </c>
      <c r="V36" s="216">
        <f t="shared" si="4"/>
        <v>0.25</v>
      </c>
      <c r="W36" s="34">
        <f t="shared" si="8"/>
        <v>0.5405405405405406</v>
      </c>
      <c r="X36" s="32">
        <v>0.4594594594594595</v>
      </c>
      <c r="Y36" s="55">
        <v>0.6486486486486487</v>
      </c>
      <c r="Z36" s="131">
        <v>1.1402500844880028</v>
      </c>
      <c r="AA36" s="132">
        <v>0.848786972</v>
      </c>
      <c r="AB36" s="37">
        <v>0.532822393</v>
      </c>
    </row>
    <row r="37" spans="1:28" s="145" customFormat="1" ht="13.5" customHeight="1">
      <c r="A37" s="402"/>
      <c r="B37" s="129" t="s">
        <v>32</v>
      </c>
      <c r="C37" s="74">
        <v>4</v>
      </c>
      <c r="D37" s="75">
        <v>1</v>
      </c>
      <c r="E37" s="75">
        <v>4</v>
      </c>
      <c r="F37" s="75">
        <v>1</v>
      </c>
      <c r="G37" s="75">
        <v>0</v>
      </c>
      <c r="H37" s="75">
        <v>1</v>
      </c>
      <c r="I37" s="76">
        <v>0</v>
      </c>
      <c r="J37" s="25">
        <f t="shared" si="5"/>
        <v>11</v>
      </c>
      <c r="K37" s="75">
        <v>37</v>
      </c>
      <c r="L37" s="53">
        <v>11</v>
      </c>
      <c r="M37" s="74">
        <v>3594</v>
      </c>
      <c r="N37" s="75">
        <v>1998</v>
      </c>
      <c r="O37" s="30">
        <v>1150</v>
      </c>
      <c r="P37" s="31">
        <f aca="true" t="shared" si="9" ref="P37:P56">C37/3</f>
        <v>1.3333333333333333</v>
      </c>
      <c r="Q37" s="32">
        <f t="shared" si="6"/>
        <v>0.16666666666666666</v>
      </c>
      <c r="R37" s="32">
        <f aca="true" t="shared" si="10" ref="R37:R56">E37/5</f>
        <v>0.8</v>
      </c>
      <c r="S37" s="32">
        <f aca="true" t="shared" si="11" ref="S37:S56">F37/11</f>
        <v>0.09090909090909091</v>
      </c>
      <c r="T37" s="32">
        <f aca="true" t="shared" si="12" ref="T37:T56">G37/4</f>
        <v>0</v>
      </c>
      <c r="U37" s="32">
        <f t="shared" si="7"/>
        <v>0.25</v>
      </c>
      <c r="V37" s="216">
        <f aca="true" t="shared" si="13" ref="V37:V56">I37/4</f>
        <v>0</v>
      </c>
      <c r="W37" s="34">
        <f t="shared" si="8"/>
        <v>0.2972972972972973</v>
      </c>
      <c r="X37" s="32">
        <v>1</v>
      </c>
      <c r="Y37" s="55">
        <v>0.2972972972972973</v>
      </c>
      <c r="Z37" s="131">
        <v>1.20523138832998</v>
      </c>
      <c r="AA37" s="132">
        <v>0.685185185</v>
      </c>
      <c r="AB37" s="37">
        <v>0.393162393</v>
      </c>
    </row>
    <row r="38" spans="1:28" s="145" customFormat="1" ht="13.5" customHeight="1">
      <c r="A38" s="402"/>
      <c r="B38" s="129" t="s">
        <v>33</v>
      </c>
      <c r="C38" s="74">
        <v>4</v>
      </c>
      <c r="D38" s="75">
        <v>1</v>
      </c>
      <c r="E38" s="75">
        <v>8</v>
      </c>
      <c r="F38" s="75">
        <v>4</v>
      </c>
      <c r="G38" s="75">
        <v>3</v>
      </c>
      <c r="H38" s="75">
        <v>4</v>
      </c>
      <c r="I38" s="76">
        <v>0</v>
      </c>
      <c r="J38" s="25">
        <f t="shared" si="5"/>
        <v>24</v>
      </c>
      <c r="K38" s="75">
        <v>39</v>
      </c>
      <c r="L38" s="53">
        <v>30</v>
      </c>
      <c r="M38" s="74">
        <v>3189</v>
      </c>
      <c r="N38" s="75">
        <v>2420</v>
      </c>
      <c r="O38" s="30">
        <v>1546</v>
      </c>
      <c r="P38" s="31">
        <f t="shared" si="9"/>
        <v>1.3333333333333333</v>
      </c>
      <c r="Q38" s="32">
        <f t="shared" si="6"/>
        <v>0.16666666666666666</v>
      </c>
      <c r="R38" s="32">
        <f t="shared" si="10"/>
        <v>1.6</v>
      </c>
      <c r="S38" s="32">
        <f t="shared" si="11"/>
        <v>0.36363636363636365</v>
      </c>
      <c r="T38" s="32">
        <f t="shared" si="12"/>
        <v>0.75</v>
      </c>
      <c r="U38" s="32">
        <f t="shared" si="7"/>
        <v>1</v>
      </c>
      <c r="V38" s="216">
        <f t="shared" si="13"/>
        <v>0</v>
      </c>
      <c r="W38" s="34">
        <f t="shared" si="8"/>
        <v>0.6486486486486487</v>
      </c>
      <c r="X38" s="32">
        <v>1.054054054054054</v>
      </c>
      <c r="Y38" s="55">
        <v>0.8108108108108109</v>
      </c>
      <c r="Z38" s="131">
        <v>1.0598205383848454</v>
      </c>
      <c r="AA38" s="132">
        <v>0.810177436</v>
      </c>
      <c r="AB38" s="37">
        <v>0.51671123</v>
      </c>
    </row>
    <row r="39" spans="1:28" s="145" customFormat="1" ht="13.5" customHeight="1">
      <c r="A39" s="402">
        <v>9</v>
      </c>
      <c r="B39" s="139" t="s">
        <v>34</v>
      </c>
      <c r="C39" s="80">
        <v>4</v>
      </c>
      <c r="D39" s="81">
        <v>3</v>
      </c>
      <c r="E39" s="81">
        <v>5</v>
      </c>
      <c r="F39" s="81">
        <v>0</v>
      </c>
      <c r="G39" s="81">
        <v>1</v>
      </c>
      <c r="H39" s="81">
        <v>3</v>
      </c>
      <c r="I39" s="82">
        <v>2</v>
      </c>
      <c r="J39" s="212">
        <f t="shared" si="5"/>
        <v>18</v>
      </c>
      <c r="K39" s="81">
        <v>21</v>
      </c>
      <c r="L39" s="65">
        <v>23</v>
      </c>
      <c r="M39" s="80">
        <v>2877</v>
      </c>
      <c r="N39" s="81">
        <v>2181</v>
      </c>
      <c r="O39" s="66">
        <v>1251</v>
      </c>
      <c r="P39" s="83">
        <f t="shared" si="9"/>
        <v>1.3333333333333333</v>
      </c>
      <c r="Q39" s="84">
        <f t="shared" si="6"/>
        <v>0.5</v>
      </c>
      <c r="R39" s="84">
        <f t="shared" si="10"/>
        <v>1</v>
      </c>
      <c r="S39" s="84">
        <f t="shared" si="11"/>
        <v>0</v>
      </c>
      <c r="T39" s="84">
        <f t="shared" si="12"/>
        <v>0.25</v>
      </c>
      <c r="U39" s="84">
        <f t="shared" si="7"/>
        <v>0.75</v>
      </c>
      <c r="V39" s="215">
        <f t="shared" si="13"/>
        <v>0.5</v>
      </c>
      <c r="W39" s="86">
        <f t="shared" si="8"/>
        <v>0.4864864864864865</v>
      </c>
      <c r="X39" s="84">
        <v>0.5675675675675675</v>
      </c>
      <c r="Y39" s="68">
        <v>0.6216216216216216</v>
      </c>
      <c r="Z39" s="142">
        <v>0.9485657764589516</v>
      </c>
      <c r="AA39" s="143">
        <v>0.720991736</v>
      </c>
      <c r="AB39" s="58">
        <v>0.413827324</v>
      </c>
    </row>
    <row r="40" spans="1:28" s="145" customFormat="1" ht="13.5" customHeight="1">
      <c r="A40" s="402"/>
      <c r="B40" s="129" t="s">
        <v>35</v>
      </c>
      <c r="C40" s="74">
        <v>12</v>
      </c>
      <c r="D40" s="75">
        <v>5</v>
      </c>
      <c r="E40" s="75">
        <v>10</v>
      </c>
      <c r="F40" s="75">
        <v>3</v>
      </c>
      <c r="G40" s="75">
        <v>0</v>
      </c>
      <c r="H40" s="75">
        <v>0</v>
      </c>
      <c r="I40" s="76">
        <v>2</v>
      </c>
      <c r="J40" s="25">
        <f t="shared" si="5"/>
        <v>32</v>
      </c>
      <c r="K40" s="75">
        <v>22</v>
      </c>
      <c r="L40" s="53">
        <v>34</v>
      </c>
      <c r="M40" s="74">
        <v>3154</v>
      </c>
      <c r="N40" s="75">
        <v>1899</v>
      </c>
      <c r="O40" s="30">
        <v>1187</v>
      </c>
      <c r="P40" s="31">
        <f t="shared" si="9"/>
        <v>4</v>
      </c>
      <c r="Q40" s="32">
        <f t="shared" si="6"/>
        <v>0.8333333333333334</v>
      </c>
      <c r="R40" s="32">
        <f t="shared" si="10"/>
        <v>2</v>
      </c>
      <c r="S40" s="32">
        <f t="shared" si="11"/>
        <v>0.2727272727272727</v>
      </c>
      <c r="T40" s="32">
        <f t="shared" si="12"/>
        <v>0</v>
      </c>
      <c r="U40" s="32">
        <f t="shared" si="7"/>
        <v>0</v>
      </c>
      <c r="V40" s="33">
        <f t="shared" si="13"/>
        <v>0.5</v>
      </c>
      <c r="W40" s="34">
        <f t="shared" si="8"/>
        <v>0.8648648648648649</v>
      </c>
      <c r="X40" s="32">
        <v>0.5945945945945946</v>
      </c>
      <c r="Y40" s="55">
        <v>0.918918918918919</v>
      </c>
      <c r="Z40" s="131">
        <v>1.0416116248348746</v>
      </c>
      <c r="AA40" s="132">
        <v>0.625700165</v>
      </c>
      <c r="AB40" s="37">
        <v>0.391878508</v>
      </c>
    </row>
    <row r="41" spans="1:28" s="145" customFormat="1" ht="13.5" customHeight="1">
      <c r="A41" s="402"/>
      <c r="B41" s="129" t="s">
        <v>36</v>
      </c>
      <c r="C41" s="74">
        <v>9</v>
      </c>
      <c r="D41" s="75">
        <v>4</v>
      </c>
      <c r="E41" s="75">
        <v>15</v>
      </c>
      <c r="F41" s="75">
        <v>2</v>
      </c>
      <c r="G41" s="75">
        <v>0</v>
      </c>
      <c r="H41" s="75">
        <v>2</v>
      </c>
      <c r="I41" s="76">
        <v>0</v>
      </c>
      <c r="J41" s="25">
        <f t="shared" si="5"/>
        <v>32</v>
      </c>
      <c r="K41" s="75">
        <v>15</v>
      </c>
      <c r="L41" s="53">
        <v>36</v>
      </c>
      <c r="M41" s="74">
        <v>3209</v>
      </c>
      <c r="N41" s="75">
        <v>2100</v>
      </c>
      <c r="O41" s="30">
        <v>1409</v>
      </c>
      <c r="P41" s="31">
        <f t="shared" si="9"/>
        <v>3</v>
      </c>
      <c r="Q41" s="32">
        <f t="shared" si="6"/>
        <v>0.6666666666666666</v>
      </c>
      <c r="R41" s="32">
        <f t="shared" si="10"/>
        <v>3</v>
      </c>
      <c r="S41" s="32">
        <f t="shared" si="11"/>
        <v>0.18181818181818182</v>
      </c>
      <c r="T41" s="32">
        <f t="shared" si="12"/>
        <v>0</v>
      </c>
      <c r="U41" s="32">
        <f t="shared" si="7"/>
        <v>0.5</v>
      </c>
      <c r="V41" s="33">
        <f t="shared" si="13"/>
        <v>0</v>
      </c>
      <c r="W41" s="34">
        <f t="shared" si="8"/>
        <v>0.8648648648648649</v>
      </c>
      <c r="X41" s="32">
        <v>0.40540540540540543</v>
      </c>
      <c r="Y41" s="55">
        <v>0.972972972972973</v>
      </c>
      <c r="Z41" s="131">
        <v>1.0636393768644348</v>
      </c>
      <c r="AA41" s="132">
        <v>0.691016782</v>
      </c>
      <c r="AB41" s="37">
        <v>0.467950847</v>
      </c>
    </row>
    <row r="42" spans="1:28" s="145" customFormat="1" ht="13.5" customHeight="1">
      <c r="A42" s="402"/>
      <c r="B42" s="129" t="s">
        <v>37</v>
      </c>
      <c r="C42" s="74">
        <v>13</v>
      </c>
      <c r="D42" s="75">
        <v>3</v>
      </c>
      <c r="E42" s="75">
        <v>16</v>
      </c>
      <c r="F42" s="75">
        <v>4</v>
      </c>
      <c r="G42" s="75">
        <v>1</v>
      </c>
      <c r="H42" s="75">
        <v>2</v>
      </c>
      <c r="I42" s="76">
        <v>1</v>
      </c>
      <c r="J42" s="25">
        <f t="shared" si="5"/>
        <v>40</v>
      </c>
      <c r="K42" s="75">
        <v>13</v>
      </c>
      <c r="L42" s="53">
        <v>15</v>
      </c>
      <c r="M42" s="74">
        <v>2925</v>
      </c>
      <c r="N42" s="75">
        <v>2064</v>
      </c>
      <c r="O42" s="30">
        <v>1189</v>
      </c>
      <c r="P42" s="31">
        <f t="shared" si="9"/>
        <v>4.333333333333333</v>
      </c>
      <c r="Q42" s="32">
        <f t="shared" si="6"/>
        <v>0.5</v>
      </c>
      <c r="R42" s="32">
        <f t="shared" si="10"/>
        <v>3.2</v>
      </c>
      <c r="S42" s="32">
        <f t="shared" si="11"/>
        <v>0.36363636363636365</v>
      </c>
      <c r="T42" s="32">
        <f t="shared" si="12"/>
        <v>0.25</v>
      </c>
      <c r="U42" s="32">
        <f t="shared" si="7"/>
        <v>0.5</v>
      </c>
      <c r="V42" s="33">
        <f t="shared" si="13"/>
        <v>0.25</v>
      </c>
      <c r="W42" s="34">
        <f t="shared" si="8"/>
        <v>1.0810810810810811</v>
      </c>
      <c r="X42" s="32">
        <v>0.35135135135135137</v>
      </c>
      <c r="Y42" s="55">
        <v>0.40540540540540543</v>
      </c>
      <c r="Z42" s="131">
        <v>0.968222442899702</v>
      </c>
      <c r="AA42" s="132">
        <v>0.688458973</v>
      </c>
      <c r="AB42" s="37">
        <v>0.394230769</v>
      </c>
    </row>
    <row r="43" spans="1:28" s="145" customFormat="1" ht="13.5" customHeight="1">
      <c r="A43" s="402"/>
      <c r="B43" s="134" t="s">
        <v>38</v>
      </c>
      <c r="C43" s="77">
        <v>11</v>
      </c>
      <c r="D43" s="78">
        <v>0</v>
      </c>
      <c r="E43" s="78">
        <v>12</v>
      </c>
      <c r="F43" s="78">
        <v>3</v>
      </c>
      <c r="G43" s="78">
        <v>0</v>
      </c>
      <c r="H43" s="78">
        <v>0</v>
      </c>
      <c r="I43" s="79">
        <v>0</v>
      </c>
      <c r="J43" s="39">
        <f t="shared" si="5"/>
        <v>26</v>
      </c>
      <c r="K43" s="78">
        <v>9</v>
      </c>
      <c r="L43" s="60">
        <v>17</v>
      </c>
      <c r="M43" s="77">
        <v>3428</v>
      </c>
      <c r="N43" s="78">
        <v>1644</v>
      </c>
      <c r="O43" s="44">
        <v>1239</v>
      </c>
      <c r="P43" s="45">
        <f t="shared" si="9"/>
        <v>3.6666666666666665</v>
      </c>
      <c r="Q43" s="46">
        <f t="shared" si="6"/>
        <v>0</v>
      </c>
      <c r="R43" s="46">
        <f t="shared" si="10"/>
        <v>2.4</v>
      </c>
      <c r="S43" s="46">
        <f t="shared" si="11"/>
        <v>0.2727272727272727</v>
      </c>
      <c r="T43" s="46">
        <f t="shared" si="12"/>
        <v>0</v>
      </c>
      <c r="U43" s="46">
        <f t="shared" si="7"/>
        <v>0</v>
      </c>
      <c r="V43" s="47">
        <f t="shared" si="13"/>
        <v>0</v>
      </c>
      <c r="W43" s="48">
        <f t="shared" si="8"/>
        <v>0.7027027027027027</v>
      </c>
      <c r="X43" s="46">
        <v>0.24324324324324326</v>
      </c>
      <c r="Y43" s="62">
        <v>0.4594594594594595</v>
      </c>
      <c r="Z43" s="136">
        <v>1.1321003963011889</v>
      </c>
      <c r="AA43" s="137">
        <v>0.542216359</v>
      </c>
      <c r="AB43" s="51">
        <v>0.409993382</v>
      </c>
    </row>
    <row r="44" spans="1:28" s="145" customFormat="1" ht="13.5" customHeight="1">
      <c r="A44" s="402">
        <v>10</v>
      </c>
      <c r="B44" s="139" t="s">
        <v>39</v>
      </c>
      <c r="C44" s="80">
        <v>9</v>
      </c>
      <c r="D44" s="81">
        <v>1</v>
      </c>
      <c r="E44" s="81">
        <v>4</v>
      </c>
      <c r="F44" s="81">
        <v>2</v>
      </c>
      <c r="G44" s="81">
        <v>2</v>
      </c>
      <c r="H44" s="81">
        <v>0</v>
      </c>
      <c r="I44" s="82">
        <v>0</v>
      </c>
      <c r="J44" s="212">
        <f t="shared" si="5"/>
        <v>18</v>
      </c>
      <c r="K44" s="81">
        <v>10</v>
      </c>
      <c r="L44" s="65">
        <v>29</v>
      </c>
      <c r="M44" s="80">
        <v>3181</v>
      </c>
      <c r="N44" s="81">
        <v>2232</v>
      </c>
      <c r="O44" s="66">
        <v>1300</v>
      </c>
      <c r="P44" s="83">
        <f t="shared" si="9"/>
        <v>3</v>
      </c>
      <c r="Q44" s="84">
        <f t="shared" si="6"/>
        <v>0.16666666666666666</v>
      </c>
      <c r="R44" s="84">
        <f t="shared" si="10"/>
        <v>0.8</v>
      </c>
      <c r="S44" s="84">
        <f t="shared" si="11"/>
        <v>0.18181818181818182</v>
      </c>
      <c r="T44" s="84">
        <f t="shared" si="12"/>
        <v>0.5</v>
      </c>
      <c r="U44" s="84">
        <f t="shared" si="7"/>
        <v>0</v>
      </c>
      <c r="V44" s="85">
        <f t="shared" si="13"/>
        <v>0</v>
      </c>
      <c r="W44" s="86">
        <f t="shared" si="8"/>
        <v>0.4864864864864865</v>
      </c>
      <c r="X44" s="84">
        <v>0.2702702702702703</v>
      </c>
      <c r="Y44" s="68">
        <v>0.7837837837837838</v>
      </c>
      <c r="Z44" s="142">
        <v>1.055758380351809</v>
      </c>
      <c r="AA44" s="143">
        <v>0.733245729</v>
      </c>
      <c r="AB44" s="58">
        <v>0.429610046</v>
      </c>
    </row>
    <row r="45" spans="1:28" s="145" customFormat="1" ht="13.5" customHeight="1">
      <c r="A45" s="402"/>
      <c r="B45" s="129" t="s">
        <v>40</v>
      </c>
      <c r="C45" s="74">
        <v>11</v>
      </c>
      <c r="D45" s="75">
        <v>0</v>
      </c>
      <c r="E45" s="75">
        <v>13</v>
      </c>
      <c r="F45" s="75">
        <v>6</v>
      </c>
      <c r="G45" s="75">
        <v>0</v>
      </c>
      <c r="H45" s="75">
        <v>0</v>
      </c>
      <c r="I45" s="76">
        <v>1</v>
      </c>
      <c r="J45" s="25">
        <f t="shared" si="5"/>
        <v>31</v>
      </c>
      <c r="K45" s="75">
        <v>16</v>
      </c>
      <c r="L45" s="53">
        <v>29</v>
      </c>
      <c r="M45" s="74">
        <v>3087</v>
      </c>
      <c r="N45" s="75">
        <v>2014</v>
      </c>
      <c r="O45" s="30">
        <v>1241</v>
      </c>
      <c r="P45" s="31">
        <f t="shared" si="9"/>
        <v>3.6666666666666665</v>
      </c>
      <c r="Q45" s="32">
        <f t="shared" si="6"/>
        <v>0</v>
      </c>
      <c r="R45" s="32">
        <f t="shared" si="10"/>
        <v>2.6</v>
      </c>
      <c r="S45" s="32">
        <f t="shared" si="11"/>
        <v>0.5454545454545454</v>
      </c>
      <c r="T45" s="32">
        <f t="shared" si="12"/>
        <v>0</v>
      </c>
      <c r="U45" s="32">
        <f t="shared" si="7"/>
        <v>0</v>
      </c>
      <c r="V45" s="216">
        <f t="shared" si="13"/>
        <v>0.25</v>
      </c>
      <c r="W45" s="34">
        <f t="shared" si="8"/>
        <v>0.8378378378378378</v>
      </c>
      <c r="X45" s="32">
        <v>0.43243243243243246</v>
      </c>
      <c r="Y45" s="55">
        <v>0.7837837837837838</v>
      </c>
      <c r="Z45" s="131">
        <v>1.0174686882003956</v>
      </c>
      <c r="AA45" s="132">
        <v>0.664467173</v>
      </c>
      <c r="AB45" s="37">
        <v>0.412566489</v>
      </c>
    </row>
    <row r="46" spans="1:28" s="145" customFormat="1" ht="13.5" customHeight="1">
      <c r="A46" s="402"/>
      <c r="B46" s="129" t="s">
        <v>41</v>
      </c>
      <c r="C46" s="74">
        <v>11</v>
      </c>
      <c r="D46" s="75">
        <v>1</v>
      </c>
      <c r="E46" s="75">
        <v>15</v>
      </c>
      <c r="F46" s="75">
        <v>5</v>
      </c>
      <c r="G46" s="75">
        <v>0</v>
      </c>
      <c r="H46" s="75">
        <v>2</v>
      </c>
      <c r="I46" s="76">
        <v>3</v>
      </c>
      <c r="J46" s="25">
        <f t="shared" si="5"/>
        <v>37</v>
      </c>
      <c r="K46" s="75">
        <v>8</v>
      </c>
      <c r="L46" s="53">
        <v>23</v>
      </c>
      <c r="M46" s="74">
        <v>3663</v>
      </c>
      <c r="N46" s="75">
        <v>1696</v>
      </c>
      <c r="O46" s="30">
        <v>1300</v>
      </c>
      <c r="P46" s="31">
        <f t="shared" si="9"/>
        <v>3.6666666666666665</v>
      </c>
      <c r="Q46" s="32">
        <f t="shared" si="6"/>
        <v>0.16666666666666666</v>
      </c>
      <c r="R46" s="32">
        <f t="shared" si="10"/>
        <v>3</v>
      </c>
      <c r="S46" s="32">
        <f t="shared" si="11"/>
        <v>0.45454545454545453</v>
      </c>
      <c r="T46" s="32">
        <f t="shared" si="12"/>
        <v>0</v>
      </c>
      <c r="U46" s="32">
        <f t="shared" si="7"/>
        <v>0.5</v>
      </c>
      <c r="V46" s="216">
        <f t="shared" si="13"/>
        <v>0.75</v>
      </c>
      <c r="W46" s="34">
        <f t="shared" si="8"/>
        <v>1</v>
      </c>
      <c r="X46" s="32">
        <v>0.21621621621621623</v>
      </c>
      <c r="Y46" s="55">
        <v>0.6216216216216216</v>
      </c>
      <c r="Z46" s="131">
        <v>1.2089108910891089</v>
      </c>
      <c r="AA46" s="132">
        <v>0.557161629</v>
      </c>
      <c r="AB46" s="37">
        <v>0.43017869</v>
      </c>
    </row>
    <row r="47" spans="1:28" s="145" customFormat="1" ht="13.5" customHeight="1">
      <c r="A47" s="402"/>
      <c r="B47" s="129" t="s">
        <v>42</v>
      </c>
      <c r="C47" s="74">
        <v>12</v>
      </c>
      <c r="D47" s="75">
        <v>1</v>
      </c>
      <c r="E47" s="75">
        <v>21</v>
      </c>
      <c r="F47" s="75">
        <v>11</v>
      </c>
      <c r="G47" s="75">
        <v>0</v>
      </c>
      <c r="H47" s="75">
        <v>1</v>
      </c>
      <c r="I47" s="76">
        <v>0</v>
      </c>
      <c r="J47" s="25">
        <f t="shared" si="5"/>
        <v>46</v>
      </c>
      <c r="K47" s="75">
        <v>15</v>
      </c>
      <c r="L47" s="53">
        <v>21</v>
      </c>
      <c r="M47" s="74">
        <v>3086</v>
      </c>
      <c r="N47" s="75">
        <v>2570</v>
      </c>
      <c r="O47" s="30">
        <v>1469</v>
      </c>
      <c r="P47" s="31">
        <f t="shared" si="9"/>
        <v>4</v>
      </c>
      <c r="Q47" s="32">
        <f t="shared" si="6"/>
        <v>0.16666666666666666</v>
      </c>
      <c r="R47" s="32">
        <f t="shared" si="10"/>
        <v>4.2</v>
      </c>
      <c r="S47" s="32">
        <f t="shared" si="11"/>
        <v>1</v>
      </c>
      <c r="T47" s="32">
        <f t="shared" si="12"/>
        <v>0</v>
      </c>
      <c r="U47" s="32">
        <f t="shared" si="7"/>
        <v>0.25</v>
      </c>
      <c r="V47" s="216">
        <f t="shared" si="13"/>
        <v>0</v>
      </c>
      <c r="W47" s="34">
        <f t="shared" si="8"/>
        <v>1.2432432432432432</v>
      </c>
      <c r="X47" s="32">
        <v>0.40540540540540543</v>
      </c>
      <c r="Y47" s="55">
        <v>0.5675675675675675</v>
      </c>
      <c r="Z47" s="131">
        <v>1.0181458264599141</v>
      </c>
      <c r="AA47" s="132">
        <v>0.844561288</v>
      </c>
      <c r="AB47" s="37">
        <v>0.486907524</v>
      </c>
    </row>
    <row r="48" spans="1:28" s="145" customFormat="1" ht="13.5" customHeight="1">
      <c r="A48" s="402">
        <v>11</v>
      </c>
      <c r="B48" s="139" t="s">
        <v>43</v>
      </c>
      <c r="C48" s="80">
        <v>11</v>
      </c>
      <c r="D48" s="81">
        <v>0</v>
      </c>
      <c r="E48" s="81">
        <v>8</v>
      </c>
      <c r="F48" s="81">
        <v>6</v>
      </c>
      <c r="G48" s="81">
        <v>1</v>
      </c>
      <c r="H48" s="81">
        <v>2</v>
      </c>
      <c r="I48" s="82">
        <v>1</v>
      </c>
      <c r="J48" s="212">
        <f t="shared" si="5"/>
        <v>29</v>
      </c>
      <c r="K48" s="81">
        <v>4</v>
      </c>
      <c r="L48" s="65">
        <v>28</v>
      </c>
      <c r="M48" s="80">
        <v>3328</v>
      </c>
      <c r="N48" s="81">
        <v>1854</v>
      </c>
      <c r="O48" s="66">
        <v>1374</v>
      </c>
      <c r="P48" s="83">
        <f t="shared" si="9"/>
        <v>3.6666666666666665</v>
      </c>
      <c r="Q48" s="84">
        <f t="shared" si="6"/>
        <v>0</v>
      </c>
      <c r="R48" s="84">
        <f t="shared" si="10"/>
        <v>1.6</v>
      </c>
      <c r="S48" s="84">
        <f t="shared" si="11"/>
        <v>0.5454545454545454</v>
      </c>
      <c r="T48" s="84">
        <f t="shared" si="12"/>
        <v>0.25</v>
      </c>
      <c r="U48" s="84">
        <f t="shared" si="7"/>
        <v>0.5</v>
      </c>
      <c r="V48" s="215">
        <f t="shared" si="13"/>
        <v>0.25</v>
      </c>
      <c r="W48" s="86">
        <f t="shared" si="8"/>
        <v>0.7837837837837838</v>
      </c>
      <c r="X48" s="84">
        <v>0.10810810810810811</v>
      </c>
      <c r="Y48" s="68">
        <v>0.7567567567567568</v>
      </c>
      <c r="Z48" s="142">
        <v>1.0965403624382208</v>
      </c>
      <c r="AA48" s="143">
        <v>0.612083196</v>
      </c>
      <c r="AB48" s="58">
        <v>0.456326802</v>
      </c>
    </row>
    <row r="49" spans="1:28" s="145" customFormat="1" ht="13.5" customHeight="1">
      <c r="A49" s="402"/>
      <c r="B49" s="129" t="s">
        <v>44</v>
      </c>
      <c r="C49" s="74">
        <v>12</v>
      </c>
      <c r="D49" s="75">
        <v>1</v>
      </c>
      <c r="E49" s="75">
        <v>8</v>
      </c>
      <c r="F49" s="75">
        <v>4</v>
      </c>
      <c r="G49" s="75">
        <v>2</v>
      </c>
      <c r="H49" s="75">
        <v>1</v>
      </c>
      <c r="I49" s="76">
        <v>2</v>
      </c>
      <c r="J49" s="25">
        <f t="shared" si="5"/>
        <v>30</v>
      </c>
      <c r="K49" s="75">
        <v>5</v>
      </c>
      <c r="L49" s="76">
        <v>27</v>
      </c>
      <c r="M49" s="74">
        <v>3712</v>
      </c>
      <c r="N49" s="75">
        <v>2000</v>
      </c>
      <c r="O49" s="30">
        <v>1353</v>
      </c>
      <c r="P49" s="31">
        <f t="shared" si="9"/>
        <v>4</v>
      </c>
      <c r="Q49" s="32">
        <f t="shared" si="6"/>
        <v>0.16666666666666666</v>
      </c>
      <c r="R49" s="32">
        <f t="shared" si="10"/>
        <v>1.6</v>
      </c>
      <c r="S49" s="32">
        <f t="shared" si="11"/>
        <v>0.36363636363636365</v>
      </c>
      <c r="T49" s="32">
        <f t="shared" si="12"/>
        <v>0.5</v>
      </c>
      <c r="U49" s="32">
        <f t="shared" si="7"/>
        <v>0.25</v>
      </c>
      <c r="V49" s="33">
        <f t="shared" si="13"/>
        <v>0.5</v>
      </c>
      <c r="W49" s="34">
        <f t="shared" si="8"/>
        <v>0.8108108108108109</v>
      </c>
      <c r="X49" s="32">
        <v>0.13513513513513514</v>
      </c>
      <c r="Y49" s="55">
        <v>0.7297297297297297</v>
      </c>
      <c r="Z49" s="131">
        <v>1.2218564845292956</v>
      </c>
      <c r="AA49" s="132">
        <v>0.657462196</v>
      </c>
      <c r="AB49" s="37">
        <v>0.44682959</v>
      </c>
    </row>
    <row r="50" spans="1:28" s="145" customFormat="1" ht="13.5" customHeight="1">
      <c r="A50" s="402"/>
      <c r="B50" s="129" t="s">
        <v>45</v>
      </c>
      <c r="C50" s="74">
        <v>4</v>
      </c>
      <c r="D50" s="75">
        <v>2</v>
      </c>
      <c r="E50" s="75">
        <v>8</v>
      </c>
      <c r="F50" s="75">
        <v>6</v>
      </c>
      <c r="G50" s="75">
        <v>2</v>
      </c>
      <c r="H50" s="75">
        <v>5</v>
      </c>
      <c r="I50" s="76">
        <v>1</v>
      </c>
      <c r="J50" s="25">
        <f t="shared" si="5"/>
        <v>28</v>
      </c>
      <c r="K50" s="75">
        <v>8</v>
      </c>
      <c r="L50" s="76">
        <v>21</v>
      </c>
      <c r="M50" s="74">
        <v>3512</v>
      </c>
      <c r="N50" s="75">
        <v>2464</v>
      </c>
      <c r="O50" s="130">
        <v>1474</v>
      </c>
      <c r="P50" s="31">
        <f t="shared" si="9"/>
        <v>1.3333333333333333</v>
      </c>
      <c r="Q50" s="32">
        <f t="shared" si="6"/>
        <v>0.3333333333333333</v>
      </c>
      <c r="R50" s="32">
        <f t="shared" si="10"/>
        <v>1.6</v>
      </c>
      <c r="S50" s="32">
        <f t="shared" si="11"/>
        <v>0.5454545454545454</v>
      </c>
      <c r="T50" s="32">
        <f t="shared" si="12"/>
        <v>0.5</v>
      </c>
      <c r="U50" s="32">
        <f t="shared" si="7"/>
        <v>1.25</v>
      </c>
      <c r="V50" s="33">
        <f t="shared" si="13"/>
        <v>0.25</v>
      </c>
      <c r="W50" s="34">
        <f t="shared" si="8"/>
        <v>0.7567567567567568</v>
      </c>
      <c r="X50" s="32">
        <v>0.21621621621621623</v>
      </c>
      <c r="Y50" s="55">
        <v>0.5675675675675675</v>
      </c>
      <c r="Z50" s="131">
        <v>1.1617598412173338</v>
      </c>
      <c r="AA50" s="132">
        <v>0.810259783</v>
      </c>
      <c r="AB50" s="133">
        <v>0.487917908</v>
      </c>
    </row>
    <row r="51" spans="1:28" s="145" customFormat="1" ht="13.5" customHeight="1">
      <c r="A51" s="402"/>
      <c r="B51" s="129" t="s">
        <v>46</v>
      </c>
      <c r="C51" s="74">
        <v>15</v>
      </c>
      <c r="D51" s="75">
        <v>4</v>
      </c>
      <c r="E51" s="75">
        <v>5</v>
      </c>
      <c r="F51" s="75">
        <v>2</v>
      </c>
      <c r="G51" s="75">
        <v>2</v>
      </c>
      <c r="H51" s="75">
        <v>5</v>
      </c>
      <c r="I51" s="76">
        <v>4</v>
      </c>
      <c r="J51" s="25">
        <f t="shared" si="5"/>
        <v>37</v>
      </c>
      <c r="K51" s="75">
        <v>3</v>
      </c>
      <c r="L51" s="76">
        <v>29</v>
      </c>
      <c r="M51" s="74">
        <v>3716</v>
      </c>
      <c r="N51" s="75">
        <v>1835</v>
      </c>
      <c r="O51" s="130">
        <v>1402</v>
      </c>
      <c r="P51" s="31">
        <f t="shared" si="9"/>
        <v>5</v>
      </c>
      <c r="Q51" s="32">
        <f t="shared" si="6"/>
        <v>0.6666666666666666</v>
      </c>
      <c r="R51" s="32">
        <f t="shared" si="10"/>
        <v>1</v>
      </c>
      <c r="S51" s="32">
        <f t="shared" si="11"/>
        <v>0.18181818181818182</v>
      </c>
      <c r="T51" s="32">
        <f t="shared" si="12"/>
        <v>0.5</v>
      </c>
      <c r="U51" s="32">
        <f t="shared" si="7"/>
        <v>1.25</v>
      </c>
      <c r="V51" s="33">
        <f t="shared" si="13"/>
        <v>1</v>
      </c>
      <c r="W51" s="34">
        <f t="shared" si="8"/>
        <v>1</v>
      </c>
      <c r="X51" s="32">
        <v>0.08108108108108109</v>
      </c>
      <c r="Y51" s="33">
        <v>0.7837837837837838</v>
      </c>
      <c r="Z51" s="131">
        <v>1.2231731402238315</v>
      </c>
      <c r="AA51" s="132">
        <v>0.606010568</v>
      </c>
      <c r="AB51" s="133">
        <v>0.465008292</v>
      </c>
    </row>
    <row r="52" spans="1:28" s="145" customFormat="1" ht="13.5" customHeight="1">
      <c r="A52" s="402">
        <v>12</v>
      </c>
      <c r="B52" s="139" t="s">
        <v>47</v>
      </c>
      <c r="C52" s="80">
        <v>4</v>
      </c>
      <c r="D52" s="81">
        <v>2</v>
      </c>
      <c r="E52" s="81">
        <v>7</v>
      </c>
      <c r="F52" s="81">
        <v>5</v>
      </c>
      <c r="G52" s="81">
        <v>3</v>
      </c>
      <c r="H52" s="81">
        <v>10</v>
      </c>
      <c r="I52" s="82">
        <v>1</v>
      </c>
      <c r="J52" s="212">
        <f t="shared" si="5"/>
        <v>32</v>
      </c>
      <c r="K52" s="81">
        <v>4</v>
      </c>
      <c r="L52" s="82">
        <v>23</v>
      </c>
      <c r="M52" s="80">
        <v>3743</v>
      </c>
      <c r="N52" s="81">
        <v>2099</v>
      </c>
      <c r="O52" s="141">
        <v>1447</v>
      </c>
      <c r="P52" s="83">
        <f t="shared" si="9"/>
        <v>1.3333333333333333</v>
      </c>
      <c r="Q52" s="84">
        <f t="shared" si="6"/>
        <v>0.3333333333333333</v>
      </c>
      <c r="R52" s="84">
        <f t="shared" si="10"/>
        <v>1.4</v>
      </c>
      <c r="S52" s="84">
        <f t="shared" si="11"/>
        <v>0.45454545454545453</v>
      </c>
      <c r="T52" s="84">
        <f t="shared" si="12"/>
        <v>0.75</v>
      </c>
      <c r="U52" s="84">
        <f t="shared" si="7"/>
        <v>2.5</v>
      </c>
      <c r="V52" s="85">
        <f t="shared" si="13"/>
        <v>0.25</v>
      </c>
      <c r="W52" s="86">
        <f t="shared" si="8"/>
        <v>0.8648648648648649</v>
      </c>
      <c r="X52" s="84">
        <v>0.10810810810810811</v>
      </c>
      <c r="Y52" s="85">
        <v>0.6216216216216216</v>
      </c>
      <c r="Z52" s="142">
        <v>1.2349059716265258</v>
      </c>
      <c r="AA52" s="143">
        <v>0.689553219</v>
      </c>
      <c r="AB52" s="144">
        <v>0.478821972</v>
      </c>
    </row>
    <row r="53" spans="1:28" s="145" customFormat="1" ht="13.5" customHeight="1">
      <c r="A53" s="402"/>
      <c r="B53" s="129" t="s">
        <v>48</v>
      </c>
      <c r="C53" s="74">
        <v>12</v>
      </c>
      <c r="D53" s="75">
        <v>3</v>
      </c>
      <c r="E53" s="75">
        <v>4</v>
      </c>
      <c r="F53" s="75">
        <v>3</v>
      </c>
      <c r="G53" s="75">
        <v>1</v>
      </c>
      <c r="H53" s="75">
        <v>11</v>
      </c>
      <c r="I53" s="76">
        <v>6</v>
      </c>
      <c r="J53" s="25">
        <f t="shared" si="5"/>
        <v>40</v>
      </c>
      <c r="K53" s="75">
        <v>9</v>
      </c>
      <c r="L53" s="76">
        <v>30</v>
      </c>
      <c r="M53" s="74">
        <v>3943</v>
      </c>
      <c r="N53" s="75">
        <v>2282</v>
      </c>
      <c r="O53" s="130">
        <v>1551</v>
      </c>
      <c r="P53" s="31">
        <f t="shared" si="9"/>
        <v>4</v>
      </c>
      <c r="Q53" s="32">
        <f t="shared" si="6"/>
        <v>0.5</v>
      </c>
      <c r="R53" s="32">
        <f t="shared" si="10"/>
        <v>0.8</v>
      </c>
      <c r="S53" s="32">
        <f t="shared" si="11"/>
        <v>0.2727272727272727</v>
      </c>
      <c r="T53" s="32">
        <f t="shared" si="12"/>
        <v>0.25</v>
      </c>
      <c r="U53" s="32">
        <f t="shared" si="7"/>
        <v>2.75</v>
      </c>
      <c r="V53" s="216">
        <f t="shared" si="13"/>
        <v>1.5</v>
      </c>
      <c r="W53" s="34">
        <f t="shared" si="8"/>
        <v>1.0810810810810811</v>
      </c>
      <c r="X53" s="32">
        <v>0.24324324324324326</v>
      </c>
      <c r="Y53" s="33">
        <v>0.8108108108108109</v>
      </c>
      <c r="Z53" s="131">
        <v>1.2966129562643867</v>
      </c>
      <c r="AA53" s="132">
        <v>0.750411049</v>
      </c>
      <c r="AB53" s="133">
        <v>0.511374876</v>
      </c>
    </row>
    <row r="54" spans="1:28" s="145" customFormat="1" ht="13.5" customHeight="1">
      <c r="A54" s="402"/>
      <c r="B54" s="129" t="s">
        <v>49</v>
      </c>
      <c r="C54" s="74">
        <v>7</v>
      </c>
      <c r="D54" s="75">
        <v>9</v>
      </c>
      <c r="E54" s="75">
        <v>7</v>
      </c>
      <c r="F54" s="75">
        <v>5</v>
      </c>
      <c r="G54" s="75">
        <v>0</v>
      </c>
      <c r="H54" s="75">
        <v>9</v>
      </c>
      <c r="I54" s="76">
        <v>1</v>
      </c>
      <c r="J54" s="25">
        <f t="shared" si="5"/>
        <v>38</v>
      </c>
      <c r="K54" s="75">
        <v>3</v>
      </c>
      <c r="L54" s="76">
        <v>27</v>
      </c>
      <c r="M54" s="74">
        <v>3868</v>
      </c>
      <c r="N54" s="75">
        <v>2250</v>
      </c>
      <c r="O54" s="130">
        <v>1484</v>
      </c>
      <c r="P54" s="31">
        <f t="shared" si="9"/>
        <v>2.3333333333333335</v>
      </c>
      <c r="Q54" s="32">
        <f t="shared" si="6"/>
        <v>1.5</v>
      </c>
      <c r="R54" s="32">
        <f t="shared" si="10"/>
        <v>1.4</v>
      </c>
      <c r="S54" s="32">
        <f t="shared" si="11"/>
        <v>0.45454545454545453</v>
      </c>
      <c r="T54" s="32">
        <f t="shared" si="12"/>
        <v>0</v>
      </c>
      <c r="U54" s="32">
        <f t="shared" si="7"/>
        <v>2.25</v>
      </c>
      <c r="V54" s="33">
        <f t="shared" si="13"/>
        <v>0.25</v>
      </c>
      <c r="W54" s="34">
        <f t="shared" si="8"/>
        <v>1.027027027027027</v>
      </c>
      <c r="X54" s="32">
        <v>0.08108108108108109</v>
      </c>
      <c r="Y54" s="33">
        <v>0.7297297297297297</v>
      </c>
      <c r="Z54" s="131">
        <v>1.27195001644196</v>
      </c>
      <c r="AA54" s="132">
        <v>0.73964497</v>
      </c>
      <c r="AB54" s="133">
        <v>0.48960739</v>
      </c>
    </row>
    <row r="55" spans="1:28" s="145" customFormat="1" ht="13.5" customHeight="1">
      <c r="A55" s="402"/>
      <c r="B55" s="129" t="s">
        <v>50</v>
      </c>
      <c r="C55" s="74">
        <v>7</v>
      </c>
      <c r="D55" s="75">
        <v>1</v>
      </c>
      <c r="E55" s="75">
        <v>6</v>
      </c>
      <c r="F55" s="75">
        <v>7</v>
      </c>
      <c r="G55" s="75">
        <v>1</v>
      </c>
      <c r="H55" s="75">
        <v>25</v>
      </c>
      <c r="I55" s="76">
        <v>7</v>
      </c>
      <c r="J55" s="25">
        <f t="shared" si="5"/>
        <v>54</v>
      </c>
      <c r="K55" s="75">
        <v>2</v>
      </c>
      <c r="L55" s="76">
        <v>29</v>
      </c>
      <c r="M55" s="74">
        <v>3943</v>
      </c>
      <c r="N55" s="75">
        <v>2370</v>
      </c>
      <c r="O55" s="130">
        <v>1754</v>
      </c>
      <c r="P55" s="31">
        <f t="shared" si="9"/>
        <v>2.3333333333333335</v>
      </c>
      <c r="Q55" s="32">
        <f t="shared" si="6"/>
        <v>0.16666666666666666</v>
      </c>
      <c r="R55" s="32">
        <f t="shared" si="10"/>
        <v>1.2</v>
      </c>
      <c r="S55" s="32">
        <f t="shared" si="11"/>
        <v>0.6363636363636364</v>
      </c>
      <c r="T55" s="32">
        <f t="shared" si="12"/>
        <v>0.25</v>
      </c>
      <c r="U55" s="32">
        <f t="shared" si="7"/>
        <v>6.25</v>
      </c>
      <c r="V55" s="33">
        <f t="shared" si="13"/>
        <v>1.75</v>
      </c>
      <c r="W55" s="34">
        <f t="shared" si="8"/>
        <v>1.4594594594594594</v>
      </c>
      <c r="X55" s="32">
        <v>0.05405405405405406</v>
      </c>
      <c r="Y55" s="33">
        <v>0.7837837837837838</v>
      </c>
      <c r="Z55" s="131">
        <v>1.2978933508887427</v>
      </c>
      <c r="AA55" s="132">
        <v>0.779605263</v>
      </c>
      <c r="AB55" s="133">
        <v>0.579260238</v>
      </c>
    </row>
    <row r="56" spans="1:28" s="145" customFormat="1" ht="13.5" customHeight="1">
      <c r="A56" s="402"/>
      <c r="B56" s="129" t="s">
        <v>51</v>
      </c>
      <c r="C56" s="74">
        <v>12</v>
      </c>
      <c r="D56" s="75">
        <v>15</v>
      </c>
      <c r="E56" s="75">
        <v>4</v>
      </c>
      <c r="F56" s="75">
        <v>2</v>
      </c>
      <c r="G56" s="75">
        <v>0</v>
      </c>
      <c r="H56" s="75">
        <v>8</v>
      </c>
      <c r="I56" s="76">
        <v>5</v>
      </c>
      <c r="J56" s="25">
        <f t="shared" si="5"/>
        <v>46</v>
      </c>
      <c r="K56" s="75">
        <v>3</v>
      </c>
      <c r="L56" s="76">
        <v>32</v>
      </c>
      <c r="M56" s="74">
        <v>2813</v>
      </c>
      <c r="N56" s="75">
        <v>2299</v>
      </c>
      <c r="O56" s="130">
        <v>1656</v>
      </c>
      <c r="P56" s="31">
        <f t="shared" si="9"/>
        <v>4</v>
      </c>
      <c r="Q56" s="32">
        <f t="shared" si="6"/>
        <v>2.5</v>
      </c>
      <c r="R56" s="32">
        <f t="shared" si="10"/>
        <v>0.8</v>
      </c>
      <c r="S56" s="32">
        <f t="shared" si="11"/>
        <v>0.18181818181818182</v>
      </c>
      <c r="T56" s="32">
        <f t="shared" si="12"/>
        <v>0</v>
      </c>
      <c r="U56" s="32">
        <f t="shared" si="7"/>
        <v>2</v>
      </c>
      <c r="V56" s="33">
        <f t="shared" si="13"/>
        <v>1.25</v>
      </c>
      <c r="W56" s="34">
        <f t="shared" si="8"/>
        <v>1.2432432432432432</v>
      </c>
      <c r="X56" s="32">
        <v>0.08108108108108109</v>
      </c>
      <c r="Y56" s="33">
        <v>0.8648648648648649</v>
      </c>
      <c r="Z56" s="131">
        <v>0.9379793264421474</v>
      </c>
      <c r="AA56" s="132">
        <v>0.75674786</v>
      </c>
      <c r="AB56" s="133">
        <v>0.549800797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5"/>
        <v>0</v>
      </c>
      <c r="K57" s="29">
        <v>4</v>
      </c>
      <c r="L57" s="327"/>
      <c r="M57" s="347"/>
      <c r="N57" s="29">
        <v>1360</v>
      </c>
      <c r="O57" s="328"/>
      <c r="P57" s="220">
        <f>C57/3</f>
        <v>0</v>
      </c>
      <c r="Q57" s="217">
        <f>D57/6</f>
        <v>0</v>
      </c>
      <c r="R57" s="217">
        <f>E57/5</f>
        <v>0</v>
      </c>
      <c r="S57" s="217">
        <f>F57/11</f>
        <v>0</v>
      </c>
      <c r="T57" s="217">
        <f>G57/4</f>
        <v>0</v>
      </c>
      <c r="U57" s="217">
        <f>H57/4</f>
        <v>0</v>
      </c>
      <c r="V57" s="218">
        <f>I57/4</f>
        <v>0</v>
      </c>
      <c r="W57" s="251">
        <f t="shared" si="8"/>
        <v>0</v>
      </c>
      <c r="X57" s="54">
        <v>0.10810810810810811</v>
      </c>
      <c r="Y57" s="218"/>
      <c r="Z57" s="243"/>
      <c r="AA57" s="36">
        <v>0.45561139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226</v>
      </c>
      <c r="D58" s="88">
        <f aca="true" t="shared" si="14" ref="D58:J58">SUM(D5:D57)</f>
        <v>89</v>
      </c>
      <c r="E58" s="88">
        <f t="shared" si="14"/>
        <v>423</v>
      </c>
      <c r="F58" s="88">
        <f t="shared" si="14"/>
        <v>166</v>
      </c>
      <c r="G58" s="88">
        <f t="shared" si="14"/>
        <v>43</v>
      </c>
      <c r="H58" s="88">
        <f t="shared" si="14"/>
        <v>159</v>
      </c>
      <c r="I58" s="89">
        <f t="shared" si="14"/>
        <v>49</v>
      </c>
      <c r="J58" s="213">
        <f t="shared" si="14"/>
        <v>1155</v>
      </c>
      <c r="K58" s="88">
        <f aca="true" t="shared" si="15" ref="K58:P58">SUM(K5:K57)</f>
        <v>1330</v>
      </c>
      <c r="L58" s="89">
        <f t="shared" si="15"/>
        <v>1029</v>
      </c>
      <c r="M58" s="87">
        <f t="shared" si="15"/>
        <v>179669</v>
      </c>
      <c r="N58" s="88">
        <f t="shared" si="15"/>
        <v>104568</v>
      </c>
      <c r="O58" s="146">
        <f t="shared" si="15"/>
        <v>65361</v>
      </c>
      <c r="P58" s="93">
        <f t="shared" si="15"/>
        <v>75.33333333333331</v>
      </c>
      <c r="Q58" s="94">
        <f aca="true" t="shared" si="16" ref="Q58:W58">SUM(Q5:Q57)</f>
        <v>14.833333333333332</v>
      </c>
      <c r="R58" s="94">
        <f t="shared" si="16"/>
        <v>84.6</v>
      </c>
      <c r="S58" s="94">
        <f t="shared" si="16"/>
        <v>15.09090909090909</v>
      </c>
      <c r="T58" s="94">
        <f t="shared" si="16"/>
        <v>10.75</v>
      </c>
      <c r="U58" s="94">
        <f t="shared" si="16"/>
        <v>39.75</v>
      </c>
      <c r="V58" s="147">
        <f t="shared" si="16"/>
        <v>12.25</v>
      </c>
      <c r="W58" s="96">
        <f t="shared" si="16"/>
        <v>31.216216216216214</v>
      </c>
      <c r="X58" s="94">
        <f>SUM(X5:X57)</f>
        <v>35.945945945945944</v>
      </c>
      <c r="Y58" s="95">
        <f>SUM(Y5:Y57)</f>
        <v>27.810810810810807</v>
      </c>
      <c r="Z58" s="96">
        <f>SUM(Z5:Z57)</f>
        <v>59.322379744694416</v>
      </c>
      <c r="AA58" s="94">
        <f>SUM(AA5:AA57)</f>
        <v>34.569738716</v>
      </c>
      <c r="AB58" s="147">
        <f>SUM(AB5:AB57)</f>
        <v>21.648010470999996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5:A8"/>
    <mergeCell ref="A9:A12"/>
    <mergeCell ref="A26:A29"/>
    <mergeCell ref="A30:A34"/>
    <mergeCell ref="P2:AB2"/>
    <mergeCell ref="C2:O2"/>
    <mergeCell ref="C3:I3"/>
    <mergeCell ref="J3:L3"/>
    <mergeCell ref="P3:V3"/>
    <mergeCell ref="W3:Y3"/>
    <mergeCell ref="M3:O3"/>
    <mergeCell ref="Z3:AB3"/>
    <mergeCell ref="A58:B58"/>
    <mergeCell ref="A13:A16"/>
    <mergeCell ref="A17:A21"/>
    <mergeCell ref="A22:A25"/>
    <mergeCell ref="A52:A57"/>
    <mergeCell ref="A35:A38"/>
    <mergeCell ref="A39:A43"/>
    <mergeCell ref="A44:A47"/>
    <mergeCell ref="A48:A51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Z59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50390625" style="1" customWidth="1"/>
    <col min="2" max="2" width="6.00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1" t="s">
        <v>72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4" customFormat="1" ht="18" customHeight="1">
      <c r="A2" s="102"/>
      <c r="B2" s="115"/>
      <c r="C2" s="387" t="s">
        <v>92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421" t="s">
        <v>91</v>
      </c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6"/>
    </row>
    <row r="3" spans="1:26" s="104" customFormat="1" ht="18" customHeight="1">
      <c r="A3" s="105"/>
      <c r="B3" s="116"/>
      <c r="C3" s="389" t="s">
        <v>99</v>
      </c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89" t="s">
        <v>99</v>
      </c>
      <c r="P3" s="390"/>
      <c r="Q3" s="390"/>
      <c r="R3" s="390"/>
      <c r="S3" s="390"/>
      <c r="T3" s="390"/>
      <c r="U3" s="393" t="s">
        <v>57</v>
      </c>
      <c r="V3" s="394"/>
      <c r="W3" s="394"/>
      <c r="X3" s="406" t="s">
        <v>58</v>
      </c>
      <c r="Y3" s="407"/>
      <c r="Z3" s="408"/>
    </row>
    <row r="4" spans="1:26" s="113" customFormat="1" ht="69.75" customHeight="1">
      <c r="A4" s="117" t="s">
        <v>54</v>
      </c>
      <c r="B4" s="118" t="s">
        <v>55</v>
      </c>
      <c r="C4" s="239" t="s">
        <v>84</v>
      </c>
      <c r="D4" s="120" t="s">
        <v>85</v>
      </c>
      <c r="E4" s="120" t="s">
        <v>52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107">
        <v>2010</v>
      </c>
      <c r="M4" s="108">
        <v>2009</v>
      </c>
      <c r="N4" s="122">
        <v>2008</v>
      </c>
      <c r="O4" s="120" t="s">
        <v>84</v>
      </c>
      <c r="P4" s="120" t="s">
        <v>85</v>
      </c>
      <c r="Q4" s="120" t="s">
        <v>52</v>
      </c>
      <c r="R4" s="120" t="s">
        <v>86</v>
      </c>
      <c r="S4" s="121" t="s">
        <v>87</v>
      </c>
      <c r="T4" s="121" t="s">
        <v>88</v>
      </c>
      <c r="U4" s="107">
        <v>2010</v>
      </c>
      <c r="V4" s="108">
        <v>2009</v>
      </c>
      <c r="W4" s="109">
        <v>2008</v>
      </c>
      <c r="X4" s="107">
        <v>2010</v>
      </c>
      <c r="Y4" s="108">
        <v>2009</v>
      </c>
      <c r="Z4" s="123">
        <v>2008</v>
      </c>
    </row>
    <row r="5" spans="1:26" s="114" customFormat="1" ht="13.5" customHeight="1">
      <c r="A5" s="403">
        <v>1</v>
      </c>
      <c r="B5" s="124" t="s">
        <v>0</v>
      </c>
      <c r="C5" s="11">
        <v>0</v>
      </c>
      <c r="D5" s="12">
        <v>0</v>
      </c>
      <c r="E5" s="12">
        <v>0</v>
      </c>
      <c r="F5" s="12">
        <v>0</v>
      </c>
      <c r="G5" s="240">
        <v>0</v>
      </c>
      <c r="H5" s="13">
        <v>0</v>
      </c>
      <c r="I5" s="11">
        <f>SUM(C5:H5)</f>
        <v>0</v>
      </c>
      <c r="J5" s="12">
        <v>0</v>
      </c>
      <c r="K5" s="13">
        <v>0</v>
      </c>
      <c r="L5" s="71">
        <v>15</v>
      </c>
      <c r="M5" s="72">
        <v>4</v>
      </c>
      <c r="N5" s="125">
        <v>7</v>
      </c>
      <c r="O5" s="18">
        <f>C5</f>
        <v>0</v>
      </c>
      <c r="P5" s="18">
        <f aca="true" t="shared" si="0" ref="P5:P36">D5</f>
        <v>0</v>
      </c>
      <c r="Q5" s="18">
        <f>E5/3</f>
        <v>0</v>
      </c>
      <c r="R5" s="18">
        <f aca="true" t="shared" si="1" ref="R5:R36">F5</f>
        <v>0</v>
      </c>
      <c r="S5" s="242">
        <f>G5/1</f>
        <v>0</v>
      </c>
      <c r="T5" s="19">
        <f>H5</f>
        <v>0</v>
      </c>
      <c r="U5" s="20">
        <f>I5/8</f>
        <v>0</v>
      </c>
      <c r="V5" s="18">
        <v>0</v>
      </c>
      <c r="W5" s="19">
        <v>0</v>
      </c>
      <c r="X5" s="126">
        <v>0.022189349112426034</v>
      </c>
      <c r="Y5" s="127">
        <v>0.006369427</v>
      </c>
      <c r="Z5" s="128">
        <v>0.011041009</v>
      </c>
    </row>
    <row r="6" spans="1:26" s="114" customFormat="1" ht="13.5" customHeight="1">
      <c r="A6" s="402"/>
      <c r="B6" s="129" t="s">
        <v>1</v>
      </c>
      <c r="C6" s="25">
        <v>0</v>
      </c>
      <c r="D6" s="26">
        <v>0</v>
      </c>
      <c r="E6" s="26">
        <v>0</v>
      </c>
      <c r="F6" s="26">
        <v>0</v>
      </c>
      <c r="G6" s="241">
        <v>0</v>
      </c>
      <c r="H6" s="27">
        <v>1</v>
      </c>
      <c r="I6" s="25">
        <f aca="true" t="shared" si="2" ref="I6:I57">SUM(C6:H6)</f>
        <v>1</v>
      </c>
      <c r="J6" s="26">
        <v>0</v>
      </c>
      <c r="K6" s="27">
        <v>0</v>
      </c>
      <c r="L6" s="74">
        <v>11</v>
      </c>
      <c r="M6" s="75">
        <v>14</v>
      </c>
      <c r="N6" s="130">
        <v>17</v>
      </c>
      <c r="O6" s="32">
        <f aca="true" t="shared" si="3" ref="O6:O36">C6</f>
        <v>0</v>
      </c>
      <c r="P6" s="32">
        <f t="shared" si="0"/>
        <v>0</v>
      </c>
      <c r="Q6" s="32">
        <f aca="true" t="shared" si="4" ref="Q6:Q36">E6/3</f>
        <v>0</v>
      </c>
      <c r="R6" s="32">
        <f t="shared" si="1"/>
        <v>0</v>
      </c>
      <c r="S6" s="55">
        <f aca="true" t="shared" si="5" ref="S6:S56">G6/1</f>
        <v>0</v>
      </c>
      <c r="T6" s="33">
        <f aca="true" t="shared" si="6" ref="T6:T36">H6</f>
        <v>1</v>
      </c>
      <c r="U6" s="34">
        <f aca="true" t="shared" si="7" ref="U6:U57">I6/8</f>
        <v>0.125</v>
      </c>
      <c r="V6" s="32">
        <v>0</v>
      </c>
      <c r="W6" s="33">
        <v>0</v>
      </c>
      <c r="X6" s="131">
        <v>0.016224188790560472</v>
      </c>
      <c r="Y6" s="132">
        <v>0.020771513</v>
      </c>
      <c r="Z6" s="133">
        <v>0.025487256</v>
      </c>
    </row>
    <row r="7" spans="1:26" s="114" customFormat="1" ht="13.5" customHeight="1">
      <c r="A7" s="402"/>
      <c r="B7" s="129" t="s">
        <v>2</v>
      </c>
      <c r="C7" s="25">
        <v>0</v>
      </c>
      <c r="D7" s="26">
        <v>0</v>
      </c>
      <c r="E7" s="26">
        <v>0</v>
      </c>
      <c r="F7" s="26">
        <v>0</v>
      </c>
      <c r="G7" s="241">
        <v>0</v>
      </c>
      <c r="H7" s="27">
        <v>0</v>
      </c>
      <c r="I7" s="25">
        <f t="shared" si="2"/>
        <v>0</v>
      </c>
      <c r="J7" s="26">
        <v>0</v>
      </c>
      <c r="K7" s="27">
        <v>0</v>
      </c>
      <c r="L7" s="74">
        <v>6</v>
      </c>
      <c r="M7" s="75">
        <v>10</v>
      </c>
      <c r="N7" s="130">
        <v>10</v>
      </c>
      <c r="O7" s="32">
        <f t="shared" si="3"/>
        <v>0</v>
      </c>
      <c r="P7" s="32">
        <f t="shared" si="0"/>
        <v>0</v>
      </c>
      <c r="Q7" s="32">
        <f t="shared" si="4"/>
        <v>0</v>
      </c>
      <c r="R7" s="32">
        <f t="shared" si="1"/>
        <v>0</v>
      </c>
      <c r="S7" s="55">
        <f t="shared" si="5"/>
        <v>0</v>
      </c>
      <c r="T7" s="33">
        <f t="shared" si="6"/>
        <v>0</v>
      </c>
      <c r="U7" s="34">
        <f t="shared" si="7"/>
        <v>0</v>
      </c>
      <c r="V7" s="32">
        <v>0</v>
      </c>
      <c r="W7" s="33">
        <v>0</v>
      </c>
      <c r="X7" s="131">
        <v>0.008797653958944282</v>
      </c>
      <c r="Y7" s="132">
        <v>0.014771049</v>
      </c>
      <c r="Z7" s="133">
        <v>0.01490313</v>
      </c>
    </row>
    <row r="8" spans="1:26" s="114" customFormat="1" ht="13.5" customHeight="1">
      <c r="A8" s="402"/>
      <c r="B8" s="129" t="s">
        <v>3</v>
      </c>
      <c r="C8" s="25">
        <v>0</v>
      </c>
      <c r="D8" s="26">
        <v>0</v>
      </c>
      <c r="E8" s="26">
        <v>0</v>
      </c>
      <c r="F8" s="26">
        <v>0</v>
      </c>
      <c r="G8" s="241">
        <v>0</v>
      </c>
      <c r="H8" s="27">
        <v>0</v>
      </c>
      <c r="I8" s="25">
        <f t="shared" si="2"/>
        <v>0</v>
      </c>
      <c r="J8" s="26">
        <v>1</v>
      </c>
      <c r="K8" s="27">
        <v>0</v>
      </c>
      <c r="L8" s="74">
        <v>9</v>
      </c>
      <c r="M8" s="75">
        <v>12</v>
      </c>
      <c r="N8" s="130">
        <v>10</v>
      </c>
      <c r="O8" s="32">
        <f t="shared" si="3"/>
        <v>0</v>
      </c>
      <c r="P8" s="32">
        <f t="shared" si="0"/>
        <v>0</v>
      </c>
      <c r="Q8" s="32">
        <f t="shared" si="4"/>
        <v>0</v>
      </c>
      <c r="R8" s="32">
        <f t="shared" si="1"/>
        <v>0</v>
      </c>
      <c r="S8" s="55">
        <f t="shared" si="5"/>
        <v>0</v>
      </c>
      <c r="T8" s="33">
        <f t="shared" si="6"/>
        <v>0</v>
      </c>
      <c r="U8" s="34">
        <f t="shared" si="7"/>
        <v>0</v>
      </c>
      <c r="V8" s="32">
        <v>0.125</v>
      </c>
      <c r="W8" s="33">
        <v>0</v>
      </c>
      <c r="X8" s="131">
        <v>0.013215859030837005</v>
      </c>
      <c r="Y8" s="132">
        <v>0.017777778</v>
      </c>
      <c r="Z8" s="133">
        <v>0.014858841</v>
      </c>
    </row>
    <row r="9" spans="1:26" s="114" customFormat="1" ht="13.5" customHeight="1">
      <c r="A9" s="404">
        <v>2</v>
      </c>
      <c r="B9" s="139" t="s">
        <v>4</v>
      </c>
      <c r="C9" s="212">
        <v>0</v>
      </c>
      <c r="D9" s="245">
        <v>0</v>
      </c>
      <c r="E9" s="245">
        <v>0</v>
      </c>
      <c r="F9" s="245">
        <v>0</v>
      </c>
      <c r="G9" s="348">
        <v>0</v>
      </c>
      <c r="H9" s="246">
        <v>0</v>
      </c>
      <c r="I9" s="212">
        <f t="shared" si="2"/>
        <v>0</v>
      </c>
      <c r="J9" s="245">
        <v>0</v>
      </c>
      <c r="K9" s="246">
        <v>0</v>
      </c>
      <c r="L9" s="80">
        <v>6</v>
      </c>
      <c r="M9" s="81">
        <v>12</v>
      </c>
      <c r="N9" s="141">
        <v>15</v>
      </c>
      <c r="O9" s="84">
        <f t="shared" si="3"/>
        <v>0</v>
      </c>
      <c r="P9" s="84">
        <f t="shared" si="0"/>
        <v>0</v>
      </c>
      <c r="Q9" s="84">
        <f t="shared" si="4"/>
        <v>0</v>
      </c>
      <c r="R9" s="84">
        <f t="shared" si="1"/>
        <v>0</v>
      </c>
      <c r="S9" s="68">
        <f t="shared" si="5"/>
        <v>0</v>
      </c>
      <c r="T9" s="85">
        <f t="shared" si="6"/>
        <v>0</v>
      </c>
      <c r="U9" s="86">
        <f t="shared" si="7"/>
        <v>0</v>
      </c>
      <c r="V9" s="84">
        <v>0</v>
      </c>
      <c r="W9" s="85">
        <v>0</v>
      </c>
      <c r="X9" s="142">
        <v>0.008823529411764706</v>
      </c>
      <c r="Y9" s="143">
        <v>0.017725258</v>
      </c>
      <c r="Z9" s="144">
        <v>0.022222222</v>
      </c>
    </row>
    <row r="10" spans="1:26" s="140" customFormat="1" ht="13.5" customHeight="1">
      <c r="A10" s="404"/>
      <c r="B10" s="129" t="s">
        <v>5</v>
      </c>
      <c r="C10" s="28">
        <v>0</v>
      </c>
      <c r="D10" s="29">
        <v>0</v>
      </c>
      <c r="E10" s="29">
        <v>0</v>
      </c>
      <c r="F10" s="29">
        <v>0</v>
      </c>
      <c r="G10" s="53">
        <v>0</v>
      </c>
      <c r="H10" s="53">
        <v>0</v>
      </c>
      <c r="I10" s="28">
        <f t="shared" si="2"/>
        <v>0</v>
      </c>
      <c r="J10" s="29">
        <v>0</v>
      </c>
      <c r="K10" s="53">
        <v>0</v>
      </c>
      <c r="L10" s="28">
        <v>16</v>
      </c>
      <c r="M10" s="29">
        <v>15</v>
      </c>
      <c r="N10" s="30">
        <v>20</v>
      </c>
      <c r="O10" s="54">
        <f t="shared" si="3"/>
        <v>0</v>
      </c>
      <c r="P10" s="54">
        <f t="shared" si="0"/>
        <v>0</v>
      </c>
      <c r="Q10" s="54">
        <f t="shared" si="4"/>
        <v>0</v>
      </c>
      <c r="R10" s="54">
        <f t="shared" si="1"/>
        <v>0</v>
      </c>
      <c r="S10" s="55">
        <f t="shared" si="5"/>
        <v>0</v>
      </c>
      <c r="T10" s="55">
        <f t="shared" si="6"/>
        <v>0</v>
      </c>
      <c r="U10" s="56">
        <f t="shared" si="7"/>
        <v>0</v>
      </c>
      <c r="V10" s="54">
        <v>0</v>
      </c>
      <c r="W10" s="55">
        <v>0</v>
      </c>
      <c r="X10" s="35">
        <v>0.023529411764705882</v>
      </c>
      <c r="Y10" s="36">
        <v>0.022156573</v>
      </c>
      <c r="Z10" s="37">
        <v>0.029850746</v>
      </c>
    </row>
    <row r="11" spans="1:26" s="140" customFormat="1" ht="13.5" customHeight="1">
      <c r="A11" s="404"/>
      <c r="B11" s="129" t="s">
        <v>6</v>
      </c>
      <c r="C11" s="28">
        <v>0</v>
      </c>
      <c r="D11" s="29">
        <v>0</v>
      </c>
      <c r="E11" s="29">
        <v>0</v>
      </c>
      <c r="F11" s="29">
        <v>0</v>
      </c>
      <c r="G11" s="53">
        <v>0</v>
      </c>
      <c r="H11" s="53">
        <v>0</v>
      </c>
      <c r="I11" s="28">
        <f t="shared" si="2"/>
        <v>0</v>
      </c>
      <c r="J11" s="29">
        <v>0</v>
      </c>
      <c r="K11" s="53">
        <v>0</v>
      </c>
      <c r="L11" s="28">
        <v>10</v>
      </c>
      <c r="M11" s="29">
        <v>14</v>
      </c>
      <c r="N11" s="30">
        <v>19</v>
      </c>
      <c r="O11" s="54">
        <f t="shared" si="3"/>
        <v>0</v>
      </c>
      <c r="P11" s="54">
        <f t="shared" si="0"/>
        <v>0</v>
      </c>
      <c r="Q11" s="54">
        <f t="shared" si="4"/>
        <v>0</v>
      </c>
      <c r="R11" s="54">
        <f t="shared" si="1"/>
        <v>0</v>
      </c>
      <c r="S11" s="55">
        <f t="shared" si="5"/>
        <v>0</v>
      </c>
      <c r="T11" s="55">
        <f t="shared" si="6"/>
        <v>0</v>
      </c>
      <c r="U11" s="56">
        <f t="shared" si="7"/>
        <v>0</v>
      </c>
      <c r="V11" s="54">
        <v>0</v>
      </c>
      <c r="W11" s="55">
        <v>0</v>
      </c>
      <c r="X11" s="35">
        <v>0.014684287812041116</v>
      </c>
      <c r="Y11" s="36">
        <v>0.020802377</v>
      </c>
      <c r="Z11" s="37">
        <v>0.028358209</v>
      </c>
    </row>
    <row r="12" spans="1:26" s="140" customFormat="1" ht="13.5" customHeight="1">
      <c r="A12" s="404"/>
      <c r="B12" s="129" t="s">
        <v>7</v>
      </c>
      <c r="C12" s="28">
        <v>0</v>
      </c>
      <c r="D12" s="29">
        <v>0</v>
      </c>
      <c r="E12" s="29">
        <v>0</v>
      </c>
      <c r="F12" s="29">
        <v>0</v>
      </c>
      <c r="G12" s="53">
        <v>0</v>
      </c>
      <c r="H12" s="53">
        <v>0</v>
      </c>
      <c r="I12" s="28">
        <f t="shared" si="2"/>
        <v>0</v>
      </c>
      <c r="J12" s="29">
        <v>0</v>
      </c>
      <c r="K12" s="53">
        <v>0</v>
      </c>
      <c r="L12" s="28">
        <v>17</v>
      </c>
      <c r="M12" s="29">
        <v>9</v>
      </c>
      <c r="N12" s="30">
        <v>24</v>
      </c>
      <c r="O12" s="54">
        <f t="shared" si="3"/>
        <v>0</v>
      </c>
      <c r="P12" s="54">
        <f t="shared" si="0"/>
        <v>0</v>
      </c>
      <c r="Q12" s="54">
        <f t="shared" si="4"/>
        <v>0</v>
      </c>
      <c r="R12" s="54">
        <f t="shared" si="1"/>
        <v>0</v>
      </c>
      <c r="S12" s="55">
        <f t="shared" si="5"/>
        <v>0</v>
      </c>
      <c r="T12" s="55">
        <f t="shared" si="6"/>
        <v>0</v>
      </c>
      <c r="U12" s="56">
        <f t="shared" si="7"/>
        <v>0</v>
      </c>
      <c r="V12" s="54">
        <v>0</v>
      </c>
      <c r="W12" s="55">
        <v>0</v>
      </c>
      <c r="X12" s="35">
        <v>0.024963289280469897</v>
      </c>
      <c r="Y12" s="36">
        <v>0.013353116</v>
      </c>
      <c r="Z12" s="37">
        <v>0.035714286</v>
      </c>
    </row>
    <row r="13" spans="1:26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0</v>
      </c>
      <c r="F13" s="64">
        <v>0</v>
      </c>
      <c r="G13" s="65">
        <v>0</v>
      </c>
      <c r="H13" s="65">
        <v>1</v>
      </c>
      <c r="I13" s="63">
        <f t="shared" si="2"/>
        <v>1</v>
      </c>
      <c r="J13" s="64">
        <v>0</v>
      </c>
      <c r="K13" s="65">
        <v>1</v>
      </c>
      <c r="L13" s="63">
        <v>12</v>
      </c>
      <c r="M13" s="64">
        <v>7</v>
      </c>
      <c r="N13" s="66">
        <v>16</v>
      </c>
      <c r="O13" s="67">
        <f t="shared" si="3"/>
        <v>0</v>
      </c>
      <c r="P13" s="67">
        <f t="shared" si="0"/>
        <v>0</v>
      </c>
      <c r="Q13" s="67">
        <f t="shared" si="4"/>
        <v>0</v>
      </c>
      <c r="R13" s="67">
        <f t="shared" si="1"/>
        <v>0</v>
      </c>
      <c r="S13" s="68">
        <f t="shared" si="5"/>
        <v>0</v>
      </c>
      <c r="T13" s="68">
        <f t="shared" si="6"/>
        <v>1</v>
      </c>
      <c r="U13" s="69">
        <f t="shared" si="7"/>
        <v>0.125</v>
      </c>
      <c r="V13" s="67">
        <v>0</v>
      </c>
      <c r="W13" s="68">
        <v>0.125</v>
      </c>
      <c r="X13" s="70">
        <v>0.01764705882352941</v>
      </c>
      <c r="Y13" s="57">
        <v>0.01035503</v>
      </c>
      <c r="Z13" s="58">
        <v>0.023668639</v>
      </c>
    </row>
    <row r="14" spans="1:26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2</v>
      </c>
      <c r="F14" s="29">
        <v>0</v>
      </c>
      <c r="G14" s="53">
        <v>0</v>
      </c>
      <c r="H14" s="53">
        <v>0</v>
      </c>
      <c r="I14" s="28">
        <f t="shared" si="2"/>
        <v>2</v>
      </c>
      <c r="J14" s="29">
        <v>0</v>
      </c>
      <c r="K14" s="53">
        <v>0</v>
      </c>
      <c r="L14" s="28">
        <v>17</v>
      </c>
      <c r="M14" s="29">
        <v>5</v>
      </c>
      <c r="N14" s="30">
        <v>27</v>
      </c>
      <c r="O14" s="54">
        <f t="shared" si="3"/>
        <v>0</v>
      </c>
      <c r="P14" s="54">
        <f t="shared" si="0"/>
        <v>0</v>
      </c>
      <c r="Q14" s="54">
        <f t="shared" si="4"/>
        <v>0.6666666666666666</v>
      </c>
      <c r="R14" s="54">
        <f t="shared" si="1"/>
        <v>0</v>
      </c>
      <c r="S14" s="55">
        <f t="shared" si="5"/>
        <v>0</v>
      </c>
      <c r="T14" s="55">
        <f t="shared" si="6"/>
        <v>0</v>
      </c>
      <c r="U14" s="56">
        <f t="shared" si="7"/>
        <v>0.25</v>
      </c>
      <c r="V14" s="54">
        <v>0</v>
      </c>
      <c r="W14" s="55">
        <v>0</v>
      </c>
      <c r="X14" s="35">
        <v>0.024890190336749635</v>
      </c>
      <c r="Y14" s="36">
        <v>0.007385524</v>
      </c>
      <c r="Z14" s="37">
        <v>0.04023845</v>
      </c>
    </row>
    <row r="15" spans="1:26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0</v>
      </c>
      <c r="F15" s="29">
        <v>0</v>
      </c>
      <c r="G15" s="53">
        <v>0</v>
      </c>
      <c r="H15" s="53">
        <v>0</v>
      </c>
      <c r="I15" s="28">
        <f t="shared" si="2"/>
        <v>0</v>
      </c>
      <c r="J15" s="29">
        <v>0</v>
      </c>
      <c r="K15" s="53">
        <v>0</v>
      </c>
      <c r="L15" s="28">
        <v>9</v>
      </c>
      <c r="M15" s="29">
        <v>6</v>
      </c>
      <c r="N15" s="30">
        <v>28</v>
      </c>
      <c r="O15" s="54">
        <f t="shared" si="3"/>
        <v>0</v>
      </c>
      <c r="P15" s="54">
        <f t="shared" si="0"/>
        <v>0</v>
      </c>
      <c r="Q15" s="54">
        <f t="shared" si="4"/>
        <v>0</v>
      </c>
      <c r="R15" s="54">
        <f t="shared" si="1"/>
        <v>0</v>
      </c>
      <c r="S15" s="55">
        <f t="shared" si="5"/>
        <v>0</v>
      </c>
      <c r="T15" s="55">
        <f t="shared" si="6"/>
        <v>0</v>
      </c>
      <c r="U15" s="56">
        <f t="shared" si="7"/>
        <v>0</v>
      </c>
      <c r="V15" s="54">
        <v>0</v>
      </c>
      <c r="W15" s="55">
        <v>0</v>
      </c>
      <c r="X15" s="35">
        <v>0.013254786450662739</v>
      </c>
      <c r="Y15" s="36">
        <v>0.008823529</v>
      </c>
      <c r="Z15" s="37">
        <v>0.041604755</v>
      </c>
    </row>
    <row r="16" spans="1:26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0</v>
      </c>
      <c r="F16" s="29">
        <v>0</v>
      </c>
      <c r="G16" s="53">
        <v>0</v>
      </c>
      <c r="H16" s="53">
        <v>0</v>
      </c>
      <c r="I16" s="28">
        <f t="shared" si="2"/>
        <v>0</v>
      </c>
      <c r="J16" s="29">
        <v>0</v>
      </c>
      <c r="K16" s="53">
        <v>1</v>
      </c>
      <c r="L16" s="28">
        <v>19</v>
      </c>
      <c r="M16" s="29">
        <v>5</v>
      </c>
      <c r="N16" s="30">
        <v>22</v>
      </c>
      <c r="O16" s="54">
        <f t="shared" si="3"/>
        <v>0</v>
      </c>
      <c r="P16" s="54">
        <f t="shared" si="0"/>
        <v>0</v>
      </c>
      <c r="Q16" s="54">
        <f t="shared" si="4"/>
        <v>0</v>
      </c>
      <c r="R16" s="54">
        <f t="shared" si="1"/>
        <v>0</v>
      </c>
      <c r="S16" s="55">
        <f t="shared" si="5"/>
        <v>0</v>
      </c>
      <c r="T16" s="55">
        <f t="shared" si="6"/>
        <v>0</v>
      </c>
      <c r="U16" s="56">
        <f t="shared" si="7"/>
        <v>0</v>
      </c>
      <c r="V16" s="54">
        <v>0</v>
      </c>
      <c r="W16" s="55">
        <v>0.125</v>
      </c>
      <c r="X16" s="35">
        <v>0.027941176470588237</v>
      </c>
      <c r="Y16" s="36">
        <v>0.00736377</v>
      </c>
      <c r="Z16" s="37">
        <v>0.032738095</v>
      </c>
    </row>
    <row r="17" spans="1:26" s="140" customFormat="1" ht="13.5" customHeight="1">
      <c r="A17" s="402">
        <v>4</v>
      </c>
      <c r="B17" s="139" t="s">
        <v>12</v>
      </c>
      <c r="C17" s="63">
        <v>0</v>
      </c>
      <c r="D17" s="64">
        <v>0</v>
      </c>
      <c r="E17" s="64">
        <v>0</v>
      </c>
      <c r="F17" s="64">
        <v>0</v>
      </c>
      <c r="G17" s="65">
        <v>0</v>
      </c>
      <c r="H17" s="65">
        <v>0</v>
      </c>
      <c r="I17" s="63">
        <f t="shared" si="2"/>
        <v>0</v>
      </c>
      <c r="J17" s="64">
        <v>1</v>
      </c>
      <c r="K17" s="65">
        <v>0</v>
      </c>
      <c r="L17" s="63">
        <v>11</v>
      </c>
      <c r="M17" s="64">
        <v>11</v>
      </c>
      <c r="N17" s="66">
        <v>23</v>
      </c>
      <c r="O17" s="67">
        <f t="shared" si="3"/>
        <v>0</v>
      </c>
      <c r="P17" s="67">
        <f t="shared" si="0"/>
        <v>0</v>
      </c>
      <c r="Q17" s="67">
        <f t="shared" si="4"/>
        <v>0</v>
      </c>
      <c r="R17" s="67">
        <f t="shared" si="1"/>
        <v>0</v>
      </c>
      <c r="S17" s="68">
        <f t="shared" si="5"/>
        <v>0</v>
      </c>
      <c r="T17" s="68">
        <f t="shared" si="6"/>
        <v>0</v>
      </c>
      <c r="U17" s="69">
        <f t="shared" si="7"/>
        <v>0</v>
      </c>
      <c r="V17" s="67">
        <v>0.125</v>
      </c>
      <c r="W17" s="68">
        <v>0</v>
      </c>
      <c r="X17" s="70">
        <v>0.016200294550810016</v>
      </c>
      <c r="Y17" s="57">
        <v>0.016176471</v>
      </c>
      <c r="Z17" s="58">
        <v>0.034074074</v>
      </c>
    </row>
    <row r="18" spans="1:26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0</v>
      </c>
      <c r="F18" s="75">
        <v>0</v>
      </c>
      <c r="G18" s="76">
        <v>0</v>
      </c>
      <c r="H18" s="76">
        <v>0</v>
      </c>
      <c r="I18" s="74">
        <f t="shared" si="2"/>
        <v>0</v>
      </c>
      <c r="J18" s="75">
        <v>2</v>
      </c>
      <c r="K18" s="76">
        <v>0</v>
      </c>
      <c r="L18" s="74">
        <v>17</v>
      </c>
      <c r="M18" s="75">
        <v>12</v>
      </c>
      <c r="N18" s="130">
        <v>19</v>
      </c>
      <c r="O18" s="32">
        <f t="shared" si="3"/>
        <v>0</v>
      </c>
      <c r="P18" s="32">
        <f t="shared" si="0"/>
        <v>0</v>
      </c>
      <c r="Q18" s="32">
        <f t="shared" si="4"/>
        <v>0</v>
      </c>
      <c r="R18" s="32">
        <f t="shared" si="1"/>
        <v>0</v>
      </c>
      <c r="S18" s="33">
        <f t="shared" si="5"/>
        <v>0</v>
      </c>
      <c r="T18" s="33">
        <f t="shared" si="6"/>
        <v>0</v>
      </c>
      <c r="U18" s="34">
        <f t="shared" si="7"/>
        <v>0</v>
      </c>
      <c r="V18" s="32">
        <v>0.25</v>
      </c>
      <c r="W18" s="33">
        <v>0</v>
      </c>
      <c r="X18" s="131">
        <v>0.024963289280469897</v>
      </c>
      <c r="Y18" s="132">
        <v>0.017830609</v>
      </c>
      <c r="Z18" s="133">
        <v>0.028148148</v>
      </c>
    </row>
    <row r="19" spans="1:26" s="145" customFormat="1" ht="13.5" customHeight="1">
      <c r="A19" s="402"/>
      <c r="B19" s="129" t="s">
        <v>14</v>
      </c>
      <c r="C19" s="74">
        <v>0</v>
      </c>
      <c r="D19" s="75">
        <v>0</v>
      </c>
      <c r="E19" s="75">
        <v>0</v>
      </c>
      <c r="F19" s="75">
        <v>0</v>
      </c>
      <c r="G19" s="76">
        <v>0</v>
      </c>
      <c r="H19" s="76">
        <v>0</v>
      </c>
      <c r="I19" s="74">
        <f t="shared" si="2"/>
        <v>0</v>
      </c>
      <c r="J19" s="75">
        <v>0</v>
      </c>
      <c r="K19" s="76">
        <v>0</v>
      </c>
      <c r="L19" s="74">
        <v>10</v>
      </c>
      <c r="M19" s="75">
        <v>11</v>
      </c>
      <c r="N19" s="130">
        <v>31</v>
      </c>
      <c r="O19" s="32">
        <f t="shared" si="3"/>
        <v>0</v>
      </c>
      <c r="P19" s="32">
        <f t="shared" si="0"/>
        <v>0</v>
      </c>
      <c r="Q19" s="32">
        <f t="shared" si="4"/>
        <v>0</v>
      </c>
      <c r="R19" s="32">
        <f t="shared" si="1"/>
        <v>0</v>
      </c>
      <c r="S19" s="33">
        <f t="shared" si="5"/>
        <v>0</v>
      </c>
      <c r="T19" s="33">
        <f t="shared" si="6"/>
        <v>0</v>
      </c>
      <c r="U19" s="34">
        <f t="shared" si="7"/>
        <v>0</v>
      </c>
      <c r="V19" s="32">
        <v>0</v>
      </c>
      <c r="W19" s="33">
        <v>0</v>
      </c>
      <c r="X19" s="131">
        <v>0.01466275659824047</v>
      </c>
      <c r="Y19" s="132">
        <v>0.016152717</v>
      </c>
      <c r="Z19" s="133">
        <v>0.045994065</v>
      </c>
    </row>
    <row r="20" spans="1:26" s="145" customFormat="1" ht="13.5" customHeight="1">
      <c r="A20" s="402"/>
      <c r="B20" s="129" t="s">
        <v>15</v>
      </c>
      <c r="C20" s="74">
        <v>0</v>
      </c>
      <c r="D20" s="75">
        <v>0</v>
      </c>
      <c r="E20" s="75">
        <v>0</v>
      </c>
      <c r="F20" s="75">
        <v>0</v>
      </c>
      <c r="G20" s="76">
        <v>0</v>
      </c>
      <c r="H20" s="76">
        <v>0</v>
      </c>
      <c r="I20" s="74">
        <f t="shared" si="2"/>
        <v>0</v>
      </c>
      <c r="J20" s="75">
        <v>0</v>
      </c>
      <c r="K20" s="76">
        <v>0</v>
      </c>
      <c r="L20" s="74">
        <v>12</v>
      </c>
      <c r="M20" s="75">
        <v>10</v>
      </c>
      <c r="N20" s="130">
        <v>26</v>
      </c>
      <c r="O20" s="32">
        <f t="shared" si="3"/>
        <v>0</v>
      </c>
      <c r="P20" s="32">
        <f t="shared" si="0"/>
        <v>0</v>
      </c>
      <c r="Q20" s="32">
        <f t="shared" si="4"/>
        <v>0</v>
      </c>
      <c r="R20" s="32">
        <f t="shared" si="1"/>
        <v>0</v>
      </c>
      <c r="S20" s="33">
        <f t="shared" si="5"/>
        <v>0</v>
      </c>
      <c r="T20" s="33">
        <f t="shared" si="6"/>
        <v>0</v>
      </c>
      <c r="U20" s="34">
        <f t="shared" si="7"/>
        <v>0</v>
      </c>
      <c r="V20" s="32">
        <v>0</v>
      </c>
      <c r="W20" s="33">
        <v>0</v>
      </c>
      <c r="X20" s="131">
        <v>0.01762114537444934</v>
      </c>
      <c r="Y20" s="132">
        <v>0.014727541</v>
      </c>
      <c r="Z20" s="133">
        <v>0.038291605</v>
      </c>
    </row>
    <row r="21" spans="1:26" s="145" customFormat="1" ht="13.5" customHeight="1">
      <c r="A21" s="402"/>
      <c r="B21" s="129" t="s">
        <v>16</v>
      </c>
      <c r="C21" s="77">
        <v>0</v>
      </c>
      <c r="D21" s="78">
        <v>0</v>
      </c>
      <c r="E21" s="78">
        <v>0</v>
      </c>
      <c r="F21" s="78">
        <v>0</v>
      </c>
      <c r="G21" s="79">
        <v>0</v>
      </c>
      <c r="H21" s="79">
        <v>0</v>
      </c>
      <c r="I21" s="77">
        <f t="shared" si="2"/>
        <v>0</v>
      </c>
      <c r="J21" s="78">
        <v>0</v>
      </c>
      <c r="K21" s="79">
        <v>0</v>
      </c>
      <c r="L21" s="77">
        <v>8</v>
      </c>
      <c r="M21" s="78">
        <v>18</v>
      </c>
      <c r="N21" s="135">
        <v>19</v>
      </c>
      <c r="O21" s="46">
        <f t="shared" si="3"/>
        <v>0</v>
      </c>
      <c r="P21" s="46">
        <f t="shared" si="0"/>
        <v>0</v>
      </c>
      <c r="Q21" s="46">
        <f t="shared" si="4"/>
        <v>0</v>
      </c>
      <c r="R21" s="46">
        <f t="shared" si="1"/>
        <v>0</v>
      </c>
      <c r="S21" s="47">
        <f t="shared" si="5"/>
        <v>0</v>
      </c>
      <c r="T21" s="47">
        <f t="shared" si="6"/>
        <v>0</v>
      </c>
      <c r="U21" s="48">
        <f t="shared" si="7"/>
        <v>0</v>
      </c>
      <c r="V21" s="46">
        <v>0</v>
      </c>
      <c r="W21" s="47">
        <v>0</v>
      </c>
      <c r="X21" s="136">
        <v>0.0121765601217656</v>
      </c>
      <c r="Y21" s="137">
        <v>0.026587888</v>
      </c>
      <c r="Z21" s="138">
        <v>0.028231798</v>
      </c>
    </row>
    <row r="22" spans="1:26" s="145" customFormat="1" ht="13.5" customHeight="1">
      <c r="A22" s="402">
        <v>5</v>
      </c>
      <c r="B22" s="139" t="s">
        <v>17</v>
      </c>
      <c r="C22" s="80">
        <v>0</v>
      </c>
      <c r="D22" s="81">
        <v>0</v>
      </c>
      <c r="E22" s="81">
        <v>0</v>
      </c>
      <c r="F22" s="81">
        <v>0</v>
      </c>
      <c r="G22" s="82">
        <v>0</v>
      </c>
      <c r="H22" s="82">
        <v>0</v>
      </c>
      <c r="I22" s="80">
        <f t="shared" si="2"/>
        <v>0</v>
      </c>
      <c r="J22" s="81">
        <v>0</v>
      </c>
      <c r="K22" s="82">
        <v>0</v>
      </c>
      <c r="L22" s="80">
        <v>8</v>
      </c>
      <c r="M22" s="81">
        <v>14</v>
      </c>
      <c r="N22" s="141">
        <v>17</v>
      </c>
      <c r="O22" s="84">
        <f t="shared" si="3"/>
        <v>0</v>
      </c>
      <c r="P22" s="84">
        <f t="shared" si="0"/>
        <v>0</v>
      </c>
      <c r="Q22" s="84">
        <f t="shared" si="4"/>
        <v>0</v>
      </c>
      <c r="R22" s="84">
        <f t="shared" si="1"/>
        <v>0</v>
      </c>
      <c r="S22" s="85">
        <f t="shared" si="5"/>
        <v>0</v>
      </c>
      <c r="T22" s="85">
        <f t="shared" si="6"/>
        <v>0</v>
      </c>
      <c r="U22" s="86">
        <f t="shared" si="7"/>
        <v>0</v>
      </c>
      <c r="V22" s="84">
        <v>0</v>
      </c>
      <c r="W22" s="85">
        <v>0</v>
      </c>
      <c r="X22" s="142">
        <v>0.011747430249632892</v>
      </c>
      <c r="Y22" s="143">
        <v>0.021472393</v>
      </c>
      <c r="Z22" s="144">
        <v>0.025525526</v>
      </c>
    </row>
    <row r="23" spans="1:26" s="145" customFormat="1" ht="13.5" customHeight="1">
      <c r="A23" s="402"/>
      <c r="B23" s="129" t="s">
        <v>18</v>
      </c>
      <c r="C23" s="74">
        <v>0</v>
      </c>
      <c r="D23" s="75">
        <v>0</v>
      </c>
      <c r="E23" s="75">
        <v>0</v>
      </c>
      <c r="F23" s="75">
        <v>0</v>
      </c>
      <c r="G23" s="76">
        <v>0</v>
      </c>
      <c r="H23" s="76">
        <v>0</v>
      </c>
      <c r="I23" s="74">
        <f t="shared" si="2"/>
        <v>0</v>
      </c>
      <c r="J23" s="75">
        <v>0</v>
      </c>
      <c r="K23" s="76">
        <v>0</v>
      </c>
      <c r="L23" s="74">
        <v>13</v>
      </c>
      <c r="M23" s="75">
        <v>7</v>
      </c>
      <c r="N23" s="130">
        <v>17</v>
      </c>
      <c r="O23" s="32">
        <f t="shared" si="3"/>
        <v>0</v>
      </c>
      <c r="P23" s="32">
        <f t="shared" si="0"/>
        <v>0</v>
      </c>
      <c r="Q23" s="32">
        <f t="shared" si="4"/>
        <v>0</v>
      </c>
      <c r="R23" s="32">
        <f t="shared" si="1"/>
        <v>0</v>
      </c>
      <c r="S23" s="33">
        <f t="shared" si="5"/>
        <v>0</v>
      </c>
      <c r="T23" s="33">
        <f t="shared" si="6"/>
        <v>0</v>
      </c>
      <c r="U23" s="34">
        <f t="shared" si="7"/>
        <v>0</v>
      </c>
      <c r="V23" s="32">
        <v>0</v>
      </c>
      <c r="W23" s="33">
        <v>0</v>
      </c>
      <c r="X23" s="131">
        <v>0.01908957415565345</v>
      </c>
      <c r="Y23" s="132">
        <v>0.010416667</v>
      </c>
      <c r="Z23" s="133">
        <v>0.025073746</v>
      </c>
    </row>
    <row r="24" spans="1:26" s="145" customFormat="1" ht="13.5" customHeight="1">
      <c r="A24" s="402"/>
      <c r="B24" s="129" t="s">
        <v>19</v>
      </c>
      <c r="C24" s="74">
        <v>0</v>
      </c>
      <c r="D24" s="75">
        <v>0</v>
      </c>
      <c r="E24" s="75">
        <v>0</v>
      </c>
      <c r="F24" s="75">
        <v>0</v>
      </c>
      <c r="G24" s="76">
        <v>0</v>
      </c>
      <c r="H24" s="76">
        <v>0</v>
      </c>
      <c r="I24" s="74">
        <f t="shared" si="2"/>
        <v>0</v>
      </c>
      <c r="J24" s="75">
        <v>0</v>
      </c>
      <c r="K24" s="76">
        <v>2</v>
      </c>
      <c r="L24" s="74">
        <v>23</v>
      </c>
      <c r="M24" s="75">
        <v>8</v>
      </c>
      <c r="N24" s="130">
        <v>15</v>
      </c>
      <c r="O24" s="32">
        <f t="shared" si="3"/>
        <v>0</v>
      </c>
      <c r="P24" s="32">
        <f t="shared" si="0"/>
        <v>0</v>
      </c>
      <c r="Q24" s="32">
        <f t="shared" si="4"/>
        <v>0</v>
      </c>
      <c r="R24" s="32">
        <f t="shared" si="1"/>
        <v>0</v>
      </c>
      <c r="S24" s="33">
        <f t="shared" si="5"/>
        <v>0</v>
      </c>
      <c r="T24" s="33">
        <f t="shared" si="6"/>
        <v>0</v>
      </c>
      <c r="U24" s="34">
        <f t="shared" si="7"/>
        <v>0</v>
      </c>
      <c r="V24" s="32">
        <v>0</v>
      </c>
      <c r="W24" s="33">
        <v>0.25</v>
      </c>
      <c r="X24" s="131">
        <v>0.033823529411764704</v>
      </c>
      <c r="Y24" s="132">
        <v>0.01174743</v>
      </c>
      <c r="Z24" s="133">
        <v>0.022091311</v>
      </c>
    </row>
    <row r="25" spans="1:26" s="145" customFormat="1" ht="13.5" customHeight="1">
      <c r="A25" s="402"/>
      <c r="B25" s="129" t="s">
        <v>20</v>
      </c>
      <c r="C25" s="74">
        <v>0</v>
      </c>
      <c r="D25" s="75">
        <v>0</v>
      </c>
      <c r="E25" s="75">
        <v>0</v>
      </c>
      <c r="F25" s="75">
        <v>0</v>
      </c>
      <c r="G25" s="76">
        <v>0</v>
      </c>
      <c r="H25" s="76">
        <v>0</v>
      </c>
      <c r="I25" s="74">
        <f t="shared" si="2"/>
        <v>0</v>
      </c>
      <c r="J25" s="75">
        <v>0</v>
      </c>
      <c r="K25" s="76">
        <v>0</v>
      </c>
      <c r="L25" s="74">
        <v>12</v>
      </c>
      <c r="M25" s="75">
        <v>8</v>
      </c>
      <c r="N25" s="130">
        <v>20</v>
      </c>
      <c r="O25" s="32">
        <f t="shared" si="3"/>
        <v>0</v>
      </c>
      <c r="P25" s="32">
        <f t="shared" si="0"/>
        <v>0</v>
      </c>
      <c r="Q25" s="32">
        <f t="shared" si="4"/>
        <v>0</v>
      </c>
      <c r="R25" s="32">
        <f t="shared" si="1"/>
        <v>0</v>
      </c>
      <c r="S25" s="33">
        <f t="shared" si="5"/>
        <v>0</v>
      </c>
      <c r="T25" s="33">
        <f t="shared" si="6"/>
        <v>0</v>
      </c>
      <c r="U25" s="34">
        <f t="shared" si="7"/>
        <v>0</v>
      </c>
      <c r="V25" s="32">
        <v>0</v>
      </c>
      <c r="W25" s="33">
        <v>0</v>
      </c>
      <c r="X25" s="131">
        <v>0.017673048600883652</v>
      </c>
      <c r="Y25" s="132">
        <v>0.01179941</v>
      </c>
      <c r="Z25" s="133">
        <v>0.029455081</v>
      </c>
    </row>
    <row r="26" spans="1:26" s="145" customFormat="1" ht="13.5" customHeight="1">
      <c r="A26" s="402">
        <v>6</v>
      </c>
      <c r="B26" s="139" t="s">
        <v>21</v>
      </c>
      <c r="C26" s="80">
        <v>0</v>
      </c>
      <c r="D26" s="81">
        <v>0</v>
      </c>
      <c r="E26" s="81">
        <v>0</v>
      </c>
      <c r="F26" s="81">
        <v>0</v>
      </c>
      <c r="G26" s="82">
        <v>0</v>
      </c>
      <c r="H26" s="82">
        <v>0</v>
      </c>
      <c r="I26" s="80">
        <f t="shared" si="2"/>
        <v>0</v>
      </c>
      <c r="J26" s="81">
        <v>0</v>
      </c>
      <c r="K26" s="82">
        <v>0</v>
      </c>
      <c r="L26" s="80">
        <v>8</v>
      </c>
      <c r="M26" s="81">
        <v>8</v>
      </c>
      <c r="N26" s="141">
        <v>14</v>
      </c>
      <c r="O26" s="84">
        <f t="shared" si="3"/>
        <v>0</v>
      </c>
      <c r="P26" s="84">
        <f t="shared" si="0"/>
        <v>0</v>
      </c>
      <c r="Q26" s="84">
        <f t="shared" si="4"/>
        <v>0</v>
      </c>
      <c r="R26" s="84">
        <f t="shared" si="1"/>
        <v>0</v>
      </c>
      <c r="S26" s="85">
        <f t="shared" si="5"/>
        <v>0</v>
      </c>
      <c r="T26" s="85">
        <f t="shared" si="6"/>
        <v>0</v>
      </c>
      <c r="U26" s="86">
        <f t="shared" si="7"/>
        <v>0</v>
      </c>
      <c r="V26" s="84">
        <v>0</v>
      </c>
      <c r="W26" s="85">
        <v>0</v>
      </c>
      <c r="X26" s="142">
        <v>0.011747430249632892</v>
      </c>
      <c r="Y26" s="143">
        <v>0.011730205</v>
      </c>
      <c r="Z26" s="144">
        <v>0.020618557</v>
      </c>
    </row>
    <row r="27" spans="1:26" s="145" customFormat="1" ht="13.5" customHeight="1">
      <c r="A27" s="402"/>
      <c r="B27" s="129" t="s">
        <v>22</v>
      </c>
      <c r="C27" s="74">
        <v>0</v>
      </c>
      <c r="D27" s="75">
        <v>0</v>
      </c>
      <c r="E27" s="75">
        <v>0</v>
      </c>
      <c r="F27" s="75">
        <v>0</v>
      </c>
      <c r="G27" s="76">
        <v>0</v>
      </c>
      <c r="H27" s="76">
        <v>0</v>
      </c>
      <c r="I27" s="74">
        <f t="shared" si="2"/>
        <v>0</v>
      </c>
      <c r="J27" s="75">
        <v>0</v>
      </c>
      <c r="K27" s="76">
        <v>1</v>
      </c>
      <c r="L27" s="74">
        <v>14</v>
      </c>
      <c r="M27" s="75">
        <v>11</v>
      </c>
      <c r="N27" s="130">
        <v>17</v>
      </c>
      <c r="O27" s="32">
        <f t="shared" si="3"/>
        <v>0</v>
      </c>
      <c r="P27" s="32">
        <f t="shared" si="0"/>
        <v>0</v>
      </c>
      <c r="Q27" s="32">
        <f t="shared" si="4"/>
        <v>0</v>
      </c>
      <c r="R27" s="32">
        <f t="shared" si="1"/>
        <v>0</v>
      </c>
      <c r="S27" s="33">
        <f t="shared" si="5"/>
        <v>0</v>
      </c>
      <c r="T27" s="33">
        <f t="shared" si="6"/>
        <v>0</v>
      </c>
      <c r="U27" s="34">
        <f t="shared" si="7"/>
        <v>0</v>
      </c>
      <c r="V27" s="32">
        <v>0</v>
      </c>
      <c r="W27" s="33">
        <v>0.125</v>
      </c>
      <c r="X27" s="131">
        <v>0.02064896755162242</v>
      </c>
      <c r="Y27" s="132">
        <v>0.016152717</v>
      </c>
      <c r="Z27" s="133">
        <v>0.025</v>
      </c>
    </row>
    <row r="28" spans="1:26" s="145" customFormat="1" ht="13.5" customHeight="1">
      <c r="A28" s="402"/>
      <c r="B28" s="129" t="s">
        <v>23</v>
      </c>
      <c r="C28" s="74">
        <v>0</v>
      </c>
      <c r="D28" s="75">
        <v>0</v>
      </c>
      <c r="E28" s="75">
        <v>0</v>
      </c>
      <c r="F28" s="75">
        <v>0</v>
      </c>
      <c r="G28" s="76">
        <v>0</v>
      </c>
      <c r="H28" s="76">
        <v>0</v>
      </c>
      <c r="I28" s="74">
        <f t="shared" si="2"/>
        <v>0</v>
      </c>
      <c r="J28" s="75">
        <v>0</v>
      </c>
      <c r="K28" s="76">
        <v>3</v>
      </c>
      <c r="L28" s="74">
        <v>7</v>
      </c>
      <c r="M28" s="75">
        <v>2</v>
      </c>
      <c r="N28" s="130">
        <v>16</v>
      </c>
      <c r="O28" s="32">
        <f t="shared" si="3"/>
        <v>0</v>
      </c>
      <c r="P28" s="32">
        <f t="shared" si="0"/>
        <v>0</v>
      </c>
      <c r="Q28" s="32">
        <f t="shared" si="4"/>
        <v>0</v>
      </c>
      <c r="R28" s="32">
        <f t="shared" si="1"/>
        <v>0</v>
      </c>
      <c r="S28" s="33">
        <f t="shared" si="5"/>
        <v>0</v>
      </c>
      <c r="T28" s="33">
        <f t="shared" si="6"/>
        <v>0</v>
      </c>
      <c r="U28" s="34">
        <f t="shared" si="7"/>
        <v>0</v>
      </c>
      <c r="V28" s="32">
        <v>0</v>
      </c>
      <c r="W28" s="33">
        <v>0.375</v>
      </c>
      <c r="X28" s="131">
        <v>0.010279001468428781</v>
      </c>
      <c r="Y28" s="132">
        <v>0.002932551</v>
      </c>
      <c r="Z28" s="133">
        <v>0.023668639</v>
      </c>
    </row>
    <row r="29" spans="1:26" s="145" customFormat="1" ht="13.5" customHeight="1">
      <c r="A29" s="402"/>
      <c r="B29" s="129" t="s">
        <v>24</v>
      </c>
      <c r="C29" s="74">
        <v>0</v>
      </c>
      <c r="D29" s="75">
        <v>0</v>
      </c>
      <c r="E29" s="75">
        <v>0</v>
      </c>
      <c r="F29" s="75">
        <v>0</v>
      </c>
      <c r="G29" s="76">
        <v>0</v>
      </c>
      <c r="H29" s="76">
        <v>0</v>
      </c>
      <c r="I29" s="74">
        <f t="shared" si="2"/>
        <v>0</v>
      </c>
      <c r="J29" s="75">
        <v>0</v>
      </c>
      <c r="K29" s="76">
        <v>0</v>
      </c>
      <c r="L29" s="74">
        <v>17</v>
      </c>
      <c r="M29" s="75">
        <v>5</v>
      </c>
      <c r="N29" s="130">
        <v>17</v>
      </c>
      <c r="O29" s="32">
        <f t="shared" si="3"/>
        <v>0</v>
      </c>
      <c r="P29" s="32">
        <f t="shared" si="0"/>
        <v>0</v>
      </c>
      <c r="Q29" s="32">
        <f t="shared" si="4"/>
        <v>0</v>
      </c>
      <c r="R29" s="32">
        <f t="shared" si="1"/>
        <v>0</v>
      </c>
      <c r="S29" s="33">
        <f t="shared" si="5"/>
        <v>0</v>
      </c>
      <c r="T29" s="33">
        <f t="shared" si="6"/>
        <v>0</v>
      </c>
      <c r="U29" s="34">
        <f t="shared" si="7"/>
        <v>0</v>
      </c>
      <c r="V29" s="32">
        <v>0</v>
      </c>
      <c r="W29" s="33">
        <v>0</v>
      </c>
      <c r="X29" s="131">
        <v>0.024926686217008796</v>
      </c>
      <c r="Y29" s="132">
        <v>0.007374631</v>
      </c>
      <c r="Z29" s="133">
        <v>0.025</v>
      </c>
    </row>
    <row r="30" spans="1:26" s="145" customFormat="1" ht="13.5" customHeight="1">
      <c r="A30" s="402">
        <v>7</v>
      </c>
      <c r="B30" s="139" t="s">
        <v>25</v>
      </c>
      <c r="C30" s="80">
        <v>0</v>
      </c>
      <c r="D30" s="81">
        <v>0</v>
      </c>
      <c r="E30" s="81">
        <v>0</v>
      </c>
      <c r="F30" s="81">
        <v>0</v>
      </c>
      <c r="G30" s="82">
        <v>0</v>
      </c>
      <c r="H30" s="82">
        <v>0</v>
      </c>
      <c r="I30" s="80">
        <f t="shared" si="2"/>
        <v>0</v>
      </c>
      <c r="J30" s="81">
        <v>0</v>
      </c>
      <c r="K30" s="82">
        <v>0</v>
      </c>
      <c r="L30" s="80">
        <v>10</v>
      </c>
      <c r="M30" s="81">
        <v>18</v>
      </c>
      <c r="N30" s="141">
        <v>18</v>
      </c>
      <c r="O30" s="84">
        <f t="shared" si="3"/>
        <v>0</v>
      </c>
      <c r="P30" s="84">
        <f t="shared" si="0"/>
        <v>0</v>
      </c>
      <c r="Q30" s="84">
        <f t="shared" si="4"/>
        <v>0</v>
      </c>
      <c r="R30" s="84">
        <f t="shared" si="1"/>
        <v>0</v>
      </c>
      <c r="S30" s="85">
        <f t="shared" si="5"/>
        <v>0</v>
      </c>
      <c r="T30" s="85">
        <f t="shared" si="6"/>
        <v>0</v>
      </c>
      <c r="U30" s="86">
        <f t="shared" si="7"/>
        <v>0</v>
      </c>
      <c r="V30" s="84">
        <v>0</v>
      </c>
      <c r="W30" s="85">
        <v>0</v>
      </c>
      <c r="X30" s="142">
        <v>0.014684287812041116</v>
      </c>
      <c r="Y30" s="143">
        <v>0.026587888</v>
      </c>
      <c r="Z30" s="144">
        <v>0.026587888</v>
      </c>
    </row>
    <row r="31" spans="1:26" s="145" customFormat="1" ht="13.5" customHeight="1">
      <c r="A31" s="402"/>
      <c r="B31" s="129" t="s">
        <v>26</v>
      </c>
      <c r="C31" s="74">
        <v>0</v>
      </c>
      <c r="D31" s="75">
        <v>0</v>
      </c>
      <c r="E31" s="75">
        <v>0</v>
      </c>
      <c r="F31" s="75">
        <v>0</v>
      </c>
      <c r="G31" s="76">
        <v>0</v>
      </c>
      <c r="H31" s="76">
        <v>0</v>
      </c>
      <c r="I31" s="74">
        <f t="shared" si="2"/>
        <v>0</v>
      </c>
      <c r="J31" s="75">
        <v>0</v>
      </c>
      <c r="K31" s="76">
        <v>0</v>
      </c>
      <c r="L31" s="74">
        <v>14</v>
      </c>
      <c r="M31" s="75">
        <v>6</v>
      </c>
      <c r="N31" s="130">
        <v>11</v>
      </c>
      <c r="O31" s="32">
        <f t="shared" si="3"/>
        <v>0</v>
      </c>
      <c r="P31" s="32">
        <f t="shared" si="0"/>
        <v>0</v>
      </c>
      <c r="Q31" s="32">
        <f t="shared" si="4"/>
        <v>0</v>
      </c>
      <c r="R31" s="32">
        <f t="shared" si="1"/>
        <v>0</v>
      </c>
      <c r="S31" s="33">
        <f t="shared" si="5"/>
        <v>0</v>
      </c>
      <c r="T31" s="33">
        <f t="shared" si="6"/>
        <v>0</v>
      </c>
      <c r="U31" s="34">
        <f t="shared" si="7"/>
        <v>0</v>
      </c>
      <c r="V31" s="32">
        <v>0</v>
      </c>
      <c r="W31" s="33">
        <v>0</v>
      </c>
      <c r="X31" s="131">
        <v>0.0206794682422452</v>
      </c>
      <c r="Y31" s="132">
        <v>0.008849558</v>
      </c>
      <c r="Z31" s="133">
        <v>0.016152717</v>
      </c>
    </row>
    <row r="32" spans="1:26" s="145" customFormat="1" ht="13.5" customHeight="1">
      <c r="A32" s="402"/>
      <c r="B32" s="129" t="s">
        <v>27</v>
      </c>
      <c r="C32" s="74">
        <v>0</v>
      </c>
      <c r="D32" s="75">
        <v>0</v>
      </c>
      <c r="E32" s="75">
        <v>0</v>
      </c>
      <c r="F32" s="75">
        <v>0</v>
      </c>
      <c r="G32" s="76">
        <v>0</v>
      </c>
      <c r="H32" s="76">
        <v>0</v>
      </c>
      <c r="I32" s="74">
        <f t="shared" si="2"/>
        <v>0</v>
      </c>
      <c r="J32" s="75">
        <v>0</v>
      </c>
      <c r="K32" s="76">
        <v>0</v>
      </c>
      <c r="L32" s="74">
        <v>18</v>
      </c>
      <c r="M32" s="75">
        <v>10</v>
      </c>
      <c r="N32" s="130">
        <v>13</v>
      </c>
      <c r="O32" s="32">
        <f t="shared" si="3"/>
        <v>0</v>
      </c>
      <c r="P32" s="32">
        <f t="shared" si="0"/>
        <v>0</v>
      </c>
      <c r="Q32" s="32">
        <f t="shared" si="4"/>
        <v>0</v>
      </c>
      <c r="R32" s="32">
        <f t="shared" si="1"/>
        <v>0</v>
      </c>
      <c r="S32" s="33">
        <f t="shared" si="5"/>
        <v>0</v>
      </c>
      <c r="T32" s="33">
        <f t="shared" si="6"/>
        <v>0</v>
      </c>
      <c r="U32" s="34">
        <f t="shared" si="7"/>
        <v>0</v>
      </c>
      <c r="V32" s="32">
        <v>0</v>
      </c>
      <c r="W32" s="33">
        <v>0</v>
      </c>
      <c r="X32" s="131">
        <v>0.02654867256637168</v>
      </c>
      <c r="Y32" s="132">
        <v>0.014749263</v>
      </c>
      <c r="Z32" s="133">
        <v>0.019259259</v>
      </c>
    </row>
    <row r="33" spans="1:26" s="145" customFormat="1" ht="13.5" customHeight="1">
      <c r="A33" s="402"/>
      <c r="B33" s="129" t="s">
        <v>28</v>
      </c>
      <c r="C33" s="74">
        <v>0</v>
      </c>
      <c r="D33" s="75">
        <v>0</v>
      </c>
      <c r="E33" s="75">
        <v>0</v>
      </c>
      <c r="F33" s="75">
        <v>0</v>
      </c>
      <c r="G33" s="76">
        <v>0</v>
      </c>
      <c r="H33" s="76">
        <v>0</v>
      </c>
      <c r="I33" s="74">
        <f t="shared" si="2"/>
        <v>0</v>
      </c>
      <c r="J33" s="75">
        <v>0</v>
      </c>
      <c r="K33" s="76">
        <v>0</v>
      </c>
      <c r="L33" s="74">
        <v>3</v>
      </c>
      <c r="M33" s="75">
        <v>13</v>
      </c>
      <c r="N33" s="130">
        <v>12</v>
      </c>
      <c r="O33" s="32">
        <f t="shared" si="3"/>
        <v>0</v>
      </c>
      <c r="P33" s="32">
        <f t="shared" si="0"/>
        <v>0</v>
      </c>
      <c r="Q33" s="32">
        <f t="shared" si="4"/>
        <v>0</v>
      </c>
      <c r="R33" s="32">
        <f t="shared" si="1"/>
        <v>0</v>
      </c>
      <c r="S33" s="33">
        <f t="shared" si="5"/>
        <v>0</v>
      </c>
      <c r="T33" s="33">
        <f t="shared" si="6"/>
        <v>0</v>
      </c>
      <c r="U33" s="34">
        <f t="shared" si="7"/>
        <v>0</v>
      </c>
      <c r="V33" s="32">
        <v>0</v>
      </c>
      <c r="W33" s="33">
        <v>0</v>
      </c>
      <c r="X33" s="131">
        <v>0.004398826979472141</v>
      </c>
      <c r="Y33" s="132">
        <v>0.019230769</v>
      </c>
      <c r="Z33" s="133">
        <v>0.017883756</v>
      </c>
    </row>
    <row r="34" spans="1:26" s="145" customFormat="1" ht="13.5" customHeight="1">
      <c r="A34" s="402"/>
      <c r="B34" s="129" t="s">
        <v>29</v>
      </c>
      <c r="C34" s="74">
        <v>0</v>
      </c>
      <c r="D34" s="75">
        <v>0</v>
      </c>
      <c r="E34" s="75">
        <v>0</v>
      </c>
      <c r="F34" s="75">
        <v>0</v>
      </c>
      <c r="G34" s="76">
        <v>0</v>
      </c>
      <c r="H34" s="76">
        <v>0</v>
      </c>
      <c r="I34" s="74">
        <f t="shared" si="2"/>
        <v>0</v>
      </c>
      <c r="J34" s="75">
        <v>0</v>
      </c>
      <c r="K34" s="76">
        <v>0</v>
      </c>
      <c r="L34" s="74">
        <v>15</v>
      </c>
      <c r="M34" s="75">
        <v>11</v>
      </c>
      <c r="N34" s="130">
        <v>16</v>
      </c>
      <c r="O34" s="32">
        <f t="shared" si="3"/>
        <v>0</v>
      </c>
      <c r="P34" s="32">
        <f t="shared" si="0"/>
        <v>0</v>
      </c>
      <c r="Q34" s="32">
        <f t="shared" si="4"/>
        <v>0</v>
      </c>
      <c r="R34" s="32">
        <f t="shared" si="1"/>
        <v>0</v>
      </c>
      <c r="S34" s="33">
        <f t="shared" si="5"/>
        <v>0</v>
      </c>
      <c r="T34" s="33">
        <f t="shared" si="6"/>
        <v>0</v>
      </c>
      <c r="U34" s="34">
        <f t="shared" si="7"/>
        <v>0</v>
      </c>
      <c r="V34" s="32">
        <v>0</v>
      </c>
      <c r="W34" s="33">
        <v>0</v>
      </c>
      <c r="X34" s="131">
        <v>0.022058823529411766</v>
      </c>
      <c r="Y34" s="132">
        <v>0.016296296</v>
      </c>
      <c r="Z34" s="133">
        <v>0.023529412</v>
      </c>
    </row>
    <row r="35" spans="1:26" s="145" customFormat="1" ht="13.5" customHeight="1">
      <c r="A35" s="402">
        <v>8</v>
      </c>
      <c r="B35" s="139" t="s">
        <v>30</v>
      </c>
      <c r="C35" s="80">
        <v>0</v>
      </c>
      <c r="D35" s="81">
        <v>0</v>
      </c>
      <c r="E35" s="81">
        <v>0</v>
      </c>
      <c r="F35" s="81">
        <v>0</v>
      </c>
      <c r="G35" s="82">
        <v>0</v>
      </c>
      <c r="H35" s="82">
        <v>0</v>
      </c>
      <c r="I35" s="80">
        <f t="shared" si="2"/>
        <v>0</v>
      </c>
      <c r="J35" s="81">
        <v>0</v>
      </c>
      <c r="K35" s="82">
        <v>0</v>
      </c>
      <c r="L35" s="80">
        <v>13</v>
      </c>
      <c r="M35" s="81">
        <v>12</v>
      </c>
      <c r="N35" s="141">
        <v>14</v>
      </c>
      <c r="O35" s="84">
        <f t="shared" si="3"/>
        <v>0</v>
      </c>
      <c r="P35" s="84">
        <f t="shared" si="0"/>
        <v>0</v>
      </c>
      <c r="Q35" s="84">
        <f t="shared" si="4"/>
        <v>0</v>
      </c>
      <c r="R35" s="84">
        <f t="shared" si="1"/>
        <v>0</v>
      </c>
      <c r="S35" s="85">
        <f t="shared" si="5"/>
        <v>0</v>
      </c>
      <c r="T35" s="85">
        <f t="shared" si="6"/>
        <v>0</v>
      </c>
      <c r="U35" s="86">
        <f t="shared" si="7"/>
        <v>0</v>
      </c>
      <c r="V35" s="84">
        <v>0</v>
      </c>
      <c r="W35" s="85">
        <v>0</v>
      </c>
      <c r="X35" s="142">
        <v>0.01911764705882353</v>
      </c>
      <c r="Y35" s="143">
        <v>0.017777778</v>
      </c>
      <c r="Z35" s="144">
        <v>0.020679468</v>
      </c>
    </row>
    <row r="36" spans="1:26" s="145" customFormat="1" ht="13.5" customHeight="1">
      <c r="A36" s="402"/>
      <c r="B36" s="129" t="s">
        <v>31</v>
      </c>
      <c r="C36" s="74">
        <v>0</v>
      </c>
      <c r="D36" s="75">
        <v>0</v>
      </c>
      <c r="E36" s="75">
        <v>1</v>
      </c>
      <c r="F36" s="75">
        <v>0</v>
      </c>
      <c r="G36" s="76">
        <v>0</v>
      </c>
      <c r="H36" s="76">
        <v>0</v>
      </c>
      <c r="I36" s="74">
        <f t="shared" si="2"/>
        <v>1</v>
      </c>
      <c r="J36" s="75">
        <v>0</v>
      </c>
      <c r="K36" s="76">
        <v>0</v>
      </c>
      <c r="L36" s="74">
        <v>11</v>
      </c>
      <c r="M36" s="75">
        <v>4</v>
      </c>
      <c r="N36" s="130">
        <v>18</v>
      </c>
      <c r="O36" s="32">
        <f t="shared" si="3"/>
        <v>0</v>
      </c>
      <c r="P36" s="32">
        <f t="shared" si="0"/>
        <v>0</v>
      </c>
      <c r="Q36" s="32">
        <f t="shared" si="4"/>
        <v>0.3333333333333333</v>
      </c>
      <c r="R36" s="32">
        <f t="shared" si="1"/>
        <v>0</v>
      </c>
      <c r="S36" s="33">
        <f t="shared" si="5"/>
        <v>0</v>
      </c>
      <c r="T36" s="33">
        <f t="shared" si="6"/>
        <v>0</v>
      </c>
      <c r="U36" s="34">
        <f t="shared" si="7"/>
        <v>0.125</v>
      </c>
      <c r="V36" s="32">
        <v>0</v>
      </c>
      <c r="W36" s="33">
        <v>0</v>
      </c>
      <c r="X36" s="131">
        <v>0.016566265060240965</v>
      </c>
      <c r="Y36" s="132">
        <v>0.006033183</v>
      </c>
      <c r="Z36" s="133">
        <v>0.026986507</v>
      </c>
    </row>
    <row r="37" spans="1:26" s="145" customFormat="1" ht="13.5" customHeight="1">
      <c r="A37" s="402"/>
      <c r="B37" s="129" t="s">
        <v>32</v>
      </c>
      <c r="C37" s="74">
        <v>0</v>
      </c>
      <c r="D37" s="75">
        <v>0</v>
      </c>
      <c r="E37" s="75">
        <v>0</v>
      </c>
      <c r="F37" s="75">
        <v>0</v>
      </c>
      <c r="G37" s="76">
        <v>0</v>
      </c>
      <c r="H37" s="76">
        <v>0</v>
      </c>
      <c r="I37" s="74">
        <f t="shared" si="2"/>
        <v>0</v>
      </c>
      <c r="J37" s="75">
        <v>0</v>
      </c>
      <c r="K37" s="76">
        <v>0</v>
      </c>
      <c r="L37" s="74">
        <v>10</v>
      </c>
      <c r="M37" s="75">
        <v>5</v>
      </c>
      <c r="N37" s="130">
        <v>9</v>
      </c>
      <c r="O37" s="32">
        <f aca="true" t="shared" si="8" ref="O37:O56">C37</f>
        <v>0</v>
      </c>
      <c r="P37" s="32">
        <f aca="true" t="shared" si="9" ref="P37:P56">D37</f>
        <v>0</v>
      </c>
      <c r="Q37" s="32">
        <f aca="true" t="shared" si="10" ref="Q37:Q56">E37/3</f>
        <v>0</v>
      </c>
      <c r="R37" s="32">
        <f aca="true" t="shared" si="11" ref="R37:R56">F37</f>
        <v>0</v>
      </c>
      <c r="S37" s="33">
        <f t="shared" si="5"/>
        <v>0</v>
      </c>
      <c r="T37" s="33">
        <f aca="true" t="shared" si="12" ref="T37:T56">H37</f>
        <v>0</v>
      </c>
      <c r="U37" s="34">
        <f t="shared" si="7"/>
        <v>0</v>
      </c>
      <c r="V37" s="32">
        <v>0</v>
      </c>
      <c r="W37" s="33">
        <v>0</v>
      </c>
      <c r="X37" s="131">
        <v>0.014749262536873156</v>
      </c>
      <c r="Y37" s="132">
        <v>0.007541478</v>
      </c>
      <c r="Z37" s="133">
        <v>0.01369863</v>
      </c>
    </row>
    <row r="38" spans="1:26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0</v>
      </c>
      <c r="F38" s="75">
        <v>0</v>
      </c>
      <c r="G38" s="76">
        <v>0</v>
      </c>
      <c r="H38" s="76">
        <v>0</v>
      </c>
      <c r="I38" s="74">
        <f t="shared" si="2"/>
        <v>0</v>
      </c>
      <c r="J38" s="75">
        <v>0</v>
      </c>
      <c r="K38" s="76">
        <v>0</v>
      </c>
      <c r="L38" s="74">
        <v>22</v>
      </c>
      <c r="M38" s="75">
        <v>5</v>
      </c>
      <c r="N38" s="130">
        <v>20</v>
      </c>
      <c r="O38" s="32">
        <f t="shared" si="8"/>
        <v>0</v>
      </c>
      <c r="P38" s="32">
        <f t="shared" si="9"/>
        <v>0</v>
      </c>
      <c r="Q38" s="32">
        <f t="shared" si="10"/>
        <v>0</v>
      </c>
      <c r="R38" s="32">
        <f t="shared" si="11"/>
        <v>0</v>
      </c>
      <c r="S38" s="33">
        <f t="shared" si="5"/>
        <v>0</v>
      </c>
      <c r="T38" s="33">
        <f t="shared" si="12"/>
        <v>0</v>
      </c>
      <c r="U38" s="34">
        <f t="shared" si="7"/>
        <v>0</v>
      </c>
      <c r="V38" s="32">
        <v>0</v>
      </c>
      <c r="W38" s="33">
        <v>0</v>
      </c>
      <c r="X38" s="131">
        <v>0.032448377581120944</v>
      </c>
      <c r="Y38" s="132">
        <v>0.00739645</v>
      </c>
      <c r="Z38" s="133">
        <v>0.029542097</v>
      </c>
    </row>
    <row r="39" spans="1:26" s="145" customFormat="1" ht="13.5" customHeight="1">
      <c r="A39" s="402">
        <v>9</v>
      </c>
      <c r="B39" s="139" t="s">
        <v>34</v>
      </c>
      <c r="C39" s="80">
        <v>0</v>
      </c>
      <c r="D39" s="81">
        <v>0</v>
      </c>
      <c r="E39" s="81">
        <v>0</v>
      </c>
      <c r="F39" s="81">
        <v>0</v>
      </c>
      <c r="G39" s="82">
        <v>0</v>
      </c>
      <c r="H39" s="82">
        <v>0</v>
      </c>
      <c r="I39" s="80">
        <f t="shared" si="2"/>
        <v>0</v>
      </c>
      <c r="J39" s="81">
        <v>0</v>
      </c>
      <c r="K39" s="82">
        <v>0</v>
      </c>
      <c r="L39" s="80">
        <v>6</v>
      </c>
      <c r="M39" s="81">
        <v>14</v>
      </c>
      <c r="N39" s="141">
        <v>24</v>
      </c>
      <c r="O39" s="84">
        <f t="shared" si="8"/>
        <v>0</v>
      </c>
      <c r="P39" s="84">
        <f t="shared" si="9"/>
        <v>0</v>
      </c>
      <c r="Q39" s="84">
        <f t="shared" si="10"/>
        <v>0</v>
      </c>
      <c r="R39" s="84">
        <f t="shared" si="11"/>
        <v>0</v>
      </c>
      <c r="S39" s="85">
        <f t="shared" si="5"/>
        <v>0</v>
      </c>
      <c r="T39" s="85">
        <f t="shared" si="12"/>
        <v>0</v>
      </c>
      <c r="U39" s="86">
        <f t="shared" si="7"/>
        <v>0</v>
      </c>
      <c r="V39" s="84">
        <v>0</v>
      </c>
      <c r="W39" s="85">
        <v>0</v>
      </c>
      <c r="X39" s="142">
        <v>0.008823529411764706</v>
      </c>
      <c r="Y39" s="143">
        <v>0.020771513</v>
      </c>
      <c r="Z39" s="144">
        <v>0.035346097</v>
      </c>
    </row>
    <row r="40" spans="1:26" s="145" customFormat="1" ht="13.5" customHeight="1">
      <c r="A40" s="402"/>
      <c r="B40" s="129" t="s">
        <v>35</v>
      </c>
      <c r="C40" s="74">
        <v>0</v>
      </c>
      <c r="D40" s="75">
        <v>0</v>
      </c>
      <c r="E40" s="75">
        <v>0</v>
      </c>
      <c r="F40" s="75">
        <v>0</v>
      </c>
      <c r="G40" s="76">
        <v>0</v>
      </c>
      <c r="H40" s="76">
        <v>0</v>
      </c>
      <c r="I40" s="74">
        <f t="shared" si="2"/>
        <v>0</v>
      </c>
      <c r="J40" s="75">
        <v>0</v>
      </c>
      <c r="K40" s="76">
        <v>1</v>
      </c>
      <c r="L40" s="74">
        <v>8</v>
      </c>
      <c r="M40" s="75">
        <v>10</v>
      </c>
      <c r="N40" s="130">
        <v>17</v>
      </c>
      <c r="O40" s="32">
        <f t="shared" si="8"/>
        <v>0</v>
      </c>
      <c r="P40" s="32">
        <f t="shared" si="9"/>
        <v>0</v>
      </c>
      <c r="Q40" s="32">
        <f t="shared" si="10"/>
        <v>0</v>
      </c>
      <c r="R40" s="32">
        <f t="shared" si="11"/>
        <v>0</v>
      </c>
      <c r="S40" s="33">
        <f t="shared" si="5"/>
        <v>0</v>
      </c>
      <c r="T40" s="33">
        <f t="shared" si="12"/>
        <v>0</v>
      </c>
      <c r="U40" s="34">
        <f t="shared" si="7"/>
        <v>0</v>
      </c>
      <c r="V40" s="32">
        <v>0</v>
      </c>
      <c r="W40" s="33">
        <v>0.125</v>
      </c>
      <c r="X40" s="131">
        <v>0.011782032400589101</v>
      </c>
      <c r="Y40" s="132">
        <v>0.014814815</v>
      </c>
      <c r="Z40" s="133">
        <v>0.025036819</v>
      </c>
    </row>
    <row r="41" spans="1:26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1</v>
      </c>
      <c r="F41" s="75">
        <v>0</v>
      </c>
      <c r="G41" s="76">
        <v>0</v>
      </c>
      <c r="H41" s="76">
        <v>0</v>
      </c>
      <c r="I41" s="74">
        <f t="shared" si="2"/>
        <v>1</v>
      </c>
      <c r="J41" s="75">
        <v>0</v>
      </c>
      <c r="K41" s="76">
        <v>0</v>
      </c>
      <c r="L41" s="74">
        <v>10</v>
      </c>
      <c r="M41" s="75">
        <v>8</v>
      </c>
      <c r="N41" s="130">
        <v>21</v>
      </c>
      <c r="O41" s="32">
        <f t="shared" si="8"/>
        <v>0</v>
      </c>
      <c r="P41" s="32">
        <f t="shared" si="9"/>
        <v>0</v>
      </c>
      <c r="Q41" s="32">
        <f t="shared" si="10"/>
        <v>0.3333333333333333</v>
      </c>
      <c r="R41" s="32">
        <f t="shared" si="11"/>
        <v>0</v>
      </c>
      <c r="S41" s="33">
        <f t="shared" si="5"/>
        <v>0</v>
      </c>
      <c r="T41" s="33">
        <f t="shared" si="12"/>
        <v>0</v>
      </c>
      <c r="U41" s="34">
        <f t="shared" si="7"/>
        <v>0.125</v>
      </c>
      <c r="V41" s="32">
        <v>0</v>
      </c>
      <c r="W41" s="33">
        <v>0</v>
      </c>
      <c r="X41" s="131">
        <v>0.014903129657228018</v>
      </c>
      <c r="Y41" s="132">
        <v>0.01179941</v>
      </c>
      <c r="Z41" s="133">
        <v>0.031203566</v>
      </c>
    </row>
    <row r="42" spans="1:26" s="145" customFormat="1" ht="13.5" customHeight="1">
      <c r="A42" s="402"/>
      <c r="B42" s="129" t="s">
        <v>37</v>
      </c>
      <c r="C42" s="74">
        <v>0</v>
      </c>
      <c r="D42" s="75">
        <v>0</v>
      </c>
      <c r="E42" s="75">
        <v>1</v>
      </c>
      <c r="F42" s="75">
        <v>0</v>
      </c>
      <c r="G42" s="76">
        <v>0</v>
      </c>
      <c r="H42" s="76">
        <v>1</v>
      </c>
      <c r="I42" s="74">
        <f t="shared" si="2"/>
        <v>2</v>
      </c>
      <c r="J42" s="75">
        <v>0</v>
      </c>
      <c r="K42" s="76">
        <v>0</v>
      </c>
      <c r="L42" s="74">
        <v>11</v>
      </c>
      <c r="M42" s="75">
        <v>22</v>
      </c>
      <c r="N42" s="130">
        <v>15</v>
      </c>
      <c r="O42" s="32">
        <f t="shared" si="8"/>
        <v>0</v>
      </c>
      <c r="P42" s="32">
        <f t="shared" si="9"/>
        <v>0</v>
      </c>
      <c r="Q42" s="32">
        <f t="shared" si="10"/>
        <v>0.3333333333333333</v>
      </c>
      <c r="R42" s="32">
        <f t="shared" si="11"/>
        <v>0</v>
      </c>
      <c r="S42" s="33">
        <f t="shared" si="5"/>
        <v>0</v>
      </c>
      <c r="T42" s="33">
        <f t="shared" si="12"/>
        <v>1</v>
      </c>
      <c r="U42" s="34">
        <f t="shared" si="7"/>
        <v>0.25</v>
      </c>
      <c r="V42" s="32">
        <v>0</v>
      </c>
      <c r="W42" s="33">
        <v>0</v>
      </c>
      <c r="X42" s="131">
        <v>0.016152716593245228</v>
      </c>
      <c r="Y42" s="132">
        <v>0.033082707</v>
      </c>
      <c r="Z42" s="133">
        <v>0.022189349</v>
      </c>
    </row>
    <row r="43" spans="1:26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0</v>
      </c>
      <c r="F43" s="78">
        <v>0</v>
      </c>
      <c r="G43" s="79">
        <v>0</v>
      </c>
      <c r="H43" s="79">
        <v>0</v>
      </c>
      <c r="I43" s="77">
        <f t="shared" si="2"/>
        <v>0</v>
      </c>
      <c r="J43" s="78">
        <v>0</v>
      </c>
      <c r="K43" s="79">
        <v>0</v>
      </c>
      <c r="L43" s="77">
        <v>10</v>
      </c>
      <c r="M43" s="78">
        <v>6</v>
      </c>
      <c r="N43" s="135">
        <v>12</v>
      </c>
      <c r="O43" s="46">
        <f t="shared" si="8"/>
        <v>0</v>
      </c>
      <c r="P43" s="46">
        <f t="shared" si="9"/>
        <v>0</v>
      </c>
      <c r="Q43" s="46">
        <f t="shared" si="10"/>
        <v>0</v>
      </c>
      <c r="R43" s="46">
        <f t="shared" si="11"/>
        <v>0</v>
      </c>
      <c r="S43" s="47">
        <f t="shared" si="5"/>
        <v>0</v>
      </c>
      <c r="T43" s="47">
        <f t="shared" si="12"/>
        <v>0</v>
      </c>
      <c r="U43" s="48">
        <f t="shared" si="7"/>
        <v>0</v>
      </c>
      <c r="V43" s="46">
        <v>0</v>
      </c>
      <c r="W43" s="47">
        <v>0</v>
      </c>
      <c r="X43" s="136">
        <v>0.014684287812041116</v>
      </c>
      <c r="Y43" s="137">
        <v>0.008849558</v>
      </c>
      <c r="Z43" s="138">
        <v>0.017777778</v>
      </c>
    </row>
    <row r="44" spans="1:26" s="145" customFormat="1" ht="13.5" customHeight="1">
      <c r="A44" s="402">
        <v>10</v>
      </c>
      <c r="B44" s="139" t="s">
        <v>39</v>
      </c>
      <c r="C44" s="80">
        <v>0</v>
      </c>
      <c r="D44" s="81">
        <v>0</v>
      </c>
      <c r="E44" s="81">
        <v>0</v>
      </c>
      <c r="F44" s="81">
        <v>0</v>
      </c>
      <c r="G44" s="82">
        <v>0</v>
      </c>
      <c r="H44" s="82">
        <v>0</v>
      </c>
      <c r="I44" s="80">
        <f t="shared" si="2"/>
        <v>0</v>
      </c>
      <c r="J44" s="81">
        <v>0</v>
      </c>
      <c r="K44" s="82">
        <v>0</v>
      </c>
      <c r="L44" s="80">
        <v>14</v>
      </c>
      <c r="M44" s="81">
        <v>8</v>
      </c>
      <c r="N44" s="141">
        <v>7</v>
      </c>
      <c r="O44" s="84">
        <f t="shared" si="8"/>
        <v>0</v>
      </c>
      <c r="P44" s="84">
        <f t="shared" si="9"/>
        <v>0</v>
      </c>
      <c r="Q44" s="84">
        <f t="shared" si="10"/>
        <v>0</v>
      </c>
      <c r="R44" s="84">
        <f t="shared" si="11"/>
        <v>0</v>
      </c>
      <c r="S44" s="85">
        <f t="shared" si="5"/>
        <v>0</v>
      </c>
      <c r="T44" s="85">
        <f t="shared" si="12"/>
        <v>0</v>
      </c>
      <c r="U44" s="86">
        <f t="shared" si="7"/>
        <v>0</v>
      </c>
      <c r="V44" s="84">
        <v>0</v>
      </c>
      <c r="W44" s="85">
        <v>0</v>
      </c>
      <c r="X44" s="142">
        <v>0.02064896755162242</v>
      </c>
      <c r="Y44" s="143">
        <v>0.01179941</v>
      </c>
      <c r="Z44" s="144">
        <v>0.010324484</v>
      </c>
    </row>
    <row r="45" spans="1:26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0</v>
      </c>
      <c r="F45" s="75">
        <v>0</v>
      </c>
      <c r="G45" s="76">
        <v>0</v>
      </c>
      <c r="H45" s="76">
        <v>0</v>
      </c>
      <c r="I45" s="74">
        <f t="shared" si="2"/>
        <v>0</v>
      </c>
      <c r="J45" s="75">
        <v>0</v>
      </c>
      <c r="K45" s="76">
        <v>0</v>
      </c>
      <c r="L45" s="74">
        <v>12</v>
      </c>
      <c r="M45" s="75">
        <v>7</v>
      </c>
      <c r="N45" s="130">
        <v>11</v>
      </c>
      <c r="O45" s="32">
        <f t="shared" si="8"/>
        <v>0</v>
      </c>
      <c r="P45" s="32">
        <f t="shared" si="9"/>
        <v>0</v>
      </c>
      <c r="Q45" s="32">
        <f t="shared" si="10"/>
        <v>0</v>
      </c>
      <c r="R45" s="32">
        <f t="shared" si="11"/>
        <v>0</v>
      </c>
      <c r="S45" s="33">
        <f t="shared" si="5"/>
        <v>0</v>
      </c>
      <c r="T45" s="33">
        <f t="shared" si="12"/>
        <v>0</v>
      </c>
      <c r="U45" s="34">
        <f t="shared" si="7"/>
        <v>0</v>
      </c>
      <c r="V45" s="32">
        <v>0</v>
      </c>
      <c r="W45" s="33">
        <v>0</v>
      </c>
      <c r="X45" s="131">
        <v>0.017595307917888565</v>
      </c>
      <c r="Y45" s="132">
        <v>0.01035503</v>
      </c>
      <c r="Z45" s="133">
        <v>0.016272189</v>
      </c>
    </row>
    <row r="46" spans="1:26" s="145" customFormat="1" ht="13.5" customHeight="1">
      <c r="A46" s="402"/>
      <c r="B46" s="129" t="s">
        <v>41</v>
      </c>
      <c r="C46" s="74">
        <v>0</v>
      </c>
      <c r="D46" s="75">
        <v>0</v>
      </c>
      <c r="E46" s="75">
        <v>0</v>
      </c>
      <c r="F46" s="75">
        <v>0</v>
      </c>
      <c r="G46" s="76">
        <v>0</v>
      </c>
      <c r="H46" s="76">
        <v>0</v>
      </c>
      <c r="I46" s="74">
        <f t="shared" si="2"/>
        <v>0</v>
      </c>
      <c r="J46" s="75">
        <v>0</v>
      </c>
      <c r="K46" s="76">
        <v>0</v>
      </c>
      <c r="L46" s="74">
        <v>13</v>
      </c>
      <c r="M46" s="75">
        <v>9</v>
      </c>
      <c r="N46" s="130">
        <v>7</v>
      </c>
      <c r="O46" s="32">
        <f t="shared" si="8"/>
        <v>0</v>
      </c>
      <c r="P46" s="32">
        <f t="shared" si="9"/>
        <v>0</v>
      </c>
      <c r="Q46" s="32">
        <f t="shared" si="10"/>
        <v>0</v>
      </c>
      <c r="R46" s="32">
        <f t="shared" si="11"/>
        <v>0</v>
      </c>
      <c r="S46" s="33">
        <f t="shared" si="5"/>
        <v>0</v>
      </c>
      <c r="T46" s="33">
        <f t="shared" si="12"/>
        <v>0</v>
      </c>
      <c r="U46" s="34">
        <f t="shared" si="7"/>
        <v>0</v>
      </c>
      <c r="V46" s="32">
        <v>0</v>
      </c>
      <c r="W46" s="33">
        <v>0</v>
      </c>
      <c r="X46" s="131">
        <v>0.01903367496339678</v>
      </c>
      <c r="Y46" s="132">
        <v>0.013313609</v>
      </c>
      <c r="Z46" s="133">
        <v>0.010324484</v>
      </c>
    </row>
    <row r="47" spans="1:26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0</v>
      </c>
      <c r="F47" s="75">
        <v>0</v>
      </c>
      <c r="G47" s="76">
        <v>0</v>
      </c>
      <c r="H47" s="76">
        <v>0</v>
      </c>
      <c r="I47" s="74">
        <f t="shared" si="2"/>
        <v>0</v>
      </c>
      <c r="J47" s="75">
        <v>0</v>
      </c>
      <c r="K47" s="76">
        <v>0</v>
      </c>
      <c r="L47" s="74">
        <v>8</v>
      </c>
      <c r="M47" s="75">
        <v>12</v>
      </c>
      <c r="N47" s="130">
        <v>11</v>
      </c>
      <c r="O47" s="32">
        <f t="shared" si="8"/>
        <v>0</v>
      </c>
      <c r="P47" s="32">
        <f t="shared" si="9"/>
        <v>0</v>
      </c>
      <c r="Q47" s="32">
        <f t="shared" si="10"/>
        <v>0</v>
      </c>
      <c r="R47" s="32">
        <f t="shared" si="11"/>
        <v>0</v>
      </c>
      <c r="S47" s="33">
        <f t="shared" si="5"/>
        <v>0</v>
      </c>
      <c r="T47" s="33">
        <f t="shared" si="12"/>
        <v>0</v>
      </c>
      <c r="U47" s="34">
        <f t="shared" si="7"/>
        <v>0</v>
      </c>
      <c r="V47" s="32">
        <v>0</v>
      </c>
      <c r="W47" s="33">
        <v>0</v>
      </c>
      <c r="X47" s="131">
        <v>0.01171303074670571</v>
      </c>
      <c r="Y47" s="132">
        <v>0.017699115</v>
      </c>
      <c r="Z47" s="133">
        <v>0.016248154</v>
      </c>
    </row>
    <row r="48" spans="1:26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0</v>
      </c>
      <c r="F48" s="81">
        <v>0</v>
      </c>
      <c r="G48" s="82">
        <v>0</v>
      </c>
      <c r="H48" s="82">
        <v>0</v>
      </c>
      <c r="I48" s="80">
        <f t="shared" si="2"/>
        <v>0</v>
      </c>
      <c r="J48" s="81">
        <v>0</v>
      </c>
      <c r="K48" s="82">
        <v>0</v>
      </c>
      <c r="L48" s="80">
        <v>6</v>
      </c>
      <c r="M48" s="81">
        <v>2</v>
      </c>
      <c r="N48" s="141">
        <v>18</v>
      </c>
      <c r="O48" s="84">
        <f t="shared" si="8"/>
        <v>0</v>
      </c>
      <c r="P48" s="84">
        <f t="shared" si="9"/>
        <v>0</v>
      </c>
      <c r="Q48" s="84">
        <f t="shared" si="10"/>
        <v>0</v>
      </c>
      <c r="R48" s="84">
        <f t="shared" si="11"/>
        <v>0</v>
      </c>
      <c r="S48" s="85">
        <f t="shared" si="5"/>
        <v>0</v>
      </c>
      <c r="T48" s="85">
        <f t="shared" si="12"/>
        <v>0</v>
      </c>
      <c r="U48" s="86">
        <f t="shared" si="7"/>
        <v>0</v>
      </c>
      <c r="V48" s="84">
        <v>0</v>
      </c>
      <c r="W48" s="85">
        <v>0</v>
      </c>
      <c r="X48" s="142">
        <v>0.008875739644970414</v>
      </c>
      <c r="Y48" s="143">
        <v>0.002945508</v>
      </c>
      <c r="Z48" s="144">
        <v>0.026706231</v>
      </c>
    </row>
    <row r="49" spans="1:26" s="145" customFormat="1" ht="13.5" customHeight="1">
      <c r="A49" s="402"/>
      <c r="B49" s="129" t="s">
        <v>44</v>
      </c>
      <c r="C49" s="74">
        <v>0</v>
      </c>
      <c r="D49" s="75">
        <v>0</v>
      </c>
      <c r="E49" s="75">
        <v>0</v>
      </c>
      <c r="F49" s="75">
        <v>0</v>
      </c>
      <c r="G49" s="76">
        <v>0</v>
      </c>
      <c r="H49" s="76">
        <v>0</v>
      </c>
      <c r="I49" s="74">
        <f t="shared" si="2"/>
        <v>0</v>
      </c>
      <c r="J49" s="75">
        <v>0</v>
      </c>
      <c r="K49" s="76">
        <v>0</v>
      </c>
      <c r="L49" s="74">
        <v>10</v>
      </c>
      <c r="M49" s="75">
        <v>4</v>
      </c>
      <c r="N49" s="130">
        <v>11</v>
      </c>
      <c r="O49" s="32">
        <f t="shared" si="8"/>
        <v>0</v>
      </c>
      <c r="P49" s="32">
        <f t="shared" si="9"/>
        <v>0</v>
      </c>
      <c r="Q49" s="32">
        <f t="shared" si="10"/>
        <v>0</v>
      </c>
      <c r="R49" s="32">
        <f t="shared" si="11"/>
        <v>0</v>
      </c>
      <c r="S49" s="33">
        <f t="shared" si="5"/>
        <v>0</v>
      </c>
      <c r="T49" s="33">
        <f t="shared" si="12"/>
        <v>0</v>
      </c>
      <c r="U49" s="34">
        <f t="shared" si="7"/>
        <v>0</v>
      </c>
      <c r="V49" s="32">
        <v>0</v>
      </c>
      <c r="W49" s="33">
        <v>0</v>
      </c>
      <c r="X49" s="131">
        <v>0.01466275659824047</v>
      </c>
      <c r="Y49" s="132">
        <v>0.00591716</v>
      </c>
      <c r="Z49" s="133">
        <v>0.016369048</v>
      </c>
    </row>
    <row r="50" spans="1:26" s="145" customFormat="1" ht="13.5" customHeight="1">
      <c r="A50" s="402"/>
      <c r="B50" s="129" t="s">
        <v>45</v>
      </c>
      <c r="C50" s="74">
        <v>0</v>
      </c>
      <c r="D50" s="75">
        <v>0</v>
      </c>
      <c r="E50" s="75">
        <v>0</v>
      </c>
      <c r="F50" s="75">
        <v>0</v>
      </c>
      <c r="G50" s="76">
        <v>0</v>
      </c>
      <c r="H50" s="76">
        <v>0</v>
      </c>
      <c r="I50" s="74">
        <f t="shared" si="2"/>
        <v>0</v>
      </c>
      <c r="J50" s="75">
        <v>0</v>
      </c>
      <c r="K50" s="76">
        <v>1</v>
      </c>
      <c r="L50" s="74">
        <v>13</v>
      </c>
      <c r="M50" s="75">
        <v>11</v>
      </c>
      <c r="N50" s="130">
        <v>20</v>
      </c>
      <c r="O50" s="32">
        <f t="shared" si="8"/>
        <v>0</v>
      </c>
      <c r="P50" s="32">
        <f t="shared" si="9"/>
        <v>0</v>
      </c>
      <c r="Q50" s="32">
        <f t="shared" si="10"/>
        <v>0</v>
      </c>
      <c r="R50" s="32">
        <f t="shared" si="11"/>
        <v>0</v>
      </c>
      <c r="S50" s="33">
        <f t="shared" si="5"/>
        <v>0</v>
      </c>
      <c r="T50" s="33">
        <f t="shared" si="12"/>
        <v>0</v>
      </c>
      <c r="U50" s="34">
        <f t="shared" si="7"/>
        <v>0</v>
      </c>
      <c r="V50" s="32">
        <v>0</v>
      </c>
      <c r="W50" s="33">
        <v>0.125</v>
      </c>
      <c r="X50" s="131">
        <v>0.01906158357771261</v>
      </c>
      <c r="Y50" s="132">
        <v>0.016152717</v>
      </c>
      <c r="Z50" s="133">
        <v>0.029717682</v>
      </c>
    </row>
    <row r="51" spans="1:26" s="145" customFormat="1" ht="13.5" customHeight="1">
      <c r="A51" s="402"/>
      <c r="B51" s="129" t="s">
        <v>46</v>
      </c>
      <c r="C51" s="74">
        <v>0</v>
      </c>
      <c r="D51" s="75">
        <v>0</v>
      </c>
      <c r="E51" s="75">
        <v>0</v>
      </c>
      <c r="F51" s="75">
        <v>0</v>
      </c>
      <c r="G51" s="76">
        <v>0</v>
      </c>
      <c r="H51" s="76">
        <v>0</v>
      </c>
      <c r="I51" s="74">
        <f t="shared" si="2"/>
        <v>0</v>
      </c>
      <c r="J51" s="75">
        <v>0</v>
      </c>
      <c r="K51" s="76">
        <v>0</v>
      </c>
      <c r="L51" s="74">
        <v>15</v>
      </c>
      <c r="M51" s="75">
        <v>8</v>
      </c>
      <c r="N51" s="130">
        <v>14</v>
      </c>
      <c r="O51" s="32">
        <f t="shared" si="8"/>
        <v>0</v>
      </c>
      <c r="P51" s="32">
        <f t="shared" si="9"/>
        <v>0</v>
      </c>
      <c r="Q51" s="32">
        <f t="shared" si="10"/>
        <v>0</v>
      </c>
      <c r="R51" s="32">
        <f t="shared" si="11"/>
        <v>0</v>
      </c>
      <c r="S51" s="33">
        <f t="shared" si="5"/>
        <v>0</v>
      </c>
      <c r="T51" s="33">
        <f t="shared" si="12"/>
        <v>0</v>
      </c>
      <c r="U51" s="34">
        <f t="shared" si="7"/>
        <v>0</v>
      </c>
      <c r="V51" s="32">
        <v>0</v>
      </c>
      <c r="W51" s="33">
        <v>0</v>
      </c>
      <c r="X51" s="131">
        <v>0.021961932650073207</v>
      </c>
      <c r="Y51" s="132">
        <v>0.011851852</v>
      </c>
      <c r="Z51" s="133">
        <v>0.020833333</v>
      </c>
    </row>
    <row r="52" spans="1:26" s="145" customFormat="1" ht="13.5" customHeight="1">
      <c r="A52" s="402">
        <v>12</v>
      </c>
      <c r="B52" s="139" t="s">
        <v>47</v>
      </c>
      <c r="C52" s="80">
        <v>0</v>
      </c>
      <c r="D52" s="81">
        <v>0</v>
      </c>
      <c r="E52" s="81">
        <v>0</v>
      </c>
      <c r="F52" s="81">
        <v>0</v>
      </c>
      <c r="G52" s="82">
        <v>0</v>
      </c>
      <c r="H52" s="82">
        <v>1</v>
      </c>
      <c r="I52" s="80">
        <f t="shared" si="2"/>
        <v>1</v>
      </c>
      <c r="J52" s="81">
        <v>0</v>
      </c>
      <c r="K52" s="82">
        <v>0</v>
      </c>
      <c r="L52" s="80">
        <v>10</v>
      </c>
      <c r="M52" s="81">
        <v>9</v>
      </c>
      <c r="N52" s="141">
        <v>9</v>
      </c>
      <c r="O52" s="84">
        <f t="shared" si="8"/>
        <v>0</v>
      </c>
      <c r="P52" s="84">
        <f t="shared" si="9"/>
        <v>0</v>
      </c>
      <c r="Q52" s="84">
        <f t="shared" si="10"/>
        <v>0</v>
      </c>
      <c r="R52" s="84">
        <f t="shared" si="11"/>
        <v>0</v>
      </c>
      <c r="S52" s="85">
        <f t="shared" si="5"/>
        <v>0</v>
      </c>
      <c r="T52" s="85">
        <f t="shared" si="12"/>
        <v>1</v>
      </c>
      <c r="U52" s="86">
        <f t="shared" si="7"/>
        <v>0.125</v>
      </c>
      <c r="V52" s="84">
        <v>0</v>
      </c>
      <c r="W52" s="85">
        <v>0</v>
      </c>
      <c r="X52" s="142">
        <v>0.014641288433382138</v>
      </c>
      <c r="Y52" s="143">
        <v>0.013215859</v>
      </c>
      <c r="Z52" s="144">
        <v>0.013353116</v>
      </c>
    </row>
    <row r="53" spans="1:26" s="145" customFormat="1" ht="13.5" customHeight="1">
      <c r="A53" s="402"/>
      <c r="B53" s="129" t="s">
        <v>48</v>
      </c>
      <c r="C53" s="74">
        <v>0</v>
      </c>
      <c r="D53" s="75">
        <v>0</v>
      </c>
      <c r="E53" s="75">
        <v>0</v>
      </c>
      <c r="F53" s="75">
        <v>0</v>
      </c>
      <c r="G53" s="76">
        <v>0</v>
      </c>
      <c r="H53" s="76">
        <v>0</v>
      </c>
      <c r="I53" s="74">
        <f t="shared" si="2"/>
        <v>0</v>
      </c>
      <c r="J53" s="75">
        <v>0</v>
      </c>
      <c r="K53" s="76">
        <v>0</v>
      </c>
      <c r="L53" s="74">
        <v>12</v>
      </c>
      <c r="M53" s="75">
        <v>9</v>
      </c>
      <c r="N53" s="130">
        <v>8</v>
      </c>
      <c r="O53" s="32">
        <f t="shared" si="8"/>
        <v>0</v>
      </c>
      <c r="P53" s="32">
        <f t="shared" si="9"/>
        <v>0</v>
      </c>
      <c r="Q53" s="32">
        <f t="shared" si="10"/>
        <v>0</v>
      </c>
      <c r="R53" s="32">
        <f t="shared" si="11"/>
        <v>0</v>
      </c>
      <c r="S53" s="33">
        <f t="shared" si="5"/>
        <v>0</v>
      </c>
      <c r="T53" s="33">
        <f t="shared" si="12"/>
        <v>0</v>
      </c>
      <c r="U53" s="34">
        <f t="shared" si="7"/>
        <v>0</v>
      </c>
      <c r="V53" s="32">
        <v>0</v>
      </c>
      <c r="W53" s="33">
        <v>0</v>
      </c>
      <c r="X53" s="131">
        <v>0.01762114537444934</v>
      </c>
      <c r="Y53" s="132">
        <v>0.013235294</v>
      </c>
      <c r="Z53" s="133">
        <v>0.011869436</v>
      </c>
    </row>
    <row r="54" spans="1:26" s="145" customFormat="1" ht="13.5" customHeight="1">
      <c r="A54" s="402"/>
      <c r="B54" s="129" t="s">
        <v>49</v>
      </c>
      <c r="C54" s="74">
        <v>0</v>
      </c>
      <c r="D54" s="75">
        <v>0</v>
      </c>
      <c r="E54" s="75">
        <v>0</v>
      </c>
      <c r="F54" s="75">
        <v>0</v>
      </c>
      <c r="G54" s="76">
        <v>0</v>
      </c>
      <c r="H54" s="76">
        <v>0</v>
      </c>
      <c r="I54" s="74">
        <f t="shared" si="2"/>
        <v>0</v>
      </c>
      <c r="J54" s="75">
        <v>0</v>
      </c>
      <c r="K54" s="76">
        <v>0</v>
      </c>
      <c r="L54" s="74">
        <v>20</v>
      </c>
      <c r="M54" s="75">
        <v>10</v>
      </c>
      <c r="N54" s="130">
        <v>11</v>
      </c>
      <c r="O54" s="32">
        <f t="shared" si="8"/>
        <v>0</v>
      </c>
      <c r="P54" s="32">
        <f t="shared" si="9"/>
        <v>0</v>
      </c>
      <c r="Q54" s="32">
        <f t="shared" si="10"/>
        <v>0</v>
      </c>
      <c r="R54" s="32">
        <f t="shared" si="11"/>
        <v>0</v>
      </c>
      <c r="S54" s="33">
        <f t="shared" si="5"/>
        <v>0</v>
      </c>
      <c r="T54" s="33">
        <f t="shared" si="12"/>
        <v>0</v>
      </c>
      <c r="U54" s="34">
        <f t="shared" si="7"/>
        <v>0</v>
      </c>
      <c r="V54" s="32">
        <v>0</v>
      </c>
      <c r="W54" s="33">
        <v>0</v>
      </c>
      <c r="X54" s="131">
        <v>0.029411764705882353</v>
      </c>
      <c r="Y54" s="132">
        <v>0.014705882</v>
      </c>
      <c r="Z54" s="133">
        <v>0.016176471</v>
      </c>
    </row>
    <row r="55" spans="1:26" s="145" customFormat="1" ht="13.5" customHeight="1">
      <c r="A55" s="402"/>
      <c r="B55" s="129" t="s">
        <v>50</v>
      </c>
      <c r="C55" s="74">
        <v>0</v>
      </c>
      <c r="D55" s="75">
        <v>0</v>
      </c>
      <c r="E55" s="75">
        <v>1</v>
      </c>
      <c r="F55" s="75">
        <v>0</v>
      </c>
      <c r="G55" s="76">
        <v>0</v>
      </c>
      <c r="H55" s="76">
        <v>0</v>
      </c>
      <c r="I55" s="74">
        <f t="shared" si="2"/>
        <v>1</v>
      </c>
      <c r="J55" s="75">
        <v>0</v>
      </c>
      <c r="K55" s="76">
        <v>0</v>
      </c>
      <c r="L55" s="74">
        <v>23</v>
      </c>
      <c r="M55" s="75">
        <v>15</v>
      </c>
      <c r="N55" s="130">
        <v>19</v>
      </c>
      <c r="O55" s="32">
        <f t="shared" si="8"/>
        <v>0</v>
      </c>
      <c r="P55" s="32">
        <f t="shared" si="9"/>
        <v>0</v>
      </c>
      <c r="Q55" s="32">
        <f t="shared" si="10"/>
        <v>0.3333333333333333</v>
      </c>
      <c r="R55" s="32">
        <f t="shared" si="11"/>
        <v>0</v>
      </c>
      <c r="S55" s="33">
        <f t="shared" si="5"/>
        <v>0</v>
      </c>
      <c r="T55" s="33">
        <f t="shared" si="12"/>
        <v>0</v>
      </c>
      <c r="U55" s="34">
        <f t="shared" si="7"/>
        <v>0.125</v>
      </c>
      <c r="V55" s="32">
        <v>0</v>
      </c>
      <c r="W55" s="33">
        <v>0</v>
      </c>
      <c r="X55" s="131">
        <v>0.03417533432392273</v>
      </c>
      <c r="Y55" s="132">
        <v>0.022058824</v>
      </c>
      <c r="Z55" s="133">
        <v>0.028064993</v>
      </c>
    </row>
    <row r="56" spans="1:26" s="145" customFormat="1" ht="13.5" customHeight="1">
      <c r="A56" s="402"/>
      <c r="B56" s="129" t="s">
        <v>51</v>
      </c>
      <c r="C56" s="74">
        <v>0</v>
      </c>
      <c r="D56" s="75">
        <v>0</v>
      </c>
      <c r="E56" s="75">
        <v>0</v>
      </c>
      <c r="F56" s="75">
        <v>0</v>
      </c>
      <c r="G56" s="76">
        <v>0</v>
      </c>
      <c r="H56" s="76">
        <v>0</v>
      </c>
      <c r="I56" s="74">
        <f t="shared" si="2"/>
        <v>0</v>
      </c>
      <c r="J56" s="75">
        <v>0</v>
      </c>
      <c r="K56" s="76">
        <v>0</v>
      </c>
      <c r="L56" s="74">
        <v>11</v>
      </c>
      <c r="M56" s="75">
        <v>10</v>
      </c>
      <c r="N56" s="130">
        <v>11</v>
      </c>
      <c r="O56" s="32">
        <f t="shared" si="8"/>
        <v>0</v>
      </c>
      <c r="P56" s="32">
        <f t="shared" si="9"/>
        <v>0</v>
      </c>
      <c r="Q56" s="32">
        <f t="shared" si="10"/>
        <v>0</v>
      </c>
      <c r="R56" s="32">
        <f t="shared" si="11"/>
        <v>0</v>
      </c>
      <c r="S56" s="33">
        <f t="shared" si="5"/>
        <v>0</v>
      </c>
      <c r="T56" s="33">
        <f t="shared" si="12"/>
        <v>0</v>
      </c>
      <c r="U56" s="34">
        <f t="shared" si="7"/>
        <v>0</v>
      </c>
      <c r="V56" s="32">
        <v>0</v>
      </c>
      <c r="W56" s="33">
        <v>0</v>
      </c>
      <c r="X56" s="131">
        <v>0.016541353383458645</v>
      </c>
      <c r="Y56" s="132">
        <v>0.014992504</v>
      </c>
      <c r="Z56" s="133">
        <v>0.016541353</v>
      </c>
    </row>
    <row r="57" spans="1:26" s="145" customFormat="1" ht="13.5" customHeight="1">
      <c r="A57" s="417"/>
      <c r="B57" s="325">
        <v>53</v>
      </c>
      <c r="C57" s="347">
        <v>0</v>
      </c>
      <c r="D57" s="326">
        <v>0</v>
      </c>
      <c r="E57" s="326">
        <v>0</v>
      </c>
      <c r="F57" s="326">
        <v>0</v>
      </c>
      <c r="G57" s="327">
        <v>0</v>
      </c>
      <c r="H57" s="327">
        <v>0</v>
      </c>
      <c r="I57" s="347">
        <f t="shared" si="2"/>
        <v>0</v>
      </c>
      <c r="J57" s="29">
        <v>0</v>
      </c>
      <c r="K57" s="327"/>
      <c r="L57" s="347"/>
      <c r="M57" s="53">
        <v>7</v>
      </c>
      <c r="N57" s="328"/>
      <c r="O57" s="220"/>
      <c r="P57" s="217"/>
      <c r="Q57" s="217"/>
      <c r="R57" s="217"/>
      <c r="S57" s="218"/>
      <c r="T57" s="218"/>
      <c r="U57" s="251">
        <f t="shared" si="7"/>
        <v>0</v>
      </c>
      <c r="V57" s="54">
        <v>0</v>
      </c>
      <c r="W57" s="218"/>
      <c r="X57" s="243"/>
      <c r="Y57" s="36">
        <v>0.010752688</v>
      </c>
      <c r="Z57" s="329"/>
    </row>
    <row r="58" spans="1:26" s="145" customFormat="1" ht="15.75" customHeight="1">
      <c r="A58" s="436" t="s">
        <v>60</v>
      </c>
      <c r="B58" s="437"/>
      <c r="C58" s="87">
        <f aca="true" t="shared" si="13" ref="C58:H58">SUM(C5:C57)</f>
        <v>0</v>
      </c>
      <c r="D58" s="88">
        <f t="shared" si="13"/>
        <v>0</v>
      </c>
      <c r="E58" s="88">
        <f t="shared" si="13"/>
        <v>6</v>
      </c>
      <c r="F58" s="88">
        <f t="shared" si="13"/>
        <v>0</v>
      </c>
      <c r="G58" s="89">
        <f t="shared" si="13"/>
        <v>0</v>
      </c>
      <c r="H58" s="89">
        <f t="shared" si="13"/>
        <v>4</v>
      </c>
      <c r="I58" s="87">
        <f aca="true" t="shared" si="14" ref="I58:O58">SUM(I5:I57)</f>
        <v>10</v>
      </c>
      <c r="J58" s="88">
        <f t="shared" si="14"/>
        <v>4</v>
      </c>
      <c r="K58" s="89">
        <f t="shared" si="14"/>
        <v>10</v>
      </c>
      <c r="L58" s="87">
        <f t="shared" si="14"/>
        <v>635</v>
      </c>
      <c r="M58" s="89">
        <f t="shared" si="14"/>
        <v>503</v>
      </c>
      <c r="N58" s="146">
        <f t="shared" si="14"/>
        <v>843</v>
      </c>
      <c r="O58" s="93">
        <f t="shared" si="14"/>
        <v>0</v>
      </c>
      <c r="P58" s="94">
        <f aca="true" t="shared" si="15" ref="P58:U58">SUM(P5:P57)</f>
        <v>0</v>
      </c>
      <c r="Q58" s="94">
        <f t="shared" si="15"/>
        <v>1.9999999999999998</v>
      </c>
      <c r="R58" s="94">
        <f t="shared" si="15"/>
        <v>0</v>
      </c>
      <c r="S58" s="95">
        <f t="shared" si="15"/>
        <v>0</v>
      </c>
      <c r="T58" s="95">
        <f t="shared" si="15"/>
        <v>4</v>
      </c>
      <c r="U58" s="96">
        <f t="shared" si="15"/>
        <v>1.25</v>
      </c>
      <c r="V58" s="94">
        <f>SUM(V5:V57)</f>
        <v>0.5</v>
      </c>
      <c r="W58" s="95">
        <f>SUM(W5:W57)</f>
        <v>1.25</v>
      </c>
      <c r="X58" s="96">
        <f>SUM(X5:X57)</f>
        <v>0.9352617021868165</v>
      </c>
      <c r="Y58" s="94">
        <f>SUM(Y5:Y57)</f>
        <v>0.7455322919999999</v>
      </c>
      <c r="Z58" s="147">
        <f>SUM(Z5:Z57)</f>
        <v>1.2505325050000002</v>
      </c>
    </row>
    <row r="59" spans="2:26" s="114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N59" s="149"/>
      <c r="O59" s="238" t="s">
        <v>109</v>
      </c>
      <c r="P59" s="152"/>
      <c r="R59" s="152"/>
      <c r="S59" s="152"/>
      <c r="T59" s="152"/>
      <c r="U59" s="152"/>
      <c r="V59" s="152"/>
      <c r="W59" s="152"/>
      <c r="X59" s="152"/>
      <c r="Y59" s="152"/>
      <c r="Z59" s="150"/>
    </row>
  </sheetData>
  <sheetProtection/>
  <mergeCells count="21">
    <mergeCell ref="A58:B58"/>
    <mergeCell ref="A39:A43"/>
    <mergeCell ref="A44:A47"/>
    <mergeCell ref="A48:A51"/>
    <mergeCell ref="A52:A57"/>
    <mergeCell ref="A5:A8"/>
    <mergeCell ref="A9:A12"/>
    <mergeCell ref="A13:A16"/>
    <mergeCell ref="A17:A21"/>
    <mergeCell ref="A30:A34"/>
    <mergeCell ref="A35:A38"/>
    <mergeCell ref="A22:A25"/>
    <mergeCell ref="A26:A29"/>
    <mergeCell ref="O2:Z2"/>
    <mergeCell ref="C2:N2"/>
    <mergeCell ref="C3:H3"/>
    <mergeCell ref="I3:K3"/>
    <mergeCell ref="O3:T3"/>
    <mergeCell ref="U3:W3"/>
    <mergeCell ref="L3:N3"/>
    <mergeCell ref="X3:Z3"/>
  </mergeCells>
  <printOptions/>
  <pageMargins left="0.9448818897637796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Z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375" style="1" customWidth="1"/>
    <col min="2" max="2" width="6.25390625" style="2" customWidth="1"/>
    <col min="3" max="11" width="7.625" style="3" customWidth="1"/>
    <col min="12" max="14" width="7.875" style="3" customWidth="1"/>
    <col min="15" max="23" width="7.625" style="3" customWidth="1"/>
    <col min="24" max="26" width="7.875" style="3" customWidth="1"/>
    <col min="27" max="16384" width="9.00390625" style="1" customWidth="1"/>
  </cols>
  <sheetData>
    <row r="1" spans="1:25" s="5" customFormat="1" ht="24.75" customHeight="1">
      <c r="A1" s="101" t="s">
        <v>73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6" s="104" customFormat="1" ht="18" customHeight="1">
      <c r="A2" s="102"/>
      <c r="B2" s="115"/>
      <c r="C2" s="387" t="s">
        <v>92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421" t="s">
        <v>91</v>
      </c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6"/>
    </row>
    <row r="3" spans="1:26" s="104" customFormat="1" ht="18" customHeight="1">
      <c r="A3" s="105"/>
      <c r="B3" s="116"/>
      <c r="C3" s="389" t="s">
        <v>99</v>
      </c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89" t="s">
        <v>99</v>
      </c>
      <c r="P3" s="390"/>
      <c r="Q3" s="390"/>
      <c r="R3" s="390"/>
      <c r="S3" s="390"/>
      <c r="T3" s="390"/>
      <c r="U3" s="393" t="s">
        <v>57</v>
      </c>
      <c r="V3" s="394"/>
      <c r="W3" s="394"/>
      <c r="X3" s="406" t="s">
        <v>58</v>
      </c>
      <c r="Y3" s="407"/>
      <c r="Z3" s="408"/>
    </row>
    <row r="4" spans="1:26" s="113" customFormat="1" ht="69.75" customHeight="1">
      <c r="A4" s="117" t="s">
        <v>54</v>
      </c>
      <c r="B4" s="118" t="s">
        <v>55</v>
      </c>
      <c r="C4" s="239" t="s">
        <v>84</v>
      </c>
      <c r="D4" s="120" t="s">
        <v>85</v>
      </c>
      <c r="E4" s="120" t="s">
        <v>52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107">
        <v>2010</v>
      </c>
      <c r="M4" s="108">
        <v>2009</v>
      </c>
      <c r="N4" s="122">
        <v>2008</v>
      </c>
      <c r="O4" s="120" t="s">
        <v>84</v>
      </c>
      <c r="P4" s="120" t="s">
        <v>85</v>
      </c>
      <c r="Q4" s="120" t="s">
        <v>52</v>
      </c>
      <c r="R4" s="120" t="s">
        <v>86</v>
      </c>
      <c r="S4" s="121" t="s">
        <v>87</v>
      </c>
      <c r="T4" s="121" t="s">
        <v>88</v>
      </c>
      <c r="U4" s="107">
        <v>2010</v>
      </c>
      <c r="V4" s="108">
        <v>2009</v>
      </c>
      <c r="W4" s="109">
        <v>2008</v>
      </c>
      <c r="X4" s="107">
        <v>2010</v>
      </c>
      <c r="Y4" s="108">
        <v>2009</v>
      </c>
      <c r="Z4" s="123">
        <v>2008</v>
      </c>
    </row>
    <row r="5" spans="1:26" s="114" customFormat="1" ht="13.5" customHeight="1">
      <c r="A5" s="403">
        <v>1</v>
      </c>
      <c r="B5" s="124" t="s">
        <v>0</v>
      </c>
      <c r="C5" s="11">
        <v>0</v>
      </c>
      <c r="D5" s="12">
        <v>5</v>
      </c>
      <c r="E5" s="12">
        <v>3</v>
      </c>
      <c r="F5" s="12">
        <v>0</v>
      </c>
      <c r="G5" s="240">
        <v>0</v>
      </c>
      <c r="H5" s="13">
        <v>0</v>
      </c>
      <c r="I5" s="11">
        <f>SUM(C5:H5)</f>
        <v>8</v>
      </c>
      <c r="J5" s="12">
        <v>3</v>
      </c>
      <c r="K5" s="13">
        <v>6</v>
      </c>
      <c r="L5" s="71">
        <v>316</v>
      </c>
      <c r="M5" s="72">
        <v>123</v>
      </c>
      <c r="N5" s="125">
        <v>234</v>
      </c>
      <c r="O5" s="18">
        <f aca="true" t="shared" si="0" ref="O5:O36">C5</f>
        <v>0</v>
      </c>
      <c r="P5" s="18">
        <f aca="true" t="shared" si="1" ref="P5:P36">D5</f>
        <v>5</v>
      </c>
      <c r="Q5" s="18">
        <f aca="true" t="shared" si="2" ref="Q5:Q36">E5/3</f>
        <v>1</v>
      </c>
      <c r="R5" s="18">
        <f aca="true" t="shared" si="3" ref="R5:R36">F5</f>
        <v>0</v>
      </c>
      <c r="S5" s="242">
        <f>G5</f>
        <v>0</v>
      </c>
      <c r="T5" s="19">
        <f aca="true" t="shared" si="4" ref="T5:T36">H5</f>
        <v>0</v>
      </c>
      <c r="U5" s="20">
        <f>I5/8</f>
        <v>1</v>
      </c>
      <c r="V5" s="18">
        <v>0.375</v>
      </c>
      <c r="W5" s="19">
        <v>0.75</v>
      </c>
      <c r="X5" s="126">
        <v>0.46745562130177515</v>
      </c>
      <c r="Y5" s="127">
        <v>0.195859873</v>
      </c>
      <c r="Z5" s="128">
        <v>0.369085174</v>
      </c>
    </row>
    <row r="6" spans="1:26" s="114" customFormat="1" ht="13.5" customHeight="1">
      <c r="A6" s="402"/>
      <c r="B6" s="129" t="s">
        <v>1</v>
      </c>
      <c r="C6" s="25">
        <v>0</v>
      </c>
      <c r="D6" s="26">
        <v>0</v>
      </c>
      <c r="E6" s="26">
        <v>3</v>
      </c>
      <c r="F6" s="26">
        <v>0</v>
      </c>
      <c r="G6" s="241">
        <v>0</v>
      </c>
      <c r="H6" s="27">
        <v>0</v>
      </c>
      <c r="I6" s="25">
        <f aca="true" t="shared" si="5" ref="I6:I57">SUM(C6:H6)</f>
        <v>3</v>
      </c>
      <c r="J6" s="26">
        <v>17</v>
      </c>
      <c r="K6" s="27">
        <v>8</v>
      </c>
      <c r="L6" s="74">
        <v>282</v>
      </c>
      <c r="M6" s="75">
        <v>494</v>
      </c>
      <c r="N6" s="130">
        <v>460</v>
      </c>
      <c r="O6" s="32">
        <f t="shared" si="0"/>
        <v>0</v>
      </c>
      <c r="P6" s="32">
        <f t="shared" si="1"/>
        <v>0</v>
      </c>
      <c r="Q6" s="32">
        <f t="shared" si="2"/>
        <v>1</v>
      </c>
      <c r="R6" s="32">
        <f t="shared" si="3"/>
        <v>0</v>
      </c>
      <c r="S6" s="55">
        <f>G6</f>
        <v>0</v>
      </c>
      <c r="T6" s="33">
        <f t="shared" si="4"/>
        <v>0</v>
      </c>
      <c r="U6" s="34">
        <f aca="true" t="shared" si="6" ref="U6:U57">I6/8</f>
        <v>0.375</v>
      </c>
      <c r="V6" s="32">
        <v>2.125</v>
      </c>
      <c r="W6" s="33">
        <v>1</v>
      </c>
      <c r="X6" s="131">
        <v>0.415929203539823</v>
      </c>
      <c r="Y6" s="132">
        <v>0.732937685</v>
      </c>
      <c r="Z6" s="133">
        <v>0.689655172</v>
      </c>
    </row>
    <row r="7" spans="1:26" s="114" customFormat="1" ht="13.5" customHeight="1">
      <c r="A7" s="402"/>
      <c r="B7" s="129" t="s">
        <v>2</v>
      </c>
      <c r="C7" s="25">
        <v>1</v>
      </c>
      <c r="D7" s="26">
        <v>3</v>
      </c>
      <c r="E7" s="26">
        <v>4</v>
      </c>
      <c r="F7" s="26">
        <v>0</v>
      </c>
      <c r="G7" s="241">
        <v>2</v>
      </c>
      <c r="H7" s="27">
        <v>0</v>
      </c>
      <c r="I7" s="25">
        <f t="shared" si="5"/>
        <v>10</v>
      </c>
      <c r="J7" s="26">
        <v>12</v>
      </c>
      <c r="K7" s="27">
        <v>9</v>
      </c>
      <c r="L7" s="74">
        <v>308</v>
      </c>
      <c r="M7" s="75">
        <v>359</v>
      </c>
      <c r="N7" s="130">
        <v>374</v>
      </c>
      <c r="O7" s="32">
        <f t="shared" si="0"/>
        <v>1</v>
      </c>
      <c r="P7" s="32">
        <f t="shared" si="1"/>
        <v>3</v>
      </c>
      <c r="Q7" s="32">
        <f t="shared" si="2"/>
        <v>1.3333333333333333</v>
      </c>
      <c r="R7" s="32">
        <f t="shared" si="3"/>
        <v>0</v>
      </c>
      <c r="S7" s="55">
        <f>G7</f>
        <v>2</v>
      </c>
      <c r="T7" s="33">
        <f t="shared" si="4"/>
        <v>0</v>
      </c>
      <c r="U7" s="34">
        <f t="shared" si="6"/>
        <v>1.25</v>
      </c>
      <c r="V7" s="32">
        <v>1.5</v>
      </c>
      <c r="W7" s="33">
        <v>1.125</v>
      </c>
      <c r="X7" s="131">
        <v>0.45161290322580644</v>
      </c>
      <c r="Y7" s="132">
        <v>0.53028065</v>
      </c>
      <c r="Z7" s="133">
        <v>0.557377049</v>
      </c>
    </row>
    <row r="8" spans="1:26" s="114" customFormat="1" ht="13.5" customHeight="1">
      <c r="A8" s="402"/>
      <c r="B8" s="129" t="s">
        <v>3</v>
      </c>
      <c r="C8" s="25">
        <v>2</v>
      </c>
      <c r="D8" s="26">
        <v>6</v>
      </c>
      <c r="E8" s="26">
        <v>2</v>
      </c>
      <c r="F8" s="26">
        <v>0</v>
      </c>
      <c r="G8" s="241">
        <v>0</v>
      </c>
      <c r="H8" s="27">
        <v>0</v>
      </c>
      <c r="I8" s="25">
        <f t="shared" si="5"/>
        <v>10</v>
      </c>
      <c r="J8" s="26">
        <v>9</v>
      </c>
      <c r="K8" s="27">
        <v>11</v>
      </c>
      <c r="L8" s="74">
        <v>315</v>
      </c>
      <c r="M8" s="75">
        <v>330</v>
      </c>
      <c r="N8" s="130">
        <v>394</v>
      </c>
      <c r="O8" s="32">
        <f t="shared" si="0"/>
        <v>2</v>
      </c>
      <c r="P8" s="32">
        <f t="shared" si="1"/>
        <v>6</v>
      </c>
      <c r="Q8" s="32">
        <f t="shared" si="2"/>
        <v>0.6666666666666666</v>
      </c>
      <c r="R8" s="32">
        <f t="shared" si="3"/>
        <v>0</v>
      </c>
      <c r="S8" s="55">
        <f aca="true" t="shared" si="7" ref="S8:S17">G8</f>
        <v>0</v>
      </c>
      <c r="T8" s="33">
        <f t="shared" si="4"/>
        <v>0</v>
      </c>
      <c r="U8" s="34">
        <f t="shared" si="6"/>
        <v>1.25</v>
      </c>
      <c r="V8" s="32">
        <v>1.125</v>
      </c>
      <c r="W8" s="33">
        <v>1.375</v>
      </c>
      <c r="X8" s="131">
        <v>0.46255506607929514</v>
      </c>
      <c r="Y8" s="132">
        <v>0.488888889</v>
      </c>
      <c r="Z8" s="133">
        <v>0.585438336</v>
      </c>
    </row>
    <row r="9" spans="1:26" s="114" customFormat="1" ht="13.5" customHeight="1">
      <c r="A9" s="404">
        <v>2</v>
      </c>
      <c r="B9" s="139" t="s">
        <v>4</v>
      </c>
      <c r="C9" s="212">
        <v>0</v>
      </c>
      <c r="D9" s="245">
        <v>3</v>
      </c>
      <c r="E9" s="245">
        <v>3</v>
      </c>
      <c r="F9" s="245">
        <v>0</v>
      </c>
      <c r="G9" s="348">
        <v>2</v>
      </c>
      <c r="H9" s="246">
        <v>0</v>
      </c>
      <c r="I9" s="212">
        <f t="shared" si="5"/>
        <v>8</v>
      </c>
      <c r="J9" s="245">
        <v>10</v>
      </c>
      <c r="K9" s="246">
        <v>15</v>
      </c>
      <c r="L9" s="80">
        <v>349</v>
      </c>
      <c r="M9" s="81">
        <v>322</v>
      </c>
      <c r="N9" s="141">
        <v>418</v>
      </c>
      <c r="O9" s="84">
        <f t="shared" si="0"/>
        <v>0</v>
      </c>
      <c r="P9" s="84">
        <f t="shared" si="1"/>
        <v>3</v>
      </c>
      <c r="Q9" s="84">
        <f t="shared" si="2"/>
        <v>1</v>
      </c>
      <c r="R9" s="84">
        <f t="shared" si="3"/>
        <v>0</v>
      </c>
      <c r="S9" s="68">
        <f t="shared" si="7"/>
        <v>2</v>
      </c>
      <c r="T9" s="85">
        <f t="shared" si="4"/>
        <v>0</v>
      </c>
      <c r="U9" s="86">
        <f t="shared" si="6"/>
        <v>1</v>
      </c>
      <c r="V9" s="84">
        <v>1.25</v>
      </c>
      <c r="W9" s="85">
        <v>1.875</v>
      </c>
      <c r="X9" s="142">
        <v>0.513235294117647</v>
      </c>
      <c r="Y9" s="143">
        <v>0.47562777</v>
      </c>
      <c r="Z9" s="144">
        <v>0.619259259</v>
      </c>
    </row>
    <row r="10" spans="1:26" s="140" customFormat="1" ht="13.5" customHeight="1">
      <c r="A10" s="404"/>
      <c r="B10" s="129" t="s">
        <v>5</v>
      </c>
      <c r="C10" s="28">
        <v>0</v>
      </c>
      <c r="D10" s="29">
        <v>6</v>
      </c>
      <c r="E10" s="29">
        <v>1</v>
      </c>
      <c r="F10" s="29">
        <v>0</v>
      </c>
      <c r="G10" s="53">
        <v>3</v>
      </c>
      <c r="H10" s="53">
        <v>0</v>
      </c>
      <c r="I10" s="28">
        <f t="shared" si="5"/>
        <v>10</v>
      </c>
      <c r="J10" s="29">
        <v>9</v>
      </c>
      <c r="K10" s="53">
        <v>12</v>
      </c>
      <c r="L10" s="28">
        <v>329</v>
      </c>
      <c r="M10" s="29">
        <v>295</v>
      </c>
      <c r="N10" s="30">
        <v>404</v>
      </c>
      <c r="O10" s="54">
        <f t="shared" si="0"/>
        <v>0</v>
      </c>
      <c r="P10" s="54">
        <f t="shared" si="1"/>
        <v>6</v>
      </c>
      <c r="Q10" s="54">
        <f t="shared" si="2"/>
        <v>0.3333333333333333</v>
      </c>
      <c r="R10" s="54">
        <f t="shared" si="3"/>
        <v>0</v>
      </c>
      <c r="S10" s="55">
        <f t="shared" si="7"/>
        <v>3</v>
      </c>
      <c r="T10" s="55">
        <f t="shared" si="4"/>
        <v>0</v>
      </c>
      <c r="U10" s="56">
        <f t="shared" si="6"/>
        <v>1.25</v>
      </c>
      <c r="V10" s="54">
        <v>1.125</v>
      </c>
      <c r="W10" s="55">
        <v>1.5</v>
      </c>
      <c r="X10" s="35">
        <v>0.4838235294117647</v>
      </c>
      <c r="Y10" s="36">
        <v>0.435745938</v>
      </c>
      <c r="Z10" s="37">
        <v>0.602985075</v>
      </c>
    </row>
    <row r="11" spans="1:26" s="140" customFormat="1" ht="13.5" customHeight="1">
      <c r="A11" s="404"/>
      <c r="B11" s="129" t="s">
        <v>6</v>
      </c>
      <c r="C11" s="28">
        <v>0</v>
      </c>
      <c r="D11" s="29">
        <v>1</v>
      </c>
      <c r="E11" s="29">
        <v>2</v>
      </c>
      <c r="F11" s="29">
        <v>0</v>
      </c>
      <c r="G11" s="53">
        <v>0</v>
      </c>
      <c r="H11" s="53">
        <v>0</v>
      </c>
      <c r="I11" s="28">
        <f t="shared" si="5"/>
        <v>3</v>
      </c>
      <c r="J11" s="29">
        <v>9</v>
      </c>
      <c r="K11" s="53">
        <v>10</v>
      </c>
      <c r="L11" s="28">
        <v>365</v>
      </c>
      <c r="M11" s="29">
        <v>287</v>
      </c>
      <c r="N11" s="30">
        <v>442</v>
      </c>
      <c r="O11" s="54">
        <f t="shared" si="0"/>
        <v>0</v>
      </c>
      <c r="P11" s="54">
        <f t="shared" si="1"/>
        <v>1</v>
      </c>
      <c r="Q11" s="54">
        <f t="shared" si="2"/>
        <v>0.6666666666666666</v>
      </c>
      <c r="R11" s="54">
        <f t="shared" si="3"/>
        <v>0</v>
      </c>
      <c r="S11" s="55">
        <f t="shared" si="7"/>
        <v>0</v>
      </c>
      <c r="T11" s="55">
        <f t="shared" si="4"/>
        <v>0</v>
      </c>
      <c r="U11" s="56">
        <f t="shared" si="6"/>
        <v>0.375</v>
      </c>
      <c r="V11" s="54">
        <v>1.125</v>
      </c>
      <c r="W11" s="55">
        <v>1.25</v>
      </c>
      <c r="X11" s="35">
        <v>0.5359765051395007</v>
      </c>
      <c r="Y11" s="36">
        <v>0.426448737</v>
      </c>
      <c r="Z11" s="37">
        <v>0.659701493</v>
      </c>
    </row>
    <row r="12" spans="1:26" s="140" customFormat="1" ht="13.5" customHeight="1">
      <c r="A12" s="404"/>
      <c r="B12" s="129" t="s">
        <v>7</v>
      </c>
      <c r="C12" s="28">
        <v>0</v>
      </c>
      <c r="D12" s="29">
        <v>5</v>
      </c>
      <c r="E12" s="29">
        <v>1</v>
      </c>
      <c r="F12" s="29">
        <v>0</v>
      </c>
      <c r="G12" s="53">
        <v>0</v>
      </c>
      <c r="H12" s="53">
        <v>0</v>
      </c>
      <c r="I12" s="28">
        <f t="shared" si="5"/>
        <v>6</v>
      </c>
      <c r="J12" s="29">
        <v>13</v>
      </c>
      <c r="K12" s="53">
        <v>17</v>
      </c>
      <c r="L12" s="28">
        <v>298</v>
      </c>
      <c r="M12" s="29">
        <v>290</v>
      </c>
      <c r="N12" s="30">
        <v>515</v>
      </c>
      <c r="O12" s="54">
        <f t="shared" si="0"/>
        <v>0</v>
      </c>
      <c r="P12" s="54">
        <f t="shared" si="1"/>
        <v>5</v>
      </c>
      <c r="Q12" s="54">
        <f t="shared" si="2"/>
        <v>0.3333333333333333</v>
      </c>
      <c r="R12" s="54">
        <f t="shared" si="3"/>
        <v>0</v>
      </c>
      <c r="S12" s="55">
        <f t="shared" si="7"/>
        <v>0</v>
      </c>
      <c r="T12" s="55">
        <f t="shared" si="4"/>
        <v>0</v>
      </c>
      <c r="U12" s="56">
        <f t="shared" si="6"/>
        <v>0.75</v>
      </c>
      <c r="V12" s="54">
        <v>1.625</v>
      </c>
      <c r="W12" s="55">
        <v>2.125</v>
      </c>
      <c r="X12" s="35">
        <v>0.43759177679882527</v>
      </c>
      <c r="Y12" s="36">
        <v>0.430267062</v>
      </c>
      <c r="Z12" s="37">
        <v>0.766369048</v>
      </c>
    </row>
    <row r="13" spans="1:26" s="140" customFormat="1" ht="13.5" customHeight="1">
      <c r="A13" s="402">
        <v>3</v>
      </c>
      <c r="B13" s="139" t="s">
        <v>8</v>
      </c>
      <c r="C13" s="63">
        <v>1</v>
      </c>
      <c r="D13" s="64">
        <v>2</v>
      </c>
      <c r="E13" s="64">
        <v>4</v>
      </c>
      <c r="F13" s="64">
        <v>1</v>
      </c>
      <c r="G13" s="65">
        <v>0</v>
      </c>
      <c r="H13" s="65">
        <v>0</v>
      </c>
      <c r="I13" s="63">
        <f t="shared" si="5"/>
        <v>8</v>
      </c>
      <c r="J13" s="64">
        <v>23</v>
      </c>
      <c r="K13" s="65">
        <v>15</v>
      </c>
      <c r="L13" s="63">
        <v>365</v>
      </c>
      <c r="M13" s="64">
        <v>327</v>
      </c>
      <c r="N13" s="66">
        <v>472</v>
      </c>
      <c r="O13" s="67">
        <f t="shared" si="0"/>
        <v>1</v>
      </c>
      <c r="P13" s="67">
        <f t="shared" si="1"/>
        <v>2</v>
      </c>
      <c r="Q13" s="67">
        <f t="shared" si="2"/>
        <v>1.3333333333333333</v>
      </c>
      <c r="R13" s="67">
        <f t="shared" si="3"/>
        <v>1</v>
      </c>
      <c r="S13" s="68">
        <f t="shared" si="7"/>
        <v>0</v>
      </c>
      <c r="T13" s="68">
        <f t="shared" si="4"/>
        <v>0</v>
      </c>
      <c r="U13" s="69">
        <f t="shared" si="6"/>
        <v>1</v>
      </c>
      <c r="V13" s="67">
        <v>2.875</v>
      </c>
      <c r="W13" s="68">
        <v>1.875</v>
      </c>
      <c r="X13" s="70">
        <v>0.5367647058823529</v>
      </c>
      <c r="Y13" s="57">
        <v>0.483727811</v>
      </c>
      <c r="Z13" s="58">
        <v>0.698224852</v>
      </c>
    </row>
    <row r="14" spans="1:26" s="140" customFormat="1" ht="13.5" customHeight="1">
      <c r="A14" s="402"/>
      <c r="B14" s="129" t="s">
        <v>9</v>
      </c>
      <c r="C14" s="28">
        <v>0</v>
      </c>
      <c r="D14" s="29">
        <v>7</v>
      </c>
      <c r="E14" s="29">
        <v>2</v>
      </c>
      <c r="F14" s="29">
        <v>0</v>
      </c>
      <c r="G14" s="53">
        <v>3</v>
      </c>
      <c r="H14" s="53">
        <v>0</v>
      </c>
      <c r="I14" s="28">
        <f t="shared" si="5"/>
        <v>12</v>
      </c>
      <c r="J14" s="29">
        <v>5</v>
      </c>
      <c r="K14" s="53">
        <v>15</v>
      </c>
      <c r="L14" s="28">
        <v>319</v>
      </c>
      <c r="M14" s="29">
        <v>318</v>
      </c>
      <c r="N14" s="30">
        <v>530</v>
      </c>
      <c r="O14" s="54">
        <f t="shared" si="0"/>
        <v>0</v>
      </c>
      <c r="P14" s="54">
        <f t="shared" si="1"/>
        <v>7</v>
      </c>
      <c r="Q14" s="54">
        <f t="shared" si="2"/>
        <v>0.6666666666666666</v>
      </c>
      <c r="R14" s="54">
        <f t="shared" si="3"/>
        <v>0</v>
      </c>
      <c r="S14" s="55">
        <f t="shared" si="7"/>
        <v>3</v>
      </c>
      <c r="T14" s="55">
        <f t="shared" si="4"/>
        <v>0</v>
      </c>
      <c r="U14" s="56">
        <f t="shared" si="6"/>
        <v>1.5</v>
      </c>
      <c r="V14" s="54">
        <v>0.625</v>
      </c>
      <c r="W14" s="55">
        <v>1.875</v>
      </c>
      <c r="X14" s="35">
        <v>0.4670571010248902</v>
      </c>
      <c r="Y14" s="36">
        <v>0.46971935</v>
      </c>
      <c r="Z14" s="37">
        <v>0.789865872</v>
      </c>
    </row>
    <row r="15" spans="1:26" s="140" customFormat="1" ht="13.5" customHeight="1">
      <c r="A15" s="402"/>
      <c r="B15" s="129" t="s">
        <v>10</v>
      </c>
      <c r="C15" s="28">
        <v>1</v>
      </c>
      <c r="D15" s="29">
        <v>15</v>
      </c>
      <c r="E15" s="29">
        <v>2</v>
      </c>
      <c r="F15" s="29">
        <v>0</v>
      </c>
      <c r="G15" s="53">
        <v>1</v>
      </c>
      <c r="H15" s="53">
        <v>0</v>
      </c>
      <c r="I15" s="28">
        <f t="shared" si="5"/>
        <v>19</v>
      </c>
      <c r="J15" s="29">
        <v>21</v>
      </c>
      <c r="K15" s="53">
        <v>16</v>
      </c>
      <c r="L15" s="28">
        <v>346</v>
      </c>
      <c r="M15" s="29">
        <v>303</v>
      </c>
      <c r="N15" s="30">
        <v>468</v>
      </c>
      <c r="O15" s="54">
        <f t="shared" si="0"/>
        <v>1</v>
      </c>
      <c r="P15" s="54">
        <f t="shared" si="1"/>
        <v>15</v>
      </c>
      <c r="Q15" s="54">
        <f t="shared" si="2"/>
        <v>0.6666666666666666</v>
      </c>
      <c r="R15" s="54">
        <f t="shared" si="3"/>
        <v>0</v>
      </c>
      <c r="S15" s="55">
        <f t="shared" si="7"/>
        <v>1</v>
      </c>
      <c r="T15" s="55">
        <f t="shared" si="4"/>
        <v>0</v>
      </c>
      <c r="U15" s="56">
        <f t="shared" si="6"/>
        <v>2.375</v>
      </c>
      <c r="V15" s="54">
        <v>2.625</v>
      </c>
      <c r="W15" s="55">
        <v>2</v>
      </c>
      <c r="X15" s="35">
        <v>0.5095729013254786</v>
      </c>
      <c r="Y15" s="36">
        <v>0.445588235</v>
      </c>
      <c r="Z15" s="37">
        <v>0.695393759</v>
      </c>
    </row>
    <row r="16" spans="1:26" s="140" customFormat="1" ht="13.5" customHeight="1">
      <c r="A16" s="402"/>
      <c r="B16" s="129" t="s">
        <v>11</v>
      </c>
      <c r="C16" s="28">
        <v>1</v>
      </c>
      <c r="D16" s="29">
        <v>2</v>
      </c>
      <c r="E16" s="29">
        <v>2</v>
      </c>
      <c r="F16" s="29">
        <v>0</v>
      </c>
      <c r="G16" s="53">
        <v>0</v>
      </c>
      <c r="H16" s="53">
        <v>0</v>
      </c>
      <c r="I16" s="28">
        <f t="shared" si="5"/>
        <v>5</v>
      </c>
      <c r="J16" s="29">
        <v>7</v>
      </c>
      <c r="K16" s="53">
        <v>18</v>
      </c>
      <c r="L16" s="28">
        <v>337</v>
      </c>
      <c r="M16" s="29">
        <v>293</v>
      </c>
      <c r="N16" s="30">
        <v>491</v>
      </c>
      <c r="O16" s="54">
        <f t="shared" si="0"/>
        <v>1</v>
      </c>
      <c r="P16" s="54">
        <f t="shared" si="1"/>
        <v>2</v>
      </c>
      <c r="Q16" s="54">
        <f t="shared" si="2"/>
        <v>0.6666666666666666</v>
      </c>
      <c r="R16" s="54">
        <f t="shared" si="3"/>
        <v>0</v>
      </c>
      <c r="S16" s="55">
        <f t="shared" si="7"/>
        <v>0</v>
      </c>
      <c r="T16" s="55">
        <f t="shared" si="4"/>
        <v>0</v>
      </c>
      <c r="U16" s="56">
        <f t="shared" si="6"/>
        <v>0.625</v>
      </c>
      <c r="V16" s="54">
        <v>0.875</v>
      </c>
      <c r="W16" s="55">
        <v>2.25</v>
      </c>
      <c r="X16" s="35">
        <v>0.49558823529411766</v>
      </c>
      <c r="Y16" s="36">
        <v>0.431516937</v>
      </c>
      <c r="Z16" s="37">
        <v>0.730654762</v>
      </c>
    </row>
    <row r="17" spans="1:26" s="140" customFormat="1" ht="13.5" customHeight="1">
      <c r="A17" s="402">
        <v>4</v>
      </c>
      <c r="B17" s="139" t="s">
        <v>12</v>
      </c>
      <c r="C17" s="63">
        <v>0</v>
      </c>
      <c r="D17" s="64">
        <v>3</v>
      </c>
      <c r="E17" s="64">
        <v>1</v>
      </c>
      <c r="F17" s="64">
        <v>0</v>
      </c>
      <c r="G17" s="65">
        <v>0</v>
      </c>
      <c r="H17" s="65">
        <v>0</v>
      </c>
      <c r="I17" s="63">
        <f t="shared" si="5"/>
        <v>4</v>
      </c>
      <c r="J17" s="64">
        <v>12</v>
      </c>
      <c r="K17" s="65">
        <v>22</v>
      </c>
      <c r="L17" s="63">
        <v>352</v>
      </c>
      <c r="M17" s="64">
        <v>326</v>
      </c>
      <c r="N17" s="66">
        <v>521</v>
      </c>
      <c r="O17" s="67">
        <f t="shared" si="0"/>
        <v>0</v>
      </c>
      <c r="P17" s="67">
        <f t="shared" si="1"/>
        <v>3</v>
      </c>
      <c r="Q17" s="67">
        <f t="shared" si="2"/>
        <v>0.3333333333333333</v>
      </c>
      <c r="R17" s="67">
        <f t="shared" si="3"/>
        <v>0</v>
      </c>
      <c r="S17" s="68">
        <f t="shared" si="7"/>
        <v>0</v>
      </c>
      <c r="T17" s="68">
        <f t="shared" si="4"/>
        <v>0</v>
      </c>
      <c r="U17" s="69">
        <f t="shared" si="6"/>
        <v>0.5</v>
      </c>
      <c r="V17" s="67">
        <v>1.5</v>
      </c>
      <c r="W17" s="68">
        <v>2.75</v>
      </c>
      <c r="X17" s="70">
        <v>0.5184094256259205</v>
      </c>
      <c r="Y17" s="57">
        <v>0.479411765</v>
      </c>
      <c r="Z17" s="58">
        <v>0.771851852</v>
      </c>
    </row>
    <row r="18" spans="1:26" s="145" customFormat="1" ht="13.5" customHeight="1">
      <c r="A18" s="402"/>
      <c r="B18" s="129" t="s">
        <v>13</v>
      </c>
      <c r="C18" s="74">
        <v>0</v>
      </c>
      <c r="D18" s="75">
        <v>6</v>
      </c>
      <c r="E18" s="75">
        <v>2</v>
      </c>
      <c r="F18" s="75">
        <v>0</v>
      </c>
      <c r="G18" s="76">
        <v>1</v>
      </c>
      <c r="H18" s="76">
        <v>0</v>
      </c>
      <c r="I18" s="74">
        <f t="shared" si="5"/>
        <v>9</v>
      </c>
      <c r="J18" s="75">
        <v>10</v>
      </c>
      <c r="K18" s="76">
        <v>27</v>
      </c>
      <c r="L18" s="74">
        <v>366</v>
      </c>
      <c r="M18" s="75">
        <v>310</v>
      </c>
      <c r="N18" s="130">
        <v>447</v>
      </c>
      <c r="O18" s="32">
        <f t="shared" si="0"/>
        <v>0</v>
      </c>
      <c r="P18" s="32">
        <f t="shared" si="1"/>
        <v>6</v>
      </c>
      <c r="Q18" s="32">
        <f t="shared" si="2"/>
        <v>0.6666666666666666</v>
      </c>
      <c r="R18" s="32">
        <f t="shared" si="3"/>
        <v>0</v>
      </c>
      <c r="S18" s="33">
        <f aca="true" t="shared" si="8" ref="S18:S56">G18</f>
        <v>1</v>
      </c>
      <c r="T18" s="33">
        <f t="shared" si="4"/>
        <v>0</v>
      </c>
      <c r="U18" s="34">
        <f t="shared" si="6"/>
        <v>1.125</v>
      </c>
      <c r="V18" s="32">
        <v>1.25</v>
      </c>
      <c r="W18" s="33">
        <v>3.375</v>
      </c>
      <c r="X18" s="131">
        <v>0.5374449339207048</v>
      </c>
      <c r="Y18" s="132">
        <v>0.460624071</v>
      </c>
      <c r="Z18" s="133">
        <v>0.662222222</v>
      </c>
    </row>
    <row r="19" spans="1:26" s="145" customFormat="1" ht="13.5" customHeight="1">
      <c r="A19" s="402"/>
      <c r="B19" s="129" t="s">
        <v>14</v>
      </c>
      <c r="C19" s="74">
        <v>1</v>
      </c>
      <c r="D19" s="75">
        <v>3</v>
      </c>
      <c r="E19" s="75">
        <v>1</v>
      </c>
      <c r="F19" s="75">
        <v>1</v>
      </c>
      <c r="G19" s="76">
        <v>1</v>
      </c>
      <c r="H19" s="76">
        <v>0</v>
      </c>
      <c r="I19" s="74">
        <f t="shared" si="5"/>
        <v>7</v>
      </c>
      <c r="J19" s="75">
        <v>13</v>
      </c>
      <c r="K19" s="76">
        <v>20</v>
      </c>
      <c r="L19" s="74">
        <v>355</v>
      </c>
      <c r="M19" s="75">
        <v>318</v>
      </c>
      <c r="N19" s="130">
        <v>473</v>
      </c>
      <c r="O19" s="32">
        <f t="shared" si="0"/>
        <v>1</v>
      </c>
      <c r="P19" s="32">
        <f t="shared" si="1"/>
        <v>3</v>
      </c>
      <c r="Q19" s="32">
        <f t="shared" si="2"/>
        <v>0.3333333333333333</v>
      </c>
      <c r="R19" s="32">
        <f t="shared" si="3"/>
        <v>1</v>
      </c>
      <c r="S19" s="33">
        <f t="shared" si="8"/>
        <v>1</v>
      </c>
      <c r="T19" s="33">
        <f t="shared" si="4"/>
        <v>0</v>
      </c>
      <c r="U19" s="34">
        <f t="shared" si="6"/>
        <v>0.875</v>
      </c>
      <c r="V19" s="32">
        <v>1.625</v>
      </c>
      <c r="W19" s="33">
        <v>2.5</v>
      </c>
      <c r="X19" s="131">
        <v>0.5205278592375366</v>
      </c>
      <c r="Y19" s="132">
        <v>0.466960352</v>
      </c>
      <c r="Z19" s="133">
        <v>0.701780415</v>
      </c>
    </row>
    <row r="20" spans="1:26" s="145" customFormat="1" ht="13.5" customHeight="1">
      <c r="A20" s="402"/>
      <c r="B20" s="129" t="s">
        <v>15</v>
      </c>
      <c r="C20" s="74">
        <v>0</v>
      </c>
      <c r="D20" s="75">
        <v>5</v>
      </c>
      <c r="E20" s="75">
        <v>4</v>
      </c>
      <c r="F20" s="75">
        <v>0</v>
      </c>
      <c r="G20" s="76">
        <v>3</v>
      </c>
      <c r="H20" s="76">
        <v>0</v>
      </c>
      <c r="I20" s="74">
        <f t="shared" si="5"/>
        <v>12</v>
      </c>
      <c r="J20" s="75">
        <v>11</v>
      </c>
      <c r="K20" s="76">
        <v>18</v>
      </c>
      <c r="L20" s="74">
        <v>396</v>
      </c>
      <c r="M20" s="75">
        <v>356</v>
      </c>
      <c r="N20" s="130">
        <v>429</v>
      </c>
      <c r="O20" s="32">
        <f t="shared" si="0"/>
        <v>0</v>
      </c>
      <c r="P20" s="32">
        <f t="shared" si="1"/>
        <v>5</v>
      </c>
      <c r="Q20" s="32">
        <f t="shared" si="2"/>
        <v>1.3333333333333333</v>
      </c>
      <c r="R20" s="32">
        <f t="shared" si="3"/>
        <v>0</v>
      </c>
      <c r="S20" s="33">
        <f t="shared" si="8"/>
        <v>3</v>
      </c>
      <c r="T20" s="33">
        <f t="shared" si="4"/>
        <v>0</v>
      </c>
      <c r="U20" s="34">
        <f t="shared" si="6"/>
        <v>1.5</v>
      </c>
      <c r="V20" s="32">
        <v>1.375</v>
      </c>
      <c r="W20" s="33">
        <v>2.25</v>
      </c>
      <c r="X20" s="131">
        <v>0.5814977973568282</v>
      </c>
      <c r="Y20" s="132">
        <v>0.524300442</v>
      </c>
      <c r="Z20" s="133">
        <v>0.631811487</v>
      </c>
    </row>
    <row r="21" spans="1:26" s="145" customFormat="1" ht="13.5" customHeight="1">
      <c r="A21" s="402"/>
      <c r="B21" s="129" t="s">
        <v>16</v>
      </c>
      <c r="C21" s="77">
        <v>1</v>
      </c>
      <c r="D21" s="78">
        <v>2</v>
      </c>
      <c r="E21" s="78">
        <v>4</v>
      </c>
      <c r="F21" s="78">
        <v>0</v>
      </c>
      <c r="G21" s="79">
        <v>3</v>
      </c>
      <c r="H21" s="79">
        <v>0</v>
      </c>
      <c r="I21" s="77">
        <f t="shared" si="5"/>
        <v>10</v>
      </c>
      <c r="J21" s="78">
        <v>11</v>
      </c>
      <c r="K21" s="79">
        <v>18</v>
      </c>
      <c r="L21" s="77">
        <v>378</v>
      </c>
      <c r="M21" s="78">
        <v>348</v>
      </c>
      <c r="N21" s="135">
        <v>459</v>
      </c>
      <c r="O21" s="46">
        <f t="shared" si="0"/>
        <v>1</v>
      </c>
      <c r="P21" s="46">
        <f t="shared" si="1"/>
        <v>2</v>
      </c>
      <c r="Q21" s="46">
        <f t="shared" si="2"/>
        <v>1.3333333333333333</v>
      </c>
      <c r="R21" s="46">
        <f t="shared" si="3"/>
        <v>0</v>
      </c>
      <c r="S21" s="47">
        <f t="shared" si="8"/>
        <v>3</v>
      </c>
      <c r="T21" s="47">
        <f t="shared" si="4"/>
        <v>0</v>
      </c>
      <c r="U21" s="48">
        <f t="shared" si="6"/>
        <v>1.25</v>
      </c>
      <c r="V21" s="46">
        <v>1.375</v>
      </c>
      <c r="W21" s="47">
        <v>2.25</v>
      </c>
      <c r="X21" s="136">
        <v>0.5753424657534246</v>
      </c>
      <c r="Y21" s="137">
        <v>0.514032496</v>
      </c>
      <c r="Z21" s="138">
        <v>0.682020802</v>
      </c>
    </row>
    <row r="22" spans="1:26" s="145" customFormat="1" ht="13.5" customHeight="1">
      <c r="A22" s="402">
        <v>5</v>
      </c>
      <c r="B22" s="139" t="s">
        <v>17</v>
      </c>
      <c r="C22" s="80">
        <v>2</v>
      </c>
      <c r="D22" s="81">
        <v>3</v>
      </c>
      <c r="E22" s="81">
        <v>2</v>
      </c>
      <c r="F22" s="81">
        <v>0</v>
      </c>
      <c r="G22" s="82">
        <v>2</v>
      </c>
      <c r="H22" s="82">
        <v>0</v>
      </c>
      <c r="I22" s="80">
        <f t="shared" si="5"/>
        <v>9</v>
      </c>
      <c r="J22" s="81">
        <v>16</v>
      </c>
      <c r="K22" s="82">
        <v>16</v>
      </c>
      <c r="L22" s="80">
        <v>309</v>
      </c>
      <c r="M22" s="81">
        <v>340</v>
      </c>
      <c r="N22" s="141">
        <v>416</v>
      </c>
      <c r="O22" s="84">
        <f t="shared" si="0"/>
        <v>2</v>
      </c>
      <c r="P22" s="84">
        <f t="shared" si="1"/>
        <v>3</v>
      </c>
      <c r="Q22" s="84">
        <f t="shared" si="2"/>
        <v>0.6666666666666666</v>
      </c>
      <c r="R22" s="84">
        <f t="shared" si="3"/>
        <v>0</v>
      </c>
      <c r="S22" s="85">
        <f t="shared" si="8"/>
        <v>2</v>
      </c>
      <c r="T22" s="85">
        <f t="shared" si="4"/>
        <v>0</v>
      </c>
      <c r="U22" s="86">
        <f t="shared" si="6"/>
        <v>1.125</v>
      </c>
      <c r="V22" s="84">
        <v>2</v>
      </c>
      <c r="W22" s="85">
        <v>2</v>
      </c>
      <c r="X22" s="142">
        <v>0.45374449339207046</v>
      </c>
      <c r="Y22" s="143">
        <v>0.521472393</v>
      </c>
      <c r="Z22" s="144">
        <v>0.624624625</v>
      </c>
    </row>
    <row r="23" spans="1:26" s="145" customFormat="1" ht="13.5" customHeight="1">
      <c r="A23" s="402"/>
      <c r="B23" s="129" t="s">
        <v>18</v>
      </c>
      <c r="C23" s="74">
        <v>0</v>
      </c>
      <c r="D23" s="75">
        <v>5</v>
      </c>
      <c r="E23" s="75">
        <v>4</v>
      </c>
      <c r="F23" s="75">
        <v>0</v>
      </c>
      <c r="G23" s="76">
        <v>3</v>
      </c>
      <c r="H23" s="76">
        <v>0</v>
      </c>
      <c r="I23" s="74">
        <f t="shared" si="5"/>
        <v>12</v>
      </c>
      <c r="J23" s="75">
        <v>11</v>
      </c>
      <c r="K23" s="76">
        <v>21</v>
      </c>
      <c r="L23" s="74">
        <v>442</v>
      </c>
      <c r="M23" s="75">
        <v>271</v>
      </c>
      <c r="N23" s="130">
        <v>478</v>
      </c>
      <c r="O23" s="32">
        <f t="shared" si="0"/>
        <v>0</v>
      </c>
      <c r="P23" s="32">
        <f t="shared" si="1"/>
        <v>5</v>
      </c>
      <c r="Q23" s="32">
        <f t="shared" si="2"/>
        <v>1.3333333333333333</v>
      </c>
      <c r="R23" s="32">
        <f t="shared" si="3"/>
        <v>0</v>
      </c>
      <c r="S23" s="33">
        <f t="shared" si="8"/>
        <v>3</v>
      </c>
      <c r="T23" s="33">
        <f t="shared" si="4"/>
        <v>0</v>
      </c>
      <c r="U23" s="34">
        <f t="shared" si="6"/>
        <v>1.5</v>
      </c>
      <c r="V23" s="32">
        <v>1.375</v>
      </c>
      <c r="W23" s="33">
        <v>2.625</v>
      </c>
      <c r="X23" s="131">
        <v>0.6490455212922174</v>
      </c>
      <c r="Y23" s="132">
        <v>0.40327381</v>
      </c>
      <c r="Z23" s="133">
        <v>0.705014749</v>
      </c>
    </row>
    <row r="24" spans="1:26" s="145" customFormat="1" ht="13.5" customHeight="1">
      <c r="A24" s="402"/>
      <c r="B24" s="129" t="s">
        <v>19</v>
      </c>
      <c r="C24" s="74">
        <v>1</v>
      </c>
      <c r="D24" s="75">
        <v>4</v>
      </c>
      <c r="E24" s="75">
        <v>3</v>
      </c>
      <c r="F24" s="75">
        <v>0</v>
      </c>
      <c r="G24" s="76">
        <v>3</v>
      </c>
      <c r="H24" s="76">
        <v>0</v>
      </c>
      <c r="I24" s="74">
        <f t="shared" si="5"/>
        <v>11</v>
      </c>
      <c r="J24" s="75">
        <v>8</v>
      </c>
      <c r="K24" s="76">
        <v>17</v>
      </c>
      <c r="L24" s="74">
        <v>402</v>
      </c>
      <c r="M24" s="75">
        <v>384</v>
      </c>
      <c r="N24" s="130">
        <v>547</v>
      </c>
      <c r="O24" s="32">
        <f t="shared" si="0"/>
        <v>1</v>
      </c>
      <c r="P24" s="32">
        <f t="shared" si="1"/>
        <v>4</v>
      </c>
      <c r="Q24" s="32">
        <f t="shared" si="2"/>
        <v>1</v>
      </c>
      <c r="R24" s="32">
        <f t="shared" si="3"/>
        <v>0</v>
      </c>
      <c r="S24" s="33">
        <f t="shared" si="8"/>
        <v>3</v>
      </c>
      <c r="T24" s="33">
        <f t="shared" si="4"/>
        <v>0</v>
      </c>
      <c r="U24" s="34">
        <f t="shared" si="6"/>
        <v>1.375</v>
      </c>
      <c r="V24" s="32">
        <v>1</v>
      </c>
      <c r="W24" s="33">
        <v>2.125</v>
      </c>
      <c r="X24" s="131">
        <v>0.5911764705882353</v>
      </c>
      <c r="Y24" s="132">
        <v>0.563876652</v>
      </c>
      <c r="Z24" s="133">
        <v>0.805596465</v>
      </c>
    </row>
    <row r="25" spans="1:26" s="145" customFormat="1" ht="13.5" customHeight="1">
      <c r="A25" s="402"/>
      <c r="B25" s="129" t="s">
        <v>20</v>
      </c>
      <c r="C25" s="74">
        <v>1</v>
      </c>
      <c r="D25" s="75">
        <v>2</v>
      </c>
      <c r="E25" s="75">
        <v>1</v>
      </c>
      <c r="F25" s="75">
        <v>0</v>
      </c>
      <c r="G25" s="76">
        <v>1</v>
      </c>
      <c r="H25" s="76">
        <v>0</v>
      </c>
      <c r="I25" s="74">
        <f t="shared" si="5"/>
        <v>5</v>
      </c>
      <c r="J25" s="75">
        <v>14</v>
      </c>
      <c r="K25" s="76">
        <v>18</v>
      </c>
      <c r="L25" s="74">
        <v>385</v>
      </c>
      <c r="M25" s="75">
        <v>347</v>
      </c>
      <c r="N25" s="130">
        <v>536</v>
      </c>
      <c r="O25" s="32">
        <f t="shared" si="0"/>
        <v>1</v>
      </c>
      <c r="P25" s="32">
        <f t="shared" si="1"/>
        <v>2</v>
      </c>
      <c r="Q25" s="32">
        <f t="shared" si="2"/>
        <v>0.3333333333333333</v>
      </c>
      <c r="R25" s="32">
        <f t="shared" si="3"/>
        <v>0</v>
      </c>
      <c r="S25" s="33">
        <f t="shared" si="8"/>
        <v>1</v>
      </c>
      <c r="T25" s="33">
        <f t="shared" si="4"/>
        <v>0</v>
      </c>
      <c r="U25" s="34">
        <f t="shared" si="6"/>
        <v>0.625</v>
      </c>
      <c r="V25" s="32">
        <v>1.75</v>
      </c>
      <c r="W25" s="33">
        <v>2.25</v>
      </c>
      <c r="X25" s="131">
        <v>0.5670103092783505</v>
      </c>
      <c r="Y25" s="132">
        <v>0.51179941</v>
      </c>
      <c r="Z25" s="133">
        <v>0.789396171</v>
      </c>
    </row>
    <row r="26" spans="1:26" s="145" customFormat="1" ht="13.5" customHeight="1">
      <c r="A26" s="402">
        <v>6</v>
      </c>
      <c r="B26" s="139" t="s">
        <v>21</v>
      </c>
      <c r="C26" s="80">
        <v>3</v>
      </c>
      <c r="D26" s="81">
        <v>6</v>
      </c>
      <c r="E26" s="81">
        <v>4</v>
      </c>
      <c r="F26" s="81">
        <v>0</v>
      </c>
      <c r="G26" s="82">
        <v>2</v>
      </c>
      <c r="H26" s="82">
        <v>0</v>
      </c>
      <c r="I26" s="80">
        <f t="shared" si="5"/>
        <v>15</v>
      </c>
      <c r="J26" s="81">
        <v>11</v>
      </c>
      <c r="K26" s="82">
        <v>15</v>
      </c>
      <c r="L26" s="80">
        <v>445</v>
      </c>
      <c r="M26" s="81">
        <v>347</v>
      </c>
      <c r="N26" s="141">
        <v>488</v>
      </c>
      <c r="O26" s="84">
        <f t="shared" si="0"/>
        <v>3</v>
      </c>
      <c r="P26" s="84">
        <f t="shared" si="1"/>
        <v>6</v>
      </c>
      <c r="Q26" s="84">
        <f t="shared" si="2"/>
        <v>1.3333333333333333</v>
      </c>
      <c r="R26" s="84">
        <f t="shared" si="3"/>
        <v>0</v>
      </c>
      <c r="S26" s="85">
        <f t="shared" si="8"/>
        <v>2</v>
      </c>
      <c r="T26" s="85">
        <f t="shared" si="4"/>
        <v>0</v>
      </c>
      <c r="U26" s="86">
        <f t="shared" si="6"/>
        <v>1.875</v>
      </c>
      <c r="V26" s="84">
        <v>1.375</v>
      </c>
      <c r="W26" s="85">
        <v>1.875</v>
      </c>
      <c r="X26" s="142">
        <v>0.6534508076358296</v>
      </c>
      <c r="Y26" s="143">
        <v>0.508797654</v>
      </c>
      <c r="Z26" s="144">
        <v>0.718703976</v>
      </c>
    </row>
    <row r="27" spans="1:26" s="145" customFormat="1" ht="13.5" customHeight="1">
      <c r="A27" s="402"/>
      <c r="B27" s="129" t="s">
        <v>22</v>
      </c>
      <c r="C27" s="74">
        <v>0</v>
      </c>
      <c r="D27" s="75">
        <v>8</v>
      </c>
      <c r="E27" s="75">
        <v>2</v>
      </c>
      <c r="F27" s="75">
        <v>0</v>
      </c>
      <c r="G27" s="76">
        <v>2</v>
      </c>
      <c r="H27" s="76">
        <v>0</v>
      </c>
      <c r="I27" s="74">
        <f t="shared" si="5"/>
        <v>12</v>
      </c>
      <c r="J27" s="75">
        <v>18</v>
      </c>
      <c r="K27" s="76">
        <v>17</v>
      </c>
      <c r="L27" s="74">
        <v>412</v>
      </c>
      <c r="M27" s="75">
        <v>336</v>
      </c>
      <c r="N27" s="130">
        <v>528</v>
      </c>
      <c r="O27" s="32">
        <f t="shared" si="0"/>
        <v>0</v>
      </c>
      <c r="P27" s="32">
        <f t="shared" si="1"/>
        <v>8</v>
      </c>
      <c r="Q27" s="32">
        <f t="shared" si="2"/>
        <v>0.6666666666666666</v>
      </c>
      <c r="R27" s="32">
        <f t="shared" si="3"/>
        <v>0</v>
      </c>
      <c r="S27" s="33">
        <f t="shared" si="8"/>
        <v>2</v>
      </c>
      <c r="T27" s="33">
        <f t="shared" si="4"/>
        <v>0</v>
      </c>
      <c r="U27" s="34">
        <f t="shared" si="6"/>
        <v>1.5</v>
      </c>
      <c r="V27" s="32">
        <v>2.25</v>
      </c>
      <c r="W27" s="33">
        <v>2.125</v>
      </c>
      <c r="X27" s="131">
        <v>0.6076696165191741</v>
      </c>
      <c r="Y27" s="132">
        <v>0.49339207</v>
      </c>
      <c r="Z27" s="133">
        <v>0.776470588</v>
      </c>
    </row>
    <row r="28" spans="1:26" s="145" customFormat="1" ht="13.5" customHeight="1">
      <c r="A28" s="402"/>
      <c r="B28" s="129" t="s">
        <v>23</v>
      </c>
      <c r="C28" s="74">
        <v>0</v>
      </c>
      <c r="D28" s="75">
        <v>4</v>
      </c>
      <c r="E28" s="75">
        <v>5</v>
      </c>
      <c r="F28" s="75">
        <v>0</v>
      </c>
      <c r="G28" s="76">
        <v>3</v>
      </c>
      <c r="H28" s="76">
        <v>0</v>
      </c>
      <c r="I28" s="74">
        <f t="shared" si="5"/>
        <v>12</v>
      </c>
      <c r="J28" s="75">
        <v>12</v>
      </c>
      <c r="K28" s="76">
        <v>11</v>
      </c>
      <c r="L28" s="74">
        <v>416</v>
      </c>
      <c r="M28" s="75">
        <v>343</v>
      </c>
      <c r="N28" s="130">
        <v>498</v>
      </c>
      <c r="O28" s="32">
        <f t="shared" si="0"/>
        <v>0</v>
      </c>
      <c r="P28" s="32">
        <f t="shared" si="1"/>
        <v>4</v>
      </c>
      <c r="Q28" s="32">
        <f t="shared" si="2"/>
        <v>1.6666666666666667</v>
      </c>
      <c r="R28" s="32">
        <f t="shared" si="3"/>
        <v>0</v>
      </c>
      <c r="S28" s="33">
        <f t="shared" si="8"/>
        <v>3</v>
      </c>
      <c r="T28" s="33">
        <f t="shared" si="4"/>
        <v>0</v>
      </c>
      <c r="U28" s="34">
        <f t="shared" si="6"/>
        <v>1.5</v>
      </c>
      <c r="V28" s="32">
        <v>1.5</v>
      </c>
      <c r="W28" s="33">
        <v>1.375</v>
      </c>
      <c r="X28" s="131">
        <v>0.6108663729809104</v>
      </c>
      <c r="Y28" s="132">
        <v>0.502932551</v>
      </c>
      <c r="Z28" s="133">
        <v>0.736686391</v>
      </c>
    </row>
    <row r="29" spans="1:26" s="145" customFormat="1" ht="13.5" customHeight="1">
      <c r="A29" s="402"/>
      <c r="B29" s="129" t="s">
        <v>24</v>
      </c>
      <c r="C29" s="74">
        <v>0</v>
      </c>
      <c r="D29" s="75">
        <v>1</v>
      </c>
      <c r="E29" s="75">
        <v>8</v>
      </c>
      <c r="F29" s="75">
        <v>0</v>
      </c>
      <c r="G29" s="76">
        <v>6</v>
      </c>
      <c r="H29" s="76">
        <v>0</v>
      </c>
      <c r="I29" s="74">
        <f t="shared" si="5"/>
        <v>15</v>
      </c>
      <c r="J29" s="75">
        <v>13</v>
      </c>
      <c r="K29" s="76">
        <v>11</v>
      </c>
      <c r="L29" s="74">
        <v>451</v>
      </c>
      <c r="M29" s="75">
        <v>433</v>
      </c>
      <c r="N29" s="130">
        <v>543</v>
      </c>
      <c r="O29" s="32">
        <f t="shared" si="0"/>
        <v>0</v>
      </c>
      <c r="P29" s="32">
        <f t="shared" si="1"/>
        <v>1</v>
      </c>
      <c r="Q29" s="32">
        <f t="shared" si="2"/>
        <v>2.6666666666666665</v>
      </c>
      <c r="R29" s="32">
        <f t="shared" si="3"/>
        <v>0</v>
      </c>
      <c r="S29" s="33">
        <f t="shared" si="8"/>
        <v>6</v>
      </c>
      <c r="T29" s="33">
        <f t="shared" si="4"/>
        <v>0</v>
      </c>
      <c r="U29" s="34">
        <f t="shared" si="6"/>
        <v>1.875</v>
      </c>
      <c r="V29" s="32">
        <v>1.625</v>
      </c>
      <c r="W29" s="33">
        <v>1.375</v>
      </c>
      <c r="X29" s="131">
        <v>0.6612903225806451</v>
      </c>
      <c r="Y29" s="132">
        <v>0.638643068</v>
      </c>
      <c r="Z29" s="133">
        <v>0.798529412</v>
      </c>
    </row>
    <row r="30" spans="1:26" s="145" customFormat="1" ht="13.5" customHeight="1">
      <c r="A30" s="402">
        <v>7</v>
      </c>
      <c r="B30" s="139" t="s">
        <v>25</v>
      </c>
      <c r="C30" s="80">
        <v>0</v>
      </c>
      <c r="D30" s="81">
        <v>1</v>
      </c>
      <c r="E30" s="81">
        <v>9</v>
      </c>
      <c r="F30" s="81">
        <v>0</v>
      </c>
      <c r="G30" s="82">
        <v>0</v>
      </c>
      <c r="H30" s="82">
        <v>0</v>
      </c>
      <c r="I30" s="80">
        <f t="shared" si="5"/>
        <v>10</v>
      </c>
      <c r="J30" s="81">
        <v>22</v>
      </c>
      <c r="K30" s="82">
        <v>13</v>
      </c>
      <c r="L30" s="80">
        <v>429</v>
      </c>
      <c r="M30" s="81">
        <v>361</v>
      </c>
      <c r="N30" s="141">
        <v>597</v>
      </c>
      <c r="O30" s="84">
        <f t="shared" si="0"/>
        <v>0</v>
      </c>
      <c r="P30" s="84">
        <f t="shared" si="1"/>
        <v>1</v>
      </c>
      <c r="Q30" s="84">
        <f t="shared" si="2"/>
        <v>3</v>
      </c>
      <c r="R30" s="84">
        <f t="shared" si="3"/>
        <v>0</v>
      </c>
      <c r="S30" s="85">
        <f t="shared" si="8"/>
        <v>0</v>
      </c>
      <c r="T30" s="85">
        <f t="shared" si="4"/>
        <v>0</v>
      </c>
      <c r="U30" s="86">
        <f t="shared" si="6"/>
        <v>1.25</v>
      </c>
      <c r="V30" s="84">
        <v>2.75</v>
      </c>
      <c r="W30" s="85">
        <v>1.625</v>
      </c>
      <c r="X30" s="142">
        <v>0.6299559471365639</v>
      </c>
      <c r="Y30" s="143">
        <v>0.53323486</v>
      </c>
      <c r="Z30" s="144">
        <v>0.88183161</v>
      </c>
    </row>
    <row r="31" spans="1:26" s="145" customFormat="1" ht="13.5" customHeight="1">
      <c r="A31" s="402"/>
      <c r="B31" s="129" t="s">
        <v>26</v>
      </c>
      <c r="C31" s="74">
        <v>0</v>
      </c>
      <c r="D31" s="75">
        <v>7</v>
      </c>
      <c r="E31" s="75">
        <v>6</v>
      </c>
      <c r="F31" s="75">
        <v>0</v>
      </c>
      <c r="G31" s="76">
        <v>1</v>
      </c>
      <c r="H31" s="76">
        <v>0</v>
      </c>
      <c r="I31" s="74">
        <f t="shared" si="5"/>
        <v>14</v>
      </c>
      <c r="J31" s="75">
        <v>11</v>
      </c>
      <c r="K31" s="76">
        <v>24</v>
      </c>
      <c r="L31" s="74">
        <v>479</v>
      </c>
      <c r="M31" s="75">
        <v>371</v>
      </c>
      <c r="N31" s="130">
        <v>564</v>
      </c>
      <c r="O31" s="32">
        <f t="shared" si="0"/>
        <v>0</v>
      </c>
      <c r="P31" s="32">
        <f t="shared" si="1"/>
        <v>7</v>
      </c>
      <c r="Q31" s="32">
        <f t="shared" si="2"/>
        <v>2</v>
      </c>
      <c r="R31" s="32">
        <f t="shared" si="3"/>
        <v>0</v>
      </c>
      <c r="S31" s="33">
        <f t="shared" si="8"/>
        <v>1</v>
      </c>
      <c r="T31" s="33">
        <f t="shared" si="4"/>
        <v>0</v>
      </c>
      <c r="U31" s="34">
        <f t="shared" si="6"/>
        <v>1.75</v>
      </c>
      <c r="V31" s="32">
        <v>1.375</v>
      </c>
      <c r="W31" s="33">
        <v>3</v>
      </c>
      <c r="X31" s="131">
        <v>0.707533234859675</v>
      </c>
      <c r="Y31" s="132">
        <v>0.54719764</v>
      </c>
      <c r="Z31" s="133">
        <v>0.828193833</v>
      </c>
    </row>
    <row r="32" spans="1:26" s="145" customFormat="1" ht="13.5" customHeight="1">
      <c r="A32" s="402"/>
      <c r="B32" s="129" t="s">
        <v>27</v>
      </c>
      <c r="C32" s="74">
        <v>2</v>
      </c>
      <c r="D32" s="75">
        <v>4</v>
      </c>
      <c r="E32" s="75">
        <v>1</v>
      </c>
      <c r="F32" s="75">
        <v>0</v>
      </c>
      <c r="G32" s="76">
        <v>2</v>
      </c>
      <c r="H32" s="76">
        <v>0</v>
      </c>
      <c r="I32" s="74">
        <f t="shared" si="5"/>
        <v>9</v>
      </c>
      <c r="J32" s="75">
        <v>14</v>
      </c>
      <c r="K32" s="76">
        <v>15</v>
      </c>
      <c r="L32" s="74">
        <v>482</v>
      </c>
      <c r="M32" s="75">
        <v>378</v>
      </c>
      <c r="N32" s="130">
        <v>548</v>
      </c>
      <c r="O32" s="32">
        <f t="shared" si="0"/>
        <v>2</v>
      </c>
      <c r="P32" s="32">
        <f t="shared" si="1"/>
        <v>4</v>
      </c>
      <c r="Q32" s="32">
        <f t="shared" si="2"/>
        <v>0.3333333333333333</v>
      </c>
      <c r="R32" s="32">
        <f t="shared" si="3"/>
        <v>0</v>
      </c>
      <c r="S32" s="33">
        <f t="shared" si="8"/>
        <v>2</v>
      </c>
      <c r="T32" s="33">
        <f t="shared" si="4"/>
        <v>0</v>
      </c>
      <c r="U32" s="34">
        <f t="shared" si="6"/>
        <v>1.125</v>
      </c>
      <c r="V32" s="32">
        <v>1.75</v>
      </c>
      <c r="W32" s="33">
        <v>1.875</v>
      </c>
      <c r="X32" s="131">
        <v>0.7109144542772862</v>
      </c>
      <c r="Y32" s="132">
        <v>0.557522124</v>
      </c>
      <c r="Z32" s="133">
        <v>0.811851852</v>
      </c>
    </row>
    <row r="33" spans="1:26" s="145" customFormat="1" ht="13.5" customHeight="1">
      <c r="A33" s="402"/>
      <c r="B33" s="129" t="s">
        <v>28</v>
      </c>
      <c r="C33" s="74">
        <v>1</v>
      </c>
      <c r="D33" s="75">
        <v>2</v>
      </c>
      <c r="E33" s="75">
        <v>6</v>
      </c>
      <c r="F33" s="75">
        <v>0</v>
      </c>
      <c r="G33" s="76">
        <v>2</v>
      </c>
      <c r="H33" s="76">
        <v>0</v>
      </c>
      <c r="I33" s="74">
        <f t="shared" si="5"/>
        <v>11</v>
      </c>
      <c r="J33" s="75">
        <v>12</v>
      </c>
      <c r="K33" s="76">
        <v>24</v>
      </c>
      <c r="L33" s="74">
        <v>460</v>
      </c>
      <c r="M33" s="75">
        <v>373</v>
      </c>
      <c r="N33" s="130">
        <v>607</v>
      </c>
      <c r="O33" s="32">
        <f t="shared" si="0"/>
        <v>1</v>
      </c>
      <c r="P33" s="32">
        <f t="shared" si="1"/>
        <v>2</v>
      </c>
      <c r="Q33" s="32">
        <f t="shared" si="2"/>
        <v>2</v>
      </c>
      <c r="R33" s="32">
        <f t="shared" si="3"/>
        <v>0</v>
      </c>
      <c r="S33" s="33">
        <f t="shared" si="8"/>
        <v>2</v>
      </c>
      <c r="T33" s="33">
        <f t="shared" si="4"/>
        <v>0</v>
      </c>
      <c r="U33" s="34">
        <f t="shared" si="6"/>
        <v>1.375</v>
      </c>
      <c r="V33" s="32">
        <v>1.5</v>
      </c>
      <c r="W33" s="33">
        <v>3</v>
      </c>
      <c r="X33" s="131">
        <v>0.6744868035190615</v>
      </c>
      <c r="Y33" s="132">
        <v>0.551775148</v>
      </c>
      <c r="Z33" s="133">
        <v>0.90461997</v>
      </c>
    </row>
    <row r="34" spans="1:26" s="145" customFormat="1" ht="13.5" customHeight="1">
      <c r="A34" s="402"/>
      <c r="B34" s="129" t="s">
        <v>29</v>
      </c>
      <c r="C34" s="74">
        <v>3</v>
      </c>
      <c r="D34" s="75">
        <v>1</v>
      </c>
      <c r="E34" s="75">
        <v>5</v>
      </c>
      <c r="F34" s="75">
        <v>1</v>
      </c>
      <c r="G34" s="76">
        <v>1</v>
      </c>
      <c r="H34" s="76">
        <v>0</v>
      </c>
      <c r="I34" s="74">
        <f t="shared" si="5"/>
        <v>11</v>
      </c>
      <c r="J34" s="75">
        <v>8</v>
      </c>
      <c r="K34" s="76">
        <v>26</v>
      </c>
      <c r="L34" s="74">
        <v>532</v>
      </c>
      <c r="M34" s="75">
        <v>327</v>
      </c>
      <c r="N34" s="130">
        <v>526</v>
      </c>
      <c r="O34" s="32">
        <f t="shared" si="0"/>
        <v>3</v>
      </c>
      <c r="P34" s="32">
        <f t="shared" si="1"/>
        <v>1</v>
      </c>
      <c r="Q34" s="32">
        <f t="shared" si="2"/>
        <v>1.6666666666666667</v>
      </c>
      <c r="R34" s="32">
        <f t="shared" si="3"/>
        <v>1</v>
      </c>
      <c r="S34" s="33">
        <f t="shared" si="8"/>
        <v>1</v>
      </c>
      <c r="T34" s="33">
        <f t="shared" si="4"/>
        <v>0</v>
      </c>
      <c r="U34" s="34">
        <f t="shared" si="6"/>
        <v>1.375</v>
      </c>
      <c r="V34" s="32">
        <v>1</v>
      </c>
      <c r="W34" s="33">
        <v>3.25</v>
      </c>
      <c r="X34" s="131">
        <v>0.7823529411764706</v>
      </c>
      <c r="Y34" s="132">
        <v>0.484444444</v>
      </c>
      <c r="Z34" s="133">
        <v>0.773529412</v>
      </c>
    </row>
    <row r="35" spans="1:26" s="145" customFormat="1" ht="13.5" customHeight="1">
      <c r="A35" s="402">
        <v>8</v>
      </c>
      <c r="B35" s="139" t="s">
        <v>30</v>
      </c>
      <c r="C35" s="80">
        <v>2</v>
      </c>
      <c r="D35" s="81">
        <v>5</v>
      </c>
      <c r="E35" s="81">
        <v>3</v>
      </c>
      <c r="F35" s="81">
        <v>2</v>
      </c>
      <c r="G35" s="82">
        <v>1</v>
      </c>
      <c r="H35" s="82">
        <v>0</v>
      </c>
      <c r="I35" s="80">
        <f t="shared" si="5"/>
        <v>13</v>
      </c>
      <c r="J35" s="81">
        <v>16</v>
      </c>
      <c r="K35" s="82">
        <v>28</v>
      </c>
      <c r="L35" s="80">
        <v>497</v>
      </c>
      <c r="M35" s="81">
        <v>373</v>
      </c>
      <c r="N35" s="141">
        <v>634</v>
      </c>
      <c r="O35" s="84">
        <f t="shared" si="0"/>
        <v>2</v>
      </c>
      <c r="P35" s="84">
        <f t="shared" si="1"/>
        <v>5</v>
      </c>
      <c r="Q35" s="84">
        <f t="shared" si="2"/>
        <v>1</v>
      </c>
      <c r="R35" s="84">
        <f t="shared" si="3"/>
        <v>2</v>
      </c>
      <c r="S35" s="85">
        <f t="shared" si="8"/>
        <v>1</v>
      </c>
      <c r="T35" s="85">
        <f t="shared" si="4"/>
        <v>0</v>
      </c>
      <c r="U35" s="86">
        <f t="shared" si="6"/>
        <v>1.625</v>
      </c>
      <c r="V35" s="84">
        <v>2</v>
      </c>
      <c r="W35" s="85">
        <v>3.5</v>
      </c>
      <c r="X35" s="142">
        <v>0.7308823529411764</v>
      </c>
      <c r="Y35" s="143">
        <v>0.552592593</v>
      </c>
      <c r="Z35" s="144">
        <v>0.93648449</v>
      </c>
    </row>
    <row r="36" spans="1:26" s="145" customFormat="1" ht="13.5" customHeight="1">
      <c r="A36" s="402"/>
      <c r="B36" s="129" t="s">
        <v>31</v>
      </c>
      <c r="C36" s="74">
        <v>0</v>
      </c>
      <c r="D36" s="75">
        <v>6</v>
      </c>
      <c r="E36" s="75">
        <v>3</v>
      </c>
      <c r="F36" s="75">
        <v>1</v>
      </c>
      <c r="G36" s="76">
        <v>2</v>
      </c>
      <c r="H36" s="76">
        <v>0</v>
      </c>
      <c r="I36" s="74">
        <f t="shared" si="5"/>
        <v>12</v>
      </c>
      <c r="J36" s="75">
        <v>14</v>
      </c>
      <c r="K36" s="76">
        <v>39</v>
      </c>
      <c r="L36" s="74">
        <v>425</v>
      </c>
      <c r="M36" s="75">
        <v>437</v>
      </c>
      <c r="N36" s="130">
        <v>573</v>
      </c>
      <c r="O36" s="32">
        <f t="shared" si="0"/>
        <v>0</v>
      </c>
      <c r="P36" s="32">
        <f t="shared" si="1"/>
        <v>6</v>
      </c>
      <c r="Q36" s="32">
        <f t="shared" si="2"/>
        <v>1</v>
      </c>
      <c r="R36" s="32">
        <f t="shared" si="3"/>
        <v>1</v>
      </c>
      <c r="S36" s="33">
        <f t="shared" si="8"/>
        <v>2</v>
      </c>
      <c r="T36" s="33">
        <f t="shared" si="4"/>
        <v>0</v>
      </c>
      <c r="U36" s="34">
        <f t="shared" si="6"/>
        <v>1.5</v>
      </c>
      <c r="V36" s="32">
        <v>1.75</v>
      </c>
      <c r="W36" s="33">
        <v>4.875</v>
      </c>
      <c r="X36" s="131">
        <v>0.6400602409638554</v>
      </c>
      <c r="Y36" s="132">
        <v>0.659125189</v>
      </c>
      <c r="Z36" s="133">
        <v>0.859070465</v>
      </c>
    </row>
    <row r="37" spans="1:26" s="145" customFormat="1" ht="13.5" customHeight="1">
      <c r="A37" s="402"/>
      <c r="B37" s="129" t="s">
        <v>32</v>
      </c>
      <c r="C37" s="74">
        <v>0</v>
      </c>
      <c r="D37" s="75">
        <v>2</v>
      </c>
      <c r="E37" s="75">
        <v>0</v>
      </c>
      <c r="F37" s="75">
        <v>0</v>
      </c>
      <c r="G37" s="76">
        <v>2</v>
      </c>
      <c r="H37" s="76">
        <v>0</v>
      </c>
      <c r="I37" s="74">
        <f t="shared" si="5"/>
        <v>4</v>
      </c>
      <c r="J37" s="75">
        <v>11</v>
      </c>
      <c r="K37" s="76">
        <v>13</v>
      </c>
      <c r="L37" s="74">
        <v>548</v>
      </c>
      <c r="M37" s="75">
        <v>313</v>
      </c>
      <c r="N37" s="130">
        <v>395</v>
      </c>
      <c r="O37" s="32">
        <f aca="true" t="shared" si="9" ref="O37:O56">C37</f>
        <v>0</v>
      </c>
      <c r="P37" s="32">
        <f aca="true" t="shared" si="10" ref="P37:P56">D37</f>
        <v>2</v>
      </c>
      <c r="Q37" s="32">
        <f aca="true" t="shared" si="11" ref="Q37:Q56">E37/3</f>
        <v>0</v>
      </c>
      <c r="R37" s="32">
        <f aca="true" t="shared" si="12" ref="R37:R56">F37</f>
        <v>0</v>
      </c>
      <c r="S37" s="33">
        <f t="shared" si="8"/>
        <v>2</v>
      </c>
      <c r="T37" s="33">
        <f aca="true" t="shared" si="13" ref="T37:T56">H37</f>
        <v>0</v>
      </c>
      <c r="U37" s="34">
        <f t="shared" si="6"/>
        <v>0.5</v>
      </c>
      <c r="V37" s="32">
        <v>1.375</v>
      </c>
      <c r="W37" s="33">
        <v>1.625</v>
      </c>
      <c r="X37" s="131">
        <v>0.8082595870206489</v>
      </c>
      <c r="Y37" s="132">
        <v>0.472096531</v>
      </c>
      <c r="Z37" s="133">
        <v>0.601217656</v>
      </c>
    </row>
    <row r="38" spans="1:26" s="145" customFormat="1" ht="13.5" customHeight="1">
      <c r="A38" s="402"/>
      <c r="B38" s="129" t="s">
        <v>33</v>
      </c>
      <c r="C38" s="74">
        <v>0</v>
      </c>
      <c r="D38" s="75">
        <v>4</v>
      </c>
      <c r="E38" s="75">
        <v>3</v>
      </c>
      <c r="F38" s="75">
        <v>0</v>
      </c>
      <c r="G38" s="76">
        <v>0</v>
      </c>
      <c r="H38" s="76">
        <v>0</v>
      </c>
      <c r="I38" s="74">
        <f t="shared" si="5"/>
        <v>7</v>
      </c>
      <c r="J38" s="75">
        <v>10</v>
      </c>
      <c r="K38" s="76">
        <v>32</v>
      </c>
      <c r="L38" s="74">
        <v>549</v>
      </c>
      <c r="M38" s="75">
        <v>461</v>
      </c>
      <c r="N38" s="130">
        <v>653</v>
      </c>
      <c r="O38" s="32">
        <f t="shared" si="9"/>
        <v>0</v>
      </c>
      <c r="P38" s="32">
        <f t="shared" si="10"/>
        <v>4</v>
      </c>
      <c r="Q38" s="32">
        <f t="shared" si="11"/>
        <v>1</v>
      </c>
      <c r="R38" s="32">
        <f t="shared" si="12"/>
        <v>0</v>
      </c>
      <c r="S38" s="33">
        <f t="shared" si="8"/>
        <v>0</v>
      </c>
      <c r="T38" s="33">
        <f t="shared" si="13"/>
        <v>0</v>
      </c>
      <c r="U38" s="34">
        <f t="shared" si="6"/>
        <v>0.875</v>
      </c>
      <c r="V38" s="32">
        <v>1.25</v>
      </c>
      <c r="W38" s="33">
        <v>4</v>
      </c>
      <c r="X38" s="131">
        <v>0.8097345132743363</v>
      </c>
      <c r="Y38" s="132">
        <v>0.681952663</v>
      </c>
      <c r="Z38" s="133">
        <v>0.964549483</v>
      </c>
    </row>
    <row r="39" spans="1:26" s="145" customFormat="1" ht="13.5" customHeight="1">
      <c r="A39" s="402">
        <v>9</v>
      </c>
      <c r="B39" s="139" t="s">
        <v>34</v>
      </c>
      <c r="C39" s="80">
        <v>1</v>
      </c>
      <c r="D39" s="81">
        <v>2</v>
      </c>
      <c r="E39" s="81">
        <v>4</v>
      </c>
      <c r="F39" s="81">
        <v>0</v>
      </c>
      <c r="G39" s="82">
        <v>1</v>
      </c>
      <c r="H39" s="82">
        <v>0</v>
      </c>
      <c r="I39" s="80">
        <f t="shared" si="5"/>
        <v>8</v>
      </c>
      <c r="J39" s="81">
        <v>6</v>
      </c>
      <c r="K39" s="82">
        <v>20</v>
      </c>
      <c r="L39" s="80">
        <v>556</v>
      </c>
      <c r="M39" s="81">
        <v>358</v>
      </c>
      <c r="N39" s="141">
        <v>599</v>
      </c>
      <c r="O39" s="84">
        <f t="shared" si="9"/>
        <v>1</v>
      </c>
      <c r="P39" s="84">
        <f t="shared" si="10"/>
        <v>2</v>
      </c>
      <c r="Q39" s="84">
        <f t="shared" si="11"/>
        <v>1.3333333333333333</v>
      </c>
      <c r="R39" s="84">
        <f t="shared" si="12"/>
        <v>0</v>
      </c>
      <c r="S39" s="85">
        <f t="shared" si="8"/>
        <v>1</v>
      </c>
      <c r="T39" s="85">
        <f t="shared" si="13"/>
        <v>0</v>
      </c>
      <c r="U39" s="86">
        <f t="shared" si="6"/>
        <v>1</v>
      </c>
      <c r="V39" s="84">
        <v>0.75</v>
      </c>
      <c r="W39" s="85">
        <v>2.5</v>
      </c>
      <c r="X39" s="142">
        <v>0.8176470588235294</v>
      </c>
      <c r="Y39" s="143">
        <v>0.53115727</v>
      </c>
      <c r="Z39" s="144">
        <v>0.882179676</v>
      </c>
    </row>
    <row r="40" spans="1:26" s="145" customFormat="1" ht="13.5" customHeight="1">
      <c r="A40" s="402"/>
      <c r="B40" s="129" t="s">
        <v>35</v>
      </c>
      <c r="C40" s="74">
        <v>1</v>
      </c>
      <c r="D40" s="75">
        <v>7</v>
      </c>
      <c r="E40" s="75">
        <v>2</v>
      </c>
      <c r="F40" s="75">
        <v>0</v>
      </c>
      <c r="G40" s="76">
        <v>2</v>
      </c>
      <c r="H40" s="76">
        <v>0</v>
      </c>
      <c r="I40" s="74">
        <f t="shared" si="5"/>
        <v>12</v>
      </c>
      <c r="J40" s="75">
        <v>9</v>
      </c>
      <c r="K40" s="76">
        <v>17</v>
      </c>
      <c r="L40" s="74">
        <v>543</v>
      </c>
      <c r="M40" s="75">
        <v>339</v>
      </c>
      <c r="N40" s="130">
        <v>559</v>
      </c>
      <c r="O40" s="32">
        <f t="shared" si="9"/>
        <v>1</v>
      </c>
      <c r="P40" s="32">
        <f t="shared" si="10"/>
        <v>7</v>
      </c>
      <c r="Q40" s="32">
        <f t="shared" si="11"/>
        <v>0.6666666666666666</v>
      </c>
      <c r="R40" s="32">
        <f t="shared" si="12"/>
        <v>0</v>
      </c>
      <c r="S40" s="33">
        <f t="shared" si="8"/>
        <v>2</v>
      </c>
      <c r="T40" s="33">
        <f t="shared" si="13"/>
        <v>0</v>
      </c>
      <c r="U40" s="34">
        <f t="shared" si="6"/>
        <v>1.5</v>
      </c>
      <c r="V40" s="32">
        <v>1.125</v>
      </c>
      <c r="W40" s="33">
        <v>2.125</v>
      </c>
      <c r="X40" s="131">
        <v>0.7997054491899853</v>
      </c>
      <c r="Y40" s="132">
        <v>0.502222222</v>
      </c>
      <c r="Z40" s="133">
        <v>0.823269514</v>
      </c>
    </row>
    <row r="41" spans="1:26" s="145" customFormat="1" ht="13.5" customHeight="1">
      <c r="A41" s="402"/>
      <c r="B41" s="129" t="s">
        <v>36</v>
      </c>
      <c r="C41" s="74">
        <v>2</v>
      </c>
      <c r="D41" s="75">
        <v>2</v>
      </c>
      <c r="E41" s="75">
        <v>4</v>
      </c>
      <c r="F41" s="75">
        <v>0</v>
      </c>
      <c r="G41" s="76">
        <v>2</v>
      </c>
      <c r="H41" s="76">
        <v>0</v>
      </c>
      <c r="I41" s="74">
        <f t="shared" si="5"/>
        <v>10</v>
      </c>
      <c r="J41" s="75">
        <v>3</v>
      </c>
      <c r="K41" s="76">
        <v>19</v>
      </c>
      <c r="L41" s="74">
        <v>576</v>
      </c>
      <c r="M41" s="75">
        <v>359</v>
      </c>
      <c r="N41" s="130">
        <v>556</v>
      </c>
      <c r="O41" s="32">
        <f t="shared" si="9"/>
        <v>2</v>
      </c>
      <c r="P41" s="32">
        <f t="shared" si="10"/>
        <v>2</v>
      </c>
      <c r="Q41" s="32">
        <f t="shared" si="11"/>
        <v>1.3333333333333333</v>
      </c>
      <c r="R41" s="32">
        <f t="shared" si="12"/>
        <v>0</v>
      </c>
      <c r="S41" s="33">
        <f t="shared" si="8"/>
        <v>2</v>
      </c>
      <c r="T41" s="33">
        <f t="shared" si="13"/>
        <v>0</v>
      </c>
      <c r="U41" s="34">
        <f t="shared" si="6"/>
        <v>1.25</v>
      </c>
      <c r="V41" s="32">
        <v>0.375</v>
      </c>
      <c r="W41" s="33">
        <v>2.375</v>
      </c>
      <c r="X41" s="131">
        <v>0.8584202682563339</v>
      </c>
      <c r="Y41" s="132">
        <v>0.529498525</v>
      </c>
      <c r="Z41" s="133">
        <v>0.82615156</v>
      </c>
    </row>
    <row r="42" spans="1:26" s="145" customFormat="1" ht="13.5" customHeight="1">
      <c r="A42" s="402"/>
      <c r="B42" s="129" t="s">
        <v>37</v>
      </c>
      <c r="C42" s="74">
        <v>0</v>
      </c>
      <c r="D42" s="75">
        <v>1</v>
      </c>
      <c r="E42" s="75">
        <v>2</v>
      </c>
      <c r="F42" s="75">
        <v>0</v>
      </c>
      <c r="G42" s="76">
        <v>1</v>
      </c>
      <c r="H42" s="76">
        <v>0</v>
      </c>
      <c r="I42" s="74">
        <f t="shared" si="5"/>
        <v>4</v>
      </c>
      <c r="J42" s="75">
        <v>7</v>
      </c>
      <c r="K42" s="76">
        <v>15</v>
      </c>
      <c r="L42" s="74">
        <v>464</v>
      </c>
      <c r="M42" s="75">
        <v>334</v>
      </c>
      <c r="N42" s="130">
        <v>455</v>
      </c>
      <c r="O42" s="32">
        <f t="shared" si="9"/>
        <v>0</v>
      </c>
      <c r="P42" s="32">
        <f t="shared" si="10"/>
        <v>1</v>
      </c>
      <c r="Q42" s="32">
        <f t="shared" si="11"/>
        <v>0.6666666666666666</v>
      </c>
      <c r="R42" s="32">
        <f t="shared" si="12"/>
        <v>0</v>
      </c>
      <c r="S42" s="33">
        <f t="shared" si="8"/>
        <v>1</v>
      </c>
      <c r="T42" s="33">
        <f t="shared" si="13"/>
        <v>0</v>
      </c>
      <c r="U42" s="34">
        <f t="shared" si="6"/>
        <v>0.5</v>
      </c>
      <c r="V42" s="32">
        <v>0.875</v>
      </c>
      <c r="W42" s="33">
        <v>1.875</v>
      </c>
      <c r="X42" s="131">
        <v>0.6813509544787077</v>
      </c>
      <c r="Y42" s="132">
        <v>0.502255639</v>
      </c>
      <c r="Z42" s="133">
        <v>0.673076923</v>
      </c>
    </row>
    <row r="43" spans="1:26" s="145" customFormat="1" ht="13.5" customHeight="1">
      <c r="A43" s="402"/>
      <c r="B43" s="134" t="s">
        <v>38</v>
      </c>
      <c r="C43" s="77">
        <v>0</v>
      </c>
      <c r="D43" s="78">
        <v>4</v>
      </c>
      <c r="E43" s="78">
        <v>2</v>
      </c>
      <c r="F43" s="78">
        <v>0</v>
      </c>
      <c r="G43" s="79">
        <v>2</v>
      </c>
      <c r="H43" s="79">
        <v>0</v>
      </c>
      <c r="I43" s="77">
        <f t="shared" si="5"/>
        <v>8</v>
      </c>
      <c r="J43" s="78">
        <v>2</v>
      </c>
      <c r="K43" s="79">
        <v>18</v>
      </c>
      <c r="L43" s="77">
        <v>460</v>
      </c>
      <c r="M43" s="78">
        <v>235</v>
      </c>
      <c r="N43" s="135">
        <v>441</v>
      </c>
      <c r="O43" s="46">
        <f t="shared" si="9"/>
        <v>0</v>
      </c>
      <c r="P43" s="46">
        <f t="shared" si="10"/>
        <v>4</v>
      </c>
      <c r="Q43" s="46">
        <f t="shared" si="11"/>
        <v>0.6666666666666666</v>
      </c>
      <c r="R43" s="46">
        <f t="shared" si="12"/>
        <v>0</v>
      </c>
      <c r="S43" s="47">
        <f t="shared" si="8"/>
        <v>2</v>
      </c>
      <c r="T43" s="47">
        <f t="shared" si="13"/>
        <v>0</v>
      </c>
      <c r="U43" s="48">
        <f t="shared" si="6"/>
        <v>1</v>
      </c>
      <c r="V43" s="46">
        <v>0.25</v>
      </c>
      <c r="W43" s="47">
        <v>2.25</v>
      </c>
      <c r="X43" s="136">
        <v>0.6754772393538914</v>
      </c>
      <c r="Y43" s="137">
        <v>0.34660767</v>
      </c>
      <c r="Z43" s="138">
        <v>0.653333333</v>
      </c>
    </row>
    <row r="44" spans="1:26" s="145" customFormat="1" ht="13.5" customHeight="1">
      <c r="A44" s="402">
        <v>10</v>
      </c>
      <c r="B44" s="139" t="s">
        <v>39</v>
      </c>
      <c r="C44" s="80">
        <v>0</v>
      </c>
      <c r="D44" s="81">
        <v>3</v>
      </c>
      <c r="E44" s="81">
        <v>1</v>
      </c>
      <c r="F44" s="81">
        <v>0</v>
      </c>
      <c r="G44" s="82">
        <v>2</v>
      </c>
      <c r="H44" s="82">
        <v>0</v>
      </c>
      <c r="I44" s="80">
        <f t="shared" si="5"/>
        <v>6</v>
      </c>
      <c r="J44" s="81">
        <v>6</v>
      </c>
      <c r="K44" s="82">
        <v>9</v>
      </c>
      <c r="L44" s="80">
        <v>449</v>
      </c>
      <c r="M44" s="81">
        <v>310</v>
      </c>
      <c r="N44" s="141">
        <v>399</v>
      </c>
      <c r="O44" s="84">
        <f t="shared" si="9"/>
        <v>0</v>
      </c>
      <c r="P44" s="84">
        <f t="shared" si="10"/>
        <v>3</v>
      </c>
      <c r="Q44" s="84">
        <f t="shared" si="11"/>
        <v>0.3333333333333333</v>
      </c>
      <c r="R44" s="84">
        <f t="shared" si="12"/>
        <v>0</v>
      </c>
      <c r="S44" s="85">
        <f t="shared" si="8"/>
        <v>2</v>
      </c>
      <c r="T44" s="85">
        <f t="shared" si="13"/>
        <v>0</v>
      </c>
      <c r="U44" s="86">
        <f t="shared" si="6"/>
        <v>0.75</v>
      </c>
      <c r="V44" s="84">
        <v>0.75</v>
      </c>
      <c r="W44" s="85">
        <v>1.125</v>
      </c>
      <c r="X44" s="142">
        <v>0.6622418879056047</v>
      </c>
      <c r="Y44" s="143">
        <v>0.457227139</v>
      </c>
      <c r="Z44" s="144">
        <v>0.588495575</v>
      </c>
    </row>
    <row r="45" spans="1:26" s="145" customFormat="1" ht="13.5" customHeight="1">
      <c r="A45" s="402"/>
      <c r="B45" s="129" t="s">
        <v>40</v>
      </c>
      <c r="C45" s="74">
        <v>5</v>
      </c>
      <c r="D45" s="75">
        <v>2</v>
      </c>
      <c r="E45" s="75">
        <v>2</v>
      </c>
      <c r="F45" s="75">
        <v>0</v>
      </c>
      <c r="G45" s="76">
        <v>2</v>
      </c>
      <c r="H45" s="76">
        <v>0</v>
      </c>
      <c r="I45" s="74">
        <f t="shared" si="5"/>
        <v>11</v>
      </c>
      <c r="J45" s="75">
        <v>7</v>
      </c>
      <c r="K45" s="76">
        <v>13</v>
      </c>
      <c r="L45" s="74">
        <v>432</v>
      </c>
      <c r="M45" s="75">
        <v>271</v>
      </c>
      <c r="N45" s="130">
        <v>375</v>
      </c>
      <c r="O45" s="32">
        <f t="shared" si="9"/>
        <v>5</v>
      </c>
      <c r="P45" s="32">
        <f t="shared" si="10"/>
        <v>2</v>
      </c>
      <c r="Q45" s="32">
        <f t="shared" si="11"/>
        <v>0.6666666666666666</v>
      </c>
      <c r="R45" s="32">
        <f t="shared" si="12"/>
        <v>0</v>
      </c>
      <c r="S45" s="33">
        <f t="shared" si="8"/>
        <v>2</v>
      </c>
      <c r="T45" s="33">
        <f t="shared" si="13"/>
        <v>0</v>
      </c>
      <c r="U45" s="34">
        <f t="shared" si="6"/>
        <v>1.375</v>
      </c>
      <c r="V45" s="32">
        <v>0.875</v>
      </c>
      <c r="W45" s="33">
        <v>1.625</v>
      </c>
      <c r="X45" s="131">
        <v>0.6334310850439883</v>
      </c>
      <c r="Y45" s="132">
        <v>0.400887574</v>
      </c>
      <c r="Z45" s="133">
        <v>0.554733728</v>
      </c>
    </row>
    <row r="46" spans="1:26" s="145" customFormat="1" ht="13.5" customHeight="1">
      <c r="A46" s="402"/>
      <c r="B46" s="129" t="s">
        <v>41</v>
      </c>
      <c r="C46" s="74">
        <v>5</v>
      </c>
      <c r="D46" s="75">
        <v>4</v>
      </c>
      <c r="E46" s="75">
        <v>4</v>
      </c>
      <c r="F46" s="75">
        <v>1</v>
      </c>
      <c r="G46" s="76">
        <v>0</v>
      </c>
      <c r="H46" s="76">
        <v>0</v>
      </c>
      <c r="I46" s="74">
        <f t="shared" si="5"/>
        <v>14</v>
      </c>
      <c r="J46" s="75">
        <v>8</v>
      </c>
      <c r="K46" s="76">
        <v>6</v>
      </c>
      <c r="L46" s="74">
        <v>454</v>
      </c>
      <c r="M46" s="75">
        <v>243</v>
      </c>
      <c r="N46" s="130">
        <v>295</v>
      </c>
      <c r="O46" s="32">
        <f t="shared" si="9"/>
        <v>5</v>
      </c>
      <c r="P46" s="32">
        <f t="shared" si="10"/>
        <v>4</v>
      </c>
      <c r="Q46" s="32">
        <f t="shared" si="11"/>
        <v>1.3333333333333333</v>
      </c>
      <c r="R46" s="32">
        <f t="shared" si="12"/>
        <v>1</v>
      </c>
      <c r="S46" s="33">
        <f t="shared" si="8"/>
        <v>0</v>
      </c>
      <c r="T46" s="33">
        <f t="shared" si="13"/>
        <v>0</v>
      </c>
      <c r="U46" s="34">
        <f t="shared" si="6"/>
        <v>1.75</v>
      </c>
      <c r="V46" s="32">
        <v>1</v>
      </c>
      <c r="W46" s="33">
        <v>0.75</v>
      </c>
      <c r="X46" s="131">
        <v>0.664714494875549</v>
      </c>
      <c r="Y46" s="132">
        <v>0.359467456</v>
      </c>
      <c r="Z46" s="133">
        <v>0.435103245</v>
      </c>
    </row>
    <row r="47" spans="1:26" s="145" customFormat="1" ht="13.5" customHeight="1">
      <c r="A47" s="402"/>
      <c r="B47" s="129" t="s">
        <v>42</v>
      </c>
      <c r="C47" s="74">
        <v>1</v>
      </c>
      <c r="D47" s="75">
        <v>1</v>
      </c>
      <c r="E47" s="75">
        <v>4</v>
      </c>
      <c r="F47" s="75">
        <v>0</v>
      </c>
      <c r="G47" s="76">
        <v>3</v>
      </c>
      <c r="H47" s="76">
        <v>0</v>
      </c>
      <c r="I47" s="74">
        <f t="shared" si="5"/>
        <v>9</v>
      </c>
      <c r="J47" s="75">
        <v>3</v>
      </c>
      <c r="K47" s="76">
        <v>19</v>
      </c>
      <c r="L47" s="74">
        <v>413</v>
      </c>
      <c r="M47" s="75">
        <v>276</v>
      </c>
      <c r="N47" s="130">
        <v>395</v>
      </c>
      <c r="O47" s="32">
        <f t="shared" si="9"/>
        <v>1</v>
      </c>
      <c r="P47" s="32">
        <f t="shared" si="10"/>
        <v>1</v>
      </c>
      <c r="Q47" s="32">
        <f t="shared" si="11"/>
        <v>1.3333333333333333</v>
      </c>
      <c r="R47" s="32">
        <f t="shared" si="12"/>
        <v>0</v>
      </c>
      <c r="S47" s="33">
        <f t="shared" si="8"/>
        <v>3</v>
      </c>
      <c r="T47" s="33">
        <f t="shared" si="13"/>
        <v>0</v>
      </c>
      <c r="U47" s="34">
        <f t="shared" si="6"/>
        <v>1.125</v>
      </c>
      <c r="V47" s="32">
        <v>0.375</v>
      </c>
      <c r="W47" s="33">
        <v>2.375</v>
      </c>
      <c r="X47" s="131">
        <v>0.6046852122986823</v>
      </c>
      <c r="Y47" s="132">
        <v>0.407079646</v>
      </c>
      <c r="Z47" s="133">
        <v>0.583456425</v>
      </c>
    </row>
    <row r="48" spans="1:26" s="145" customFormat="1" ht="13.5" customHeight="1">
      <c r="A48" s="402">
        <v>11</v>
      </c>
      <c r="B48" s="139" t="s">
        <v>43</v>
      </c>
      <c r="C48" s="80">
        <v>7</v>
      </c>
      <c r="D48" s="81">
        <v>1</v>
      </c>
      <c r="E48" s="81">
        <v>1</v>
      </c>
      <c r="F48" s="81">
        <v>0</v>
      </c>
      <c r="G48" s="82">
        <v>3</v>
      </c>
      <c r="H48" s="82">
        <v>0</v>
      </c>
      <c r="I48" s="80">
        <f t="shared" si="5"/>
        <v>12</v>
      </c>
      <c r="J48" s="81">
        <v>8</v>
      </c>
      <c r="K48" s="82">
        <v>18</v>
      </c>
      <c r="L48" s="80">
        <v>401</v>
      </c>
      <c r="M48" s="81">
        <v>279</v>
      </c>
      <c r="N48" s="141">
        <v>365</v>
      </c>
      <c r="O48" s="84">
        <f t="shared" si="9"/>
        <v>7</v>
      </c>
      <c r="P48" s="84">
        <f t="shared" si="10"/>
        <v>1</v>
      </c>
      <c r="Q48" s="84">
        <f t="shared" si="11"/>
        <v>0.3333333333333333</v>
      </c>
      <c r="R48" s="84">
        <f t="shared" si="12"/>
        <v>0</v>
      </c>
      <c r="S48" s="85">
        <f t="shared" si="8"/>
        <v>3</v>
      </c>
      <c r="T48" s="85">
        <f t="shared" si="13"/>
        <v>0</v>
      </c>
      <c r="U48" s="86">
        <f t="shared" si="6"/>
        <v>1.5</v>
      </c>
      <c r="V48" s="84">
        <v>1</v>
      </c>
      <c r="W48" s="85">
        <v>2.25</v>
      </c>
      <c r="X48" s="142">
        <v>0.5931952662721893</v>
      </c>
      <c r="Y48" s="143">
        <v>0.41089838</v>
      </c>
      <c r="Z48" s="144">
        <v>0.541543027</v>
      </c>
    </row>
    <row r="49" spans="1:26" s="145" customFormat="1" ht="13.5" customHeight="1">
      <c r="A49" s="402"/>
      <c r="B49" s="129" t="s">
        <v>44</v>
      </c>
      <c r="C49" s="74">
        <v>5</v>
      </c>
      <c r="D49" s="75">
        <v>1</v>
      </c>
      <c r="E49" s="75">
        <v>2</v>
      </c>
      <c r="F49" s="75">
        <v>1</v>
      </c>
      <c r="G49" s="76">
        <v>0</v>
      </c>
      <c r="H49" s="76">
        <v>0</v>
      </c>
      <c r="I49" s="74">
        <f t="shared" si="5"/>
        <v>9</v>
      </c>
      <c r="J49" s="75">
        <v>8</v>
      </c>
      <c r="K49" s="76">
        <v>16</v>
      </c>
      <c r="L49" s="74">
        <v>415</v>
      </c>
      <c r="M49" s="75">
        <v>273</v>
      </c>
      <c r="N49" s="130">
        <v>352</v>
      </c>
      <c r="O49" s="32">
        <f t="shared" si="9"/>
        <v>5</v>
      </c>
      <c r="P49" s="32">
        <f t="shared" si="10"/>
        <v>1</v>
      </c>
      <c r="Q49" s="32">
        <f t="shared" si="11"/>
        <v>0.6666666666666666</v>
      </c>
      <c r="R49" s="32">
        <f t="shared" si="12"/>
        <v>1</v>
      </c>
      <c r="S49" s="33">
        <f t="shared" si="8"/>
        <v>0</v>
      </c>
      <c r="T49" s="33">
        <f t="shared" si="13"/>
        <v>0</v>
      </c>
      <c r="U49" s="34">
        <f t="shared" si="6"/>
        <v>1.125</v>
      </c>
      <c r="V49" s="32">
        <v>1</v>
      </c>
      <c r="W49" s="33">
        <v>2</v>
      </c>
      <c r="X49" s="131">
        <v>0.6085043988269795</v>
      </c>
      <c r="Y49" s="132">
        <v>0.403846154</v>
      </c>
      <c r="Z49" s="133">
        <v>0.523809524</v>
      </c>
    </row>
    <row r="50" spans="1:26" s="145" customFormat="1" ht="13.5" customHeight="1">
      <c r="A50" s="402"/>
      <c r="B50" s="129" t="s">
        <v>45</v>
      </c>
      <c r="C50" s="74">
        <v>3</v>
      </c>
      <c r="D50" s="75">
        <v>6</v>
      </c>
      <c r="E50" s="75">
        <v>3</v>
      </c>
      <c r="F50" s="75">
        <v>1</v>
      </c>
      <c r="G50" s="76">
        <v>0</v>
      </c>
      <c r="H50" s="76">
        <v>0</v>
      </c>
      <c r="I50" s="74">
        <f t="shared" si="5"/>
        <v>13</v>
      </c>
      <c r="J50" s="75">
        <v>7</v>
      </c>
      <c r="K50" s="76">
        <v>11</v>
      </c>
      <c r="L50" s="74">
        <v>422</v>
      </c>
      <c r="M50" s="75">
        <v>230</v>
      </c>
      <c r="N50" s="130">
        <v>388</v>
      </c>
      <c r="O50" s="32">
        <f t="shared" si="9"/>
        <v>3</v>
      </c>
      <c r="P50" s="32">
        <f t="shared" si="10"/>
        <v>6</v>
      </c>
      <c r="Q50" s="32">
        <f t="shared" si="11"/>
        <v>1</v>
      </c>
      <c r="R50" s="32">
        <f t="shared" si="12"/>
        <v>1</v>
      </c>
      <c r="S50" s="33">
        <f t="shared" si="8"/>
        <v>0</v>
      </c>
      <c r="T50" s="33">
        <f t="shared" si="13"/>
        <v>0</v>
      </c>
      <c r="U50" s="34">
        <f t="shared" si="6"/>
        <v>1.625</v>
      </c>
      <c r="V50" s="32">
        <v>0.875</v>
      </c>
      <c r="W50" s="33">
        <v>1.375</v>
      </c>
      <c r="X50" s="131">
        <v>0.6187683284457478</v>
      </c>
      <c r="Y50" s="132">
        <v>0.33773862</v>
      </c>
      <c r="Z50" s="133">
        <v>0.576523031</v>
      </c>
    </row>
    <row r="51" spans="1:26" s="145" customFormat="1" ht="13.5" customHeight="1">
      <c r="A51" s="402"/>
      <c r="B51" s="129" t="s">
        <v>46</v>
      </c>
      <c r="C51" s="74">
        <v>6</v>
      </c>
      <c r="D51" s="75">
        <v>2</v>
      </c>
      <c r="E51" s="75">
        <v>5</v>
      </c>
      <c r="F51" s="75">
        <v>0</v>
      </c>
      <c r="G51" s="76">
        <v>1</v>
      </c>
      <c r="H51" s="76">
        <v>0</v>
      </c>
      <c r="I51" s="74">
        <f t="shared" si="5"/>
        <v>14</v>
      </c>
      <c r="J51" s="75">
        <v>2</v>
      </c>
      <c r="K51" s="76">
        <v>15</v>
      </c>
      <c r="L51" s="74">
        <v>427</v>
      </c>
      <c r="M51" s="75">
        <v>274</v>
      </c>
      <c r="N51" s="130">
        <v>385</v>
      </c>
      <c r="O51" s="32">
        <f t="shared" si="9"/>
        <v>6</v>
      </c>
      <c r="P51" s="32">
        <f t="shared" si="10"/>
        <v>2</v>
      </c>
      <c r="Q51" s="32">
        <f t="shared" si="11"/>
        <v>1.6666666666666667</v>
      </c>
      <c r="R51" s="32">
        <f t="shared" si="12"/>
        <v>0</v>
      </c>
      <c r="S51" s="33">
        <f t="shared" si="8"/>
        <v>1</v>
      </c>
      <c r="T51" s="33">
        <f t="shared" si="13"/>
        <v>0</v>
      </c>
      <c r="U51" s="34">
        <f t="shared" si="6"/>
        <v>1.75</v>
      </c>
      <c r="V51" s="32">
        <v>0.25</v>
      </c>
      <c r="W51" s="33">
        <v>1.875</v>
      </c>
      <c r="X51" s="131">
        <v>0.6251830161054173</v>
      </c>
      <c r="Y51" s="132">
        <v>0.405925926</v>
      </c>
      <c r="Z51" s="133">
        <v>0.572916667</v>
      </c>
    </row>
    <row r="52" spans="1:26" s="145" customFormat="1" ht="13.5" customHeight="1">
      <c r="A52" s="402">
        <v>12</v>
      </c>
      <c r="B52" s="139" t="s">
        <v>47</v>
      </c>
      <c r="C52" s="80">
        <v>1</v>
      </c>
      <c r="D52" s="81">
        <v>6</v>
      </c>
      <c r="E52" s="81">
        <v>2</v>
      </c>
      <c r="F52" s="81">
        <v>0</v>
      </c>
      <c r="G52" s="82">
        <v>4</v>
      </c>
      <c r="H52" s="82">
        <v>0</v>
      </c>
      <c r="I52" s="80">
        <f t="shared" si="5"/>
        <v>13</v>
      </c>
      <c r="J52" s="81">
        <v>6</v>
      </c>
      <c r="K52" s="82">
        <v>11</v>
      </c>
      <c r="L52" s="80">
        <v>441</v>
      </c>
      <c r="M52" s="81">
        <v>223</v>
      </c>
      <c r="N52" s="141">
        <v>377</v>
      </c>
      <c r="O52" s="84">
        <f t="shared" si="9"/>
        <v>1</v>
      </c>
      <c r="P52" s="84">
        <f t="shared" si="10"/>
        <v>6</v>
      </c>
      <c r="Q52" s="84">
        <f t="shared" si="11"/>
        <v>0.6666666666666666</v>
      </c>
      <c r="R52" s="84">
        <f t="shared" si="12"/>
        <v>0</v>
      </c>
      <c r="S52" s="85">
        <f t="shared" si="8"/>
        <v>4</v>
      </c>
      <c r="T52" s="85">
        <f t="shared" si="13"/>
        <v>0</v>
      </c>
      <c r="U52" s="86">
        <f t="shared" si="6"/>
        <v>1.625</v>
      </c>
      <c r="V52" s="84">
        <v>0.75</v>
      </c>
      <c r="W52" s="85">
        <v>1.375</v>
      </c>
      <c r="X52" s="142">
        <v>0.6456808199121523</v>
      </c>
      <c r="Y52" s="143">
        <v>0.327459618</v>
      </c>
      <c r="Z52" s="144">
        <v>0.559347181</v>
      </c>
    </row>
    <row r="53" spans="1:26" s="145" customFormat="1" ht="13.5" customHeight="1">
      <c r="A53" s="402"/>
      <c r="B53" s="129" t="s">
        <v>48</v>
      </c>
      <c r="C53" s="74">
        <v>3</v>
      </c>
      <c r="D53" s="75">
        <v>4</v>
      </c>
      <c r="E53" s="75">
        <v>4</v>
      </c>
      <c r="F53" s="75">
        <v>2</v>
      </c>
      <c r="G53" s="76">
        <v>5</v>
      </c>
      <c r="H53" s="76">
        <v>0</v>
      </c>
      <c r="I53" s="74">
        <f t="shared" si="5"/>
        <v>18</v>
      </c>
      <c r="J53" s="75">
        <v>11</v>
      </c>
      <c r="K53" s="76">
        <v>23</v>
      </c>
      <c r="L53" s="74">
        <v>544</v>
      </c>
      <c r="M53" s="75">
        <v>262</v>
      </c>
      <c r="N53" s="130">
        <v>407</v>
      </c>
      <c r="O53" s="32">
        <f t="shared" si="9"/>
        <v>3</v>
      </c>
      <c r="P53" s="32">
        <f t="shared" si="10"/>
        <v>4</v>
      </c>
      <c r="Q53" s="32">
        <f t="shared" si="11"/>
        <v>1.3333333333333333</v>
      </c>
      <c r="R53" s="32">
        <f t="shared" si="12"/>
        <v>2</v>
      </c>
      <c r="S53" s="33">
        <f t="shared" si="8"/>
        <v>5</v>
      </c>
      <c r="T53" s="33">
        <f t="shared" si="13"/>
        <v>0</v>
      </c>
      <c r="U53" s="34">
        <f t="shared" si="6"/>
        <v>2.25</v>
      </c>
      <c r="V53" s="32">
        <v>1.375</v>
      </c>
      <c r="W53" s="33">
        <v>2.875</v>
      </c>
      <c r="X53" s="131">
        <v>0.7988252569750367</v>
      </c>
      <c r="Y53" s="132">
        <v>0.385294118</v>
      </c>
      <c r="Z53" s="133">
        <v>0.603857567</v>
      </c>
    </row>
    <row r="54" spans="1:26" s="145" customFormat="1" ht="13.5" customHeight="1">
      <c r="A54" s="402"/>
      <c r="B54" s="129" t="s">
        <v>49</v>
      </c>
      <c r="C54" s="74">
        <v>3</v>
      </c>
      <c r="D54" s="75">
        <v>6</v>
      </c>
      <c r="E54" s="75">
        <v>2</v>
      </c>
      <c r="F54" s="75">
        <v>1</v>
      </c>
      <c r="G54" s="76">
        <v>3</v>
      </c>
      <c r="H54" s="76">
        <v>0</v>
      </c>
      <c r="I54" s="74">
        <f t="shared" si="5"/>
        <v>15</v>
      </c>
      <c r="J54" s="75">
        <v>5</v>
      </c>
      <c r="K54" s="76">
        <v>12</v>
      </c>
      <c r="L54" s="74">
        <v>551</v>
      </c>
      <c r="M54" s="75">
        <v>255</v>
      </c>
      <c r="N54" s="130">
        <v>407</v>
      </c>
      <c r="O54" s="32">
        <f t="shared" si="9"/>
        <v>3</v>
      </c>
      <c r="P54" s="32">
        <f t="shared" si="10"/>
        <v>6</v>
      </c>
      <c r="Q54" s="32">
        <f t="shared" si="11"/>
        <v>0.6666666666666666</v>
      </c>
      <c r="R54" s="32">
        <f t="shared" si="12"/>
        <v>1</v>
      </c>
      <c r="S54" s="33">
        <f t="shared" si="8"/>
        <v>3</v>
      </c>
      <c r="T54" s="33">
        <f t="shared" si="13"/>
        <v>0</v>
      </c>
      <c r="U54" s="34">
        <f t="shared" si="6"/>
        <v>1.875</v>
      </c>
      <c r="V54" s="32">
        <v>0.625</v>
      </c>
      <c r="W54" s="33">
        <v>1.5</v>
      </c>
      <c r="X54" s="131">
        <v>0.8102941176470588</v>
      </c>
      <c r="Y54" s="132">
        <v>0.375</v>
      </c>
      <c r="Z54" s="133">
        <v>0.598529412</v>
      </c>
    </row>
    <row r="55" spans="1:26" s="145" customFormat="1" ht="13.5" customHeight="1">
      <c r="A55" s="402"/>
      <c r="B55" s="129" t="s">
        <v>50</v>
      </c>
      <c r="C55" s="74">
        <v>5</v>
      </c>
      <c r="D55" s="75">
        <v>3</v>
      </c>
      <c r="E55" s="75">
        <v>3</v>
      </c>
      <c r="F55" s="75">
        <v>1</v>
      </c>
      <c r="G55" s="76">
        <v>4</v>
      </c>
      <c r="H55" s="76">
        <v>0</v>
      </c>
      <c r="I55" s="74">
        <f t="shared" si="5"/>
        <v>16</v>
      </c>
      <c r="J55" s="75">
        <v>7</v>
      </c>
      <c r="K55" s="76">
        <v>19</v>
      </c>
      <c r="L55" s="74">
        <v>463</v>
      </c>
      <c r="M55" s="75">
        <v>273</v>
      </c>
      <c r="N55" s="130">
        <v>417</v>
      </c>
      <c r="O55" s="32">
        <f t="shared" si="9"/>
        <v>5</v>
      </c>
      <c r="P55" s="32">
        <f t="shared" si="10"/>
        <v>3</v>
      </c>
      <c r="Q55" s="32">
        <f t="shared" si="11"/>
        <v>1</v>
      </c>
      <c r="R55" s="32">
        <f t="shared" si="12"/>
        <v>1</v>
      </c>
      <c r="S55" s="33">
        <f t="shared" si="8"/>
        <v>4</v>
      </c>
      <c r="T55" s="33">
        <f t="shared" si="13"/>
        <v>0</v>
      </c>
      <c r="U55" s="34">
        <f t="shared" si="6"/>
        <v>2</v>
      </c>
      <c r="V55" s="32">
        <v>0.875</v>
      </c>
      <c r="W55" s="33">
        <v>2.375</v>
      </c>
      <c r="X55" s="131">
        <v>0.687964338781575</v>
      </c>
      <c r="Y55" s="132">
        <v>0.401470588</v>
      </c>
      <c r="Z55" s="133">
        <v>0.615952733</v>
      </c>
    </row>
    <row r="56" spans="1:26" s="145" customFormat="1" ht="13.5" customHeight="1">
      <c r="A56" s="402"/>
      <c r="B56" s="129" t="s">
        <v>51</v>
      </c>
      <c r="C56" s="74">
        <v>5</v>
      </c>
      <c r="D56" s="75">
        <v>0</v>
      </c>
      <c r="E56" s="75">
        <v>0</v>
      </c>
      <c r="F56" s="75">
        <v>0</v>
      </c>
      <c r="G56" s="76">
        <v>1</v>
      </c>
      <c r="H56" s="76">
        <v>0</v>
      </c>
      <c r="I56" s="74">
        <f t="shared" si="5"/>
        <v>6</v>
      </c>
      <c r="J56" s="75">
        <v>8</v>
      </c>
      <c r="K56" s="76">
        <v>14</v>
      </c>
      <c r="L56" s="74">
        <v>342</v>
      </c>
      <c r="M56" s="75">
        <v>255</v>
      </c>
      <c r="N56" s="130">
        <v>432</v>
      </c>
      <c r="O56" s="32">
        <f t="shared" si="9"/>
        <v>5</v>
      </c>
      <c r="P56" s="32">
        <f t="shared" si="10"/>
        <v>0</v>
      </c>
      <c r="Q56" s="32">
        <f t="shared" si="11"/>
        <v>0</v>
      </c>
      <c r="R56" s="32">
        <f t="shared" si="12"/>
        <v>0</v>
      </c>
      <c r="S56" s="33">
        <f t="shared" si="8"/>
        <v>1</v>
      </c>
      <c r="T56" s="33">
        <f t="shared" si="13"/>
        <v>0</v>
      </c>
      <c r="U56" s="34">
        <f t="shared" si="6"/>
        <v>0.75</v>
      </c>
      <c r="V56" s="32">
        <v>1</v>
      </c>
      <c r="W56" s="33">
        <v>1.75</v>
      </c>
      <c r="X56" s="131">
        <v>0.5142857142857142</v>
      </c>
      <c r="Y56" s="132">
        <v>0.382308846</v>
      </c>
      <c r="Z56" s="133">
        <v>0.64962406</v>
      </c>
    </row>
    <row r="57" spans="1:26" s="145" customFormat="1" ht="13.5" customHeight="1">
      <c r="A57" s="417"/>
      <c r="B57" s="325">
        <v>53</v>
      </c>
      <c r="C57" s="347">
        <v>0</v>
      </c>
      <c r="D57" s="326">
        <v>0</v>
      </c>
      <c r="E57" s="326">
        <v>0</v>
      </c>
      <c r="F57" s="326">
        <v>0</v>
      </c>
      <c r="G57" s="327">
        <v>0</v>
      </c>
      <c r="H57" s="327">
        <v>0</v>
      </c>
      <c r="I57" s="347">
        <f t="shared" si="5"/>
        <v>0</v>
      </c>
      <c r="J57" s="29">
        <v>0</v>
      </c>
      <c r="K57" s="327"/>
      <c r="L57" s="347"/>
      <c r="M57" s="29">
        <v>102</v>
      </c>
      <c r="N57" s="328"/>
      <c r="O57" s="217"/>
      <c r="P57" s="217"/>
      <c r="Q57" s="217"/>
      <c r="R57" s="217"/>
      <c r="S57" s="218"/>
      <c r="T57" s="218"/>
      <c r="U57" s="251">
        <f t="shared" si="6"/>
        <v>0</v>
      </c>
      <c r="V57" s="54">
        <v>0</v>
      </c>
      <c r="W57" s="218"/>
      <c r="X57" s="243"/>
      <c r="Y57" s="36">
        <v>0.156682028</v>
      </c>
      <c r="Z57" s="329"/>
    </row>
    <row r="58" spans="1:26" s="145" customFormat="1" ht="15.75" customHeight="1">
      <c r="A58" s="436" t="s">
        <v>60</v>
      </c>
      <c r="B58" s="437"/>
      <c r="C58" s="87">
        <f aca="true" t="shared" si="14" ref="C58:H58">SUM(C5:C57)</f>
        <v>76</v>
      </c>
      <c r="D58" s="88">
        <f t="shared" si="14"/>
        <v>194</v>
      </c>
      <c r="E58" s="88">
        <f t="shared" si="14"/>
        <v>153</v>
      </c>
      <c r="F58" s="88">
        <f t="shared" si="14"/>
        <v>13</v>
      </c>
      <c r="G58" s="89">
        <f t="shared" si="14"/>
        <v>88</v>
      </c>
      <c r="H58" s="89">
        <f t="shared" si="14"/>
        <v>0</v>
      </c>
      <c r="I58" s="87">
        <f aca="true" t="shared" si="15" ref="I58:N58">SUM(I5:I57)</f>
        <v>524</v>
      </c>
      <c r="J58" s="88">
        <f t="shared" si="15"/>
        <v>529</v>
      </c>
      <c r="K58" s="89">
        <f t="shared" si="15"/>
        <v>872</v>
      </c>
      <c r="L58" s="87">
        <f t="shared" si="15"/>
        <v>21792</v>
      </c>
      <c r="M58" s="88">
        <f t="shared" si="15"/>
        <v>16745</v>
      </c>
      <c r="N58" s="146">
        <f t="shared" si="15"/>
        <v>24266</v>
      </c>
      <c r="O58" s="94">
        <f aca="true" t="shared" si="16" ref="O58:T58">SUM(O5:O57)</f>
        <v>76</v>
      </c>
      <c r="P58" s="94">
        <f t="shared" si="16"/>
        <v>194</v>
      </c>
      <c r="Q58" s="94">
        <f t="shared" si="16"/>
        <v>50.99999999999999</v>
      </c>
      <c r="R58" s="94">
        <f t="shared" si="16"/>
        <v>13</v>
      </c>
      <c r="S58" s="95">
        <f t="shared" si="16"/>
        <v>88</v>
      </c>
      <c r="T58" s="95">
        <f t="shared" si="16"/>
        <v>0</v>
      </c>
      <c r="U58" s="96">
        <f aca="true" t="shared" si="17" ref="U58:Z58">SUM(U5:U57)</f>
        <v>65.5</v>
      </c>
      <c r="V58" s="94">
        <f t="shared" si="17"/>
        <v>66.125</v>
      </c>
      <c r="W58" s="95">
        <f t="shared" si="17"/>
        <v>109</v>
      </c>
      <c r="X58" s="96">
        <f t="shared" si="17"/>
        <v>32.09919422195034</v>
      </c>
      <c r="Y58" s="94">
        <f t="shared" si="17"/>
        <v>24.799094282</v>
      </c>
      <c r="Z58" s="147">
        <f t="shared" si="17"/>
        <v>35.991970957999996</v>
      </c>
    </row>
    <row r="59" spans="2:26" s="114" customFormat="1" ht="13.5" customHeight="1">
      <c r="B59" s="151"/>
      <c r="C59" s="152"/>
      <c r="D59" s="152"/>
      <c r="E59" s="152"/>
      <c r="F59" s="152"/>
      <c r="G59" s="152"/>
      <c r="H59" s="152"/>
      <c r="I59" s="152"/>
      <c r="K59" s="152"/>
      <c r="N59" s="149"/>
      <c r="O59" s="238" t="s">
        <v>109</v>
      </c>
      <c r="P59" s="152"/>
      <c r="R59" s="152"/>
      <c r="S59" s="152"/>
      <c r="T59" s="152"/>
      <c r="U59" s="152"/>
      <c r="V59" s="152"/>
      <c r="W59" s="152"/>
      <c r="X59" s="152"/>
      <c r="Y59" s="152"/>
      <c r="Z59" s="150"/>
    </row>
    <row r="60" ht="12">
      <c r="M60" s="238"/>
    </row>
  </sheetData>
  <sheetProtection/>
  <mergeCells count="21">
    <mergeCell ref="A30:A34"/>
    <mergeCell ref="U3:W3"/>
    <mergeCell ref="L3:N3"/>
    <mergeCell ref="X3:Z3"/>
    <mergeCell ref="A58:B58"/>
    <mergeCell ref="A44:A47"/>
    <mergeCell ref="A48:A51"/>
    <mergeCell ref="A52:A57"/>
    <mergeCell ref="A39:A43"/>
    <mergeCell ref="A22:A25"/>
    <mergeCell ref="A26:A29"/>
    <mergeCell ref="A35:A38"/>
    <mergeCell ref="A5:A8"/>
    <mergeCell ref="A9:A12"/>
    <mergeCell ref="A13:A16"/>
    <mergeCell ref="A17:A21"/>
    <mergeCell ref="O2:Z2"/>
    <mergeCell ref="C2:N2"/>
    <mergeCell ref="C3:H3"/>
    <mergeCell ref="I3:K3"/>
    <mergeCell ref="O3:T3"/>
  </mergeCells>
  <printOptions/>
  <pageMargins left="0.7480314960629921" right="0.2362204724409449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AO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00390625" style="1" customWidth="1"/>
    <col min="2" max="2" width="3.625" style="1" customWidth="1"/>
    <col min="3" max="8" width="3.875" style="1" customWidth="1"/>
    <col min="9" max="20" width="6.125" style="1" customWidth="1"/>
    <col min="21" max="21" width="4.125" style="1" customWidth="1"/>
    <col min="22" max="22" width="3.00390625" style="1" customWidth="1"/>
    <col min="23" max="23" width="3.625" style="2" customWidth="1"/>
    <col min="24" max="29" width="3.875" style="3" customWidth="1"/>
    <col min="30" max="32" width="5.625" style="3" customWidth="1"/>
    <col min="33" max="41" width="6.125" style="3" customWidth="1"/>
    <col min="42" max="16384" width="9.00390625" style="1" customWidth="1"/>
  </cols>
  <sheetData>
    <row r="1" spans="1:41" s="5" customFormat="1" ht="24.75" customHeight="1">
      <c r="A1" s="101" t="s">
        <v>61</v>
      </c>
      <c r="V1" s="101" t="s">
        <v>62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421" t="s">
        <v>91</v>
      </c>
      <c r="P2" s="385"/>
      <c r="Q2" s="385"/>
      <c r="R2" s="385"/>
      <c r="S2" s="385"/>
      <c r="T2" s="386"/>
      <c r="V2" s="102"/>
      <c r="W2" s="103"/>
      <c r="X2" s="387" t="s">
        <v>56</v>
      </c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8"/>
      <c r="AJ2" s="421" t="s">
        <v>91</v>
      </c>
      <c r="AK2" s="385"/>
      <c r="AL2" s="385"/>
      <c r="AM2" s="385"/>
      <c r="AN2" s="385"/>
      <c r="AO2" s="386"/>
    </row>
    <row r="3" spans="1:41" s="104" customFormat="1" ht="18" customHeight="1">
      <c r="A3" s="105"/>
      <c r="B3" s="106"/>
      <c r="C3" s="389" t="s">
        <v>100</v>
      </c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93" t="s">
        <v>57</v>
      </c>
      <c r="P3" s="394"/>
      <c r="Q3" s="394"/>
      <c r="R3" s="406" t="s">
        <v>58</v>
      </c>
      <c r="S3" s="407"/>
      <c r="T3" s="408"/>
      <c r="V3" s="105"/>
      <c r="W3" s="106"/>
      <c r="X3" s="389" t="s">
        <v>100</v>
      </c>
      <c r="Y3" s="390"/>
      <c r="Z3" s="390"/>
      <c r="AA3" s="390"/>
      <c r="AB3" s="390"/>
      <c r="AC3" s="390"/>
      <c r="AD3" s="391" t="s">
        <v>53</v>
      </c>
      <c r="AE3" s="392"/>
      <c r="AF3" s="392"/>
      <c r="AG3" s="395" t="s">
        <v>59</v>
      </c>
      <c r="AH3" s="396"/>
      <c r="AI3" s="397"/>
      <c r="AJ3" s="393" t="s">
        <v>57</v>
      </c>
      <c r="AK3" s="394"/>
      <c r="AL3" s="394"/>
      <c r="AM3" s="406" t="s">
        <v>58</v>
      </c>
      <c r="AN3" s="407"/>
      <c r="AO3" s="408"/>
    </row>
    <row r="4" spans="1:41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107">
        <v>2010</v>
      </c>
      <c r="M4" s="108">
        <v>2009</v>
      </c>
      <c r="N4" s="122">
        <v>2008</v>
      </c>
      <c r="O4" s="107">
        <v>2010</v>
      </c>
      <c r="P4" s="108">
        <v>2009</v>
      </c>
      <c r="Q4" s="109">
        <v>2008</v>
      </c>
      <c r="R4" s="107">
        <v>2010</v>
      </c>
      <c r="S4" s="108">
        <v>2009</v>
      </c>
      <c r="T4" s="123">
        <v>2008</v>
      </c>
      <c r="V4" s="117" t="s">
        <v>54</v>
      </c>
      <c r="W4" s="118" t="s">
        <v>55</v>
      </c>
      <c r="X4" s="119" t="s">
        <v>83</v>
      </c>
      <c r="Y4" s="120" t="s">
        <v>84</v>
      </c>
      <c r="Z4" s="120" t="s">
        <v>85</v>
      </c>
      <c r="AA4" s="120" t="s">
        <v>86</v>
      </c>
      <c r="AB4" s="120" t="s">
        <v>87</v>
      </c>
      <c r="AC4" s="121" t="s">
        <v>88</v>
      </c>
      <c r="AD4" s="107">
        <v>2010</v>
      </c>
      <c r="AE4" s="108">
        <v>2009</v>
      </c>
      <c r="AF4" s="109">
        <v>2008</v>
      </c>
      <c r="AG4" s="107">
        <v>2010</v>
      </c>
      <c r="AH4" s="108">
        <v>2009</v>
      </c>
      <c r="AI4" s="122">
        <v>2008</v>
      </c>
      <c r="AJ4" s="107">
        <v>2010</v>
      </c>
      <c r="AK4" s="108">
        <v>2009</v>
      </c>
      <c r="AL4" s="109">
        <v>2008</v>
      </c>
      <c r="AM4" s="107">
        <v>2010</v>
      </c>
      <c r="AN4" s="108">
        <v>2009</v>
      </c>
      <c r="AO4" s="123">
        <v>2008</v>
      </c>
    </row>
    <row r="5" spans="1:41" s="114" customFormat="1" ht="13.5" customHeight="1">
      <c r="A5" s="403">
        <v>1</v>
      </c>
      <c r="B5" s="124" t="s">
        <v>0</v>
      </c>
      <c r="C5" s="11"/>
      <c r="D5" s="12"/>
      <c r="E5" s="12"/>
      <c r="F5" s="12"/>
      <c r="G5" s="12"/>
      <c r="H5" s="13"/>
      <c r="I5" s="11">
        <f>SUM(C5:H5)</f>
        <v>0</v>
      </c>
      <c r="J5" s="12">
        <v>0</v>
      </c>
      <c r="K5" s="13">
        <v>0</v>
      </c>
      <c r="L5" s="71">
        <v>12</v>
      </c>
      <c r="M5" s="72">
        <v>7</v>
      </c>
      <c r="N5" s="125">
        <v>7</v>
      </c>
      <c r="O5" s="20">
        <f>I5/6</f>
        <v>0</v>
      </c>
      <c r="P5" s="18">
        <v>0</v>
      </c>
      <c r="Q5" s="19">
        <v>0</v>
      </c>
      <c r="R5" s="126">
        <v>0.02586206896551724</v>
      </c>
      <c r="S5" s="127">
        <v>0.015053763</v>
      </c>
      <c r="T5" s="128">
        <v>0.015086207</v>
      </c>
      <c r="V5" s="403">
        <v>1</v>
      </c>
      <c r="W5" s="124" t="s">
        <v>0</v>
      </c>
      <c r="X5" s="11"/>
      <c r="Y5" s="12"/>
      <c r="Z5" s="12"/>
      <c r="AA5" s="12"/>
      <c r="AB5" s="12"/>
      <c r="AC5" s="13"/>
      <c r="AD5" s="11">
        <f>SUM(X5:AC5)</f>
        <v>0</v>
      </c>
      <c r="AE5" s="12">
        <v>0</v>
      </c>
      <c r="AF5" s="13">
        <v>0</v>
      </c>
      <c r="AG5" s="71">
        <v>8</v>
      </c>
      <c r="AH5" s="72">
        <v>10</v>
      </c>
      <c r="AI5" s="125">
        <v>3</v>
      </c>
      <c r="AJ5" s="20">
        <f>AD5/6</f>
        <v>0</v>
      </c>
      <c r="AK5" s="18">
        <v>0</v>
      </c>
      <c r="AL5" s="19">
        <v>0</v>
      </c>
      <c r="AM5" s="126">
        <v>0.017241379310344827</v>
      </c>
      <c r="AN5" s="127">
        <v>0.021505376</v>
      </c>
      <c r="AO5" s="128">
        <v>0.006465517</v>
      </c>
    </row>
    <row r="6" spans="1:41" s="114" customFormat="1" ht="13.5" customHeight="1">
      <c r="A6" s="402"/>
      <c r="B6" s="129" t="s">
        <v>1</v>
      </c>
      <c r="C6" s="25"/>
      <c r="D6" s="26"/>
      <c r="E6" s="26"/>
      <c r="F6" s="26"/>
      <c r="G6" s="26"/>
      <c r="H6" s="27"/>
      <c r="I6" s="25">
        <f aca="true" t="shared" si="0" ref="I6:I57">SUM(C6:H6)</f>
        <v>0</v>
      </c>
      <c r="J6" s="26">
        <v>0</v>
      </c>
      <c r="K6" s="27">
        <v>0</v>
      </c>
      <c r="L6" s="74">
        <v>4</v>
      </c>
      <c r="M6" s="75">
        <v>9</v>
      </c>
      <c r="N6" s="130">
        <v>9</v>
      </c>
      <c r="O6" s="34">
        <f aca="true" t="shared" si="1" ref="O6:O57">I6/6</f>
        <v>0</v>
      </c>
      <c r="P6" s="32">
        <v>0</v>
      </c>
      <c r="Q6" s="33">
        <v>0</v>
      </c>
      <c r="R6" s="131">
        <v>0.008583690987124463</v>
      </c>
      <c r="S6" s="132">
        <v>0.019354839</v>
      </c>
      <c r="T6" s="133">
        <v>0.019480519</v>
      </c>
      <c r="V6" s="402"/>
      <c r="W6" s="129" t="s">
        <v>1</v>
      </c>
      <c r="X6" s="25"/>
      <c r="Y6" s="26"/>
      <c r="Z6" s="26"/>
      <c r="AA6" s="26"/>
      <c r="AB6" s="26"/>
      <c r="AC6" s="27"/>
      <c r="AD6" s="25">
        <f aca="true" t="shared" si="2" ref="AD6:AD57">SUM(X6:AC6)</f>
        <v>0</v>
      </c>
      <c r="AE6" s="26">
        <v>0</v>
      </c>
      <c r="AF6" s="27">
        <v>0</v>
      </c>
      <c r="AG6" s="74">
        <v>7</v>
      </c>
      <c r="AH6" s="75">
        <v>14</v>
      </c>
      <c r="AI6" s="130">
        <v>4</v>
      </c>
      <c r="AJ6" s="34">
        <f aca="true" t="shared" si="3" ref="AJ6:AJ57">AD6/6</f>
        <v>0</v>
      </c>
      <c r="AK6" s="32">
        <v>0</v>
      </c>
      <c r="AL6" s="33">
        <v>0</v>
      </c>
      <c r="AM6" s="131">
        <v>0.015021459227467811</v>
      </c>
      <c r="AN6" s="132">
        <v>0.030107527</v>
      </c>
      <c r="AO6" s="133">
        <v>0.008658009</v>
      </c>
    </row>
    <row r="7" spans="1:41" s="114" customFormat="1" ht="13.5" customHeight="1">
      <c r="A7" s="402"/>
      <c r="B7" s="129" t="s">
        <v>2</v>
      </c>
      <c r="C7" s="25"/>
      <c r="D7" s="26"/>
      <c r="E7" s="26"/>
      <c r="F7" s="26"/>
      <c r="G7" s="26"/>
      <c r="H7" s="27"/>
      <c r="I7" s="25">
        <f t="shared" si="0"/>
        <v>0</v>
      </c>
      <c r="J7" s="26">
        <v>0</v>
      </c>
      <c r="K7" s="27">
        <v>0</v>
      </c>
      <c r="L7" s="74">
        <v>10</v>
      </c>
      <c r="M7" s="75">
        <v>6</v>
      </c>
      <c r="N7" s="130">
        <v>7</v>
      </c>
      <c r="O7" s="34">
        <f t="shared" si="1"/>
        <v>0</v>
      </c>
      <c r="P7" s="32">
        <v>0</v>
      </c>
      <c r="Q7" s="33">
        <v>0</v>
      </c>
      <c r="R7" s="131">
        <v>0.021505376344086023</v>
      </c>
      <c r="S7" s="132">
        <v>0.012847966</v>
      </c>
      <c r="T7" s="133">
        <v>0.015021459</v>
      </c>
      <c r="V7" s="402"/>
      <c r="W7" s="129" t="s">
        <v>2</v>
      </c>
      <c r="X7" s="25"/>
      <c r="Y7" s="26"/>
      <c r="Z7" s="26"/>
      <c r="AA7" s="26"/>
      <c r="AB7" s="26"/>
      <c r="AC7" s="27"/>
      <c r="AD7" s="25">
        <f t="shared" si="2"/>
        <v>0</v>
      </c>
      <c r="AE7" s="26">
        <v>0</v>
      </c>
      <c r="AF7" s="27">
        <v>0</v>
      </c>
      <c r="AG7" s="74">
        <v>3</v>
      </c>
      <c r="AH7" s="75">
        <v>8</v>
      </c>
      <c r="AI7" s="130">
        <v>4</v>
      </c>
      <c r="AJ7" s="34">
        <f t="shared" si="3"/>
        <v>0</v>
      </c>
      <c r="AK7" s="32">
        <v>0</v>
      </c>
      <c r="AL7" s="33">
        <v>0</v>
      </c>
      <c r="AM7" s="131">
        <v>0.0064516129032258064</v>
      </c>
      <c r="AN7" s="132">
        <v>0.017130621</v>
      </c>
      <c r="AO7" s="133">
        <v>0.008583691</v>
      </c>
    </row>
    <row r="8" spans="1:41" s="114" customFormat="1" ht="13.5" customHeight="1">
      <c r="A8" s="402"/>
      <c r="B8" s="129" t="s">
        <v>3</v>
      </c>
      <c r="C8" s="25"/>
      <c r="D8" s="26"/>
      <c r="E8" s="26"/>
      <c r="F8" s="26"/>
      <c r="G8" s="26"/>
      <c r="H8" s="27"/>
      <c r="I8" s="25">
        <f t="shared" si="0"/>
        <v>0</v>
      </c>
      <c r="J8" s="26">
        <v>0</v>
      </c>
      <c r="K8" s="27">
        <v>0</v>
      </c>
      <c r="L8" s="74">
        <v>10</v>
      </c>
      <c r="M8" s="75">
        <v>7</v>
      </c>
      <c r="N8" s="130">
        <v>5</v>
      </c>
      <c r="O8" s="34">
        <f t="shared" si="1"/>
        <v>0</v>
      </c>
      <c r="P8" s="32">
        <v>0</v>
      </c>
      <c r="Q8" s="33">
        <v>0</v>
      </c>
      <c r="R8" s="131">
        <v>0.02145922746781116</v>
      </c>
      <c r="S8" s="132">
        <v>0.015021459</v>
      </c>
      <c r="T8" s="133">
        <v>0.010869565</v>
      </c>
      <c r="V8" s="402"/>
      <c r="W8" s="129" t="s">
        <v>3</v>
      </c>
      <c r="X8" s="25"/>
      <c r="Y8" s="26"/>
      <c r="Z8" s="26"/>
      <c r="AA8" s="26"/>
      <c r="AB8" s="26"/>
      <c r="AC8" s="27"/>
      <c r="AD8" s="25">
        <f t="shared" si="2"/>
        <v>0</v>
      </c>
      <c r="AE8" s="26">
        <v>0</v>
      </c>
      <c r="AF8" s="27">
        <v>0</v>
      </c>
      <c r="AG8" s="74">
        <v>6</v>
      </c>
      <c r="AH8" s="75">
        <v>4</v>
      </c>
      <c r="AI8" s="130">
        <v>4</v>
      </c>
      <c r="AJ8" s="34">
        <f t="shared" si="3"/>
        <v>0</v>
      </c>
      <c r="AK8" s="32">
        <v>0</v>
      </c>
      <c r="AL8" s="33">
        <v>0</v>
      </c>
      <c r="AM8" s="131">
        <v>0.012875536480686695</v>
      </c>
      <c r="AN8" s="132">
        <v>0.008583691</v>
      </c>
      <c r="AO8" s="133">
        <v>0.008695652</v>
      </c>
    </row>
    <row r="9" spans="1:41" s="114" customFormat="1" ht="13.5" customHeight="1">
      <c r="A9" s="404">
        <v>2</v>
      </c>
      <c r="B9" s="139" t="s">
        <v>4</v>
      </c>
      <c r="C9" s="212"/>
      <c r="D9" s="245"/>
      <c r="E9" s="245"/>
      <c r="F9" s="245"/>
      <c r="G9" s="245"/>
      <c r="H9" s="246"/>
      <c r="I9" s="212">
        <f t="shared" si="0"/>
        <v>0</v>
      </c>
      <c r="J9" s="245">
        <v>0</v>
      </c>
      <c r="K9" s="246">
        <v>1</v>
      </c>
      <c r="L9" s="80">
        <v>9</v>
      </c>
      <c r="M9" s="81">
        <v>13</v>
      </c>
      <c r="N9" s="141">
        <v>11</v>
      </c>
      <c r="O9" s="86">
        <f t="shared" si="1"/>
        <v>0</v>
      </c>
      <c r="P9" s="84">
        <v>0</v>
      </c>
      <c r="Q9" s="85">
        <v>0.16666666666666666</v>
      </c>
      <c r="R9" s="142">
        <v>0.019313304721030045</v>
      </c>
      <c r="S9" s="143">
        <v>0.027837259</v>
      </c>
      <c r="T9" s="144">
        <v>0.023758099</v>
      </c>
      <c r="V9" s="404">
        <v>2</v>
      </c>
      <c r="W9" s="139" t="s">
        <v>4</v>
      </c>
      <c r="X9" s="212"/>
      <c r="Y9" s="245"/>
      <c r="Z9" s="245"/>
      <c r="AA9" s="245"/>
      <c r="AB9" s="245"/>
      <c r="AC9" s="246"/>
      <c r="AD9" s="212">
        <f t="shared" si="2"/>
        <v>0</v>
      </c>
      <c r="AE9" s="245">
        <v>0</v>
      </c>
      <c r="AF9" s="246">
        <v>0</v>
      </c>
      <c r="AG9" s="80">
        <v>17</v>
      </c>
      <c r="AH9" s="81">
        <v>8</v>
      </c>
      <c r="AI9" s="141">
        <v>2</v>
      </c>
      <c r="AJ9" s="86">
        <f t="shared" si="3"/>
        <v>0</v>
      </c>
      <c r="AK9" s="84">
        <v>0</v>
      </c>
      <c r="AL9" s="85">
        <v>0</v>
      </c>
      <c r="AM9" s="142">
        <v>0.03648068669527897</v>
      </c>
      <c r="AN9" s="143">
        <v>0.017130621</v>
      </c>
      <c r="AO9" s="144">
        <v>0.004319654</v>
      </c>
    </row>
    <row r="10" spans="1:41" s="140" customFormat="1" ht="13.5" customHeight="1">
      <c r="A10" s="404"/>
      <c r="B10" s="129" t="s">
        <v>5</v>
      </c>
      <c r="C10" s="28"/>
      <c r="D10" s="29"/>
      <c r="E10" s="29"/>
      <c r="F10" s="29"/>
      <c r="G10" s="29"/>
      <c r="H10" s="53"/>
      <c r="I10" s="28">
        <f t="shared" si="0"/>
        <v>0</v>
      </c>
      <c r="J10" s="29">
        <v>0</v>
      </c>
      <c r="K10" s="53">
        <v>0</v>
      </c>
      <c r="L10" s="28">
        <v>10</v>
      </c>
      <c r="M10" s="29">
        <v>11</v>
      </c>
      <c r="N10" s="30">
        <v>10</v>
      </c>
      <c r="O10" s="56">
        <f t="shared" si="1"/>
        <v>0</v>
      </c>
      <c r="P10" s="54">
        <v>0</v>
      </c>
      <c r="Q10" s="55">
        <v>0</v>
      </c>
      <c r="R10" s="35">
        <v>0.021645021645021644</v>
      </c>
      <c r="S10" s="36">
        <v>0.023554604</v>
      </c>
      <c r="T10" s="37">
        <v>0.021505376</v>
      </c>
      <c r="V10" s="404"/>
      <c r="W10" s="129" t="s">
        <v>5</v>
      </c>
      <c r="X10" s="28"/>
      <c r="Y10" s="29"/>
      <c r="Z10" s="29"/>
      <c r="AA10" s="29"/>
      <c r="AB10" s="29"/>
      <c r="AC10" s="53"/>
      <c r="AD10" s="28">
        <f t="shared" si="2"/>
        <v>0</v>
      </c>
      <c r="AE10" s="29">
        <v>0</v>
      </c>
      <c r="AF10" s="53">
        <v>0</v>
      </c>
      <c r="AG10" s="28">
        <v>10</v>
      </c>
      <c r="AH10" s="29">
        <v>5</v>
      </c>
      <c r="AI10" s="30">
        <v>9</v>
      </c>
      <c r="AJ10" s="56">
        <f t="shared" si="3"/>
        <v>0</v>
      </c>
      <c r="AK10" s="54">
        <v>0</v>
      </c>
      <c r="AL10" s="55">
        <v>0</v>
      </c>
      <c r="AM10" s="35">
        <v>0.021645021645021644</v>
      </c>
      <c r="AN10" s="36">
        <v>0.010706638</v>
      </c>
      <c r="AO10" s="37">
        <v>0.019354839</v>
      </c>
    </row>
    <row r="11" spans="1:41" s="140" customFormat="1" ht="13.5" customHeight="1">
      <c r="A11" s="404"/>
      <c r="B11" s="129" t="s">
        <v>6</v>
      </c>
      <c r="C11" s="28"/>
      <c r="D11" s="29"/>
      <c r="E11" s="29"/>
      <c r="F11" s="29"/>
      <c r="G11" s="29"/>
      <c r="H11" s="53"/>
      <c r="I11" s="28">
        <f t="shared" si="0"/>
        <v>0</v>
      </c>
      <c r="J11" s="29">
        <v>0</v>
      </c>
      <c r="K11" s="53">
        <v>0</v>
      </c>
      <c r="L11" s="28">
        <v>10</v>
      </c>
      <c r="M11" s="29">
        <v>12</v>
      </c>
      <c r="N11" s="30">
        <v>5</v>
      </c>
      <c r="O11" s="56">
        <f t="shared" si="1"/>
        <v>0</v>
      </c>
      <c r="P11" s="54">
        <v>0</v>
      </c>
      <c r="Q11" s="55">
        <v>0</v>
      </c>
      <c r="R11" s="35">
        <v>0.02159827213822894</v>
      </c>
      <c r="S11" s="36">
        <v>0.025862069</v>
      </c>
      <c r="T11" s="37">
        <v>0.010822511</v>
      </c>
      <c r="V11" s="404"/>
      <c r="W11" s="129" t="s">
        <v>6</v>
      </c>
      <c r="X11" s="28"/>
      <c r="Y11" s="29"/>
      <c r="Z11" s="29"/>
      <c r="AA11" s="29"/>
      <c r="AB11" s="29"/>
      <c r="AC11" s="53"/>
      <c r="AD11" s="28">
        <f t="shared" si="2"/>
        <v>0</v>
      </c>
      <c r="AE11" s="29">
        <v>0</v>
      </c>
      <c r="AF11" s="53">
        <v>0</v>
      </c>
      <c r="AG11" s="28">
        <v>11</v>
      </c>
      <c r="AH11" s="29">
        <v>4</v>
      </c>
      <c r="AI11" s="30">
        <v>3</v>
      </c>
      <c r="AJ11" s="56">
        <f t="shared" si="3"/>
        <v>0</v>
      </c>
      <c r="AK11" s="54">
        <v>0</v>
      </c>
      <c r="AL11" s="55">
        <v>0</v>
      </c>
      <c r="AM11" s="35">
        <v>0.023758099352051837</v>
      </c>
      <c r="AN11" s="36">
        <v>0.00862069</v>
      </c>
      <c r="AO11" s="37">
        <v>0.006493506</v>
      </c>
    </row>
    <row r="12" spans="1:41" s="140" customFormat="1" ht="13.5" customHeight="1">
      <c r="A12" s="404"/>
      <c r="B12" s="129" t="s">
        <v>7</v>
      </c>
      <c r="C12" s="28"/>
      <c r="D12" s="29"/>
      <c r="E12" s="29"/>
      <c r="F12" s="29"/>
      <c r="G12" s="29"/>
      <c r="H12" s="53"/>
      <c r="I12" s="28">
        <f t="shared" si="0"/>
        <v>0</v>
      </c>
      <c r="J12" s="29">
        <v>0</v>
      </c>
      <c r="K12" s="53">
        <v>0</v>
      </c>
      <c r="L12" s="28">
        <v>11</v>
      </c>
      <c r="M12" s="29">
        <v>14</v>
      </c>
      <c r="N12" s="30">
        <v>6</v>
      </c>
      <c r="O12" s="56">
        <f t="shared" si="1"/>
        <v>0</v>
      </c>
      <c r="P12" s="54">
        <v>0</v>
      </c>
      <c r="Q12" s="55">
        <v>0</v>
      </c>
      <c r="R12" s="35">
        <v>0.023706896551724137</v>
      </c>
      <c r="S12" s="36">
        <v>0.030042918</v>
      </c>
      <c r="T12" s="37">
        <v>0.012931034</v>
      </c>
      <c r="V12" s="404"/>
      <c r="W12" s="129" t="s">
        <v>7</v>
      </c>
      <c r="X12" s="28"/>
      <c r="Y12" s="29"/>
      <c r="Z12" s="29"/>
      <c r="AA12" s="29"/>
      <c r="AB12" s="29"/>
      <c r="AC12" s="53"/>
      <c r="AD12" s="28">
        <f t="shared" si="2"/>
        <v>0</v>
      </c>
      <c r="AE12" s="29">
        <v>0</v>
      </c>
      <c r="AF12" s="53">
        <v>1</v>
      </c>
      <c r="AG12" s="28">
        <v>6</v>
      </c>
      <c r="AH12" s="29">
        <v>13</v>
      </c>
      <c r="AI12" s="30">
        <v>9</v>
      </c>
      <c r="AJ12" s="56">
        <f t="shared" si="3"/>
        <v>0</v>
      </c>
      <c r="AK12" s="54">
        <v>0</v>
      </c>
      <c r="AL12" s="55">
        <v>0.16666666666666666</v>
      </c>
      <c r="AM12" s="35">
        <v>0.01293103448275862</v>
      </c>
      <c r="AN12" s="36">
        <v>0.027896996</v>
      </c>
      <c r="AO12" s="37">
        <v>0.019396552</v>
      </c>
    </row>
    <row r="13" spans="1:41" s="140" customFormat="1" ht="13.5" customHeight="1">
      <c r="A13" s="402">
        <v>3</v>
      </c>
      <c r="B13" s="139" t="s">
        <v>8</v>
      </c>
      <c r="C13" s="63"/>
      <c r="D13" s="64"/>
      <c r="E13" s="64"/>
      <c r="F13" s="64"/>
      <c r="G13" s="64"/>
      <c r="H13" s="65"/>
      <c r="I13" s="63">
        <f t="shared" si="0"/>
        <v>0</v>
      </c>
      <c r="J13" s="64">
        <v>0</v>
      </c>
      <c r="K13" s="65">
        <v>0</v>
      </c>
      <c r="L13" s="63">
        <v>7</v>
      </c>
      <c r="M13" s="64">
        <v>10</v>
      </c>
      <c r="N13" s="66">
        <v>9</v>
      </c>
      <c r="O13" s="69">
        <f t="shared" si="1"/>
        <v>0</v>
      </c>
      <c r="P13" s="67">
        <v>0</v>
      </c>
      <c r="Q13" s="68">
        <v>0</v>
      </c>
      <c r="R13" s="70">
        <v>0.01511879049676026</v>
      </c>
      <c r="S13" s="57">
        <v>0.021459227</v>
      </c>
      <c r="T13" s="58">
        <v>0.019396552</v>
      </c>
      <c r="V13" s="402">
        <v>3</v>
      </c>
      <c r="W13" s="139" t="s">
        <v>8</v>
      </c>
      <c r="X13" s="63"/>
      <c r="Y13" s="64"/>
      <c r="Z13" s="64"/>
      <c r="AA13" s="64"/>
      <c r="AB13" s="64"/>
      <c r="AC13" s="65">
        <v>1</v>
      </c>
      <c r="AD13" s="63">
        <f t="shared" si="2"/>
        <v>1</v>
      </c>
      <c r="AE13" s="64">
        <v>0</v>
      </c>
      <c r="AF13" s="65">
        <v>0</v>
      </c>
      <c r="AG13" s="63">
        <v>7</v>
      </c>
      <c r="AH13" s="64">
        <v>10</v>
      </c>
      <c r="AI13" s="66">
        <v>7</v>
      </c>
      <c r="AJ13" s="69">
        <f t="shared" si="3"/>
        <v>0.16666666666666666</v>
      </c>
      <c r="AK13" s="67">
        <v>0</v>
      </c>
      <c r="AL13" s="68">
        <v>0</v>
      </c>
      <c r="AM13" s="70">
        <v>0.01511879049676026</v>
      </c>
      <c r="AN13" s="57">
        <v>0.021459227</v>
      </c>
      <c r="AO13" s="58">
        <v>0.015086207</v>
      </c>
    </row>
    <row r="14" spans="1:41" s="140" customFormat="1" ht="13.5" customHeight="1">
      <c r="A14" s="402"/>
      <c r="B14" s="129" t="s">
        <v>9</v>
      </c>
      <c r="C14" s="28"/>
      <c r="D14" s="29"/>
      <c r="E14" s="29"/>
      <c r="F14" s="29"/>
      <c r="G14" s="29"/>
      <c r="H14" s="53"/>
      <c r="I14" s="28">
        <f t="shared" si="0"/>
        <v>0</v>
      </c>
      <c r="J14" s="29">
        <v>0</v>
      </c>
      <c r="K14" s="53">
        <v>0</v>
      </c>
      <c r="L14" s="28">
        <v>5</v>
      </c>
      <c r="M14" s="29">
        <v>4</v>
      </c>
      <c r="N14" s="30">
        <v>11</v>
      </c>
      <c r="O14" s="56">
        <f t="shared" si="1"/>
        <v>0</v>
      </c>
      <c r="P14" s="54">
        <v>0</v>
      </c>
      <c r="Q14" s="55">
        <v>0</v>
      </c>
      <c r="R14" s="35">
        <v>0.010775862068965518</v>
      </c>
      <c r="S14" s="36">
        <v>0.008583691</v>
      </c>
      <c r="T14" s="37">
        <v>0.023655914</v>
      </c>
      <c r="V14" s="402"/>
      <c r="W14" s="129" t="s">
        <v>9</v>
      </c>
      <c r="X14" s="28"/>
      <c r="Y14" s="29"/>
      <c r="Z14" s="29"/>
      <c r="AA14" s="29"/>
      <c r="AB14" s="29"/>
      <c r="AC14" s="53"/>
      <c r="AD14" s="28">
        <f t="shared" si="2"/>
        <v>0</v>
      </c>
      <c r="AE14" s="29">
        <v>0</v>
      </c>
      <c r="AF14" s="53">
        <v>0</v>
      </c>
      <c r="AG14" s="28">
        <v>16</v>
      </c>
      <c r="AH14" s="29">
        <v>8</v>
      </c>
      <c r="AI14" s="30">
        <v>11</v>
      </c>
      <c r="AJ14" s="56">
        <f t="shared" si="3"/>
        <v>0</v>
      </c>
      <c r="AK14" s="54">
        <v>0</v>
      </c>
      <c r="AL14" s="55">
        <v>0</v>
      </c>
      <c r="AM14" s="35">
        <v>0.034482758620689655</v>
      </c>
      <c r="AN14" s="36">
        <v>0.017167382</v>
      </c>
      <c r="AO14" s="37">
        <v>0.023655914</v>
      </c>
    </row>
    <row r="15" spans="1:41" s="140" customFormat="1" ht="13.5" customHeight="1">
      <c r="A15" s="402"/>
      <c r="B15" s="129" t="s">
        <v>10</v>
      </c>
      <c r="C15" s="28"/>
      <c r="D15" s="29"/>
      <c r="E15" s="29">
        <v>1</v>
      </c>
      <c r="F15" s="29"/>
      <c r="G15" s="29"/>
      <c r="H15" s="53"/>
      <c r="I15" s="28">
        <f t="shared" si="0"/>
        <v>1</v>
      </c>
      <c r="J15" s="29">
        <v>0</v>
      </c>
      <c r="K15" s="53">
        <v>0</v>
      </c>
      <c r="L15" s="28">
        <v>13</v>
      </c>
      <c r="M15" s="29">
        <v>4</v>
      </c>
      <c r="N15" s="30">
        <v>8</v>
      </c>
      <c r="O15" s="56">
        <f t="shared" si="1"/>
        <v>0.16666666666666666</v>
      </c>
      <c r="P15" s="54">
        <v>0</v>
      </c>
      <c r="Q15" s="55">
        <v>0</v>
      </c>
      <c r="R15" s="35">
        <v>0.027896995708154508</v>
      </c>
      <c r="S15" s="36">
        <v>0.008583691</v>
      </c>
      <c r="T15" s="37">
        <v>0.017167382</v>
      </c>
      <c r="V15" s="402"/>
      <c r="W15" s="129" t="s">
        <v>10</v>
      </c>
      <c r="X15" s="28"/>
      <c r="Y15" s="29"/>
      <c r="Z15" s="29"/>
      <c r="AA15" s="29"/>
      <c r="AB15" s="29"/>
      <c r="AC15" s="53"/>
      <c r="AD15" s="28">
        <f t="shared" si="2"/>
        <v>0</v>
      </c>
      <c r="AE15" s="29">
        <v>0</v>
      </c>
      <c r="AF15" s="53">
        <v>0</v>
      </c>
      <c r="AG15" s="28">
        <v>6</v>
      </c>
      <c r="AH15" s="29">
        <v>12</v>
      </c>
      <c r="AI15" s="30">
        <v>8</v>
      </c>
      <c r="AJ15" s="56">
        <f t="shared" si="3"/>
        <v>0</v>
      </c>
      <c r="AK15" s="54">
        <v>0</v>
      </c>
      <c r="AL15" s="55">
        <v>0</v>
      </c>
      <c r="AM15" s="35">
        <v>0.012875536480686695</v>
      </c>
      <c r="AN15" s="36">
        <v>0.025751073</v>
      </c>
      <c r="AO15" s="37">
        <v>0.017167382</v>
      </c>
    </row>
    <row r="16" spans="1:41" s="140" customFormat="1" ht="13.5" customHeight="1">
      <c r="A16" s="402"/>
      <c r="B16" s="129" t="s">
        <v>11</v>
      </c>
      <c r="C16" s="28"/>
      <c r="D16" s="29"/>
      <c r="E16" s="29"/>
      <c r="F16" s="29"/>
      <c r="G16" s="29"/>
      <c r="H16" s="53"/>
      <c r="I16" s="28">
        <f t="shared" si="0"/>
        <v>0</v>
      </c>
      <c r="J16" s="29">
        <v>0</v>
      </c>
      <c r="K16" s="53">
        <v>0</v>
      </c>
      <c r="L16" s="28">
        <v>8</v>
      </c>
      <c r="M16" s="29">
        <v>7</v>
      </c>
      <c r="N16" s="30">
        <v>9</v>
      </c>
      <c r="O16" s="56">
        <f t="shared" si="1"/>
        <v>0</v>
      </c>
      <c r="P16" s="54">
        <v>0</v>
      </c>
      <c r="Q16" s="55">
        <v>0</v>
      </c>
      <c r="R16" s="35">
        <v>0.017241379310344827</v>
      </c>
      <c r="S16" s="36">
        <v>0.014989293</v>
      </c>
      <c r="T16" s="37">
        <v>0.019396552</v>
      </c>
      <c r="V16" s="402"/>
      <c r="W16" s="129" t="s">
        <v>11</v>
      </c>
      <c r="X16" s="28"/>
      <c r="Y16" s="29"/>
      <c r="Z16" s="29">
        <v>1</v>
      </c>
      <c r="AA16" s="29"/>
      <c r="AB16" s="29"/>
      <c r="AC16" s="53"/>
      <c r="AD16" s="28">
        <f t="shared" si="2"/>
        <v>1</v>
      </c>
      <c r="AE16" s="29">
        <v>0</v>
      </c>
      <c r="AF16" s="53">
        <v>0</v>
      </c>
      <c r="AG16" s="28">
        <v>9</v>
      </c>
      <c r="AH16" s="29">
        <v>12</v>
      </c>
      <c r="AI16" s="30">
        <v>3</v>
      </c>
      <c r="AJ16" s="56">
        <f t="shared" si="3"/>
        <v>0.16666666666666666</v>
      </c>
      <c r="AK16" s="54">
        <v>0</v>
      </c>
      <c r="AL16" s="55">
        <v>0</v>
      </c>
      <c r="AM16" s="35">
        <v>0.01939655172413793</v>
      </c>
      <c r="AN16" s="36">
        <v>0.025695931</v>
      </c>
      <c r="AO16" s="37">
        <v>0.006465517</v>
      </c>
    </row>
    <row r="17" spans="1:41" s="140" customFormat="1" ht="13.5" customHeight="1">
      <c r="A17" s="402">
        <v>4</v>
      </c>
      <c r="B17" s="139" t="s">
        <v>12</v>
      </c>
      <c r="C17" s="63"/>
      <c r="D17" s="64"/>
      <c r="E17" s="64"/>
      <c r="F17" s="64"/>
      <c r="G17" s="64"/>
      <c r="H17" s="65"/>
      <c r="I17" s="63">
        <f t="shared" si="0"/>
        <v>0</v>
      </c>
      <c r="J17" s="64">
        <v>0</v>
      </c>
      <c r="K17" s="65">
        <v>0</v>
      </c>
      <c r="L17" s="63">
        <v>8</v>
      </c>
      <c r="M17" s="64">
        <v>7</v>
      </c>
      <c r="N17" s="66">
        <v>5</v>
      </c>
      <c r="O17" s="69">
        <f t="shared" si="1"/>
        <v>0</v>
      </c>
      <c r="P17" s="67">
        <v>0</v>
      </c>
      <c r="Q17" s="68">
        <v>0</v>
      </c>
      <c r="R17" s="70">
        <v>0.017204301075268817</v>
      </c>
      <c r="S17" s="57">
        <v>0.015053763</v>
      </c>
      <c r="T17" s="58">
        <v>0.010822511</v>
      </c>
      <c r="V17" s="402">
        <v>4</v>
      </c>
      <c r="W17" s="139" t="s">
        <v>12</v>
      </c>
      <c r="X17" s="63"/>
      <c r="Y17" s="64"/>
      <c r="Z17" s="64"/>
      <c r="AA17" s="64"/>
      <c r="AB17" s="64"/>
      <c r="AC17" s="65"/>
      <c r="AD17" s="63">
        <f t="shared" si="2"/>
        <v>0</v>
      </c>
      <c r="AE17" s="64">
        <v>0</v>
      </c>
      <c r="AF17" s="65">
        <v>0</v>
      </c>
      <c r="AG17" s="63">
        <v>8</v>
      </c>
      <c r="AH17" s="64">
        <v>19</v>
      </c>
      <c r="AI17" s="66">
        <v>8</v>
      </c>
      <c r="AJ17" s="69">
        <f t="shared" si="3"/>
        <v>0</v>
      </c>
      <c r="AK17" s="67">
        <v>0</v>
      </c>
      <c r="AL17" s="68">
        <v>0</v>
      </c>
      <c r="AM17" s="70">
        <v>0.017204301075268817</v>
      </c>
      <c r="AN17" s="57">
        <v>0.040860215</v>
      </c>
      <c r="AO17" s="58">
        <v>0.017316017</v>
      </c>
    </row>
    <row r="18" spans="1:41" s="145" customFormat="1" ht="13.5" customHeight="1">
      <c r="A18" s="402"/>
      <c r="B18" s="129" t="s">
        <v>13</v>
      </c>
      <c r="C18" s="74"/>
      <c r="D18" s="75"/>
      <c r="E18" s="75"/>
      <c r="F18" s="75"/>
      <c r="G18" s="75"/>
      <c r="H18" s="76"/>
      <c r="I18" s="74">
        <f t="shared" si="0"/>
        <v>0</v>
      </c>
      <c r="J18" s="75">
        <v>0</v>
      </c>
      <c r="K18" s="76">
        <v>0</v>
      </c>
      <c r="L18" s="74">
        <v>6</v>
      </c>
      <c r="M18" s="75">
        <v>14</v>
      </c>
      <c r="N18" s="130">
        <v>8</v>
      </c>
      <c r="O18" s="34">
        <f t="shared" si="1"/>
        <v>0</v>
      </c>
      <c r="P18" s="32">
        <v>0</v>
      </c>
      <c r="Q18" s="33">
        <v>0</v>
      </c>
      <c r="R18" s="131">
        <v>0.01293103448275862</v>
      </c>
      <c r="S18" s="132">
        <v>0.030042918</v>
      </c>
      <c r="T18" s="133">
        <v>0.017391304</v>
      </c>
      <c r="V18" s="402"/>
      <c r="W18" s="129" t="s">
        <v>13</v>
      </c>
      <c r="X18" s="74"/>
      <c r="Y18" s="75"/>
      <c r="Z18" s="75"/>
      <c r="AA18" s="75"/>
      <c r="AB18" s="75"/>
      <c r="AC18" s="76"/>
      <c r="AD18" s="74">
        <f t="shared" si="2"/>
        <v>0</v>
      </c>
      <c r="AE18" s="75">
        <v>0</v>
      </c>
      <c r="AF18" s="76">
        <v>0</v>
      </c>
      <c r="AG18" s="74">
        <v>13</v>
      </c>
      <c r="AH18" s="75">
        <v>9</v>
      </c>
      <c r="AI18" s="130">
        <v>8</v>
      </c>
      <c r="AJ18" s="34">
        <f t="shared" si="3"/>
        <v>0</v>
      </c>
      <c r="AK18" s="32">
        <v>0</v>
      </c>
      <c r="AL18" s="33">
        <v>0</v>
      </c>
      <c r="AM18" s="131">
        <v>0.028017241379310345</v>
      </c>
      <c r="AN18" s="132">
        <v>0.019313305</v>
      </c>
      <c r="AO18" s="133">
        <v>0.017391304</v>
      </c>
    </row>
    <row r="19" spans="1:41" s="145" customFormat="1" ht="13.5" customHeight="1">
      <c r="A19" s="402"/>
      <c r="B19" s="129" t="s">
        <v>14</v>
      </c>
      <c r="C19" s="74"/>
      <c r="D19" s="75"/>
      <c r="E19" s="75"/>
      <c r="F19" s="75"/>
      <c r="G19" s="75"/>
      <c r="H19" s="76"/>
      <c r="I19" s="74">
        <f t="shared" si="0"/>
        <v>0</v>
      </c>
      <c r="J19" s="75">
        <v>0</v>
      </c>
      <c r="K19" s="76">
        <v>0</v>
      </c>
      <c r="L19" s="74">
        <v>10</v>
      </c>
      <c r="M19" s="75">
        <v>17</v>
      </c>
      <c r="N19" s="130">
        <v>9</v>
      </c>
      <c r="O19" s="34">
        <f t="shared" si="1"/>
        <v>0</v>
      </c>
      <c r="P19" s="32">
        <v>0</v>
      </c>
      <c r="Q19" s="33">
        <v>0</v>
      </c>
      <c r="R19" s="131">
        <v>0.021645021645021644</v>
      </c>
      <c r="S19" s="132">
        <v>0.036637931</v>
      </c>
      <c r="T19" s="133">
        <v>0.019522777</v>
      </c>
      <c r="V19" s="402"/>
      <c r="W19" s="129" t="s">
        <v>14</v>
      </c>
      <c r="X19" s="74"/>
      <c r="Y19" s="75"/>
      <c r="Z19" s="75"/>
      <c r="AA19" s="75"/>
      <c r="AB19" s="75"/>
      <c r="AC19" s="76"/>
      <c r="AD19" s="74">
        <f t="shared" si="2"/>
        <v>0</v>
      </c>
      <c r="AE19" s="75">
        <v>0</v>
      </c>
      <c r="AF19" s="76">
        <v>0</v>
      </c>
      <c r="AG19" s="74">
        <v>23</v>
      </c>
      <c r="AH19" s="75">
        <v>6</v>
      </c>
      <c r="AI19" s="130">
        <v>5</v>
      </c>
      <c r="AJ19" s="34">
        <f t="shared" si="3"/>
        <v>0</v>
      </c>
      <c r="AK19" s="32">
        <v>0</v>
      </c>
      <c r="AL19" s="33">
        <v>0</v>
      </c>
      <c r="AM19" s="131">
        <v>0.049783549783549784</v>
      </c>
      <c r="AN19" s="132">
        <v>0.012931034</v>
      </c>
      <c r="AO19" s="133">
        <v>0.010845987</v>
      </c>
    </row>
    <row r="20" spans="1:41" s="145" customFormat="1" ht="13.5" customHeight="1">
      <c r="A20" s="402"/>
      <c r="B20" s="129" t="s">
        <v>15</v>
      </c>
      <c r="C20" s="74"/>
      <c r="D20" s="75"/>
      <c r="E20" s="75"/>
      <c r="F20" s="75"/>
      <c r="G20" s="75"/>
      <c r="H20" s="76"/>
      <c r="I20" s="74">
        <f t="shared" si="0"/>
        <v>0</v>
      </c>
      <c r="J20" s="75">
        <v>0</v>
      </c>
      <c r="K20" s="76">
        <v>0</v>
      </c>
      <c r="L20" s="74">
        <v>11</v>
      </c>
      <c r="M20" s="75">
        <v>8</v>
      </c>
      <c r="N20" s="130">
        <v>10</v>
      </c>
      <c r="O20" s="34">
        <f t="shared" si="1"/>
        <v>0</v>
      </c>
      <c r="P20" s="32">
        <v>0</v>
      </c>
      <c r="Q20" s="33">
        <v>0</v>
      </c>
      <c r="R20" s="131">
        <v>0.023809523809523808</v>
      </c>
      <c r="S20" s="132">
        <v>0.017204301</v>
      </c>
      <c r="T20" s="133">
        <v>0.021691974</v>
      </c>
      <c r="V20" s="402"/>
      <c r="W20" s="129" t="s">
        <v>15</v>
      </c>
      <c r="X20" s="74"/>
      <c r="Y20" s="75"/>
      <c r="Z20" s="75"/>
      <c r="AA20" s="75"/>
      <c r="AB20" s="75"/>
      <c r="AC20" s="76"/>
      <c r="AD20" s="74">
        <f t="shared" si="2"/>
        <v>0</v>
      </c>
      <c r="AE20" s="75">
        <v>1</v>
      </c>
      <c r="AF20" s="76">
        <v>0</v>
      </c>
      <c r="AG20" s="74">
        <v>12</v>
      </c>
      <c r="AH20" s="75">
        <v>17</v>
      </c>
      <c r="AI20" s="130">
        <v>15</v>
      </c>
      <c r="AJ20" s="34">
        <f t="shared" si="3"/>
        <v>0</v>
      </c>
      <c r="AK20" s="32">
        <v>0.16666666666666666</v>
      </c>
      <c r="AL20" s="33">
        <v>0</v>
      </c>
      <c r="AM20" s="131">
        <v>0.025974025974025976</v>
      </c>
      <c r="AN20" s="132">
        <v>0.03655914</v>
      </c>
      <c r="AO20" s="133">
        <v>0.032537961</v>
      </c>
    </row>
    <row r="21" spans="1:41" s="145" customFormat="1" ht="13.5" customHeight="1">
      <c r="A21" s="402"/>
      <c r="B21" s="129" t="s">
        <v>16</v>
      </c>
      <c r="C21" s="77"/>
      <c r="D21" s="78"/>
      <c r="E21" s="78">
        <v>1</v>
      </c>
      <c r="F21" s="78"/>
      <c r="G21" s="78"/>
      <c r="H21" s="79"/>
      <c r="I21" s="77">
        <f t="shared" si="0"/>
        <v>1</v>
      </c>
      <c r="J21" s="78">
        <v>0</v>
      </c>
      <c r="K21" s="79">
        <v>0</v>
      </c>
      <c r="L21" s="77">
        <v>9</v>
      </c>
      <c r="M21" s="78">
        <v>8</v>
      </c>
      <c r="N21" s="135">
        <v>8</v>
      </c>
      <c r="O21" s="48">
        <f t="shared" si="1"/>
        <v>0.16666666666666666</v>
      </c>
      <c r="P21" s="46">
        <v>0</v>
      </c>
      <c r="Q21" s="47">
        <v>0</v>
      </c>
      <c r="R21" s="136">
        <v>0.019438444924406047</v>
      </c>
      <c r="S21" s="137">
        <v>0.017204301</v>
      </c>
      <c r="T21" s="138">
        <v>0.017204301</v>
      </c>
      <c r="V21" s="402"/>
      <c r="W21" s="129" t="s">
        <v>16</v>
      </c>
      <c r="X21" s="77"/>
      <c r="Y21" s="78"/>
      <c r="Z21" s="78"/>
      <c r="AA21" s="78"/>
      <c r="AB21" s="78"/>
      <c r="AC21" s="79"/>
      <c r="AD21" s="77">
        <f t="shared" si="2"/>
        <v>0</v>
      </c>
      <c r="AE21" s="78">
        <v>0</v>
      </c>
      <c r="AF21" s="79">
        <v>0</v>
      </c>
      <c r="AG21" s="77">
        <v>10</v>
      </c>
      <c r="AH21" s="78">
        <v>17</v>
      </c>
      <c r="AI21" s="135">
        <v>7</v>
      </c>
      <c r="AJ21" s="48">
        <f t="shared" si="3"/>
        <v>0</v>
      </c>
      <c r="AK21" s="46">
        <v>0</v>
      </c>
      <c r="AL21" s="47">
        <v>0</v>
      </c>
      <c r="AM21" s="136">
        <v>0.02159827213822894</v>
      </c>
      <c r="AN21" s="137">
        <v>0.03655914</v>
      </c>
      <c r="AO21" s="138">
        <v>0.015053763</v>
      </c>
    </row>
    <row r="22" spans="1:41" s="145" customFormat="1" ht="13.5" customHeight="1">
      <c r="A22" s="402">
        <v>5</v>
      </c>
      <c r="B22" s="139" t="s">
        <v>17</v>
      </c>
      <c r="C22" s="80"/>
      <c r="D22" s="81"/>
      <c r="E22" s="81"/>
      <c r="F22" s="81"/>
      <c r="G22" s="81"/>
      <c r="H22" s="82"/>
      <c r="I22" s="80">
        <f t="shared" si="0"/>
        <v>0</v>
      </c>
      <c r="J22" s="81">
        <v>0</v>
      </c>
      <c r="K22" s="82">
        <v>0</v>
      </c>
      <c r="L22" s="80">
        <v>7</v>
      </c>
      <c r="M22" s="81">
        <v>12</v>
      </c>
      <c r="N22" s="141">
        <v>9</v>
      </c>
      <c r="O22" s="86">
        <f t="shared" si="1"/>
        <v>0</v>
      </c>
      <c r="P22" s="84">
        <v>0</v>
      </c>
      <c r="Q22" s="85">
        <v>0</v>
      </c>
      <c r="R22" s="142">
        <v>0.015053763440860216</v>
      </c>
      <c r="S22" s="143">
        <v>0.025806452</v>
      </c>
      <c r="T22" s="144">
        <v>0.019522777</v>
      </c>
      <c r="V22" s="402">
        <v>5</v>
      </c>
      <c r="W22" s="139" t="s">
        <v>17</v>
      </c>
      <c r="X22" s="80"/>
      <c r="Y22" s="81"/>
      <c r="Z22" s="81"/>
      <c r="AA22" s="81"/>
      <c r="AB22" s="81"/>
      <c r="AC22" s="82"/>
      <c r="AD22" s="80">
        <f t="shared" si="2"/>
        <v>0</v>
      </c>
      <c r="AE22" s="81">
        <v>0</v>
      </c>
      <c r="AF22" s="82">
        <v>0</v>
      </c>
      <c r="AG22" s="80">
        <v>5</v>
      </c>
      <c r="AH22" s="81">
        <v>19</v>
      </c>
      <c r="AI22" s="141">
        <v>12</v>
      </c>
      <c r="AJ22" s="86">
        <f t="shared" si="3"/>
        <v>0</v>
      </c>
      <c r="AK22" s="84">
        <v>0</v>
      </c>
      <c r="AL22" s="85">
        <v>0</v>
      </c>
      <c r="AM22" s="142">
        <v>0.010752688172043012</v>
      </c>
      <c r="AN22" s="143">
        <v>0.040860215</v>
      </c>
      <c r="AO22" s="144">
        <v>0.026030369</v>
      </c>
    </row>
    <row r="23" spans="1:41" s="145" customFormat="1" ht="13.5" customHeight="1">
      <c r="A23" s="402"/>
      <c r="B23" s="129" t="s">
        <v>18</v>
      </c>
      <c r="C23" s="74"/>
      <c r="D23" s="75"/>
      <c r="E23" s="75"/>
      <c r="F23" s="75">
        <v>1</v>
      </c>
      <c r="G23" s="75"/>
      <c r="H23" s="76"/>
      <c r="I23" s="74">
        <f t="shared" si="0"/>
        <v>1</v>
      </c>
      <c r="J23" s="75">
        <v>0</v>
      </c>
      <c r="K23" s="76">
        <v>0</v>
      </c>
      <c r="L23" s="74">
        <v>15</v>
      </c>
      <c r="M23" s="75">
        <v>9</v>
      </c>
      <c r="N23" s="130">
        <v>16</v>
      </c>
      <c r="O23" s="34">
        <f t="shared" si="1"/>
        <v>0.16666666666666666</v>
      </c>
      <c r="P23" s="32">
        <v>0</v>
      </c>
      <c r="Q23" s="33">
        <v>0</v>
      </c>
      <c r="R23" s="131">
        <v>0.032327586206896554</v>
      </c>
      <c r="S23" s="132">
        <v>0.019438445</v>
      </c>
      <c r="T23" s="133">
        <v>0.034632035</v>
      </c>
      <c r="V23" s="402"/>
      <c r="W23" s="129" t="s">
        <v>18</v>
      </c>
      <c r="X23" s="74"/>
      <c r="Y23" s="75"/>
      <c r="Z23" s="75"/>
      <c r="AA23" s="75"/>
      <c r="AB23" s="75"/>
      <c r="AC23" s="76"/>
      <c r="AD23" s="74">
        <f t="shared" si="2"/>
        <v>0</v>
      </c>
      <c r="AE23" s="75">
        <v>0</v>
      </c>
      <c r="AF23" s="76">
        <v>0</v>
      </c>
      <c r="AG23" s="74">
        <v>15</v>
      </c>
      <c r="AH23" s="75">
        <v>13</v>
      </c>
      <c r="AI23" s="130">
        <v>12</v>
      </c>
      <c r="AJ23" s="34">
        <f t="shared" si="3"/>
        <v>0</v>
      </c>
      <c r="AK23" s="32">
        <v>0</v>
      </c>
      <c r="AL23" s="33">
        <v>0</v>
      </c>
      <c r="AM23" s="131">
        <v>0.032327586206896554</v>
      </c>
      <c r="AN23" s="132">
        <v>0.028077754</v>
      </c>
      <c r="AO23" s="133">
        <v>0.025974026</v>
      </c>
    </row>
    <row r="24" spans="1:41" s="145" customFormat="1" ht="13.5" customHeight="1">
      <c r="A24" s="402"/>
      <c r="B24" s="129" t="s">
        <v>19</v>
      </c>
      <c r="C24" s="74"/>
      <c r="D24" s="75"/>
      <c r="E24" s="75"/>
      <c r="F24" s="75"/>
      <c r="G24" s="75"/>
      <c r="H24" s="76"/>
      <c r="I24" s="74">
        <f t="shared" si="0"/>
        <v>0</v>
      </c>
      <c r="J24" s="75">
        <v>0</v>
      </c>
      <c r="K24" s="76">
        <v>0</v>
      </c>
      <c r="L24" s="74">
        <v>10</v>
      </c>
      <c r="M24" s="75">
        <v>12</v>
      </c>
      <c r="N24" s="130">
        <v>7</v>
      </c>
      <c r="O24" s="34">
        <f t="shared" si="1"/>
        <v>0</v>
      </c>
      <c r="P24" s="32">
        <v>0</v>
      </c>
      <c r="Q24" s="33">
        <v>0</v>
      </c>
      <c r="R24" s="131">
        <v>0.021505376344086023</v>
      </c>
      <c r="S24" s="132">
        <v>0.025917927</v>
      </c>
      <c r="T24" s="133">
        <v>0.015151515</v>
      </c>
      <c r="V24" s="402"/>
      <c r="W24" s="129" t="s">
        <v>19</v>
      </c>
      <c r="X24" s="74"/>
      <c r="Y24" s="75"/>
      <c r="Z24" s="75"/>
      <c r="AA24" s="75"/>
      <c r="AB24" s="75"/>
      <c r="AC24" s="76"/>
      <c r="AD24" s="74">
        <f t="shared" si="2"/>
        <v>0</v>
      </c>
      <c r="AE24" s="75">
        <v>0</v>
      </c>
      <c r="AF24" s="76">
        <v>0</v>
      </c>
      <c r="AG24" s="74">
        <v>12</v>
      </c>
      <c r="AH24" s="75">
        <v>12</v>
      </c>
      <c r="AI24" s="130">
        <v>15</v>
      </c>
      <c r="AJ24" s="34">
        <f t="shared" si="3"/>
        <v>0</v>
      </c>
      <c r="AK24" s="32">
        <v>0</v>
      </c>
      <c r="AL24" s="33">
        <v>0</v>
      </c>
      <c r="AM24" s="131">
        <v>0.025806451612903226</v>
      </c>
      <c r="AN24" s="132">
        <v>0.025917927</v>
      </c>
      <c r="AO24" s="133">
        <v>0.032467532</v>
      </c>
    </row>
    <row r="25" spans="1:41" s="145" customFormat="1" ht="13.5" customHeight="1">
      <c r="A25" s="402"/>
      <c r="B25" s="129" t="s">
        <v>20</v>
      </c>
      <c r="C25" s="74"/>
      <c r="D25" s="75"/>
      <c r="E25" s="75"/>
      <c r="F25" s="75"/>
      <c r="G25" s="75"/>
      <c r="H25" s="76"/>
      <c r="I25" s="74">
        <f t="shared" si="0"/>
        <v>0</v>
      </c>
      <c r="J25" s="75">
        <v>0</v>
      </c>
      <c r="K25" s="76">
        <v>0</v>
      </c>
      <c r="L25" s="74">
        <v>7</v>
      </c>
      <c r="M25" s="75">
        <v>8</v>
      </c>
      <c r="N25" s="130">
        <v>6</v>
      </c>
      <c r="O25" s="34">
        <f t="shared" si="1"/>
        <v>0</v>
      </c>
      <c r="P25" s="32">
        <v>0</v>
      </c>
      <c r="Q25" s="33">
        <v>0</v>
      </c>
      <c r="R25" s="131">
        <v>0.01511879049676026</v>
      </c>
      <c r="S25" s="132">
        <v>0.017278618</v>
      </c>
      <c r="T25" s="133">
        <v>0.012987013</v>
      </c>
      <c r="V25" s="402"/>
      <c r="W25" s="129" t="s">
        <v>20</v>
      </c>
      <c r="X25" s="74"/>
      <c r="Y25" s="75"/>
      <c r="Z25" s="75"/>
      <c r="AA25" s="75"/>
      <c r="AB25" s="75"/>
      <c r="AC25" s="76"/>
      <c r="AD25" s="74">
        <f t="shared" si="2"/>
        <v>0</v>
      </c>
      <c r="AE25" s="75">
        <v>0</v>
      </c>
      <c r="AF25" s="76">
        <v>1</v>
      </c>
      <c r="AG25" s="74">
        <v>17</v>
      </c>
      <c r="AH25" s="75">
        <v>11</v>
      </c>
      <c r="AI25" s="130">
        <v>19</v>
      </c>
      <c r="AJ25" s="34">
        <f t="shared" si="3"/>
        <v>0</v>
      </c>
      <c r="AK25" s="32">
        <v>0</v>
      </c>
      <c r="AL25" s="33">
        <v>0.16666666666666666</v>
      </c>
      <c r="AM25" s="131">
        <v>0.0367170626349892</v>
      </c>
      <c r="AN25" s="132">
        <v>0.023758099</v>
      </c>
      <c r="AO25" s="133">
        <v>0.041125541</v>
      </c>
    </row>
    <row r="26" spans="1:41" s="145" customFormat="1" ht="13.5" customHeight="1">
      <c r="A26" s="402">
        <v>6</v>
      </c>
      <c r="B26" s="139" t="s">
        <v>21</v>
      </c>
      <c r="C26" s="80"/>
      <c r="D26" s="81"/>
      <c r="E26" s="81"/>
      <c r="F26" s="81"/>
      <c r="G26" s="81"/>
      <c r="H26" s="82"/>
      <c r="I26" s="80">
        <f t="shared" si="0"/>
        <v>0</v>
      </c>
      <c r="J26" s="81">
        <v>0</v>
      </c>
      <c r="K26" s="82">
        <v>0</v>
      </c>
      <c r="L26" s="80">
        <v>9</v>
      </c>
      <c r="M26" s="81">
        <v>7</v>
      </c>
      <c r="N26" s="141">
        <v>6</v>
      </c>
      <c r="O26" s="86">
        <f t="shared" si="1"/>
        <v>0</v>
      </c>
      <c r="P26" s="84">
        <v>0</v>
      </c>
      <c r="Q26" s="85">
        <v>0</v>
      </c>
      <c r="R26" s="142">
        <v>0.01939655172413793</v>
      </c>
      <c r="S26" s="143">
        <v>0.015184382</v>
      </c>
      <c r="T26" s="144">
        <v>0.012931034</v>
      </c>
      <c r="V26" s="402">
        <v>6</v>
      </c>
      <c r="W26" s="139" t="s">
        <v>21</v>
      </c>
      <c r="X26" s="80"/>
      <c r="Y26" s="81"/>
      <c r="Z26" s="81">
        <v>1</v>
      </c>
      <c r="AA26" s="81"/>
      <c r="AB26" s="81"/>
      <c r="AC26" s="82"/>
      <c r="AD26" s="80">
        <f t="shared" si="2"/>
        <v>1</v>
      </c>
      <c r="AE26" s="81">
        <v>0</v>
      </c>
      <c r="AF26" s="82">
        <v>0</v>
      </c>
      <c r="AG26" s="80">
        <v>27</v>
      </c>
      <c r="AH26" s="81">
        <v>11</v>
      </c>
      <c r="AI26" s="141">
        <v>18</v>
      </c>
      <c r="AJ26" s="86">
        <f t="shared" si="3"/>
        <v>0.16666666666666666</v>
      </c>
      <c r="AK26" s="84">
        <v>0</v>
      </c>
      <c r="AL26" s="85">
        <v>0</v>
      </c>
      <c r="AM26" s="142">
        <v>0.05818965517241379</v>
      </c>
      <c r="AN26" s="143">
        <v>0.023861171</v>
      </c>
      <c r="AO26" s="144">
        <v>0.038793103</v>
      </c>
    </row>
    <row r="27" spans="1:41" s="145" customFormat="1" ht="13.5" customHeight="1">
      <c r="A27" s="402"/>
      <c r="B27" s="129" t="s">
        <v>22</v>
      </c>
      <c r="C27" s="74"/>
      <c r="D27" s="75"/>
      <c r="E27" s="75"/>
      <c r="F27" s="75"/>
      <c r="G27" s="75"/>
      <c r="H27" s="76"/>
      <c r="I27" s="74">
        <f t="shared" si="0"/>
        <v>0</v>
      </c>
      <c r="J27" s="75">
        <v>0</v>
      </c>
      <c r="K27" s="76">
        <v>0</v>
      </c>
      <c r="L27" s="74">
        <v>7</v>
      </c>
      <c r="M27" s="75">
        <v>8</v>
      </c>
      <c r="N27" s="130">
        <v>5</v>
      </c>
      <c r="O27" s="34">
        <f t="shared" si="1"/>
        <v>0</v>
      </c>
      <c r="P27" s="32">
        <v>0</v>
      </c>
      <c r="Q27" s="33">
        <v>0</v>
      </c>
      <c r="R27" s="131">
        <v>0.01511879049676026</v>
      </c>
      <c r="S27" s="132">
        <v>0.017204301</v>
      </c>
      <c r="T27" s="133">
        <v>0.010752688</v>
      </c>
      <c r="V27" s="402"/>
      <c r="W27" s="129" t="s">
        <v>22</v>
      </c>
      <c r="X27" s="74"/>
      <c r="Y27" s="75"/>
      <c r="Z27" s="75"/>
      <c r="AA27" s="75"/>
      <c r="AB27" s="75"/>
      <c r="AC27" s="76"/>
      <c r="AD27" s="74">
        <f t="shared" si="2"/>
        <v>0</v>
      </c>
      <c r="AE27" s="75">
        <v>0</v>
      </c>
      <c r="AF27" s="76">
        <v>1</v>
      </c>
      <c r="AG27" s="74">
        <v>25</v>
      </c>
      <c r="AH27" s="75">
        <v>8</v>
      </c>
      <c r="AI27" s="130">
        <v>13</v>
      </c>
      <c r="AJ27" s="34">
        <f t="shared" si="3"/>
        <v>0</v>
      </c>
      <c r="AK27" s="32">
        <v>0</v>
      </c>
      <c r="AL27" s="33">
        <v>0.16666666666666666</v>
      </c>
      <c r="AM27" s="131">
        <v>0.05399568034557235</v>
      </c>
      <c r="AN27" s="132">
        <v>0.017204301</v>
      </c>
      <c r="AO27" s="133">
        <v>0.027956989</v>
      </c>
    </row>
    <row r="28" spans="1:41" s="145" customFormat="1" ht="13.5" customHeight="1">
      <c r="A28" s="402"/>
      <c r="B28" s="129" t="s">
        <v>23</v>
      </c>
      <c r="C28" s="74"/>
      <c r="D28" s="75"/>
      <c r="E28" s="75"/>
      <c r="F28" s="75"/>
      <c r="G28" s="75"/>
      <c r="H28" s="76"/>
      <c r="I28" s="74">
        <f t="shared" si="0"/>
        <v>0</v>
      </c>
      <c r="J28" s="75">
        <v>0</v>
      </c>
      <c r="K28" s="76">
        <v>0</v>
      </c>
      <c r="L28" s="74">
        <v>14</v>
      </c>
      <c r="M28" s="75">
        <v>10</v>
      </c>
      <c r="N28" s="130">
        <v>6</v>
      </c>
      <c r="O28" s="34">
        <f t="shared" si="1"/>
        <v>0</v>
      </c>
      <c r="P28" s="32">
        <v>0</v>
      </c>
      <c r="Q28" s="33">
        <v>0</v>
      </c>
      <c r="R28" s="131">
        <v>0.03023758099352052</v>
      </c>
      <c r="S28" s="132">
        <v>0.021459227</v>
      </c>
      <c r="T28" s="133">
        <v>0.012958963</v>
      </c>
      <c r="V28" s="402"/>
      <c r="W28" s="129" t="s">
        <v>23</v>
      </c>
      <c r="X28" s="74"/>
      <c r="Y28" s="75"/>
      <c r="Z28" s="75"/>
      <c r="AA28" s="75"/>
      <c r="AB28" s="75"/>
      <c r="AC28" s="76"/>
      <c r="AD28" s="74">
        <f t="shared" si="2"/>
        <v>0</v>
      </c>
      <c r="AE28" s="75">
        <v>0</v>
      </c>
      <c r="AF28" s="76">
        <v>2</v>
      </c>
      <c r="AG28" s="74">
        <v>16</v>
      </c>
      <c r="AH28" s="75">
        <v>13</v>
      </c>
      <c r="AI28" s="130">
        <v>14</v>
      </c>
      <c r="AJ28" s="34">
        <f t="shared" si="3"/>
        <v>0</v>
      </c>
      <c r="AK28" s="32">
        <v>0</v>
      </c>
      <c r="AL28" s="33">
        <v>0.3333333333333333</v>
      </c>
      <c r="AM28" s="131">
        <v>0.03455723542116631</v>
      </c>
      <c r="AN28" s="132">
        <v>0.027896996</v>
      </c>
      <c r="AO28" s="133">
        <v>0.030237581</v>
      </c>
    </row>
    <row r="29" spans="1:41" s="145" customFormat="1" ht="13.5" customHeight="1">
      <c r="A29" s="402"/>
      <c r="B29" s="129" t="s">
        <v>24</v>
      </c>
      <c r="C29" s="74"/>
      <c r="D29" s="75"/>
      <c r="E29" s="75"/>
      <c r="F29" s="75"/>
      <c r="G29" s="75"/>
      <c r="H29" s="76"/>
      <c r="I29" s="74">
        <f t="shared" si="0"/>
        <v>0</v>
      </c>
      <c r="J29" s="75">
        <v>0</v>
      </c>
      <c r="K29" s="76">
        <v>1</v>
      </c>
      <c r="L29" s="74">
        <v>15</v>
      </c>
      <c r="M29" s="75">
        <v>1</v>
      </c>
      <c r="N29" s="130">
        <v>11</v>
      </c>
      <c r="O29" s="34">
        <f t="shared" si="1"/>
        <v>0</v>
      </c>
      <c r="P29" s="32">
        <v>0</v>
      </c>
      <c r="Q29" s="33">
        <v>0.16666666666666666</v>
      </c>
      <c r="R29" s="131">
        <v>0.03225806451612903</v>
      </c>
      <c r="S29" s="132">
        <v>0.002155172</v>
      </c>
      <c r="T29" s="133">
        <v>0.023706897</v>
      </c>
      <c r="V29" s="402"/>
      <c r="W29" s="129" t="s">
        <v>24</v>
      </c>
      <c r="X29" s="74"/>
      <c r="Y29" s="75"/>
      <c r="Z29" s="75"/>
      <c r="AA29" s="75"/>
      <c r="AB29" s="75"/>
      <c r="AC29" s="76">
        <v>2</v>
      </c>
      <c r="AD29" s="74">
        <f t="shared" si="2"/>
        <v>2</v>
      </c>
      <c r="AE29" s="75">
        <v>0</v>
      </c>
      <c r="AF29" s="76">
        <v>0</v>
      </c>
      <c r="AG29" s="74">
        <v>26</v>
      </c>
      <c r="AH29" s="75">
        <v>12</v>
      </c>
      <c r="AI29" s="130">
        <v>15</v>
      </c>
      <c r="AJ29" s="34">
        <f t="shared" si="3"/>
        <v>0.3333333333333333</v>
      </c>
      <c r="AK29" s="32">
        <v>0</v>
      </c>
      <c r="AL29" s="33">
        <v>0</v>
      </c>
      <c r="AM29" s="131">
        <v>0.05591397849462366</v>
      </c>
      <c r="AN29" s="132">
        <v>0.025862069</v>
      </c>
      <c r="AO29" s="133">
        <v>0.032327586</v>
      </c>
    </row>
    <row r="30" spans="1:41" s="145" customFormat="1" ht="13.5" customHeight="1">
      <c r="A30" s="402">
        <v>7</v>
      </c>
      <c r="B30" s="139" t="s">
        <v>25</v>
      </c>
      <c r="C30" s="80"/>
      <c r="D30" s="81"/>
      <c r="E30" s="81"/>
      <c r="F30" s="81"/>
      <c r="G30" s="81"/>
      <c r="H30" s="82"/>
      <c r="I30" s="80">
        <f t="shared" si="0"/>
        <v>0</v>
      </c>
      <c r="J30" s="81">
        <v>0</v>
      </c>
      <c r="K30" s="82">
        <v>0</v>
      </c>
      <c r="L30" s="80">
        <v>13</v>
      </c>
      <c r="M30" s="81">
        <v>10</v>
      </c>
      <c r="N30" s="141">
        <v>6</v>
      </c>
      <c r="O30" s="86">
        <f t="shared" si="1"/>
        <v>0</v>
      </c>
      <c r="P30" s="84">
        <v>0</v>
      </c>
      <c r="Q30" s="85">
        <v>0</v>
      </c>
      <c r="R30" s="142">
        <v>0.028077753779697623</v>
      </c>
      <c r="S30" s="143">
        <v>0.021505376</v>
      </c>
      <c r="T30" s="144">
        <v>0.012931034</v>
      </c>
      <c r="V30" s="402">
        <v>7</v>
      </c>
      <c r="W30" s="139" t="s">
        <v>25</v>
      </c>
      <c r="X30" s="80"/>
      <c r="Y30" s="81"/>
      <c r="Z30" s="81"/>
      <c r="AA30" s="81"/>
      <c r="AB30" s="81"/>
      <c r="AC30" s="82"/>
      <c r="AD30" s="80">
        <f t="shared" si="2"/>
        <v>0</v>
      </c>
      <c r="AE30" s="81">
        <v>0</v>
      </c>
      <c r="AF30" s="82">
        <v>2</v>
      </c>
      <c r="AG30" s="80">
        <v>18</v>
      </c>
      <c r="AH30" s="81">
        <v>11</v>
      </c>
      <c r="AI30" s="141">
        <v>32</v>
      </c>
      <c r="AJ30" s="86">
        <f t="shared" si="3"/>
        <v>0</v>
      </c>
      <c r="AK30" s="84">
        <v>0</v>
      </c>
      <c r="AL30" s="85">
        <v>0.3333333333333333</v>
      </c>
      <c r="AM30" s="142">
        <v>0.038876889848812095</v>
      </c>
      <c r="AN30" s="143">
        <v>0.023655914</v>
      </c>
      <c r="AO30" s="144">
        <v>0.068965517</v>
      </c>
    </row>
    <row r="31" spans="1:41" s="145" customFormat="1" ht="13.5" customHeight="1">
      <c r="A31" s="402"/>
      <c r="B31" s="129" t="s">
        <v>26</v>
      </c>
      <c r="C31" s="74"/>
      <c r="D31" s="75"/>
      <c r="E31" s="75"/>
      <c r="F31" s="75"/>
      <c r="G31" s="75"/>
      <c r="H31" s="76"/>
      <c r="I31" s="74">
        <f t="shared" si="0"/>
        <v>0</v>
      </c>
      <c r="J31" s="75">
        <v>0</v>
      </c>
      <c r="K31" s="76">
        <v>2</v>
      </c>
      <c r="L31" s="74">
        <v>3</v>
      </c>
      <c r="M31" s="75">
        <v>7</v>
      </c>
      <c r="N31" s="130">
        <v>8</v>
      </c>
      <c r="O31" s="34">
        <f t="shared" si="1"/>
        <v>0</v>
      </c>
      <c r="P31" s="32">
        <v>0</v>
      </c>
      <c r="Q31" s="33">
        <v>0.3333333333333333</v>
      </c>
      <c r="R31" s="131">
        <v>0.0064794816414686825</v>
      </c>
      <c r="S31" s="132">
        <v>0.01511879</v>
      </c>
      <c r="T31" s="133">
        <v>0.017241379</v>
      </c>
      <c r="V31" s="402"/>
      <c r="W31" s="129" t="s">
        <v>26</v>
      </c>
      <c r="X31" s="74"/>
      <c r="Y31" s="75"/>
      <c r="Z31" s="75"/>
      <c r="AA31" s="75"/>
      <c r="AB31" s="75"/>
      <c r="AC31" s="76"/>
      <c r="AD31" s="74">
        <f t="shared" si="2"/>
        <v>0</v>
      </c>
      <c r="AE31" s="75">
        <v>0</v>
      </c>
      <c r="AF31" s="76">
        <v>2</v>
      </c>
      <c r="AG31" s="74">
        <v>17</v>
      </c>
      <c r="AH31" s="75">
        <v>7</v>
      </c>
      <c r="AI31" s="130">
        <v>17</v>
      </c>
      <c r="AJ31" s="34">
        <f t="shared" si="3"/>
        <v>0</v>
      </c>
      <c r="AK31" s="32">
        <v>0</v>
      </c>
      <c r="AL31" s="33">
        <v>0.3333333333333333</v>
      </c>
      <c r="AM31" s="131">
        <v>0.0367170626349892</v>
      </c>
      <c r="AN31" s="132">
        <v>0.01511879</v>
      </c>
      <c r="AO31" s="133">
        <v>0.036637931</v>
      </c>
    </row>
    <row r="32" spans="1:41" s="145" customFormat="1" ht="13.5" customHeight="1">
      <c r="A32" s="402"/>
      <c r="B32" s="129" t="s">
        <v>27</v>
      </c>
      <c r="C32" s="74"/>
      <c r="D32" s="75"/>
      <c r="E32" s="75"/>
      <c r="F32" s="75"/>
      <c r="G32" s="75"/>
      <c r="H32" s="76"/>
      <c r="I32" s="74">
        <f t="shared" si="0"/>
        <v>0</v>
      </c>
      <c r="J32" s="75">
        <v>0</v>
      </c>
      <c r="K32" s="76">
        <v>0</v>
      </c>
      <c r="L32" s="74">
        <v>9</v>
      </c>
      <c r="M32" s="75">
        <v>11</v>
      </c>
      <c r="N32" s="130">
        <v>8</v>
      </c>
      <c r="O32" s="34">
        <f t="shared" si="1"/>
        <v>0</v>
      </c>
      <c r="P32" s="32">
        <v>0</v>
      </c>
      <c r="Q32" s="33">
        <v>0</v>
      </c>
      <c r="R32" s="131">
        <v>0.01939655172413793</v>
      </c>
      <c r="S32" s="132">
        <v>0.023554604</v>
      </c>
      <c r="T32" s="133">
        <v>0.017241379</v>
      </c>
      <c r="V32" s="402"/>
      <c r="W32" s="129" t="s">
        <v>27</v>
      </c>
      <c r="X32" s="74"/>
      <c r="Y32" s="75"/>
      <c r="Z32" s="75"/>
      <c r="AA32" s="75"/>
      <c r="AB32" s="75"/>
      <c r="AC32" s="76">
        <v>1</v>
      </c>
      <c r="AD32" s="74">
        <f t="shared" si="2"/>
        <v>1</v>
      </c>
      <c r="AE32" s="75">
        <v>0</v>
      </c>
      <c r="AF32" s="76">
        <v>0</v>
      </c>
      <c r="AG32" s="74">
        <v>31</v>
      </c>
      <c r="AH32" s="75">
        <v>15</v>
      </c>
      <c r="AI32" s="130">
        <v>35</v>
      </c>
      <c r="AJ32" s="34">
        <f t="shared" si="3"/>
        <v>0.16666666666666666</v>
      </c>
      <c r="AK32" s="32">
        <v>0</v>
      </c>
      <c r="AL32" s="33">
        <v>0</v>
      </c>
      <c r="AM32" s="131">
        <v>0.0668103448275862</v>
      </c>
      <c r="AN32" s="132">
        <v>0.032119914</v>
      </c>
      <c r="AO32" s="133">
        <v>0.075431034</v>
      </c>
    </row>
    <row r="33" spans="1:41" s="145" customFormat="1" ht="13.5" customHeight="1">
      <c r="A33" s="402"/>
      <c r="B33" s="129" t="s">
        <v>28</v>
      </c>
      <c r="C33" s="74"/>
      <c r="D33" s="75"/>
      <c r="E33" s="75"/>
      <c r="F33" s="75"/>
      <c r="G33" s="75"/>
      <c r="H33" s="76"/>
      <c r="I33" s="74">
        <f t="shared" si="0"/>
        <v>0</v>
      </c>
      <c r="J33" s="75">
        <v>0</v>
      </c>
      <c r="K33" s="76">
        <v>1</v>
      </c>
      <c r="L33" s="74">
        <v>4</v>
      </c>
      <c r="M33" s="75">
        <v>15</v>
      </c>
      <c r="N33" s="130">
        <v>3</v>
      </c>
      <c r="O33" s="34">
        <f t="shared" si="1"/>
        <v>0</v>
      </c>
      <c r="P33" s="32">
        <v>0</v>
      </c>
      <c r="Q33" s="33">
        <v>0.16666666666666666</v>
      </c>
      <c r="R33" s="131">
        <v>0.008676789587852495</v>
      </c>
      <c r="S33" s="132">
        <v>0.032327586</v>
      </c>
      <c r="T33" s="133">
        <v>0.006479482</v>
      </c>
      <c r="V33" s="402"/>
      <c r="W33" s="129" t="s">
        <v>28</v>
      </c>
      <c r="X33" s="74"/>
      <c r="Y33" s="75"/>
      <c r="Z33" s="75"/>
      <c r="AA33" s="75"/>
      <c r="AB33" s="75"/>
      <c r="AC33" s="76">
        <v>1</v>
      </c>
      <c r="AD33" s="74">
        <f t="shared" si="2"/>
        <v>1</v>
      </c>
      <c r="AE33" s="75">
        <v>0</v>
      </c>
      <c r="AF33" s="76">
        <v>2</v>
      </c>
      <c r="AG33" s="74">
        <v>35</v>
      </c>
      <c r="AH33" s="75">
        <v>18</v>
      </c>
      <c r="AI33" s="130">
        <v>32</v>
      </c>
      <c r="AJ33" s="34">
        <f t="shared" si="3"/>
        <v>0.16666666666666666</v>
      </c>
      <c r="AK33" s="32">
        <v>0</v>
      </c>
      <c r="AL33" s="33">
        <v>0.3333333333333333</v>
      </c>
      <c r="AM33" s="131">
        <v>0.07592190889370933</v>
      </c>
      <c r="AN33" s="132">
        <v>0.038793103</v>
      </c>
      <c r="AO33" s="133">
        <v>0.069114471</v>
      </c>
    </row>
    <row r="34" spans="1:41" s="145" customFormat="1" ht="13.5" customHeight="1">
      <c r="A34" s="402"/>
      <c r="B34" s="129" t="s">
        <v>29</v>
      </c>
      <c r="C34" s="74"/>
      <c r="D34" s="75"/>
      <c r="E34" s="75"/>
      <c r="F34" s="75"/>
      <c r="G34" s="75"/>
      <c r="H34" s="76"/>
      <c r="I34" s="74">
        <f t="shared" si="0"/>
        <v>0</v>
      </c>
      <c r="J34" s="75">
        <v>0</v>
      </c>
      <c r="K34" s="76">
        <v>0</v>
      </c>
      <c r="L34" s="74">
        <v>13</v>
      </c>
      <c r="M34" s="75">
        <v>6</v>
      </c>
      <c r="N34" s="130">
        <v>4</v>
      </c>
      <c r="O34" s="34">
        <f t="shared" si="1"/>
        <v>0</v>
      </c>
      <c r="P34" s="32">
        <v>0</v>
      </c>
      <c r="Q34" s="33">
        <v>0</v>
      </c>
      <c r="R34" s="131">
        <v>0.02813852813852814</v>
      </c>
      <c r="S34" s="132">
        <v>0.012903226</v>
      </c>
      <c r="T34" s="133">
        <v>0.008602151</v>
      </c>
      <c r="V34" s="402"/>
      <c r="W34" s="129" t="s">
        <v>29</v>
      </c>
      <c r="X34" s="74"/>
      <c r="Y34" s="75"/>
      <c r="Z34" s="75"/>
      <c r="AA34" s="75"/>
      <c r="AB34" s="75"/>
      <c r="AC34" s="76"/>
      <c r="AD34" s="74">
        <f t="shared" si="2"/>
        <v>0</v>
      </c>
      <c r="AE34" s="75">
        <v>0</v>
      </c>
      <c r="AF34" s="76">
        <v>2</v>
      </c>
      <c r="AG34" s="74">
        <v>27</v>
      </c>
      <c r="AH34" s="75">
        <v>16</v>
      </c>
      <c r="AI34" s="130">
        <v>33</v>
      </c>
      <c r="AJ34" s="34">
        <f t="shared" si="3"/>
        <v>0</v>
      </c>
      <c r="AK34" s="32">
        <v>0</v>
      </c>
      <c r="AL34" s="33">
        <v>0.3333333333333333</v>
      </c>
      <c r="AM34" s="131">
        <v>0.05844155844155844</v>
      </c>
      <c r="AN34" s="132">
        <v>0.034408602</v>
      </c>
      <c r="AO34" s="133">
        <v>0.070967742</v>
      </c>
    </row>
    <row r="35" spans="1:41" s="145" customFormat="1" ht="13.5" customHeight="1">
      <c r="A35" s="402">
        <v>8</v>
      </c>
      <c r="B35" s="139" t="s">
        <v>30</v>
      </c>
      <c r="C35" s="80"/>
      <c r="D35" s="81"/>
      <c r="E35" s="81"/>
      <c r="F35" s="81"/>
      <c r="G35" s="81"/>
      <c r="H35" s="82"/>
      <c r="I35" s="80">
        <f t="shared" si="0"/>
        <v>0</v>
      </c>
      <c r="J35" s="81">
        <v>0</v>
      </c>
      <c r="K35" s="82">
        <v>0</v>
      </c>
      <c r="L35" s="80">
        <v>5</v>
      </c>
      <c r="M35" s="81">
        <v>4</v>
      </c>
      <c r="N35" s="141">
        <v>12</v>
      </c>
      <c r="O35" s="86">
        <f t="shared" si="1"/>
        <v>0</v>
      </c>
      <c r="P35" s="84">
        <v>0</v>
      </c>
      <c r="Q35" s="85">
        <v>0</v>
      </c>
      <c r="R35" s="142">
        <v>0.010822510822510822</v>
      </c>
      <c r="S35" s="143">
        <v>0.008639309</v>
      </c>
      <c r="T35" s="144">
        <v>0.025806452</v>
      </c>
      <c r="V35" s="402">
        <v>8</v>
      </c>
      <c r="W35" s="139" t="s">
        <v>30</v>
      </c>
      <c r="X35" s="80"/>
      <c r="Y35" s="81"/>
      <c r="Z35" s="81"/>
      <c r="AA35" s="81"/>
      <c r="AB35" s="81"/>
      <c r="AC35" s="82"/>
      <c r="AD35" s="80">
        <f t="shared" si="2"/>
        <v>0</v>
      </c>
      <c r="AE35" s="81">
        <v>1</v>
      </c>
      <c r="AF35" s="82">
        <v>0</v>
      </c>
      <c r="AG35" s="80">
        <v>22</v>
      </c>
      <c r="AH35" s="81">
        <v>27</v>
      </c>
      <c r="AI35" s="141">
        <v>26</v>
      </c>
      <c r="AJ35" s="86">
        <f t="shared" si="3"/>
        <v>0</v>
      </c>
      <c r="AK35" s="84">
        <v>0.16666666666666666</v>
      </c>
      <c r="AL35" s="85">
        <v>0</v>
      </c>
      <c r="AM35" s="142">
        <v>0.047619047619047616</v>
      </c>
      <c r="AN35" s="143">
        <v>0.058315335</v>
      </c>
      <c r="AO35" s="144">
        <v>0.055913978</v>
      </c>
    </row>
    <row r="36" spans="1:41" s="145" customFormat="1" ht="13.5" customHeight="1">
      <c r="A36" s="402"/>
      <c r="B36" s="129" t="s">
        <v>31</v>
      </c>
      <c r="C36" s="74"/>
      <c r="D36" s="75"/>
      <c r="E36" s="75"/>
      <c r="F36" s="75"/>
      <c r="G36" s="75"/>
      <c r="H36" s="76"/>
      <c r="I36" s="74">
        <f t="shared" si="0"/>
        <v>0</v>
      </c>
      <c r="J36" s="75">
        <v>0</v>
      </c>
      <c r="K36" s="76">
        <v>0</v>
      </c>
      <c r="L36" s="74">
        <v>8</v>
      </c>
      <c r="M36" s="75">
        <v>9</v>
      </c>
      <c r="N36" s="130">
        <v>3</v>
      </c>
      <c r="O36" s="34">
        <f t="shared" si="1"/>
        <v>0</v>
      </c>
      <c r="P36" s="32">
        <v>0</v>
      </c>
      <c r="Q36" s="33">
        <v>0</v>
      </c>
      <c r="R36" s="131">
        <v>0.01735357917570499</v>
      </c>
      <c r="S36" s="132">
        <v>0.019396552</v>
      </c>
      <c r="T36" s="133">
        <v>0.006451613</v>
      </c>
      <c r="V36" s="402"/>
      <c r="W36" s="129" t="s">
        <v>31</v>
      </c>
      <c r="X36" s="74"/>
      <c r="Y36" s="75"/>
      <c r="Z36" s="75"/>
      <c r="AA36" s="75"/>
      <c r="AB36" s="75"/>
      <c r="AC36" s="76"/>
      <c r="AD36" s="74">
        <f t="shared" si="2"/>
        <v>0</v>
      </c>
      <c r="AE36" s="75">
        <v>0</v>
      </c>
      <c r="AF36" s="76">
        <v>2</v>
      </c>
      <c r="AG36" s="74">
        <v>35</v>
      </c>
      <c r="AH36" s="75">
        <v>19</v>
      </c>
      <c r="AI36" s="130">
        <v>33</v>
      </c>
      <c r="AJ36" s="34">
        <f t="shared" si="3"/>
        <v>0</v>
      </c>
      <c r="AK36" s="32">
        <v>0</v>
      </c>
      <c r="AL36" s="33">
        <v>0.3333333333333333</v>
      </c>
      <c r="AM36" s="131">
        <v>0.07592190889370933</v>
      </c>
      <c r="AN36" s="132">
        <v>0.040948276</v>
      </c>
      <c r="AO36" s="133">
        <v>0.070967742</v>
      </c>
    </row>
    <row r="37" spans="1:41" s="145" customFormat="1" ht="13.5" customHeight="1">
      <c r="A37" s="402"/>
      <c r="B37" s="129" t="s">
        <v>32</v>
      </c>
      <c r="C37" s="74"/>
      <c r="D37" s="75"/>
      <c r="E37" s="75"/>
      <c r="F37" s="75"/>
      <c r="G37" s="75"/>
      <c r="H37" s="76"/>
      <c r="I37" s="74">
        <f t="shared" si="0"/>
        <v>0</v>
      </c>
      <c r="J37" s="75">
        <v>0</v>
      </c>
      <c r="K37" s="76">
        <v>0</v>
      </c>
      <c r="L37" s="74">
        <v>10</v>
      </c>
      <c r="M37" s="75">
        <v>9</v>
      </c>
      <c r="N37" s="130">
        <v>6</v>
      </c>
      <c r="O37" s="34">
        <f t="shared" si="1"/>
        <v>0</v>
      </c>
      <c r="P37" s="32">
        <v>0</v>
      </c>
      <c r="Q37" s="33">
        <v>0</v>
      </c>
      <c r="R37" s="131">
        <v>0.021739130434782608</v>
      </c>
      <c r="S37" s="132">
        <v>0.019271949</v>
      </c>
      <c r="T37" s="133">
        <v>0.012903226</v>
      </c>
      <c r="V37" s="402"/>
      <c r="W37" s="129" t="s">
        <v>32</v>
      </c>
      <c r="X37" s="74"/>
      <c r="Y37" s="75"/>
      <c r="Z37" s="75"/>
      <c r="AA37" s="75"/>
      <c r="AB37" s="75"/>
      <c r="AC37" s="76"/>
      <c r="AD37" s="74">
        <f t="shared" si="2"/>
        <v>0</v>
      </c>
      <c r="AE37" s="75">
        <v>0</v>
      </c>
      <c r="AF37" s="76">
        <v>0</v>
      </c>
      <c r="AG37" s="74">
        <v>30</v>
      </c>
      <c r="AH37" s="75">
        <v>27</v>
      </c>
      <c r="AI37" s="130">
        <v>22</v>
      </c>
      <c r="AJ37" s="34">
        <f t="shared" si="3"/>
        <v>0</v>
      </c>
      <c r="AK37" s="32">
        <v>0</v>
      </c>
      <c r="AL37" s="33">
        <v>0</v>
      </c>
      <c r="AM37" s="131">
        <v>0.06521739130434782</v>
      </c>
      <c r="AN37" s="132">
        <v>0.057815846</v>
      </c>
      <c r="AO37" s="133">
        <v>0.047311828</v>
      </c>
    </row>
    <row r="38" spans="1:41" s="145" customFormat="1" ht="13.5" customHeight="1">
      <c r="A38" s="402"/>
      <c r="B38" s="129" t="s">
        <v>33</v>
      </c>
      <c r="C38" s="74"/>
      <c r="D38" s="75"/>
      <c r="E38" s="75"/>
      <c r="F38" s="75"/>
      <c r="G38" s="75"/>
      <c r="H38" s="76"/>
      <c r="I38" s="74">
        <f t="shared" si="0"/>
        <v>0</v>
      </c>
      <c r="J38" s="75">
        <v>0</v>
      </c>
      <c r="K38" s="76">
        <v>0</v>
      </c>
      <c r="L38" s="74">
        <v>9</v>
      </c>
      <c r="M38" s="75">
        <v>8</v>
      </c>
      <c r="N38" s="130">
        <v>9</v>
      </c>
      <c r="O38" s="34">
        <f t="shared" si="1"/>
        <v>0</v>
      </c>
      <c r="P38" s="32">
        <v>0</v>
      </c>
      <c r="Q38" s="33">
        <v>0</v>
      </c>
      <c r="R38" s="131">
        <v>0.019522776572668113</v>
      </c>
      <c r="S38" s="132">
        <v>0.017167382</v>
      </c>
      <c r="T38" s="133">
        <v>0.019438445</v>
      </c>
      <c r="V38" s="402"/>
      <c r="W38" s="129" t="s">
        <v>33</v>
      </c>
      <c r="X38" s="74"/>
      <c r="Y38" s="75"/>
      <c r="Z38" s="75"/>
      <c r="AA38" s="75"/>
      <c r="AB38" s="75"/>
      <c r="AC38" s="76"/>
      <c r="AD38" s="74">
        <f t="shared" si="2"/>
        <v>0</v>
      </c>
      <c r="AE38" s="75">
        <v>0</v>
      </c>
      <c r="AF38" s="76">
        <v>0</v>
      </c>
      <c r="AG38" s="74">
        <v>22</v>
      </c>
      <c r="AH38" s="75">
        <v>14</v>
      </c>
      <c r="AI38" s="130">
        <v>19</v>
      </c>
      <c r="AJ38" s="34">
        <f t="shared" si="3"/>
        <v>0</v>
      </c>
      <c r="AK38" s="32">
        <v>0</v>
      </c>
      <c r="AL38" s="33">
        <v>0</v>
      </c>
      <c r="AM38" s="131">
        <v>0.04772234273318872</v>
      </c>
      <c r="AN38" s="132">
        <v>0.030042918</v>
      </c>
      <c r="AO38" s="133">
        <v>0.041036717</v>
      </c>
    </row>
    <row r="39" spans="1:41" s="145" customFormat="1" ht="13.5" customHeight="1">
      <c r="A39" s="402">
        <v>9</v>
      </c>
      <c r="B39" s="139" t="s">
        <v>34</v>
      </c>
      <c r="C39" s="80"/>
      <c r="D39" s="81"/>
      <c r="E39" s="81"/>
      <c r="F39" s="81"/>
      <c r="G39" s="81"/>
      <c r="H39" s="82"/>
      <c r="I39" s="80">
        <f t="shared" si="0"/>
        <v>0</v>
      </c>
      <c r="J39" s="81">
        <v>0</v>
      </c>
      <c r="K39" s="82">
        <v>0</v>
      </c>
      <c r="L39" s="80">
        <v>15</v>
      </c>
      <c r="M39" s="81">
        <v>7</v>
      </c>
      <c r="N39" s="141">
        <v>7</v>
      </c>
      <c r="O39" s="86">
        <f t="shared" si="1"/>
        <v>0</v>
      </c>
      <c r="P39" s="84">
        <v>0</v>
      </c>
      <c r="Q39" s="85">
        <v>0</v>
      </c>
      <c r="R39" s="142">
        <v>0.03260869565217391</v>
      </c>
      <c r="S39" s="143">
        <v>0.015053763</v>
      </c>
      <c r="T39" s="144">
        <v>0.01511879</v>
      </c>
      <c r="V39" s="402">
        <v>9</v>
      </c>
      <c r="W39" s="139" t="s">
        <v>34</v>
      </c>
      <c r="X39" s="80"/>
      <c r="Y39" s="81"/>
      <c r="Z39" s="81"/>
      <c r="AA39" s="81"/>
      <c r="AB39" s="81"/>
      <c r="AC39" s="82"/>
      <c r="AD39" s="80">
        <f t="shared" si="2"/>
        <v>0</v>
      </c>
      <c r="AE39" s="81">
        <v>0</v>
      </c>
      <c r="AF39" s="82">
        <v>0</v>
      </c>
      <c r="AG39" s="80">
        <v>25</v>
      </c>
      <c r="AH39" s="81">
        <v>16</v>
      </c>
      <c r="AI39" s="141">
        <v>23</v>
      </c>
      <c r="AJ39" s="86">
        <f t="shared" si="3"/>
        <v>0</v>
      </c>
      <c r="AK39" s="84">
        <v>0</v>
      </c>
      <c r="AL39" s="85">
        <v>0</v>
      </c>
      <c r="AM39" s="142">
        <v>0.05434782608695652</v>
      </c>
      <c r="AN39" s="143">
        <v>0.034408602</v>
      </c>
      <c r="AO39" s="144">
        <v>0.049676026</v>
      </c>
    </row>
    <row r="40" spans="1:41" s="145" customFormat="1" ht="13.5" customHeight="1">
      <c r="A40" s="402"/>
      <c r="B40" s="129" t="s">
        <v>35</v>
      </c>
      <c r="C40" s="74"/>
      <c r="D40" s="75"/>
      <c r="E40" s="75"/>
      <c r="F40" s="75"/>
      <c r="G40" s="75"/>
      <c r="H40" s="76"/>
      <c r="I40" s="74">
        <f t="shared" si="0"/>
        <v>0</v>
      </c>
      <c r="J40" s="75">
        <v>0</v>
      </c>
      <c r="K40" s="76">
        <v>0</v>
      </c>
      <c r="L40" s="74">
        <v>13</v>
      </c>
      <c r="M40" s="75">
        <v>7</v>
      </c>
      <c r="N40" s="130">
        <v>9</v>
      </c>
      <c r="O40" s="34">
        <f t="shared" si="1"/>
        <v>0</v>
      </c>
      <c r="P40" s="32">
        <v>0</v>
      </c>
      <c r="Q40" s="33">
        <v>0</v>
      </c>
      <c r="R40" s="131">
        <v>0.02813852813852814</v>
      </c>
      <c r="S40" s="132">
        <v>0.015021459</v>
      </c>
      <c r="T40" s="133">
        <v>0.019438445</v>
      </c>
      <c r="V40" s="402"/>
      <c r="W40" s="129" t="s">
        <v>35</v>
      </c>
      <c r="X40" s="74"/>
      <c r="Y40" s="75"/>
      <c r="Z40" s="75">
        <v>1</v>
      </c>
      <c r="AA40" s="75"/>
      <c r="AB40" s="75"/>
      <c r="AC40" s="76"/>
      <c r="AD40" s="74">
        <f t="shared" si="2"/>
        <v>1</v>
      </c>
      <c r="AE40" s="75">
        <v>0</v>
      </c>
      <c r="AF40" s="76">
        <v>0</v>
      </c>
      <c r="AG40" s="74">
        <v>17</v>
      </c>
      <c r="AH40" s="75">
        <v>21</v>
      </c>
      <c r="AI40" s="130">
        <v>23</v>
      </c>
      <c r="AJ40" s="34">
        <f t="shared" si="3"/>
        <v>0.16666666666666666</v>
      </c>
      <c r="AK40" s="32">
        <v>0</v>
      </c>
      <c r="AL40" s="33">
        <v>0</v>
      </c>
      <c r="AM40" s="131">
        <v>0.0367965367965368</v>
      </c>
      <c r="AN40" s="132">
        <v>0.045064378</v>
      </c>
      <c r="AO40" s="133">
        <v>0.049676026</v>
      </c>
    </row>
    <row r="41" spans="1:41" s="145" customFormat="1" ht="13.5" customHeight="1">
      <c r="A41" s="402"/>
      <c r="B41" s="129" t="s">
        <v>36</v>
      </c>
      <c r="C41" s="74"/>
      <c r="D41" s="75"/>
      <c r="E41" s="75"/>
      <c r="F41" s="75"/>
      <c r="G41" s="75"/>
      <c r="H41" s="76"/>
      <c r="I41" s="74">
        <f t="shared" si="0"/>
        <v>0</v>
      </c>
      <c r="J41" s="75">
        <v>0</v>
      </c>
      <c r="K41" s="76">
        <v>0</v>
      </c>
      <c r="L41" s="74">
        <v>9</v>
      </c>
      <c r="M41" s="75">
        <v>8</v>
      </c>
      <c r="N41" s="130">
        <v>5</v>
      </c>
      <c r="O41" s="34">
        <f t="shared" si="1"/>
        <v>0</v>
      </c>
      <c r="P41" s="32">
        <v>0</v>
      </c>
      <c r="Q41" s="33">
        <v>0</v>
      </c>
      <c r="R41" s="131">
        <v>0.019522776572668113</v>
      </c>
      <c r="S41" s="132">
        <v>0.017167382</v>
      </c>
      <c r="T41" s="133">
        <v>0.010799136</v>
      </c>
      <c r="V41" s="402"/>
      <c r="W41" s="129" t="s">
        <v>36</v>
      </c>
      <c r="X41" s="74"/>
      <c r="Y41" s="75"/>
      <c r="Z41" s="75"/>
      <c r="AA41" s="75"/>
      <c r="AB41" s="75"/>
      <c r="AC41" s="76"/>
      <c r="AD41" s="74">
        <f t="shared" si="2"/>
        <v>0</v>
      </c>
      <c r="AE41" s="75">
        <v>1</v>
      </c>
      <c r="AF41" s="76">
        <v>0</v>
      </c>
      <c r="AG41" s="74">
        <v>19</v>
      </c>
      <c r="AH41" s="75">
        <v>19</v>
      </c>
      <c r="AI41" s="130">
        <v>27</v>
      </c>
      <c r="AJ41" s="34">
        <f t="shared" si="3"/>
        <v>0</v>
      </c>
      <c r="AK41" s="32">
        <v>0.16666666666666666</v>
      </c>
      <c r="AL41" s="33">
        <v>0</v>
      </c>
      <c r="AM41" s="131">
        <v>0.04121475054229935</v>
      </c>
      <c r="AN41" s="132">
        <v>0.040772532</v>
      </c>
      <c r="AO41" s="133">
        <v>0.058315335</v>
      </c>
    </row>
    <row r="42" spans="1:41" s="145" customFormat="1" ht="13.5" customHeight="1">
      <c r="A42" s="402"/>
      <c r="B42" s="129" t="s">
        <v>37</v>
      </c>
      <c r="C42" s="74"/>
      <c r="D42" s="75"/>
      <c r="E42" s="75"/>
      <c r="F42" s="75">
        <v>1</v>
      </c>
      <c r="G42" s="75"/>
      <c r="H42" s="76"/>
      <c r="I42" s="74">
        <f t="shared" si="0"/>
        <v>1</v>
      </c>
      <c r="J42" s="75">
        <v>0</v>
      </c>
      <c r="K42" s="76">
        <v>0</v>
      </c>
      <c r="L42" s="74">
        <v>9</v>
      </c>
      <c r="M42" s="75">
        <v>7</v>
      </c>
      <c r="N42" s="130">
        <v>4</v>
      </c>
      <c r="O42" s="34">
        <f t="shared" si="1"/>
        <v>0.16666666666666666</v>
      </c>
      <c r="P42" s="32">
        <v>0</v>
      </c>
      <c r="Q42" s="33">
        <v>0</v>
      </c>
      <c r="R42" s="131">
        <v>0.019438444924406047</v>
      </c>
      <c r="S42" s="132">
        <v>0.015151515</v>
      </c>
      <c r="T42" s="133">
        <v>0.008583691</v>
      </c>
      <c r="V42" s="402"/>
      <c r="W42" s="129" t="s">
        <v>37</v>
      </c>
      <c r="X42" s="74"/>
      <c r="Y42" s="75"/>
      <c r="Z42" s="75"/>
      <c r="AA42" s="75"/>
      <c r="AB42" s="75"/>
      <c r="AC42" s="76"/>
      <c r="AD42" s="74">
        <f t="shared" si="2"/>
        <v>0</v>
      </c>
      <c r="AE42" s="75">
        <v>0</v>
      </c>
      <c r="AF42" s="76">
        <v>1</v>
      </c>
      <c r="AG42" s="74">
        <v>27</v>
      </c>
      <c r="AH42" s="75">
        <v>8</v>
      </c>
      <c r="AI42" s="130">
        <v>19</v>
      </c>
      <c r="AJ42" s="34">
        <f t="shared" si="3"/>
        <v>0</v>
      </c>
      <c r="AK42" s="32">
        <v>0</v>
      </c>
      <c r="AL42" s="33">
        <v>0.16666666666666666</v>
      </c>
      <c r="AM42" s="131">
        <v>0.058315334773218146</v>
      </c>
      <c r="AN42" s="132">
        <v>0.017316017</v>
      </c>
      <c r="AO42" s="133">
        <v>0.040772532</v>
      </c>
    </row>
    <row r="43" spans="1:41" s="145" customFormat="1" ht="13.5" customHeight="1">
      <c r="A43" s="402"/>
      <c r="B43" s="134" t="s">
        <v>38</v>
      </c>
      <c r="C43" s="77"/>
      <c r="D43" s="78"/>
      <c r="E43" s="78"/>
      <c r="F43" s="78"/>
      <c r="G43" s="78"/>
      <c r="H43" s="79"/>
      <c r="I43" s="77">
        <f t="shared" si="0"/>
        <v>0</v>
      </c>
      <c r="J43" s="78">
        <v>0</v>
      </c>
      <c r="K43" s="79">
        <v>0</v>
      </c>
      <c r="L43" s="77">
        <v>8</v>
      </c>
      <c r="M43" s="78">
        <v>7</v>
      </c>
      <c r="N43" s="135">
        <v>4</v>
      </c>
      <c r="O43" s="48">
        <f t="shared" si="1"/>
        <v>0</v>
      </c>
      <c r="P43" s="46">
        <v>0</v>
      </c>
      <c r="Q43" s="47">
        <v>0</v>
      </c>
      <c r="R43" s="136">
        <v>0.017204301075268817</v>
      </c>
      <c r="S43" s="137">
        <v>0.015086207</v>
      </c>
      <c r="T43" s="138">
        <v>0.008602151</v>
      </c>
      <c r="V43" s="402"/>
      <c r="W43" s="134" t="s">
        <v>38</v>
      </c>
      <c r="X43" s="77"/>
      <c r="Y43" s="78"/>
      <c r="Z43" s="78"/>
      <c r="AA43" s="78"/>
      <c r="AB43" s="78"/>
      <c r="AC43" s="79"/>
      <c r="AD43" s="77">
        <f t="shared" si="2"/>
        <v>0</v>
      </c>
      <c r="AE43" s="78">
        <v>0</v>
      </c>
      <c r="AF43" s="79">
        <v>0</v>
      </c>
      <c r="AG43" s="77">
        <v>14</v>
      </c>
      <c r="AH43" s="78">
        <v>13</v>
      </c>
      <c r="AI43" s="135">
        <v>19</v>
      </c>
      <c r="AJ43" s="48">
        <f t="shared" si="3"/>
        <v>0</v>
      </c>
      <c r="AK43" s="46">
        <v>0</v>
      </c>
      <c r="AL43" s="47">
        <v>0</v>
      </c>
      <c r="AM43" s="136">
        <v>0.030107526881720432</v>
      </c>
      <c r="AN43" s="137">
        <v>0.028017241</v>
      </c>
      <c r="AO43" s="138">
        <v>0.040860215</v>
      </c>
    </row>
    <row r="44" spans="1:41" s="145" customFormat="1" ht="13.5" customHeight="1">
      <c r="A44" s="402">
        <v>10</v>
      </c>
      <c r="B44" s="139" t="s">
        <v>39</v>
      </c>
      <c r="C44" s="80"/>
      <c r="D44" s="81"/>
      <c r="E44" s="81"/>
      <c r="F44" s="81"/>
      <c r="G44" s="81"/>
      <c r="H44" s="82"/>
      <c r="I44" s="80">
        <f t="shared" si="0"/>
        <v>0</v>
      </c>
      <c r="J44" s="81">
        <v>0</v>
      </c>
      <c r="K44" s="82">
        <v>0</v>
      </c>
      <c r="L44" s="80">
        <v>4</v>
      </c>
      <c r="M44" s="81">
        <v>11</v>
      </c>
      <c r="N44" s="141">
        <v>12</v>
      </c>
      <c r="O44" s="86">
        <f t="shared" si="1"/>
        <v>0</v>
      </c>
      <c r="P44" s="84">
        <v>0</v>
      </c>
      <c r="Q44" s="85">
        <v>0</v>
      </c>
      <c r="R44" s="142">
        <v>0.008658008658008658</v>
      </c>
      <c r="S44" s="143">
        <v>0.023655914</v>
      </c>
      <c r="T44" s="144">
        <v>0.025806452</v>
      </c>
      <c r="V44" s="402">
        <v>10</v>
      </c>
      <c r="W44" s="139" t="s">
        <v>39</v>
      </c>
      <c r="X44" s="80"/>
      <c r="Y44" s="81"/>
      <c r="Z44" s="81"/>
      <c r="AA44" s="81"/>
      <c r="AB44" s="81"/>
      <c r="AC44" s="82"/>
      <c r="AD44" s="80">
        <f t="shared" si="2"/>
        <v>0</v>
      </c>
      <c r="AE44" s="81">
        <v>0</v>
      </c>
      <c r="AF44" s="82">
        <v>1</v>
      </c>
      <c r="AG44" s="80">
        <v>17</v>
      </c>
      <c r="AH44" s="81">
        <v>21</v>
      </c>
      <c r="AI44" s="141">
        <v>17</v>
      </c>
      <c r="AJ44" s="86">
        <f t="shared" si="3"/>
        <v>0</v>
      </c>
      <c r="AK44" s="84">
        <v>0</v>
      </c>
      <c r="AL44" s="85">
        <v>0.16666666666666666</v>
      </c>
      <c r="AM44" s="142">
        <v>0.0367965367965368</v>
      </c>
      <c r="AN44" s="143">
        <v>0.04516129</v>
      </c>
      <c r="AO44" s="144">
        <v>0.03655914</v>
      </c>
    </row>
    <row r="45" spans="1:41" s="145" customFormat="1" ht="13.5" customHeight="1">
      <c r="A45" s="402"/>
      <c r="B45" s="129" t="s">
        <v>40</v>
      </c>
      <c r="C45" s="74"/>
      <c r="D45" s="75"/>
      <c r="E45" s="75"/>
      <c r="F45" s="75"/>
      <c r="G45" s="75"/>
      <c r="H45" s="76"/>
      <c r="I45" s="74">
        <f t="shared" si="0"/>
        <v>0</v>
      </c>
      <c r="J45" s="75">
        <v>0</v>
      </c>
      <c r="K45" s="76">
        <v>0</v>
      </c>
      <c r="L45" s="74">
        <v>6</v>
      </c>
      <c r="M45" s="75">
        <v>5</v>
      </c>
      <c r="N45" s="130">
        <v>5</v>
      </c>
      <c r="O45" s="34">
        <f t="shared" si="1"/>
        <v>0</v>
      </c>
      <c r="P45" s="32">
        <v>0</v>
      </c>
      <c r="Q45" s="33">
        <v>0</v>
      </c>
      <c r="R45" s="131">
        <v>0.01293103448275862</v>
      </c>
      <c r="S45" s="132">
        <v>0.010775862</v>
      </c>
      <c r="T45" s="133">
        <v>0.010752688</v>
      </c>
      <c r="V45" s="402"/>
      <c r="W45" s="129" t="s">
        <v>40</v>
      </c>
      <c r="X45" s="74"/>
      <c r="Y45" s="75"/>
      <c r="Z45" s="75"/>
      <c r="AA45" s="75"/>
      <c r="AB45" s="75"/>
      <c r="AC45" s="76"/>
      <c r="AD45" s="74">
        <f t="shared" si="2"/>
        <v>0</v>
      </c>
      <c r="AE45" s="75">
        <v>0</v>
      </c>
      <c r="AF45" s="76">
        <v>0</v>
      </c>
      <c r="AG45" s="74">
        <v>11</v>
      </c>
      <c r="AH45" s="75">
        <v>12</v>
      </c>
      <c r="AI45" s="130">
        <v>10</v>
      </c>
      <c r="AJ45" s="34">
        <f t="shared" si="3"/>
        <v>0</v>
      </c>
      <c r="AK45" s="32">
        <v>0</v>
      </c>
      <c r="AL45" s="33">
        <v>0</v>
      </c>
      <c r="AM45" s="131">
        <v>0.023706896551724137</v>
      </c>
      <c r="AN45" s="132">
        <v>0.025862069</v>
      </c>
      <c r="AO45" s="133">
        <v>0.021505376</v>
      </c>
    </row>
    <row r="46" spans="1:41" s="145" customFormat="1" ht="13.5" customHeight="1">
      <c r="A46" s="402"/>
      <c r="B46" s="129" t="s">
        <v>41</v>
      </c>
      <c r="C46" s="74"/>
      <c r="D46" s="75"/>
      <c r="E46" s="75"/>
      <c r="F46" s="75"/>
      <c r="G46" s="75"/>
      <c r="H46" s="76"/>
      <c r="I46" s="74">
        <f t="shared" si="0"/>
        <v>0</v>
      </c>
      <c r="J46" s="75">
        <v>0</v>
      </c>
      <c r="K46" s="76">
        <v>0</v>
      </c>
      <c r="L46" s="74">
        <v>13</v>
      </c>
      <c r="M46" s="75">
        <v>7</v>
      </c>
      <c r="N46" s="130">
        <v>7</v>
      </c>
      <c r="O46" s="34">
        <f t="shared" si="1"/>
        <v>0</v>
      </c>
      <c r="P46" s="32">
        <v>0</v>
      </c>
      <c r="Q46" s="33">
        <v>0</v>
      </c>
      <c r="R46" s="131">
        <v>0.028077753779697623</v>
      </c>
      <c r="S46" s="132">
        <v>0.015151515</v>
      </c>
      <c r="T46" s="133">
        <v>0.015021459</v>
      </c>
      <c r="V46" s="402"/>
      <c r="W46" s="129" t="s">
        <v>41</v>
      </c>
      <c r="X46" s="74"/>
      <c r="Y46" s="75"/>
      <c r="Z46" s="75"/>
      <c r="AA46" s="75"/>
      <c r="AB46" s="75"/>
      <c r="AC46" s="76"/>
      <c r="AD46" s="74">
        <f t="shared" si="2"/>
        <v>0</v>
      </c>
      <c r="AE46" s="75">
        <v>0</v>
      </c>
      <c r="AF46" s="76">
        <v>0</v>
      </c>
      <c r="AG46" s="74">
        <v>14</v>
      </c>
      <c r="AH46" s="75">
        <v>10</v>
      </c>
      <c r="AI46" s="130">
        <v>11</v>
      </c>
      <c r="AJ46" s="34">
        <f t="shared" si="3"/>
        <v>0</v>
      </c>
      <c r="AK46" s="32">
        <v>0</v>
      </c>
      <c r="AL46" s="33">
        <v>0</v>
      </c>
      <c r="AM46" s="131">
        <v>0.03023758099352052</v>
      </c>
      <c r="AN46" s="132">
        <v>0.021645022</v>
      </c>
      <c r="AO46" s="133">
        <v>0.02360515</v>
      </c>
    </row>
    <row r="47" spans="1:41" s="145" customFormat="1" ht="13.5" customHeight="1">
      <c r="A47" s="402"/>
      <c r="B47" s="129" t="s">
        <v>42</v>
      </c>
      <c r="C47" s="74"/>
      <c r="D47" s="75"/>
      <c r="E47" s="75"/>
      <c r="F47" s="75"/>
      <c r="G47" s="75"/>
      <c r="H47" s="76"/>
      <c r="I47" s="74">
        <f t="shared" si="0"/>
        <v>0</v>
      </c>
      <c r="J47" s="75">
        <v>0</v>
      </c>
      <c r="K47" s="76">
        <v>1</v>
      </c>
      <c r="L47" s="74">
        <v>14</v>
      </c>
      <c r="M47" s="75">
        <v>4</v>
      </c>
      <c r="N47" s="130">
        <v>15</v>
      </c>
      <c r="O47" s="34">
        <f t="shared" si="1"/>
        <v>0</v>
      </c>
      <c r="P47" s="32">
        <v>0</v>
      </c>
      <c r="Q47" s="33">
        <v>0.16666666666666666</v>
      </c>
      <c r="R47" s="131">
        <v>0.030042918454935622</v>
      </c>
      <c r="S47" s="132">
        <v>0.008658009</v>
      </c>
      <c r="T47" s="133">
        <v>0.032258065</v>
      </c>
      <c r="V47" s="402"/>
      <c r="W47" s="129" t="s">
        <v>42</v>
      </c>
      <c r="X47" s="74"/>
      <c r="Y47" s="75"/>
      <c r="Z47" s="75">
        <v>1</v>
      </c>
      <c r="AA47" s="75"/>
      <c r="AB47" s="75"/>
      <c r="AC47" s="76"/>
      <c r="AD47" s="74">
        <f t="shared" si="2"/>
        <v>1</v>
      </c>
      <c r="AE47" s="75">
        <v>0</v>
      </c>
      <c r="AF47" s="76">
        <v>1</v>
      </c>
      <c r="AG47" s="74">
        <v>16</v>
      </c>
      <c r="AH47" s="75">
        <v>14</v>
      </c>
      <c r="AI47" s="130">
        <v>18</v>
      </c>
      <c r="AJ47" s="34">
        <f t="shared" si="3"/>
        <v>0.16666666666666666</v>
      </c>
      <c r="AK47" s="32">
        <v>0</v>
      </c>
      <c r="AL47" s="33">
        <v>0.16666666666666666</v>
      </c>
      <c r="AM47" s="131">
        <v>0.034334763948497854</v>
      </c>
      <c r="AN47" s="132">
        <v>0.03030303</v>
      </c>
      <c r="AO47" s="133">
        <v>0.038709677</v>
      </c>
    </row>
    <row r="48" spans="1:41" s="145" customFormat="1" ht="13.5" customHeight="1">
      <c r="A48" s="402">
        <v>11</v>
      </c>
      <c r="B48" s="139" t="s">
        <v>43</v>
      </c>
      <c r="C48" s="80"/>
      <c r="D48" s="81"/>
      <c r="E48" s="81"/>
      <c r="F48" s="81"/>
      <c r="G48" s="81">
        <v>1</v>
      </c>
      <c r="H48" s="82">
        <v>1</v>
      </c>
      <c r="I48" s="80">
        <f t="shared" si="0"/>
        <v>2</v>
      </c>
      <c r="J48" s="81">
        <v>0</v>
      </c>
      <c r="K48" s="82">
        <v>0</v>
      </c>
      <c r="L48" s="80">
        <v>10</v>
      </c>
      <c r="M48" s="81">
        <v>13</v>
      </c>
      <c r="N48" s="141">
        <v>13</v>
      </c>
      <c r="O48" s="86">
        <f t="shared" si="1"/>
        <v>0.3333333333333333</v>
      </c>
      <c r="P48" s="84">
        <v>0</v>
      </c>
      <c r="Q48" s="85">
        <v>0</v>
      </c>
      <c r="R48" s="142">
        <v>0.021551724137931036</v>
      </c>
      <c r="S48" s="143">
        <v>0.028199566</v>
      </c>
      <c r="T48" s="144">
        <v>0.028017241</v>
      </c>
      <c r="V48" s="402">
        <v>11</v>
      </c>
      <c r="W48" s="139" t="s">
        <v>43</v>
      </c>
      <c r="X48" s="80"/>
      <c r="Y48" s="81"/>
      <c r="Z48" s="81"/>
      <c r="AA48" s="81"/>
      <c r="AB48" s="81"/>
      <c r="AC48" s="82"/>
      <c r="AD48" s="80">
        <f t="shared" si="2"/>
        <v>0</v>
      </c>
      <c r="AE48" s="81">
        <v>0</v>
      </c>
      <c r="AF48" s="82">
        <v>0</v>
      </c>
      <c r="AG48" s="80">
        <v>16</v>
      </c>
      <c r="AH48" s="81">
        <v>7</v>
      </c>
      <c r="AI48" s="141">
        <v>21</v>
      </c>
      <c r="AJ48" s="86">
        <f t="shared" si="3"/>
        <v>0</v>
      </c>
      <c r="AK48" s="84">
        <v>0</v>
      </c>
      <c r="AL48" s="85">
        <v>0</v>
      </c>
      <c r="AM48" s="142">
        <v>0.034482758620689655</v>
      </c>
      <c r="AN48" s="143">
        <v>0.015184382</v>
      </c>
      <c r="AO48" s="144">
        <v>0.045258621</v>
      </c>
    </row>
    <row r="49" spans="1:41" s="145" customFormat="1" ht="13.5" customHeight="1">
      <c r="A49" s="402"/>
      <c r="B49" s="129" t="s">
        <v>44</v>
      </c>
      <c r="C49" s="74"/>
      <c r="D49" s="75"/>
      <c r="E49" s="75"/>
      <c r="F49" s="75"/>
      <c r="G49" s="75"/>
      <c r="H49" s="76"/>
      <c r="I49" s="74">
        <f t="shared" si="0"/>
        <v>0</v>
      </c>
      <c r="J49" s="75">
        <v>0</v>
      </c>
      <c r="K49" s="76">
        <v>0</v>
      </c>
      <c r="L49" s="74">
        <v>15</v>
      </c>
      <c r="M49" s="75">
        <v>7</v>
      </c>
      <c r="N49" s="130">
        <v>9</v>
      </c>
      <c r="O49" s="34">
        <f t="shared" si="1"/>
        <v>0</v>
      </c>
      <c r="P49" s="32">
        <v>0</v>
      </c>
      <c r="Q49" s="33">
        <v>0</v>
      </c>
      <c r="R49" s="131">
        <v>0.03225806451612903</v>
      </c>
      <c r="S49" s="132">
        <v>0.015086207</v>
      </c>
      <c r="T49" s="133">
        <v>0.019354839</v>
      </c>
      <c r="V49" s="402"/>
      <c r="W49" s="129" t="s">
        <v>44</v>
      </c>
      <c r="X49" s="74"/>
      <c r="Y49" s="75"/>
      <c r="Z49" s="75"/>
      <c r="AA49" s="75"/>
      <c r="AB49" s="75"/>
      <c r="AC49" s="76"/>
      <c r="AD49" s="74">
        <f t="shared" si="2"/>
        <v>0</v>
      </c>
      <c r="AE49" s="75">
        <v>0</v>
      </c>
      <c r="AF49" s="76">
        <v>0</v>
      </c>
      <c r="AG49" s="74">
        <v>12</v>
      </c>
      <c r="AH49" s="75">
        <v>10</v>
      </c>
      <c r="AI49" s="130">
        <v>11</v>
      </c>
      <c r="AJ49" s="34">
        <f t="shared" si="3"/>
        <v>0</v>
      </c>
      <c r="AK49" s="32">
        <v>0</v>
      </c>
      <c r="AL49" s="33">
        <v>0</v>
      </c>
      <c r="AM49" s="131">
        <v>0.025806451612903226</v>
      </c>
      <c r="AN49" s="132">
        <v>0.021551724</v>
      </c>
      <c r="AO49" s="133">
        <v>0.023655914</v>
      </c>
    </row>
    <row r="50" spans="1:41" s="145" customFormat="1" ht="13.5" customHeight="1">
      <c r="A50" s="402"/>
      <c r="B50" s="129" t="s">
        <v>45</v>
      </c>
      <c r="C50" s="74"/>
      <c r="D50" s="75"/>
      <c r="E50" s="75"/>
      <c r="F50" s="75"/>
      <c r="G50" s="75"/>
      <c r="H50" s="76"/>
      <c r="I50" s="74">
        <f t="shared" si="0"/>
        <v>0</v>
      </c>
      <c r="J50" s="75">
        <v>1</v>
      </c>
      <c r="K50" s="76">
        <v>0</v>
      </c>
      <c r="L50" s="74">
        <v>13</v>
      </c>
      <c r="M50" s="75">
        <v>7</v>
      </c>
      <c r="N50" s="130">
        <v>7</v>
      </c>
      <c r="O50" s="34">
        <f t="shared" si="1"/>
        <v>0</v>
      </c>
      <c r="P50" s="32">
        <v>0.16666666666666666</v>
      </c>
      <c r="Q50" s="33">
        <v>0</v>
      </c>
      <c r="R50" s="131">
        <v>0.02795698924731183</v>
      </c>
      <c r="S50" s="132">
        <v>0.01511879</v>
      </c>
      <c r="T50" s="133">
        <v>0.015021459</v>
      </c>
      <c r="V50" s="402"/>
      <c r="W50" s="129" t="s">
        <v>45</v>
      </c>
      <c r="X50" s="74"/>
      <c r="Y50" s="75"/>
      <c r="Z50" s="75"/>
      <c r="AA50" s="75"/>
      <c r="AB50" s="75"/>
      <c r="AC50" s="76"/>
      <c r="AD50" s="74">
        <f t="shared" si="2"/>
        <v>0</v>
      </c>
      <c r="AE50" s="75">
        <v>0</v>
      </c>
      <c r="AF50" s="76">
        <v>0</v>
      </c>
      <c r="AG50" s="74">
        <v>13</v>
      </c>
      <c r="AH50" s="75">
        <v>5</v>
      </c>
      <c r="AI50" s="130">
        <v>8</v>
      </c>
      <c r="AJ50" s="34">
        <f t="shared" si="3"/>
        <v>0</v>
      </c>
      <c r="AK50" s="32">
        <v>0</v>
      </c>
      <c r="AL50" s="33">
        <v>0</v>
      </c>
      <c r="AM50" s="131">
        <v>0.02795698924731183</v>
      </c>
      <c r="AN50" s="132">
        <v>0.010799136</v>
      </c>
      <c r="AO50" s="133">
        <v>0.017167382</v>
      </c>
    </row>
    <row r="51" spans="1:41" s="145" customFormat="1" ht="13.5" customHeight="1">
      <c r="A51" s="402"/>
      <c r="B51" s="129" t="s">
        <v>46</v>
      </c>
      <c r="C51" s="74"/>
      <c r="D51" s="75"/>
      <c r="E51" s="75"/>
      <c r="F51" s="75"/>
      <c r="G51" s="75"/>
      <c r="H51" s="76"/>
      <c r="I51" s="74">
        <f t="shared" si="0"/>
        <v>0</v>
      </c>
      <c r="J51" s="75">
        <v>0</v>
      </c>
      <c r="K51" s="76">
        <v>0</v>
      </c>
      <c r="L51" s="74">
        <v>11</v>
      </c>
      <c r="M51" s="75">
        <v>12</v>
      </c>
      <c r="N51" s="130">
        <v>7</v>
      </c>
      <c r="O51" s="34">
        <f t="shared" si="1"/>
        <v>0</v>
      </c>
      <c r="P51" s="32">
        <v>0</v>
      </c>
      <c r="Q51" s="33">
        <v>0</v>
      </c>
      <c r="R51" s="131">
        <v>0.023706896551724137</v>
      </c>
      <c r="S51" s="132">
        <v>0.025862069</v>
      </c>
      <c r="T51" s="133">
        <v>0.015086207</v>
      </c>
      <c r="V51" s="402"/>
      <c r="W51" s="129" t="s">
        <v>46</v>
      </c>
      <c r="X51" s="74"/>
      <c r="Y51" s="75"/>
      <c r="Z51" s="75"/>
      <c r="AA51" s="75"/>
      <c r="AB51" s="75"/>
      <c r="AC51" s="76"/>
      <c r="AD51" s="74">
        <f t="shared" si="2"/>
        <v>0</v>
      </c>
      <c r="AE51" s="75">
        <v>0</v>
      </c>
      <c r="AF51" s="76">
        <v>0</v>
      </c>
      <c r="AG51" s="74">
        <v>7</v>
      </c>
      <c r="AH51" s="75">
        <v>11</v>
      </c>
      <c r="AI51" s="130">
        <v>7</v>
      </c>
      <c r="AJ51" s="34">
        <f t="shared" si="3"/>
        <v>0</v>
      </c>
      <c r="AK51" s="32">
        <v>0</v>
      </c>
      <c r="AL51" s="33">
        <v>0</v>
      </c>
      <c r="AM51" s="131">
        <v>0.015086206896551725</v>
      </c>
      <c r="AN51" s="132">
        <v>0.023706897</v>
      </c>
      <c r="AO51" s="133">
        <v>0.015086207</v>
      </c>
    </row>
    <row r="52" spans="1:41" s="145" customFormat="1" ht="13.5" customHeight="1">
      <c r="A52" s="402">
        <v>12</v>
      </c>
      <c r="B52" s="139" t="s">
        <v>47</v>
      </c>
      <c r="C52" s="80"/>
      <c r="D52" s="81"/>
      <c r="E52" s="81"/>
      <c r="F52" s="81"/>
      <c r="G52" s="81"/>
      <c r="H52" s="82"/>
      <c r="I52" s="80">
        <f t="shared" si="0"/>
        <v>0</v>
      </c>
      <c r="J52" s="81">
        <v>0</v>
      </c>
      <c r="K52" s="82">
        <v>1</v>
      </c>
      <c r="L52" s="80">
        <v>7</v>
      </c>
      <c r="M52" s="81">
        <v>10</v>
      </c>
      <c r="N52" s="141">
        <v>8</v>
      </c>
      <c r="O52" s="86">
        <f t="shared" si="1"/>
        <v>0</v>
      </c>
      <c r="P52" s="84">
        <v>0</v>
      </c>
      <c r="Q52" s="85">
        <v>0.16666666666666666</v>
      </c>
      <c r="R52" s="142">
        <v>0.015053763440860216</v>
      </c>
      <c r="S52" s="143">
        <v>0.021645022</v>
      </c>
      <c r="T52" s="144">
        <v>0.017204301</v>
      </c>
      <c r="V52" s="402">
        <v>12</v>
      </c>
      <c r="W52" s="139" t="s">
        <v>47</v>
      </c>
      <c r="X52" s="80"/>
      <c r="Y52" s="81"/>
      <c r="Z52" s="81"/>
      <c r="AA52" s="81"/>
      <c r="AB52" s="81"/>
      <c r="AC52" s="82"/>
      <c r="AD52" s="80">
        <f t="shared" si="2"/>
        <v>0</v>
      </c>
      <c r="AE52" s="81">
        <v>0</v>
      </c>
      <c r="AF52" s="82">
        <v>0</v>
      </c>
      <c r="AG52" s="80">
        <v>12</v>
      </c>
      <c r="AH52" s="81">
        <v>9</v>
      </c>
      <c r="AI52" s="141">
        <v>11</v>
      </c>
      <c r="AJ52" s="86">
        <f t="shared" si="3"/>
        <v>0</v>
      </c>
      <c r="AK52" s="84">
        <v>0</v>
      </c>
      <c r="AL52" s="85">
        <v>0</v>
      </c>
      <c r="AM52" s="142">
        <v>0.025806451612903226</v>
      </c>
      <c r="AN52" s="143">
        <v>0.019480519</v>
      </c>
      <c r="AO52" s="144">
        <v>0.023655914</v>
      </c>
    </row>
    <row r="53" spans="1:41" s="145" customFormat="1" ht="13.5" customHeight="1">
      <c r="A53" s="402"/>
      <c r="B53" s="129" t="s">
        <v>48</v>
      </c>
      <c r="C53" s="74"/>
      <c r="D53" s="75"/>
      <c r="E53" s="75"/>
      <c r="F53" s="75"/>
      <c r="G53" s="75"/>
      <c r="H53" s="76"/>
      <c r="I53" s="74">
        <f t="shared" si="0"/>
        <v>0</v>
      </c>
      <c r="J53" s="75">
        <v>0</v>
      </c>
      <c r="K53" s="76">
        <v>0</v>
      </c>
      <c r="L53" s="74">
        <v>6</v>
      </c>
      <c r="M53" s="75">
        <v>10</v>
      </c>
      <c r="N53" s="130">
        <v>10</v>
      </c>
      <c r="O53" s="34">
        <f t="shared" si="1"/>
        <v>0</v>
      </c>
      <c r="P53" s="32">
        <v>0</v>
      </c>
      <c r="Q53" s="33">
        <v>0</v>
      </c>
      <c r="R53" s="131">
        <v>0.012958963282937365</v>
      </c>
      <c r="S53" s="132">
        <v>0.021505376</v>
      </c>
      <c r="T53" s="133">
        <v>0.021459227</v>
      </c>
      <c r="V53" s="402"/>
      <c r="W53" s="129" t="s">
        <v>48</v>
      </c>
      <c r="X53" s="74"/>
      <c r="Y53" s="75"/>
      <c r="Z53" s="75"/>
      <c r="AA53" s="75"/>
      <c r="AB53" s="75"/>
      <c r="AC53" s="76"/>
      <c r="AD53" s="74">
        <f t="shared" si="2"/>
        <v>0</v>
      </c>
      <c r="AE53" s="75">
        <v>0</v>
      </c>
      <c r="AF53" s="76">
        <v>0</v>
      </c>
      <c r="AG53" s="74">
        <v>16</v>
      </c>
      <c r="AH53" s="75">
        <v>6</v>
      </c>
      <c r="AI53" s="130">
        <v>15</v>
      </c>
      <c r="AJ53" s="34">
        <f t="shared" si="3"/>
        <v>0</v>
      </c>
      <c r="AK53" s="32">
        <v>0</v>
      </c>
      <c r="AL53" s="33">
        <v>0</v>
      </c>
      <c r="AM53" s="131">
        <v>0.03455723542116631</v>
      </c>
      <c r="AN53" s="132">
        <v>0.012903226</v>
      </c>
      <c r="AO53" s="133">
        <v>0.032188841</v>
      </c>
    </row>
    <row r="54" spans="1:41" s="145" customFormat="1" ht="13.5" customHeight="1">
      <c r="A54" s="402"/>
      <c r="B54" s="129" t="s">
        <v>49</v>
      </c>
      <c r="C54" s="74"/>
      <c r="D54" s="75"/>
      <c r="E54" s="75"/>
      <c r="F54" s="75"/>
      <c r="G54" s="75"/>
      <c r="H54" s="76"/>
      <c r="I54" s="74">
        <f t="shared" si="0"/>
        <v>0</v>
      </c>
      <c r="J54" s="75">
        <v>0</v>
      </c>
      <c r="K54" s="76">
        <v>0</v>
      </c>
      <c r="L54" s="74">
        <v>13</v>
      </c>
      <c r="M54" s="75">
        <v>11</v>
      </c>
      <c r="N54" s="130">
        <v>6</v>
      </c>
      <c r="O54" s="34">
        <f t="shared" si="1"/>
        <v>0</v>
      </c>
      <c r="P54" s="32">
        <v>0</v>
      </c>
      <c r="Q54" s="33">
        <v>0</v>
      </c>
      <c r="R54" s="131">
        <v>0.028017241379310345</v>
      </c>
      <c r="S54" s="132">
        <v>0.023758099</v>
      </c>
      <c r="T54" s="133">
        <v>0.012931034</v>
      </c>
      <c r="V54" s="402"/>
      <c r="W54" s="129" t="s">
        <v>49</v>
      </c>
      <c r="X54" s="74"/>
      <c r="Y54" s="75"/>
      <c r="Z54" s="75"/>
      <c r="AA54" s="75"/>
      <c r="AB54" s="75"/>
      <c r="AC54" s="76">
        <v>1</v>
      </c>
      <c r="AD54" s="74">
        <f t="shared" si="2"/>
        <v>1</v>
      </c>
      <c r="AE54" s="75">
        <v>0</v>
      </c>
      <c r="AF54" s="76">
        <v>0</v>
      </c>
      <c r="AG54" s="74">
        <v>11</v>
      </c>
      <c r="AH54" s="75">
        <v>9</v>
      </c>
      <c r="AI54" s="130">
        <v>12</v>
      </c>
      <c r="AJ54" s="34">
        <f t="shared" si="3"/>
        <v>0.16666666666666666</v>
      </c>
      <c r="AK54" s="32">
        <v>0</v>
      </c>
      <c r="AL54" s="33">
        <v>0</v>
      </c>
      <c r="AM54" s="131">
        <v>0.023706896551724137</v>
      </c>
      <c r="AN54" s="132">
        <v>0.019438445</v>
      </c>
      <c r="AO54" s="133">
        <v>0.025862069</v>
      </c>
    </row>
    <row r="55" spans="1:41" s="145" customFormat="1" ht="13.5" customHeight="1">
      <c r="A55" s="402"/>
      <c r="B55" s="129" t="s">
        <v>50</v>
      </c>
      <c r="C55" s="74"/>
      <c r="D55" s="75"/>
      <c r="E55" s="75"/>
      <c r="F55" s="75"/>
      <c r="G55" s="75"/>
      <c r="H55" s="76"/>
      <c r="I55" s="74">
        <f t="shared" si="0"/>
        <v>0</v>
      </c>
      <c r="J55" s="75">
        <v>0</v>
      </c>
      <c r="K55" s="76">
        <v>0</v>
      </c>
      <c r="L55" s="74">
        <v>3</v>
      </c>
      <c r="M55" s="75">
        <v>8</v>
      </c>
      <c r="N55" s="130">
        <v>10</v>
      </c>
      <c r="O55" s="34">
        <f t="shared" si="1"/>
        <v>0</v>
      </c>
      <c r="P55" s="32">
        <v>0</v>
      </c>
      <c r="Q55" s="33">
        <v>0</v>
      </c>
      <c r="R55" s="131">
        <v>0.0064794816414686825</v>
      </c>
      <c r="S55" s="132">
        <v>0.017241379</v>
      </c>
      <c r="T55" s="133">
        <v>0.021459227</v>
      </c>
      <c r="V55" s="402"/>
      <c r="W55" s="129" t="s">
        <v>50</v>
      </c>
      <c r="X55" s="74"/>
      <c r="Y55" s="75"/>
      <c r="Z55" s="75"/>
      <c r="AA55" s="75"/>
      <c r="AB55" s="75"/>
      <c r="AC55" s="76"/>
      <c r="AD55" s="74">
        <f t="shared" si="2"/>
        <v>0</v>
      </c>
      <c r="AE55" s="75">
        <v>0</v>
      </c>
      <c r="AF55" s="76">
        <v>0</v>
      </c>
      <c r="AG55" s="74">
        <v>6</v>
      </c>
      <c r="AH55" s="75">
        <v>7</v>
      </c>
      <c r="AI55" s="130">
        <v>8</v>
      </c>
      <c r="AJ55" s="34">
        <f t="shared" si="3"/>
        <v>0</v>
      </c>
      <c r="AK55" s="32">
        <v>0</v>
      </c>
      <c r="AL55" s="33">
        <v>0</v>
      </c>
      <c r="AM55" s="131">
        <v>0.012958963282937365</v>
      </c>
      <c r="AN55" s="132">
        <v>0.015086207</v>
      </c>
      <c r="AO55" s="133">
        <v>0.017167382</v>
      </c>
    </row>
    <row r="56" spans="1:41" s="145" customFormat="1" ht="13.5" customHeight="1">
      <c r="A56" s="402"/>
      <c r="B56" s="129" t="s">
        <v>51</v>
      </c>
      <c r="C56" s="74"/>
      <c r="D56" s="75"/>
      <c r="E56" s="75"/>
      <c r="F56" s="75"/>
      <c r="G56" s="75"/>
      <c r="H56" s="76"/>
      <c r="I56" s="74">
        <f t="shared" si="0"/>
        <v>0</v>
      </c>
      <c r="J56" s="75">
        <v>0</v>
      </c>
      <c r="K56" s="76">
        <v>0</v>
      </c>
      <c r="L56" s="74">
        <v>11</v>
      </c>
      <c r="M56" s="75">
        <v>10</v>
      </c>
      <c r="N56" s="130">
        <v>10</v>
      </c>
      <c r="O56" s="34">
        <f t="shared" si="1"/>
        <v>0</v>
      </c>
      <c r="P56" s="32">
        <v>0</v>
      </c>
      <c r="Q56" s="33">
        <v>0</v>
      </c>
      <c r="R56" s="131">
        <v>0.023758099352051837</v>
      </c>
      <c r="S56" s="132">
        <v>0.021551724</v>
      </c>
      <c r="T56" s="133">
        <v>0.021645022</v>
      </c>
      <c r="V56" s="402"/>
      <c r="W56" s="129" t="s">
        <v>51</v>
      </c>
      <c r="X56" s="74"/>
      <c r="Y56" s="75"/>
      <c r="Z56" s="75"/>
      <c r="AA56" s="75"/>
      <c r="AB56" s="75"/>
      <c r="AC56" s="76"/>
      <c r="AD56" s="74">
        <f t="shared" si="2"/>
        <v>0</v>
      </c>
      <c r="AE56" s="75">
        <v>0</v>
      </c>
      <c r="AF56" s="76">
        <v>0</v>
      </c>
      <c r="AG56" s="74">
        <v>6</v>
      </c>
      <c r="AH56" s="75">
        <v>13</v>
      </c>
      <c r="AI56" s="130">
        <v>7</v>
      </c>
      <c r="AJ56" s="34">
        <f t="shared" si="3"/>
        <v>0</v>
      </c>
      <c r="AK56" s="32">
        <v>0</v>
      </c>
      <c r="AL56" s="33">
        <v>0</v>
      </c>
      <c r="AM56" s="131">
        <v>0.012958963282937365</v>
      </c>
      <c r="AN56" s="132">
        <v>0.028017241</v>
      </c>
      <c r="AO56" s="133">
        <v>0.015151515</v>
      </c>
    </row>
    <row r="57" spans="1:41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7"/>
      <c r="I57" s="347">
        <f t="shared" si="0"/>
        <v>0</v>
      </c>
      <c r="J57" s="29">
        <v>1</v>
      </c>
      <c r="K57" s="327"/>
      <c r="L57" s="347"/>
      <c r="M57" s="29">
        <v>7</v>
      </c>
      <c r="N57" s="328"/>
      <c r="O57" s="251">
        <f t="shared" si="1"/>
        <v>0</v>
      </c>
      <c r="P57" s="54">
        <v>0.16666666666666666</v>
      </c>
      <c r="Q57" s="218"/>
      <c r="R57" s="243"/>
      <c r="S57" s="36">
        <v>0.015053763</v>
      </c>
      <c r="T57" s="329"/>
      <c r="V57" s="417"/>
      <c r="W57" s="325">
        <v>53</v>
      </c>
      <c r="X57" s="347">
        <v>0</v>
      </c>
      <c r="Y57" s="326">
        <v>0</v>
      </c>
      <c r="Z57" s="326">
        <v>0</v>
      </c>
      <c r="AA57" s="326">
        <v>0</v>
      </c>
      <c r="AB57" s="326">
        <v>0</v>
      </c>
      <c r="AC57" s="327">
        <v>0</v>
      </c>
      <c r="AD57" s="347">
        <f t="shared" si="2"/>
        <v>0</v>
      </c>
      <c r="AE57" s="29">
        <v>0</v>
      </c>
      <c r="AF57" s="327"/>
      <c r="AG57" s="347"/>
      <c r="AH57" s="29">
        <v>4</v>
      </c>
      <c r="AI57" s="328"/>
      <c r="AJ57" s="251">
        <f t="shared" si="3"/>
        <v>0</v>
      </c>
      <c r="AK57" s="54">
        <v>0</v>
      </c>
      <c r="AL57" s="218"/>
      <c r="AM57" s="243"/>
      <c r="AN57" s="36">
        <v>0.008602151</v>
      </c>
      <c r="AO57" s="329"/>
    </row>
    <row r="58" spans="1:41" s="145" customFormat="1" ht="15.75" customHeight="1">
      <c r="A58" s="436" t="s">
        <v>60</v>
      </c>
      <c r="B58" s="438"/>
      <c r="C58" s="87">
        <f aca="true" t="shared" si="4" ref="C58:H58">SUM(C5:C57)</f>
        <v>0</v>
      </c>
      <c r="D58" s="88">
        <f t="shared" si="4"/>
        <v>0</v>
      </c>
      <c r="E58" s="88">
        <f t="shared" si="4"/>
        <v>2</v>
      </c>
      <c r="F58" s="88">
        <f t="shared" si="4"/>
        <v>2</v>
      </c>
      <c r="G58" s="88">
        <f t="shared" si="4"/>
        <v>1</v>
      </c>
      <c r="H58" s="89">
        <f t="shared" si="4"/>
        <v>1</v>
      </c>
      <c r="I58" s="87">
        <f aca="true" t="shared" si="5" ref="I58:T58">SUM(I5:I57)</f>
        <v>6</v>
      </c>
      <c r="J58" s="88">
        <f t="shared" si="5"/>
        <v>2</v>
      </c>
      <c r="K58" s="89">
        <f t="shared" si="5"/>
        <v>7</v>
      </c>
      <c r="L58" s="87">
        <f t="shared" si="5"/>
        <v>491</v>
      </c>
      <c r="M58" s="88">
        <f t="shared" si="5"/>
        <v>462</v>
      </c>
      <c r="N58" s="146">
        <f t="shared" si="5"/>
        <v>410</v>
      </c>
      <c r="O58" s="96">
        <f t="shared" si="5"/>
        <v>1</v>
      </c>
      <c r="P58" s="94">
        <f t="shared" si="5"/>
        <v>0.3333333333333333</v>
      </c>
      <c r="Q58" s="95">
        <f t="shared" si="5"/>
        <v>1.1666666666666665</v>
      </c>
      <c r="R58" s="96">
        <f t="shared" si="5"/>
        <v>1.05932250372642</v>
      </c>
      <c r="S58" s="94">
        <f t="shared" si="5"/>
        <v>0.994406912</v>
      </c>
      <c r="T58" s="147">
        <f t="shared" si="5"/>
        <v>0.8840215539999999</v>
      </c>
      <c r="V58" s="436" t="s">
        <v>60</v>
      </c>
      <c r="W58" s="438"/>
      <c r="X58" s="87">
        <f aca="true" t="shared" si="6" ref="X58:AC58">SUM(X5:X57)</f>
        <v>0</v>
      </c>
      <c r="Y58" s="88">
        <f t="shared" si="6"/>
        <v>0</v>
      </c>
      <c r="Z58" s="88">
        <f t="shared" si="6"/>
        <v>4</v>
      </c>
      <c r="AA58" s="88">
        <f t="shared" si="6"/>
        <v>0</v>
      </c>
      <c r="AB58" s="88">
        <f t="shared" si="6"/>
        <v>0</v>
      </c>
      <c r="AC58" s="89">
        <f t="shared" si="6"/>
        <v>6</v>
      </c>
      <c r="AD58" s="87">
        <f aca="true" t="shared" si="7" ref="AD58:AO58">SUM(AD5:AD57)</f>
        <v>10</v>
      </c>
      <c r="AE58" s="88">
        <f t="shared" si="7"/>
        <v>3</v>
      </c>
      <c r="AF58" s="89">
        <f t="shared" si="7"/>
        <v>18</v>
      </c>
      <c r="AG58" s="87">
        <f t="shared" si="7"/>
        <v>811</v>
      </c>
      <c r="AH58" s="88">
        <f t="shared" si="7"/>
        <v>644</v>
      </c>
      <c r="AI58" s="146">
        <f t="shared" si="7"/>
        <v>744</v>
      </c>
      <c r="AJ58" s="96">
        <f t="shared" si="7"/>
        <v>1.6666666666666667</v>
      </c>
      <c r="AK58" s="94">
        <f t="shared" si="7"/>
        <v>0.5</v>
      </c>
      <c r="AL58" s="95">
        <f t="shared" si="7"/>
        <v>2.9999999999999996</v>
      </c>
      <c r="AM58" s="96">
        <f t="shared" si="7"/>
        <v>1.7515433209271876</v>
      </c>
      <c r="AN58" s="94">
        <f t="shared" si="7"/>
        <v>1.3859559459999997</v>
      </c>
      <c r="AO58" s="147">
        <f t="shared" si="7"/>
        <v>1.6036204809999999</v>
      </c>
    </row>
    <row r="59" spans="9:41" ht="13.5" customHeight="1">
      <c r="I59" s="238" t="s">
        <v>109</v>
      </c>
      <c r="T59" s="150"/>
      <c r="AD59" s="238" t="s">
        <v>109</v>
      </c>
      <c r="AO59" s="150"/>
    </row>
    <row r="60" ht="10.5">
      <c r="W60" s="3"/>
    </row>
  </sheetData>
  <sheetProtection/>
  <mergeCells count="40">
    <mergeCell ref="V9:V12"/>
    <mergeCell ref="V13:V16"/>
    <mergeCell ref="V17:V21"/>
    <mergeCell ref="V22:V25"/>
    <mergeCell ref="V26:V29"/>
    <mergeCell ref="V30:V34"/>
    <mergeCell ref="A48:A51"/>
    <mergeCell ref="A52:A57"/>
    <mergeCell ref="V48:V51"/>
    <mergeCell ref="V39:V43"/>
    <mergeCell ref="A30:A34"/>
    <mergeCell ref="A35:A38"/>
    <mergeCell ref="A39:A43"/>
    <mergeCell ref="A44:A47"/>
    <mergeCell ref="V35:V38"/>
    <mergeCell ref="C2:N2"/>
    <mergeCell ref="O2:T2"/>
    <mergeCell ref="C3:H3"/>
    <mergeCell ref="I3:K3"/>
    <mergeCell ref="L3:N3"/>
    <mergeCell ref="O3:Q3"/>
    <mergeCell ref="R3:T3"/>
    <mergeCell ref="V5:V8"/>
    <mergeCell ref="X2:AI2"/>
    <mergeCell ref="AJ2:AO2"/>
    <mergeCell ref="X3:AC3"/>
    <mergeCell ref="AD3:AF3"/>
    <mergeCell ref="AG3:AI3"/>
    <mergeCell ref="AJ3:AL3"/>
    <mergeCell ref="AM3:AO3"/>
    <mergeCell ref="V58:W58"/>
    <mergeCell ref="A58:B58"/>
    <mergeCell ref="V52:V57"/>
    <mergeCell ref="A5:A8"/>
    <mergeCell ref="A9:A12"/>
    <mergeCell ref="A13:A16"/>
    <mergeCell ref="A17:A21"/>
    <mergeCell ref="A22:A25"/>
    <mergeCell ref="A26:A29"/>
    <mergeCell ref="V44:V4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O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1" customWidth="1"/>
    <col min="2" max="2" width="3.625" style="1" customWidth="1"/>
    <col min="3" max="8" width="5.25390625" style="1" customWidth="1"/>
    <col min="9" max="11" width="6.125" style="1" customWidth="1"/>
    <col min="12" max="12" width="7.00390625" style="1" customWidth="1"/>
    <col min="13" max="20" width="6.125" style="1" customWidth="1"/>
    <col min="21" max="21" width="3.25390625" style="1" customWidth="1"/>
    <col min="22" max="22" width="3.50390625" style="1" customWidth="1"/>
    <col min="23" max="23" width="3.625" style="2" customWidth="1"/>
    <col min="24" max="29" width="3.75390625" style="3" customWidth="1"/>
    <col min="30" max="32" width="5.25390625" style="3" customWidth="1"/>
    <col min="33" max="35" width="5.75390625" style="3" customWidth="1"/>
    <col min="36" max="38" width="5.25390625" style="3" customWidth="1"/>
    <col min="39" max="41" width="6.125" style="3" customWidth="1"/>
    <col min="42" max="42" width="4.125" style="1" customWidth="1"/>
    <col min="43" max="16384" width="9.00390625" style="1" customWidth="1"/>
  </cols>
  <sheetData>
    <row r="1" spans="1:41" s="5" customFormat="1" ht="24.75" customHeight="1">
      <c r="A1" s="252" t="s">
        <v>63</v>
      </c>
      <c r="V1" s="101" t="s">
        <v>64</v>
      </c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421" t="s">
        <v>91</v>
      </c>
      <c r="P2" s="385"/>
      <c r="Q2" s="385"/>
      <c r="R2" s="385"/>
      <c r="S2" s="385"/>
      <c r="T2" s="386"/>
      <c r="V2" s="102"/>
      <c r="W2" s="103"/>
      <c r="X2" s="387" t="s">
        <v>56</v>
      </c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8"/>
      <c r="AJ2" s="421" t="s">
        <v>91</v>
      </c>
      <c r="AK2" s="385"/>
      <c r="AL2" s="385"/>
      <c r="AM2" s="385"/>
      <c r="AN2" s="385"/>
      <c r="AO2" s="386"/>
    </row>
    <row r="3" spans="1:41" s="104" customFormat="1" ht="18" customHeight="1">
      <c r="A3" s="105"/>
      <c r="B3" s="106"/>
      <c r="C3" s="389" t="s">
        <v>101</v>
      </c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93" t="s">
        <v>57</v>
      </c>
      <c r="P3" s="394"/>
      <c r="Q3" s="394"/>
      <c r="R3" s="406" t="s">
        <v>58</v>
      </c>
      <c r="S3" s="407"/>
      <c r="T3" s="408"/>
      <c r="V3" s="105"/>
      <c r="W3" s="106"/>
      <c r="X3" s="389" t="s">
        <v>102</v>
      </c>
      <c r="Y3" s="390"/>
      <c r="Z3" s="390"/>
      <c r="AA3" s="390"/>
      <c r="AB3" s="390"/>
      <c r="AC3" s="390"/>
      <c r="AD3" s="391" t="s">
        <v>53</v>
      </c>
      <c r="AE3" s="392"/>
      <c r="AF3" s="392"/>
      <c r="AG3" s="395" t="s">
        <v>59</v>
      </c>
      <c r="AH3" s="396"/>
      <c r="AI3" s="397"/>
      <c r="AJ3" s="393" t="s">
        <v>57</v>
      </c>
      <c r="AK3" s="394"/>
      <c r="AL3" s="394"/>
      <c r="AM3" s="406" t="s">
        <v>58</v>
      </c>
      <c r="AN3" s="407"/>
      <c r="AO3" s="408"/>
    </row>
    <row r="4" spans="1:41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107">
        <v>2010</v>
      </c>
      <c r="M4" s="108">
        <v>2009</v>
      </c>
      <c r="N4" s="122">
        <v>2008</v>
      </c>
      <c r="O4" s="350">
        <v>2010</v>
      </c>
      <c r="P4" s="351">
        <v>2009</v>
      </c>
      <c r="Q4" s="108">
        <v>2008</v>
      </c>
      <c r="R4" s="107">
        <v>2010</v>
      </c>
      <c r="S4" s="108">
        <v>2009</v>
      </c>
      <c r="T4" s="123">
        <v>2008</v>
      </c>
      <c r="V4" s="117" t="s">
        <v>54</v>
      </c>
      <c r="W4" s="118" t="s">
        <v>55</v>
      </c>
      <c r="X4" s="119" t="s">
        <v>83</v>
      </c>
      <c r="Y4" s="120" t="s">
        <v>84</v>
      </c>
      <c r="Z4" s="120" t="s">
        <v>85</v>
      </c>
      <c r="AA4" s="120" t="s">
        <v>86</v>
      </c>
      <c r="AB4" s="120" t="s">
        <v>87</v>
      </c>
      <c r="AC4" s="121" t="s">
        <v>88</v>
      </c>
      <c r="AD4" s="107">
        <v>2010</v>
      </c>
      <c r="AE4" s="108">
        <v>2009</v>
      </c>
      <c r="AF4" s="109">
        <v>2008</v>
      </c>
      <c r="AG4" s="107">
        <v>2010</v>
      </c>
      <c r="AH4" s="108">
        <v>2009</v>
      </c>
      <c r="AI4" s="122">
        <v>2008</v>
      </c>
      <c r="AJ4" s="107">
        <v>2010</v>
      </c>
      <c r="AK4" s="108">
        <v>2009</v>
      </c>
      <c r="AL4" s="109">
        <v>2008</v>
      </c>
      <c r="AM4" s="107">
        <v>2010</v>
      </c>
      <c r="AN4" s="108">
        <v>2009</v>
      </c>
      <c r="AO4" s="123">
        <v>2008</v>
      </c>
    </row>
    <row r="5" spans="1:41" s="114" customFormat="1" ht="13.5" customHeight="1">
      <c r="A5" s="403">
        <v>1</v>
      </c>
      <c r="B5" s="124" t="s">
        <v>0</v>
      </c>
      <c r="C5" s="11">
        <v>1</v>
      </c>
      <c r="D5" s="12"/>
      <c r="E5" s="12">
        <v>1</v>
      </c>
      <c r="F5" s="12"/>
      <c r="G5" s="12">
        <v>2</v>
      </c>
      <c r="H5" s="13"/>
      <c r="I5" s="11">
        <f>SUM(C5:H5)</f>
        <v>4</v>
      </c>
      <c r="J5" s="12">
        <v>1</v>
      </c>
      <c r="K5" s="13">
        <v>0</v>
      </c>
      <c r="L5" s="71">
        <v>154</v>
      </c>
      <c r="M5" s="72">
        <v>81</v>
      </c>
      <c r="N5" s="125">
        <v>137</v>
      </c>
      <c r="O5" s="17">
        <f>I5/6</f>
        <v>0.6666666666666666</v>
      </c>
      <c r="P5" s="18">
        <v>0.16666666666666666</v>
      </c>
      <c r="Q5" s="18">
        <v>0</v>
      </c>
      <c r="R5" s="126">
        <v>0.33189655172413796</v>
      </c>
      <c r="S5" s="127">
        <v>0.174193548</v>
      </c>
      <c r="T5" s="128">
        <v>0.295258621</v>
      </c>
      <c r="V5" s="403">
        <v>1</v>
      </c>
      <c r="W5" s="124" t="s">
        <v>0</v>
      </c>
      <c r="X5" s="11">
        <v>0</v>
      </c>
      <c r="Y5" s="12">
        <v>0</v>
      </c>
      <c r="Z5" s="12">
        <v>0</v>
      </c>
      <c r="AA5" s="12">
        <v>0</v>
      </c>
      <c r="AB5" s="12">
        <v>0</v>
      </c>
      <c r="AC5" s="13">
        <v>0</v>
      </c>
      <c r="AD5" s="11">
        <f>SUM(X5:AC5)</f>
        <v>0</v>
      </c>
      <c r="AE5" s="12"/>
      <c r="AF5" s="13"/>
      <c r="AG5" s="71">
        <v>19</v>
      </c>
      <c r="AH5" s="72">
        <v>3</v>
      </c>
      <c r="AI5" s="125">
        <v>11</v>
      </c>
      <c r="AJ5" s="20">
        <f>AD5/6</f>
        <v>0</v>
      </c>
      <c r="AK5" s="18">
        <v>0</v>
      </c>
      <c r="AL5" s="19">
        <v>0</v>
      </c>
      <c r="AM5" s="126">
        <v>0.040948275862068964</v>
      </c>
      <c r="AN5" s="127">
        <v>0.006451613</v>
      </c>
      <c r="AO5" s="128">
        <v>0.023706897</v>
      </c>
    </row>
    <row r="6" spans="1:41" s="114" customFormat="1" ht="13.5" customHeight="1">
      <c r="A6" s="402"/>
      <c r="B6" s="129" t="s">
        <v>1</v>
      </c>
      <c r="C6" s="25">
        <v>2</v>
      </c>
      <c r="D6" s="26"/>
      <c r="E6" s="26"/>
      <c r="F6" s="26"/>
      <c r="G6" s="26"/>
      <c r="H6" s="27"/>
      <c r="I6" s="25">
        <f aca="true" t="shared" si="0" ref="I6:I57">SUM(C6:H6)</f>
        <v>2</v>
      </c>
      <c r="J6" s="26">
        <v>4</v>
      </c>
      <c r="K6" s="27">
        <v>0</v>
      </c>
      <c r="L6" s="74">
        <v>86</v>
      </c>
      <c r="M6" s="75">
        <v>175</v>
      </c>
      <c r="N6" s="130">
        <v>177</v>
      </c>
      <c r="O6" s="31">
        <f aca="true" t="shared" si="1" ref="O6:O57">I6/6</f>
        <v>0.3333333333333333</v>
      </c>
      <c r="P6" s="32">
        <v>0.6666666666666666</v>
      </c>
      <c r="Q6" s="32">
        <v>0</v>
      </c>
      <c r="R6" s="131">
        <v>0.18454935622317598</v>
      </c>
      <c r="S6" s="132">
        <v>0.376344086</v>
      </c>
      <c r="T6" s="133">
        <v>0.383116883</v>
      </c>
      <c r="V6" s="402"/>
      <c r="W6" s="129" t="s">
        <v>1</v>
      </c>
      <c r="X6" s="25">
        <v>0</v>
      </c>
      <c r="Y6" s="26">
        <v>0</v>
      </c>
      <c r="Z6" s="26">
        <v>0</v>
      </c>
      <c r="AA6" s="26">
        <v>0</v>
      </c>
      <c r="AB6" s="26">
        <v>0</v>
      </c>
      <c r="AC6" s="27">
        <v>0</v>
      </c>
      <c r="AD6" s="25">
        <f aca="true" t="shared" si="2" ref="AD6:AD57">SUM(X6:AC6)</f>
        <v>0</v>
      </c>
      <c r="AE6" s="26"/>
      <c r="AF6" s="27"/>
      <c r="AG6" s="74">
        <v>7</v>
      </c>
      <c r="AH6" s="75">
        <v>15</v>
      </c>
      <c r="AI6" s="130">
        <v>12</v>
      </c>
      <c r="AJ6" s="34">
        <f aca="true" t="shared" si="3" ref="AJ6:AJ57">AD6/6</f>
        <v>0</v>
      </c>
      <c r="AK6" s="32">
        <v>0</v>
      </c>
      <c r="AL6" s="33">
        <v>0</v>
      </c>
      <c r="AM6" s="131">
        <v>0.015021459227467811</v>
      </c>
      <c r="AN6" s="132">
        <v>0.032258065</v>
      </c>
      <c r="AO6" s="133">
        <v>0.025974026</v>
      </c>
    </row>
    <row r="7" spans="1:41" s="114" customFormat="1" ht="13.5" customHeight="1">
      <c r="A7" s="402"/>
      <c r="B7" s="129" t="s">
        <v>2</v>
      </c>
      <c r="C7" s="25"/>
      <c r="D7" s="26"/>
      <c r="E7" s="26">
        <v>1</v>
      </c>
      <c r="F7" s="26"/>
      <c r="G7" s="26"/>
      <c r="H7" s="27"/>
      <c r="I7" s="25">
        <f t="shared" si="0"/>
        <v>1</v>
      </c>
      <c r="J7" s="26">
        <v>9</v>
      </c>
      <c r="K7" s="27">
        <v>0</v>
      </c>
      <c r="L7" s="74">
        <v>141</v>
      </c>
      <c r="M7" s="75">
        <v>138</v>
      </c>
      <c r="N7" s="130">
        <v>167</v>
      </c>
      <c r="O7" s="31">
        <f t="shared" si="1"/>
        <v>0.16666666666666666</v>
      </c>
      <c r="P7" s="32">
        <v>1.5</v>
      </c>
      <c r="Q7" s="32">
        <v>0</v>
      </c>
      <c r="R7" s="131">
        <v>0.3032258064516129</v>
      </c>
      <c r="S7" s="132">
        <v>0.295503212</v>
      </c>
      <c r="T7" s="133">
        <v>0.358369099</v>
      </c>
      <c r="V7" s="402"/>
      <c r="W7" s="129" t="s">
        <v>2</v>
      </c>
      <c r="X7" s="25">
        <v>0</v>
      </c>
      <c r="Y7" s="26">
        <v>0</v>
      </c>
      <c r="Z7" s="26">
        <v>0</v>
      </c>
      <c r="AA7" s="26">
        <v>0</v>
      </c>
      <c r="AB7" s="26">
        <v>0</v>
      </c>
      <c r="AC7" s="27">
        <v>0</v>
      </c>
      <c r="AD7" s="25">
        <f t="shared" si="2"/>
        <v>0</v>
      </c>
      <c r="AE7" s="26"/>
      <c r="AF7" s="27"/>
      <c r="AG7" s="74">
        <v>10</v>
      </c>
      <c r="AH7" s="75">
        <v>11</v>
      </c>
      <c r="AI7" s="130">
        <v>11</v>
      </c>
      <c r="AJ7" s="34">
        <f t="shared" si="3"/>
        <v>0</v>
      </c>
      <c r="AK7" s="32">
        <v>0</v>
      </c>
      <c r="AL7" s="33">
        <v>0</v>
      </c>
      <c r="AM7" s="131">
        <v>0.021505376344086023</v>
      </c>
      <c r="AN7" s="132">
        <v>0.023554604</v>
      </c>
      <c r="AO7" s="133">
        <v>0.02360515</v>
      </c>
    </row>
    <row r="8" spans="1:41" s="114" customFormat="1" ht="13.5" customHeight="1">
      <c r="A8" s="402"/>
      <c r="B8" s="129" t="s">
        <v>3</v>
      </c>
      <c r="C8" s="25">
        <v>1</v>
      </c>
      <c r="D8" s="26">
        <v>1</v>
      </c>
      <c r="E8" s="26"/>
      <c r="F8" s="26">
        <v>1</v>
      </c>
      <c r="G8" s="26">
        <v>4</v>
      </c>
      <c r="H8" s="27"/>
      <c r="I8" s="25">
        <f t="shared" si="0"/>
        <v>7</v>
      </c>
      <c r="J8" s="26">
        <v>5</v>
      </c>
      <c r="K8" s="27">
        <v>0</v>
      </c>
      <c r="L8" s="74">
        <v>143</v>
      </c>
      <c r="M8" s="75">
        <v>153</v>
      </c>
      <c r="N8" s="130">
        <v>175</v>
      </c>
      <c r="O8" s="31">
        <f t="shared" si="1"/>
        <v>1.1666666666666667</v>
      </c>
      <c r="P8" s="32">
        <v>0.8333333333333334</v>
      </c>
      <c r="Q8" s="32">
        <v>0</v>
      </c>
      <c r="R8" s="131">
        <v>0.30686695278969955</v>
      </c>
      <c r="S8" s="132">
        <v>0.32832618</v>
      </c>
      <c r="T8" s="133">
        <v>0.380434783</v>
      </c>
      <c r="V8" s="402"/>
      <c r="W8" s="129" t="s">
        <v>3</v>
      </c>
      <c r="X8" s="25">
        <v>0</v>
      </c>
      <c r="Y8" s="26">
        <v>0</v>
      </c>
      <c r="Z8" s="26">
        <v>0</v>
      </c>
      <c r="AA8" s="26">
        <v>0</v>
      </c>
      <c r="AB8" s="26">
        <v>0</v>
      </c>
      <c r="AC8" s="27">
        <v>0</v>
      </c>
      <c r="AD8" s="25">
        <f t="shared" si="2"/>
        <v>0</v>
      </c>
      <c r="AE8" s="26"/>
      <c r="AF8" s="27"/>
      <c r="AG8" s="74">
        <v>11</v>
      </c>
      <c r="AH8" s="75">
        <v>14</v>
      </c>
      <c r="AI8" s="130">
        <v>13</v>
      </c>
      <c r="AJ8" s="34">
        <f t="shared" si="3"/>
        <v>0</v>
      </c>
      <c r="AK8" s="32">
        <v>0</v>
      </c>
      <c r="AL8" s="33">
        <v>0</v>
      </c>
      <c r="AM8" s="131">
        <v>0.023605150214592276</v>
      </c>
      <c r="AN8" s="132">
        <v>0.030042918</v>
      </c>
      <c r="AO8" s="133">
        <v>0.02826087</v>
      </c>
    </row>
    <row r="9" spans="1:41" s="114" customFormat="1" ht="13.5" customHeight="1">
      <c r="A9" s="404">
        <v>2</v>
      </c>
      <c r="B9" s="139" t="s">
        <v>4</v>
      </c>
      <c r="C9" s="212">
        <v>2</v>
      </c>
      <c r="D9" s="245"/>
      <c r="E9" s="245"/>
      <c r="F9" s="245"/>
      <c r="G9" s="245">
        <v>5</v>
      </c>
      <c r="H9" s="246"/>
      <c r="I9" s="212">
        <f t="shared" si="0"/>
        <v>7</v>
      </c>
      <c r="J9" s="245">
        <v>8</v>
      </c>
      <c r="K9" s="246">
        <v>1</v>
      </c>
      <c r="L9" s="80">
        <v>117</v>
      </c>
      <c r="M9" s="81">
        <v>158</v>
      </c>
      <c r="N9" s="141">
        <v>194</v>
      </c>
      <c r="O9" s="83">
        <f t="shared" si="1"/>
        <v>1.1666666666666667</v>
      </c>
      <c r="P9" s="84">
        <v>1.3333333333333333</v>
      </c>
      <c r="Q9" s="84">
        <v>0.16666666666666666</v>
      </c>
      <c r="R9" s="142">
        <v>0.2510729613733906</v>
      </c>
      <c r="S9" s="143">
        <v>0.338329764</v>
      </c>
      <c r="T9" s="144">
        <v>0.419006479</v>
      </c>
      <c r="V9" s="404">
        <v>2</v>
      </c>
      <c r="W9" s="139" t="s">
        <v>4</v>
      </c>
      <c r="X9" s="212">
        <v>0</v>
      </c>
      <c r="Y9" s="245">
        <v>0</v>
      </c>
      <c r="Z9" s="245">
        <v>0</v>
      </c>
      <c r="AA9" s="245">
        <v>0</v>
      </c>
      <c r="AB9" s="245">
        <v>0</v>
      </c>
      <c r="AC9" s="246">
        <v>0</v>
      </c>
      <c r="AD9" s="212">
        <f t="shared" si="2"/>
        <v>0</v>
      </c>
      <c r="AE9" s="245"/>
      <c r="AF9" s="246"/>
      <c r="AG9" s="80">
        <v>4</v>
      </c>
      <c r="AH9" s="81">
        <v>8</v>
      </c>
      <c r="AI9" s="141">
        <v>12</v>
      </c>
      <c r="AJ9" s="86">
        <f t="shared" si="3"/>
        <v>0</v>
      </c>
      <c r="AK9" s="84">
        <v>0</v>
      </c>
      <c r="AL9" s="85">
        <v>0</v>
      </c>
      <c r="AM9" s="142">
        <v>0.008583690987124463</v>
      </c>
      <c r="AN9" s="143">
        <v>0.017130621</v>
      </c>
      <c r="AO9" s="144">
        <v>0.025917927</v>
      </c>
    </row>
    <row r="10" spans="1:41" s="140" customFormat="1" ht="13.5" customHeight="1">
      <c r="A10" s="404"/>
      <c r="B10" s="129" t="s">
        <v>5</v>
      </c>
      <c r="C10" s="28"/>
      <c r="D10" s="29"/>
      <c r="E10" s="29">
        <v>1</v>
      </c>
      <c r="F10" s="29"/>
      <c r="G10" s="29"/>
      <c r="H10" s="53"/>
      <c r="I10" s="28">
        <f t="shared" si="0"/>
        <v>1</v>
      </c>
      <c r="J10" s="29">
        <v>5</v>
      </c>
      <c r="K10" s="53">
        <v>2</v>
      </c>
      <c r="L10" s="28">
        <v>141</v>
      </c>
      <c r="M10" s="29">
        <v>148</v>
      </c>
      <c r="N10" s="30">
        <v>206</v>
      </c>
      <c r="O10" s="332">
        <f t="shared" si="1"/>
        <v>0.16666666666666666</v>
      </c>
      <c r="P10" s="54">
        <v>0.8333333333333334</v>
      </c>
      <c r="Q10" s="54">
        <v>0.3333333333333333</v>
      </c>
      <c r="R10" s="35">
        <v>0.3051948051948052</v>
      </c>
      <c r="S10" s="36">
        <v>0.316916488</v>
      </c>
      <c r="T10" s="37">
        <v>0.443010753</v>
      </c>
      <c r="V10" s="404"/>
      <c r="W10" s="129" t="s">
        <v>5</v>
      </c>
      <c r="X10" s="28">
        <v>0</v>
      </c>
      <c r="Y10" s="29">
        <v>0</v>
      </c>
      <c r="Z10" s="29">
        <v>0</v>
      </c>
      <c r="AA10" s="29">
        <v>0</v>
      </c>
      <c r="AB10" s="29">
        <v>0</v>
      </c>
      <c r="AC10" s="53">
        <v>0</v>
      </c>
      <c r="AD10" s="28">
        <f t="shared" si="2"/>
        <v>0</v>
      </c>
      <c r="AE10" s="29"/>
      <c r="AF10" s="53"/>
      <c r="AG10" s="28">
        <v>5</v>
      </c>
      <c r="AH10" s="29">
        <v>15</v>
      </c>
      <c r="AI10" s="30">
        <v>8</v>
      </c>
      <c r="AJ10" s="56">
        <f t="shared" si="3"/>
        <v>0</v>
      </c>
      <c r="AK10" s="54">
        <v>0</v>
      </c>
      <c r="AL10" s="55">
        <v>0</v>
      </c>
      <c r="AM10" s="35">
        <v>0.010822510822510822</v>
      </c>
      <c r="AN10" s="36">
        <v>0.032119914</v>
      </c>
      <c r="AO10" s="37">
        <v>0.017204301</v>
      </c>
    </row>
    <row r="11" spans="1:41" s="140" customFormat="1" ht="13.5" customHeight="1">
      <c r="A11" s="404"/>
      <c r="B11" s="129" t="s">
        <v>6</v>
      </c>
      <c r="C11" s="28"/>
      <c r="D11" s="29"/>
      <c r="E11" s="29">
        <v>1</v>
      </c>
      <c r="F11" s="29"/>
      <c r="G11" s="29"/>
      <c r="H11" s="53"/>
      <c r="I11" s="28">
        <f t="shared" si="0"/>
        <v>1</v>
      </c>
      <c r="J11" s="29">
        <v>3</v>
      </c>
      <c r="K11" s="53">
        <v>0</v>
      </c>
      <c r="L11" s="28">
        <v>161</v>
      </c>
      <c r="M11" s="29">
        <v>140</v>
      </c>
      <c r="N11" s="30">
        <v>190</v>
      </c>
      <c r="O11" s="332">
        <f t="shared" si="1"/>
        <v>0.16666666666666666</v>
      </c>
      <c r="P11" s="54">
        <v>0.5</v>
      </c>
      <c r="Q11" s="54">
        <v>0</v>
      </c>
      <c r="R11" s="35">
        <v>0.34773218142548595</v>
      </c>
      <c r="S11" s="36">
        <v>0.301724138</v>
      </c>
      <c r="T11" s="37">
        <v>0.411255411</v>
      </c>
      <c r="V11" s="404"/>
      <c r="W11" s="129" t="s">
        <v>6</v>
      </c>
      <c r="X11" s="28">
        <v>0</v>
      </c>
      <c r="Y11" s="29">
        <v>0</v>
      </c>
      <c r="Z11" s="29">
        <v>0</v>
      </c>
      <c r="AA11" s="29">
        <v>0</v>
      </c>
      <c r="AB11" s="29">
        <v>0</v>
      </c>
      <c r="AC11" s="53">
        <v>0</v>
      </c>
      <c r="AD11" s="28">
        <f t="shared" si="2"/>
        <v>0</v>
      </c>
      <c r="AE11" s="29"/>
      <c r="AF11" s="53"/>
      <c r="AG11" s="28">
        <v>6</v>
      </c>
      <c r="AH11" s="29">
        <v>8</v>
      </c>
      <c r="AI11" s="30">
        <v>14</v>
      </c>
      <c r="AJ11" s="56">
        <f t="shared" si="3"/>
        <v>0</v>
      </c>
      <c r="AK11" s="54">
        <v>0</v>
      </c>
      <c r="AL11" s="55">
        <v>0</v>
      </c>
      <c r="AM11" s="35">
        <v>0.012958963282937365</v>
      </c>
      <c r="AN11" s="36">
        <v>0.017241379</v>
      </c>
      <c r="AO11" s="37">
        <v>0.03030303</v>
      </c>
    </row>
    <row r="12" spans="1:41" s="140" customFormat="1" ht="13.5" customHeight="1">
      <c r="A12" s="404"/>
      <c r="B12" s="129" t="s">
        <v>7</v>
      </c>
      <c r="C12" s="28">
        <v>1</v>
      </c>
      <c r="D12" s="29"/>
      <c r="E12" s="29"/>
      <c r="F12" s="29"/>
      <c r="G12" s="29">
        <v>6</v>
      </c>
      <c r="H12" s="53"/>
      <c r="I12" s="28">
        <f t="shared" si="0"/>
        <v>7</v>
      </c>
      <c r="J12" s="29">
        <v>4</v>
      </c>
      <c r="K12" s="53">
        <v>1</v>
      </c>
      <c r="L12" s="28">
        <v>179</v>
      </c>
      <c r="M12" s="29">
        <v>122</v>
      </c>
      <c r="N12" s="30">
        <v>192</v>
      </c>
      <c r="O12" s="332">
        <f t="shared" si="1"/>
        <v>1.1666666666666667</v>
      </c>
      <c r="P12" s="54">
        <v>0.6666666666666666</v>
      </c>
      <c r="Q12" s="54">
        <v>0.16666666666666666</v>
      </c>
      <c r="R12" s="35">
        <v>0.3857758620689655</v>
      </c>
      <c r="S12" s="36">
        <v>0.261802575</v>
      </c>
      <c r="T12" s="37">
        <v>0.413793103</v>
      </c>
      <c r="V12" s="404"/>
      <c r="W12" s="129" t="s">
        <v>7</v>
      </c>
      <c r="X12" s="28">
        <v>0</v>
      </c>
      <c r="Y12" s="29">
        <v>0</v>
      </c>
      <c r="Z12" s="29">
        <v>0</v>
      </c>
      <c r="AA12" s="29">
        <v>0</v>
      </c>
      <c r="AB12" s="29">
        <v>0</v>
      </c>
      <c r="AC12" s="53">
        <v>0</v>
      </c>
      <c r="AD12" s="28">
        <f t="shared" si="2"/>
        <v>0</v>
      </c>
      <c r="AE12" s="29"/>
      <c r="AF12" s="53"/>
      <c r="AG12" s="28">
        <v>7</v>
      </c>
      <c r="AH12" s="29">
        <v>9</v>
      </c>
      <c r="AI12" s="30">
        <v>5</v>
      </c>
      <c r="AJ12" s="56">
        <f t="shared" si="3"/>
        <v>0</v>
      </c>
      <c r="AK12" s="54">
        <v>0</v>
      </c>
      <c r="AL12" s="55">
        <v>0</v>
      </c>
      <c r="AM12" s="35">
        <v>0.015086206896551725</v>
      </c>
      <c r="AN12" s="36">
        <v>0.019313305</v>
      </c>
      <c r="AO12" s="37">
        <v>0.010775862</v>
      </c>
    </row>
    <row r="13" spans="1:41" s="140" customFormat="1" ht="13.5" customHeight="1">
      <c r="A13" s="402">
        <v>3</v>
      </c>
      <c r="B13" s="139" t="s">
        <v>8</v>
      </c>
      <c r="C13" s="63"/>
      <c r="D13" s="64"/>
      <c r="E13" s="64">
        <v>2</v>
      </c>
      <c r="F13" s="64"/>
      <c r="G13" s="64">
        <v>1</v>
      </c>
      <c r="H13" s="65"/>
      <c r="I13" s="63">
        <f t="shared" si="0"/>
        <v>3</v>
      </c>
      <c r="J13" s="64">
        <v>4</v>
      </c>
      <c r="K13" s="65">
        <v>1</v>
      </c>
      <c r="L13" s="63">
        <v>170</v>
      </c>
      <c r="M13" s="64">
        <v>134</v>
      </c>
      <c r="N13" s="66">
        <v>195</v>
      </c>
      <c r="O13" s="352">
        <f t="shared" si="1"/>
        <v>0.5</v>
      </c>
      <c r="P13" s="67">
        <v>0.6666666666666666</v>
      </c>
      <c r="Q13" s="67">
        <v>0.16666666666666666</v>
      </c>
      <c r="R13" s="70">
        <v>0.367170626349892</v>
      </c>
      <c r="S13" s="57">
        <v>0.287553648</v>
      </c>
      <c r="T13" s="58">
        <v>0.420258621</v>
      </c>
      <c r="V13" s="402">
        <v>3</v>
      </c>
      <c r="W13" s="139" t="s">
        <v>8</v>
      </c>
      <c r="X13" s="63">
        <v>0</v>
      </c>
      <c r="Y13" s="64">
        <v>0</v>
      </c>
      <c r="Z13" s="64">
        <v>0</v>
      </c>
      <c r="AA13" s="64">
        <v>0</v>
      </c>
      <c r="AB13" s="64">
        <v>0</v>
      </c>
      <c r="AC13" s="65">
        <v>0</v>
      </c>
      <c r="AD13" s="63">
        <f t="shared" si="2"/>
        <v>0</v>
      </c>
      <c r="AE13" s="64"/>
      <c r="AF13" s="65"/>
      <c r="AG13" s="63">
        <v>11</v>
      </c>
      <c r="AH13" s="64">
        <v>11</v>
      </c>
      <c r="AI13" s="66">
        <v>13</v>
      </c>
      <c r="AJ13" s="69">
        <f t="shared" si="3"/>
        <v>0</v>
      </c>
      <c r="AK13" s="67">
        <v>0</v>
      </c>
      <c r="AL13" s="68">
        <v>0</v>
      </c>
      <c r="AM13" s="70">
        <v>0.023758099352051837</v>
      </c>
      <c r="AN13" s="57">
        <v>0.02360515</v>
      </c>
      <c r="AO13" s="58">
        <v>0.028017241</v>
      </c>
    </row>
    <row r="14" spans="1:41" s="140" customFormat="1" ht="13.5" customHeight="1">
      <c r="A14" s="402"/>
      <c r="B14" s="129" t="s">
        <v>9</v>
      </c>
      <c r="C14" s="28">
        <v>1</v>
      </c>
      <c r="D14" s="29"/>
      <c r="E14" s="29"/>
      <c r="F14" s="29"/>
      <c r="G14" s="29">
        <v>2</v>
      </c>
      <c r="H14" s="53"/>
      <c r="I14" s="28">
        <f t="shared" si="0"/>
        <v>3</v>
      </c>
      <c r="J14" s="29">
        <v>9</v>
      </c>
      <c r="K14" s="53">
        <v>0</v>
      </c>
      <c r="L14" s="28">
        <v>174</v>
      </c>
      <c r="M14" s="29">
        <v>143</v>
      </c>
      <c r="N14" s="30">
        <v>187</v>
      </c>
      <c r="O14" s="332">
        <f t="shared" si="1"/>
        <v>0.5</v>
      </c>
      <c r="P14" s="54">
        <v>1.5</v>
      </c>
      <c r="Q14" s="54">
        <v>0</v>
      </c>
      <c r="R14" s="35">
        <v>0.375</v>
      </c>
      <c r="S14" s="36">
        <v>0.306866953</v>
      </c>
      <c r="T14" s="37">
        <v>0.402150538</v>
      </c>
      <c r="V14" s="402"/>
      <c r="W14" s="129" t="s">
        <v>9</v>
      </c>
      <c r="X14" s="28">
        <v>0</v>
      </c>
      <c r="Y14" s="29">
        <v>0</v>
      </c>
      <c r="Z14" s="29">
        <v>0</v>
      </c>
      <c r="AA14" s="29">
        <v>0</v>
      </c>
      <c r="AB14" s="29">
        <v>0</v>
      </c>
      <c r="AC14" s="53">
        <v>0</v>
      </c>
      <c r="AD14" s="28">
        <f t="shared" si="2"/>
        <v>0</v>
      </c>
      <c r="AE14" s="29"/>
      <c r="AF14" s="53"/>
      <c r="AG14" s="28">
        <v>8</v>
      </c>
      <c r="AH14" s="29">
        <v>9</v>
      </c>
      <c r="AI14" s="30">
        <v>11</v>
      </c>
      <c r="AJ14" s="56">
        <f t="shared" si="3"/>
        <v>0</v>
      </c>
      <c r="AK14" s="54">
        <v>0</v>
      </c>
      <c r="AL14" s="55">
        <v>0</v>
      </c>
      <c r="AM14" s="35">
        <v>0.017241379310344827</v>
      </c>
      <c r="AN14" s="36">
        <v>0.019313305</v>
      </c>
      <c r="AO14" s="37">
        <v>0.023655914</v>
      </c>
    </row>
    <row r="15" spans="1:41" s="140" customFormat="1" ht="13.5" customHeight="1">
      <c r="A15" s="402"/>
      <c r="B15" s="129" t="s">
        <v>10</v>
      </c>
      <c r="C15" s="28"/>
      <c r="D15" s="29"/>
      <c r="E15" s="29"/>
      <c r="F15" s="29"/>
      <c r="G15" s="29">
        <v>4</v>
      </c>
      <c r="H15" s="53"/>
      <c r="I15" s="28">
        <f t="shared" si="0"/>
        <v>4</v>
      </c>
      <c r="J15" s="29">
        <v>6</v>
      </c>
      <c r="K15" s="53">
        <v>1</v>
      </c>
      <c r="L15" s="28">
        <v>211</v>
      </c>
      <c r="M15" s="29">
        <v>182</v>
      </c>
      <c r="N15" s="30">
        <v>222</v>
      </c>
      <c r="O15" s="332">
        <f t="shared" si="1"/>
        <v>0.6666666666666666</v>
      </c>
      <c r="P15" s="54">
        <v>1</v>
      </c>
      <c r="Q15" s="54">
        <v>0.16666666666666666</v>
      </c>
      <c r="R15" s="35">
        <v>0.45278969957081544</v>
      </c>
      <c r="S15" s="36">
        <v>0.39055794</v>
      </c>
      <c r="T15" s="37">
        <v>0.47639485</v>
      </c>
      <c r="V15" s="402"/>
      <c r="W15" s="129" t="s">
        <v>10</v>
      </c>
      <c r="X15" s="28">
        <v>0</v>
      </c>
      <c r="Y15" s="29">
        <v>0</v>
      </c>
      <c r="Z15" s="29">
        <v>0</v>
      </c>
      <c r="AA15" s="29">
        <v>0</v>
      </c>
      <c r="AB15" s="29">
        <v>0</v>
      </c>
      <c r="AC15" s="53">
        <v>0</v>
      </c>
      <c r="AD15" s="28">
        <f t="shared" si="2"/>
        <v>0</v>
      </c>
      <c r="AE15" s="29"/>
      <c r="AF15" s="53"/>
      <c r="AG15" s="28">
        <v>10</v>
      </c>
      <c r="AH15" s="29">
        <v>8</v>
      </c>
      <c r="AI15" s="30">
        <v>9</v>
      </c>
      <c r="AJ15" s="56">
        <f t="shared" si="3"/>
        <v>0</v>
      </c>
      <c r="AK15" s="54">
        <v>0</v>
      </c>
      <c r="AL15" s="55">
        <v>0</v>
      </c>
      <c r="AM15" s="35">
        <v>0.02145922746781116</v>
      </c>
      <c r="AN15" s="36">
        <v>0.017167382</v>
      </c>
      <c r="AO15" s="37">
        <v>0.019313305</v>
      </c>
    </row>
    <row r="16" spans="1:41" s="140" customFormat="1" ht="13.5" customHeight="1">
      <c r="A16" s="402"/>
      <c r="B16" s="129" t="s">
        <v>11</v>
      </c>
      <c r="C16" s="28"/>
      <c r="D16" s="29"/>
      <c r="E16" s="29"/>
      <c r="F16" s="29"/>
      <c r="G16" s="29">
        <v>1</v>
      </c>
      <c r="H16" s="53"/>
      <c r="I16" s="28">
        <f t="shared" si="0"/>
        <v>1</v>
      </c>
      <c r="J16" s="29">
        <v>9</v>
      </c>
      <c r="K16" s="53">
        <v>1</v>
      </c>
      <c r="L16" s="28">
        <v>158</v>
      </c>
      <c r="M16" s="29">
        <v>187</v>
      </c>
      <c r="N16" s="30">
        <v>172</v>
      </c>
      <c r="O16" s="332">
        <f t="shared" si="1"/>
        <v>0.16666666666666666</v>
      </c>
      <c r="P16" s="54">
        <v>1.5</v>
      </c>
      <c r="Q16" s="54">
        <v>0.16666666666666666</v>
      </c>
      <c r="R16" s="35">
        <v>0.34051724137931033</v>
      </c>
      <c r="S16" s="36">
        <v>0.400428266</v>
      </c>
      <c r="T16" s="37">
        <v>0.370689655</v>
      </c>
      <c r="V16" s="402"/>
      <c r="W16" s="129" t="s">
        <v>11</v>
      </c>
      <c r="X16" s="28">
        <v>0</v>
      </c>
      <c r="Y16" s="29">
        <v>0</v>
      </c>
      <c r="Z16" s="29">
        <v>0</v>
      </c>
      <c r="AA16" s="29">
        <v>0</v>
      </c>
      <c r="AB16" s="29">
        <v>0</v>
      </c>
      <c r="AC16" s="53">
        <v>0</v>
      </c>
      <c r="AD16" s="28">
        <f t="shared" si="2"/>
        <v>0</v>
      </c>
      <c r="AE16" s="29"/>
      <c r="AF16" s="53"/>
      <c r="AG16" s="28">
        <v>11</v>
      </c>
      <c r="AH16" s="29">
        <v>10</v>
      </c>
      <c r="AI16" s="30">
        <v>9</v>
      </c>
      <c r="AJ16" s="56">
        <f t="shared" si="3"/>
        <v>0</v>
      </c>
      <c r="AK16" s="54">
        <v>0</v>
      </c>
      <c r="AL16" s="55">
        <v>0</v>
      </c>
      <c r="AM16" s="35">
        <v>0.023706896551724137</v>
      </c>
      <c r="AN16" s="36">
        <v>0.021413276</v>
      </c>
      <c r="AO16" s="37">
        <v>0.019396552</v>
      </c>
    </row>
    <row r="17" spans="1:41" s="140" customFormat="1" ht="13.5" customHeight="1">
      <c r="A17" s="402">
        <v>4</v>
      </c>
      <c r="B17" s="139" t="s">
        <v>12</v>
      </c>
      <c r="C17" s="63"/>
      <c r="D17" s="64"/>
      <c r="E17" s="64"/>
      <c r="F17" s="64"/>
      <c r="G17" s="64">
        <v>5</v>
      </c>
      <c r="H17" s="65"/>
      <c r="I17" s="63">
        <f t="shared" si="0"/>
        <v>5</v>
      </c>
      <c r="J17" s="64">
        <v>8</v>
      </c>
      <c r="K17" s="65">
        <v>1</v>
      </c>
      <c r="L17" s="63">
        <v>136</v>
      </c>
      <c r="M17" s="64">
        <v>195</v>
      </c>
      <c r="N17" s="66">
        <v>207</v>
      </c>
      <c r="O17" s="352">
        <f t="shared" si="1"/>
        <v>0.8333333333333334</v>
      </c>
      <c r="P17" s="67">
        <v>1.3333333333333333</v>
      </c>
      <c r="Q17" s="67">
        <v>0.16666666666666666</v>
      </c>
      <c r="R17" s="70">
        <v>0.2924731182795699</v>
      </c>
      <c r="S17" s="57">
        <v>0.419354839</v>
      </c>
      <c r="T17" s="58">
        <v>0.448051948</v>
      </c>
      <c r="V17" s="402">
        <v>4</v>
      </c>
      <c r="W17" s="139" t="s">
        <v>12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5">
        <v>0</v>
      </c>
      <c r="AD17" s="63">
        <f t="shared" si="2"/>
        <v>0</v>
      </c>
      <c r="AE17" s="64"/>
      <c r="AF17" s="65"/>
      <c r="AG17" s="63">
        <v>9</v>
      </c>
      <c r="AH17" s="64">
        <v>14</v>
      </c>
      <c r="AI17" s="66">
        <v>10</v>
      </c>
      <c r="AJ17" s="69">
        <f t="shared" si="3"/>
        <v>0</v>
      </c>
      <c r="AK17" s="67">
        <v>0</v>
      </c>
      <c r="AL17" s="68">
        <v>0</v>
      </c>
      <c r="AM17" s="70">
        <v>0.01935483870967742</v>
      </c>
      <c r="AN17" s="57">
        <v>0.030107527</v>
      </c>
      <c r="AO17" s="58">
        <v>0.021645022</v>
      </c>
    </row>
    <row r="18" spans="1:41" s="145" customFormat="1" ht="13.5" customHeight="1">
      <c r="A18" s="402"/>
      <c r="B18" s="129" t="s">
        <v>13</v>
      </c>
      <c r="C18" s="74"/>
      <c r="D18" s="75"/>
      <c r="E18" s="75">
        <v>1</v>
      </c>
      <c r="F18" s="75"/>
      <c r="G18" s="75">
        <v>2</v>
      </c>
      <c r="H18" s="76"/>
      <c r="I18" s="74">
        <f t="shared" si="0"/>
        <v>3</v>
      </c>
      <c r="J18" s="75">
        <v>4</v>
      </c>
      <c r="K18" s="76">
        <v>2</v>
      </c>
      <c r="L18" s="74">
        <v>126</v>
      </c>
      <c r="M18" s="75">
        <v>147</v>
      </c>
      <c r="N18" s="130">
        <v>125</v>
      </c>
      <c r="O18" s="31">
        <f t="shared" si="1"/>
        <v>0.5</v>
      </c>
      <c r="P18" s="32">
        <v>0.6666666666666666</v>
      </c>
      <c r="Q18" s="32">
        <v>0.3333333333333333</v>
      </c>
      <c r="R18" s="131">
        <v>0.27155172413793105</v>
      </c>
      <c r="S18" s="132">
        <v>0.315450644</v>
      </c>
      <c r="T18" s="133">
        <v>0.27173913</v>
      </c>
      <c r="V18" s="402"/>
      <c r="W18" s="129" t="s">
        <v>13</v>
      </c>
      <c r="X18" s="74">
        <v>0</v>
      </c>
      <c r="Y18" s="75">
        <v>0</v>
      </c>
      <c r="Z18" s="75">
        <v>0</v>
      </c>
      <c r="AA18" s="75">
        <v>0</v>
      </c>
      <c r="AB18" s="75">
        <v>0</v>
      </c>
      <c r="AC18" s="76">
        <v>0</v>
      </c>
      <c r="AD18" s="74">
        <f t="shared" si="2"/>
        <v>0</v>
      </c>
      <c r="AE18" s="75"/>
      <c r="AF18" s="76"/>
      <c r="AG18" s="74">
        <v>7</v>
      </c>
      <c r="AH18" s="75">
        <v>7</v>
      </c>
      <c r="AI18" s="130">
        <v>5</v>
      </c>
      <c r="AJ18" s="34">
        <f t="shared" si="3"/>
        <v>0</v>
      </c>
      <c r="AK18" s="32">
        <v>0</v>
      </c>
      <c r="AL18" s="33">
        <v>0</v>
      </c>
      <c r="AM18" s="131">
        <v>0.015086206896551725</v>
      </c>
      <c r="AN18" s="132">
        <v>0.015021459</v>
      </c>
      <c r="AO18" s="133">
        <v>0.010869565</v>
      </c>
    </row>
    <row r="19" spans="1:41" s="145" customFormat="1" ht="13.5" customHeight="1">
      <c r="A19" s="402"/>
      <c r="B19" s="129" t="s">
        <v>14</v>
      </c>
      <c r="C19" s="74"/>
      <c r="D19" s="75"/>
      <c r="E19" s="75"/>
      <c r="F19" s="75">
        <v>1</v>
      </c>
      <c r="G19" s="75">
        <v>1</v>
      </c>
      <c r="H19" s="76"/>
      <c r="I19" s="74">
        <f t="shared" si="0"/>
        <v>2</v>
      </c>
      <c r="J19" s="75">
        <v>4</v>
      </c>
      <c r="K19" s="76">
        <v>0</v>
      </c>
      <c r="L19" s="74">
        <v>140</v>
      </c>
      <c r="M19" s="75">
        <v>159</v>
      </c>
      <c r="N19" s="130">
        <v>163</v>
      </c>
      <c r="O19" s="31">
        <f t="shared" si="1"/>
        <v>0.3333333333333333</v>
      </c>
      <c r="P19" s="32">
        <v>0.6666666666666666</v>
      </c>
      <c r="Q19" s="32">
        <v>0</v>
      </c>
      <c r="R19" s="131">
        <v>0.30303030303030304</v>
      </c>
      <c r="S19" s="132">
        <v>0.342672414</v>
      </c>
      <c r="T19" s="133">
        <v>0.353579176</v>
      </c>
      <c r="V19" s="402"/>
      <c r="W19" s="129" t="s">
        <v>14</v>
      </c>
      <c r="X19" s="74">
        <v>0</v>
      </c>
      <c r="Y19" s="75">
        <v>0</v>
      </c>
      <c r="Z19" s="75">
        <v>0</v>
      </c>
      <c r="AA19" s="75">
        <v>0</v>
      </c>
      <c r="AB19" s="75">
        <v>0</v>
      </c>
      <c r="AC19" s="76">
        <v>0</v>
      </c>
      <c r="AD19" s="74">
        <f t="shared" si="2"/>
        <v>0</v>
      </c>
      <c r="AE19" s="75"/>
      <c r="AF19" s="76"/>
      <c r="AG19" s="74">
        <v>5</v>
      </c>
      <c r="AH19" s="75">
        <v>8</v>
      </c>
      <c r="AI19" s="130">
        <v>13</v>
      </c>
      <c r="AJ19" s="34">
        <f t="shared" si="3"/>
        <v>0</v>
      </c>
      <c r="AK19" s="32">
        <v>0</v>
      </c>
      <c r="AL19" s="33">
        <v>0</v>
      </c>
      <c r="AM19" s="131">
        <v>0.010822510822510822</v>
      </c>
      <c r="AN19" s="132">
        <v>0.017241379</v>
      </c>
      <c r="AO19" s="133">
        <v>0.028199566</v>
      </c>
    </row>
    <row r="20" spans="1:41" s="145" customFormat="1" ht="13.5" customHeight="1">
      <c r="A20" s="402"/>
      <c r="B20" s="129" t="s">
        <v>15</v>
      </c>
      <c r="C20" s="74">
        <v>1</v>
      </c>
      <c r="D20" s="75"/>
      <c r="E20" s="75">
        <v>1</v>
      </c>
      <c r="F20" s="75"/>
      <c r="G20" s="75">
        <v>7</v>
      </c>
      <c r="H20" s="76"/>
      <c r="I20" s="74">
        <f t="shared" si="0"/>
        <v>9</v>
      </c>
      <c r="J20" s="75">
        <v>3</v>
      </c>
      <c r="K20" s="76">
        <v>1</v>
      </c>
      <c r="L20" s="74">
        <v>186</v>
      </c>
      <c r="M20" s="75">
        <v>206</v>
      </c>
      <c r="N20" s="130">
        <v>135</v>
      </c>
      <c r="O20" s="31">
        <f t="shared" si="1"/>
        <v>1.5</v>
      </c>
      <c r="P20" s="32">
        <v>0.5</v>
      </c>
      <c r="Q20" s="32">
        <v>0.16666666666666666</v>
      </c>
      <c r="R20" s="131">
        <v>0.4025974025974026</v>
      </c>
      <c r="S20" s="132">
        <v>0.443010753</v>
      </c>
      <c r="T20" s="133">
        <v>0.292841649</v>
      </c>
      <c r="V20" s="402"/>
      <c r="W20" s="129" t="s">
        <v>15</v>
      </c>
      <c r="X20" s="74">
        <v>0</v>
      </c>
      <c r="Y20" s="75">
        <v>0</v>
      </c>
      <c r="Z20" s="75">
        <v>0</v>
      </c>
      <c r="AA20" s="75">
        <v>0</v>
      </c>
      <c r="AB20" s="75">
        <v>0</v>
      </c>
      <c r="AC20" s="76">
        <v>0</v>
      </c>
      <c r="AD20" s="74">
        <f t="shared" si="2"/>
        <v>0</v>
      </c>
      <c r="AE20" s="75"/>
      <c r="AF20" s="76"/>
      <c r="AG20" s="74">
        <v>6</v>
      </c>
      <c r="AH20" s="75">
        <v>9</v>
      </c>
      <c r="AI20" s="130">
        <v>10</v>
      </c>
      <c r="AJ20" s="34">
        <f t="shared" si="3"/>
        <v>0</v>
      </c>
      <c r="AK20" s="32">
        <v>0</v>
      </c>
      <c r="AL20" s="33">
        <v>0</v>
      </c>
      <c r="AM20" s="131">
        <v>0.012987012987012988</v>
      </c>
      <c r="AN20" s="132">
        <v>0.019354839</v>
      </c>
      <c r="AO20" s="133">
        <v>0.021691974</v>
      </c>
    </row>
    <row r="21" spans="1:41" s="145" customFormat="1" ht="13.5" customHeight="1">
      <c r="A21" s="402"/>
      <c r="B21" s="129" t="s">
        <v>16</v>
      </c>
      <c r="C21" s="77">
        <v>1</v>
      </c>
      <c r="D21" s="78"/>
      <c r="E21" s="78"/>
      <c r="F21" s="78"/>
      <c r="G21" s="78">
        <v>1</v>
      </c>
      <c r="H21" s="79"/>
      <c r="I21" s="77">
        <f t="shared" si="0"/>
        <v>2</v>
      </c>
      <c r="J21" s="78">
        <v>2</v>
      </c>
      <c r="K21" s="79">
        <v>1</v>
      </c>
      <c r="L21" s="77">
        <v>219</v>
      </c>
      <c r="M21" s="78">
        <v>180</v>
      </c>
      <c r="N21" s="135">
        <v>191</v>
      </c>
      <c r="O21" s="45">
        <f t="shared" si="1"/>
        <v>0.3333333333333333</v>
      </c>
      <c r="P21" s="46">
        <v>0.3333333333333333</v>
      </c>
      <c r="Q21" s="46">
        <v>0.16666666666666666</v>
      </c>
      <c r="R21" s="136">
        <v>0.47300215982721383</v>
      </c>
      <c r="S21" s="137">
        <v>0.387096774</v>
      </c>
      <c r="T21" s="138">
        <v>0.410752688</v>
      </c>
      <c r="V21" s="402"/>
      <c r="W21" s="129" t="s">
        <v>16</v>
      </c>
      <c r="X21" s="77">
        <v>0</v>
      </c>
      <c r="Y21" s="78">
        <v>0</v>
      </c>
      <c r="Z21" s="78">
        <v>0</v>
      </c>
      <c r="AA21" s="78">
        <v>0</v>
      </c>
      <c r="AB21" s="78">
        <v>0</v>
      </c>
      <c r="AC21" s="79">
        <v>0</v>
      </c>
      <c r="AD21" s="77">
        <f t="shared" si="2"/>
        <v>0</v>
      </c>
      <c r="AE21" s="78"/>
      <c r="AF21" s="79"/>
      <c r="AG21" s="77">
        <v>12</v>
      </c>
      <c r="AH21" s="78">
        <v>12</v>
      </c>
      <c r="AI21" s="135">
        <v>11</v>
      </c>
      <c r="AJ21" s="48">
        <f t="shared" si="3"/>
        <v>0</v>
      </c>
      <c r="AK21" s="46">
        <v>0</v>
      </c>
      <c r="AL21" s="47">
        <v>0</v>
      </c>
      <c r="AM21" s="136">
        <v>0.02591792656587473</v>
      </c>
      <c r="AN21" s="137">
        <v>0.025806452</v>
      </c>
      <c r="AO21" s="138">
        <v>0.023655914</v>
      </c>
    </row>
    <row r="22" spans="1:41" s="145" customFormat="1" ht="13.5" customHeight="1">
      <c r="A22" s="402">
        <v>5</v>
      </c>
      <c r="B22" s="139" t="s">
        <v>17</v>
      </c>
      <c r="C22" s="80"/>
      <c r="D22" s="81">
        <v>1</v>
      </c>
      <c r="E22" s="81">
        <v>1</v>
      </c>
      <c r="F22" s="81"/>
      <c r="G22" s="81">
        <v>2</v>
      </c>
      <c r="H22" s="82"/>
      <c r="I22" s="80">
        <f t="shared" si="0"/>
        <v>4</v>
      </c>
      <c r="J22" s="81">
        <v>4</v>
      </c>
      <c r="K22" s="82">
        <v>0</v>
      </c>
      <c r="L22" s="80">
        <v>197</v>
      </c>
      <c r="M22" s="81">
        <v>172</v>
      </c>
      <c r="N22" s="141">
        <v>210</v>
      </c>
      <c r="O22" s="83">
        <f t="shared" si="1"/>
        <v>0.6666666666666666</v>
      </c>
      <c r="P22" s="84">
        <v>0.6666666666666666</v>
      </c>
      <c r="Q22" s="84">
        <v>0</v>
      </c>
      <c r="R22" s="142">
        <v>0.4236559139784946</v>
      </c>
      <c r="S22" s="143">
        <v>0.369892473</v>
      </c>
      <c r="T22" s="144">
        <v>0.455531453</v>
      </c>
      <c r="V22" s="402">
        <v>5</v>
      </c>
      <c r="W22" s="139" t="s">
        <v>17</v>
      </c>
      <c r="X22" s="80">
        <v>0</v>
      </c>
      <c r="Y22" s="81">
        <v>0</v>
      </c>
      <c r="Z22" s="81">
        <v>0</v>
      </c>
      <c r="AA22" s="81">
        <v>0</v>
      </c>
      <c r="AB22" s="81">
        <v>0</v>
      </c>
      <c r="AC22" s="82">
        <v>0</v>
      </c>
      <c r="AD22" s="80">
        <f t="shared" si="2"/>
        <v>0</v>
      </c>
      <c r="AE22" s="81"/>
      <c r="AF22" s="82"/>
      <c r="AG22" s="80">
        <v>7</v>
      </c>
      <c r="AH22" s="81">
        <v>14</v>
      </c>
      <c r="AI22" s="141">
        <v>17</v>
      </c>
      <c r="AJ22" s="86">
        <f t="shared" si="3"/>
        <v>0</v>
      </c>
      <c r="AK22" s="84">
        <v>0</v>
      </c>
      <c r="AL22" s="85">
        <v>0</v>
      </c>
      <c r="AM22" s="142">
        <v>0.015053763440860216</v>
      </c>
      <c r="AN22" s="143">
        <v>0.030107527</v>
      </c>
      <c r="AO22" s="144">
        <v>0.036876356</v>
      </c>
    </row>
    <row r="23" spans="1:41" s="145" customFormat="1" ht="13.5" customHeight="1">
      <c r="A23" s="402"/>
      <c r="B23" s="129" t="s">
        <v>18</v>
      </c>
      <c r="C23" s="74">
        <v>2</v>
      </c>
      <c r="D23" s="75"/>
      <c r="E23" s="75"/>
      <c r="F23" s="75"/>
      <c r="G23" s="75">
        <v>2</v>
      </c>
      <c r="H23" s="76"/>
      <c r="I23" s="74">
        <f t="shared" si="0"/>
        <v>4</v>
      </c>
      <c r="J23" s="75">
        <v>1</v>
      </c>
      <c r="K23" s="76">
        <v>0</v>
      </c>
      <c r="L23" s="74">
        <v>176</v>
      </c>
      <c r="M23" s="75">
        <v>180</v>
      </c>
      <c r="N23" s="130">
        <v>176</v>
      </c>
      <c r="O23" s="31">
        <f t="shared" si="1"/>
        <v>0.6666666666666666</v>
      </c>
      <c r="P23" s="32">
        <v>0.16666666666666666</v>
      </c>
      <c r="Q23" s="32">
        <v>0</v>
      </c>
      <c r="R23" s="131">
        <v>0.3793103448275862</v>
      </c>
      <c r="S23" s="132">
        <v>0.388768898</v>
      </c>
      <c r="T23" s="133">
        <v>0.380952381</v>
      </c>
      <c r="V23" s="402"/>
      <c r="W23" s="129" t="s">
        <v>18</v>
      </c>
      <c r="X23" s="74">
        <v>0</v>
      </c>
      <c r="Y23" s="75">
        <v>0</v>
      </c>
      <c r="Z23" s="75">
        <v>0</v>
      </c>
      <c r="AA23" s="75">
        <v>0</v>
      </c>
      <c r="AB23" s="75">
        <v>0</v>
      </c>
      <c r="AC23" s="76">
        <v>0</v>
      </c>
      <c r="AD23" s="74">
        <f t="shared" si="2"/>
        <v>0</v>
      </c>
      <c r="AE23" s="75"/>
      <c r="AF23" s="76"/>
      <c r="AG23" s="74">
        <v>11</v>
      </c>
      <c r="AH23" s="75">
        <v>1</v>
      </c>
      <c r="AI23" s="130">
        <v>5</v>
      </c>
      <c r="AJ23" s="34">
        <f t="shared" si="3"/>
        <v>0</v>
      </c>
      <c r="AK23" s="32">
        <v>0</v>
      </c>
      <c r="AL23" s="33">
        <v>0</v>
      </c>
      <c r="AM23" s="131">
        <v>0.023706896551724137</v>
      </c>
      <c r="AN23" s="132">
        <v>0.002159827</v>
      </c>
      <c r="AO23" s="133">
        <v>0.010822511</v>
      </c>
    </row>
    <row r="24" spans="1:41" s="145" customFormat="1" ht="13.5" customHeight="1">
      <c r="A24" s="402"/>
      <c r="B24" s="129" t="s">
        <v>19</v>
      </c>
      <c r="C24" s="74">
        <v>2</v>
      </c>
      <c r="D24" s="75"/>
      <c r="E24" s="75"/>
      <c r="F24" s="75"/>
      <c r="G24" s="75">
        <v>6</v>
      </c>
      <c r="H24" s="76"/>
      <c r="I24" s="74">
        <f t="shared" si="0"/>
        <v>8</v>
      </c>
      <c r="J24" s="75">
        <v>10</v>
      </c>
      <c r="K24" s="76">
        <v>0</v>
      </c>
      <c r="L24" s="74">
        <v>218</v>
      </c>
      <c r="M24" s="75">
        <v>195</v>
      </c>
      <c r="N24" s="130">
        <v>164</v>
      </c>
      <c r="O24" s="31">
        <f t="shared" si="1"/>
        <v>1.3333333333333333</v>
      </c>
      <c r="P24" s="32">
        <v>1.6666666666666667</v>
      </c>
      <c r="Q24" s="32">
        <v>0</v>
      </c>
      <c r="R24" s="131">
        <v>0.46881720430107526</v>
      </c>
      <c r="S24" s="132">
        <v>0.421166307</v>
      </c>
      <c r="T24" s="133">
        <v>0.354978355</v>
      </c>
      <c r="V24" s="402"/>
      <c r="W24" s="129" t="s">
        <v>19</v>
      </c>
      <c r="X24" s="74">
        <v>0</v>
      </c>
      <c r="Y24" s="75">
        <v>0</v>
      </c>
      <c r="Z24" s="75">
        <v>0</v>
      </c>
      <c r="AA24" s="75">
        <v>0</v>
      </c>
      <c r="AB24" s="75">
        <v>0</v>
      </c>
      <c r="AC24" s="76">
        <v>0</v>
      </c>
      <c r="AD24" s="74">
        <f t="shared" si="2"/>
        <v>0</v>
      </c>
      <c r="AE24" s="75"/>
      <c r="AF24" s="76"/>
      <c r="AG24" s="74">
        <v>18</v>
      </c>
      <c r="AH24" s="75">
        <v>13</v>
      </c>
      <c r="AI24" s="130">
        <v>10</v>
      </c>
      <c r="AJ24" s="34">
        <f t="shared" si="3"/>
        <v>0</v>
      </c>
      <c r="AK24" s="32">
        <v>0</v>
      </c>
      <c r="AL24" s="33">
        <v>0</v>
      </c>
      <c r="AM24" s="131">
        <v>0.03870967741935484</v>
      </c>
      <c r="AN24" s="132">
        <v>0.028077754</v>
      </c>
      <c r="AO24" s="133">
        <v>0.021645022</v>
      </c>
    </row>
    <row r="25" spans="1:41" s="145" customFormat="1" ht="13.5" customHeight="1">
      <c r="A25" s="402"/>
      <c r="B25" s="129" t="s">
        <v>20</v>
      </c>
      <c r="C25" s="74">
        <v>1</v>
      </c>
      <c r="D25" s="75"/>
      <c r="E25" s="75"/>
      <c r="F25" s="75"/>
      <c r="G25" s="75">
        <v>3</v>
      </c>
      <c r="H25" s="76"/>
      <c r="I25" s="74">
        <f t="shared" si="0"/>
        <v>4</v>
      </c>
      <c r="J25" s="75">
        <v>13</v>
      </c>
      <c r="K25" s="76">
        <v>0</v>
      </c>
      <c r="L25" s="74">
        <v>215</v>
      </c>
      <c r="M25" s="75">
        <v>200</v>
      </c>
      <c r="N25" s="130">
        <v>182</v>
      </c>
      <c r="O25" s="31">
        <f t="shared" si="1"/>
        <v>0.6666666666666666</v>
      </c>
      <c r="P25" s="32">
        <v>2.1666666666666665</v>
      </c>
      <c r="Q25" s="32">
        <v>0</v>
      </c>
      <c r="R25" s="131">
        <v>0.46436285097192226</v>
      </c>
      <c r="S25" s="132">
        <v>0.431965443</v>
      </c>
      <c r="T25" s="133">
        <v>0.393939394</v>
      </c>
      <c r="V25" s="402"/>
      <c r="W25" s="129" t="s">
        <v>20</v>
      </c>
      <c r="X25" s="74">
        <v>0</v>
      </c>
      <c r="Y25" s="75">
        <v>0</v>
      </c>
      <c r="Z25" s="75">
        <v>0</v>
      </c>
      <c r="AA25" s="75">
        <v>0</v>
      </c>
      <c r="AB25" s="75">
        <v>0</v>
      </c>
      <c r="AC25" s="76">
        <v>0</v>
      </c>
      <c r="AD25" s="74">
        <f t="shared" si="2"/>
        <v>0</v>
      </c>
      <c r="AE25" s="75"/>
      <c r="AF25" s="76"/>
      <c r="AG25" s="74">
        <v>7</v>
      </c>
      <c r="AH25" s="75">
        <v>12</v>
      </c>
      <c r="AI25" s="130">
        <v>13</v>
      </c>
      <c r="AJ25" s="34">
        <f t="shared" si="3"/>
        <v>0</v>
      </c>
      <c r="AK25" s="32">
        <v>0</v>
      </c>
      <c r="AL25" s="33">
        <v>0</v>
      </c>
      <c r="AM25" s="131">
        <v>0.01511879049676026</v>
      </c>
      <c r="AN25" s="132">
        <v>0.025917927</v>
      </c>
      <c r="AO25" s="133">
        <v>0.028138528</v>
      </c>
    </row>
    <row r="26" spans="1:41" s="145" customFormat="1" ht="13.5" customHeight="1">
      <c r="A26" s="402">
        <v>6</v>
      </c>
      <c r="B26" s="139" t="s">
        <v>21</v>
      </c>
      <c r="C26" s="80">
        <v>4</v>
      </c>
      <c r="D26" s="81"/>
      <c r="E26" s="81"/>
      <c r="F26" s="81"/>
      <c r="G26" s="81">
        <v>2</v>
      </c>
      <c r="H26" s="82"/>
      <c r="I26" s="80">
        <f t="shared" si="0"/>
        <v>6</v>
      </c>
      <c r="J26" s="81">
        <v>5</v>
      </c>
      <c r="K26" s="82">
        <v>0</v>
      </c>
      <c r="L26" s="80">
        <v>234</v>
      </c>
      <c r="M26" s="81">
        <v>240</v>
      </c>
      <c r="N26" s="141">
        <v>183</v>
      </c>
      <c r="O26" s="83">
        <f t="shared" si="1"/>
        <v>1</v>
      </c>
      <c r="P26" s="84">
        <v>0.8333333333333334</v>
      </c>
      <c r="Q26" s="84">
        <v>0</v>
      </c>
      <c r="R26" s="142">
        <v>0.5043103448275862</v>
      </c>
      <c r="S26" s="143">
        <v>0.520607375</v>
      </c>
      <c r="T26" s="144">
        <v>0.394396552</v>
      </c>
      <c r="V26" s="402">
        <v>6</v>
      </c>
      <c r="W26" s="139" t="s">
        <v>21</v>
      </c>
      <c r="X26" s="80">
        <v>0</v>
      </c>
      <c r="Y26" s="81">
        <v>0</v>
      </c>
      <c r="Z26" s="81">
        <v>0</v>
      </c>
      <c r="AA26" s="81">
        <v>0</v>
      </c>
      <c r="AB26" s="81">
        <v>0</v>
      </c>
      <c r="AC26" s="82">
        <v>0</v>
      </c>
      <c r="AD26" s="80">
        <f t="shared" si="2"/>
        <v>0</v>
      </c>
      <c r="AE26" s="81"/>
      <c r="AF26" s="82"/>
      <c r="AG26" s="80">
        <v>9</v>
      </c>
      <c r="AH26" s="81">
        <v>11</v>
      </c>
      <c r="AI26" s="141">
        <v>11</v>
      </c>
      <c r="AJ26" s="86">
        <f t="shared" si="3"/>
        <v>0</v>
      </c>
      <c r="AK26" s="84">
        <v>0</v>
      </c>
      <c r="AL26" s="85">
        <v>0</v>
      </c>
      <c r="AM26" s="142">
        <v>0.01939655172413793</v>
      </c>
      <c r="AN26" s="143">
        <v>0.023861171</v>
      </c>
      <c r="AO26" s="144">
        <v>0.023706897</v>
      </c>
    </row>
    <row r="27" spans="1:41" s="145" customFormat="1" ht="13.5" customHeight="1">
      <c r="A27" s="402"/>
      <c r="B27" s="129" t="s">
        <v>22</v>
      </c>
      <c r="C27" s="74">
        <v>1</v>
      </c>
      <c r="D27" s="75"/>
      <c r="E27" s="75"/>
      <c r="F27" s="75"/>
      <c r="G27" s="75">
        <v>3</v>
      </c>
      <c r="H27" s="76"/>
      <c r="I27" s="74">
        <f t="shared" si="0"/>
        <v>4</v>
      </c>
      <c r="J27" s="75">
        <v>7</v>
      </c>
      <c r="K27" s="76">
        <v>2</v>
      </c>
      <c r="L27" s="74">
        <v>237</v>
      </c>
      <c r="M27" s="75">
        <v>210</v>
      </c>
      <c r="N27" s="130">
        <v>184</v>
      </c>
      <c r="O27" s="31">
        <f t="shared" si="1"/>
        <v>0.6666666666666666</v>
      </c>
      <c r="P27" s="32">
        <v>1.1666666666666667</v>
      </c>
      <c r="Q27" s="32">
        <v>0.3333333333333333</v>
      </c>
      <c r="R27" s="131">
        <v>0.5118790496760259</v>
      </c>
      <c r="S27" s="132">
        <v>0.451612903</v>
      </c>
      <c r="T27" s="133">
        <v>0.395698925</v>
      </c>
      <c r="V27" s="402"/>
      <c r="W27" s="129" t="s">
        <v>22</v>
      </c>
      <c r="X27" s="74">
        <v>0</v>
      </c>
      <c r="Y27" s="75">
        <v>0</v>
      </c>
      <c r="Z27" s="75">
        <v>0</v>
      </c>
      <c r="AA27" s="75">
        <v>0</v>
      </c>
      <c r="AB27" s="75">
        <v>0</v>
      </c>
      <c r="AC27" s="76">
        <v>0</v>
      </c>
      <c r="AD27" s="74">
        <f t="shared" si="2"/>
        <v>0</v>
      </c>
      <c r="AE27" s="75"/>
      <c r="AF27" s="76"/>
      <c r="AG27" s="74">
        <v>16</v>
      </c>
      <c r="AH27" s="75">
        <v>11</v>
      </c>
      <c r="AI27" s="130">
        <v>11</v>
      </c>
      <c r="AJ27" s="34">
        <f t="shared" si="3"/>
        <v>0</v>
      </c>
      <c r="AK27" s="32">
        <v>0</v>
      </c>
      <c r="AL27" s="33">
        <v>0</v>
      </c>
      <c r="AM27" s="131">
        <v>0.03455723542116631</v>
      </c>
      <c r="AN27" s="132">
        <v>0.023655914</v>
      </c>
      <c r="AO27" s="133">
        <v>0.023655914</v>
      </c>
    </row>
    <row r="28" spans="1:41" s="145" customFormat="1" ht="13.5" customHeight="1">
      <c r="A28" s="402"/>
      <c r="B28" s="129" t="s">
        <v>23</v>
      </c>
      <c r="C28" s="74">
        <v>2</v>
      </c>
      <c r="D28" s="75"/>
      <c r="E28" s="75"/>
      <c r="F28" s="75"/>
      <c r="G28" s="75">
        <v>2</v>
      </c>
      <c r="H28" s="76"/>
      <c r="I28" s="74">
        <f t="shared" si="0"/>
        <v>4</v>
      </c>
      <c r="J28" s="75">
        <v>11</v>
      </c>
      <c r="K28" s="76">
        <v>2</v>
      </c>
      <c r="L28" s="74">
        <v>252</v>
      </c>
      <c r="M28" s="75">
        <v>222</v>
      </c>
      <c r="N28" s="130">
        <v>168</v>
      </c>
      <c r="O28" s="31">
        <f t="shared" si="1"/>
        <v>0.6666666666666666</v>
      </c>
      <c r="P28" s="32">
        <v>1.8333333333333333</v>
      </c>
      <c r="Q28" s="32">
        <v>0.3333333333333333</v>
      </c>
      <c r="R28" s="131">
        <v>0.5442764578833693</v>
      </c>
      <c r="S28" s="132">
        <v>0.47639485</v>
      </c>
      <c r="T28" s="133">
        <v>0.362850972</v>
      </c>
      <c r="V28" s="402"/>
      <c r="W28" s="129" t="s">
        <v>23</v>
      </c>
      <c r="X28" s="74">
        <v>0</v>
      </c>
      <c r="Y28" s="75">
        <v>0</v>
      </c>
      <c r="Z28" s="75">
        <v>0</v>
      </c>
      <c r="AA28" s="75">
        <v>0</v>
      </c>
      <c r="AB28" s="75">
        <v>0</v>
      </c>
      <c r="AC28" s="76">
        <v>0</v>
      </c>
      <c r="AD28" s="74">
        <f t="shared" si="2"/>
        <v>0</v>
      </c>
      <c r="AE28" s="75"/>
      <c r="AF28" s="76"/>
      <c r="AG28" s="74">
        <v>17</v>
      </c>
      <c r="AH28" s="75">
        <v>10</v>
      </c>
      <c r="AI28" s="130">
        <v>11</v>
      </c>
      <c r="AJ28" s="34">
        <f t="shared" si="3"/>
        <v>0</v>
      </c>
      <c r="AK28" s="32">
        <v>0</v>
      </c>
      <c r="AL28" s="33">
        <v>0</v>
      </c>
      <c r="AM28" s="131">
        <v>0.0367170626349892</v>
      </c>
      <c r="AN28" s="132">
        <v>0.021459227</v>
      </c>
      <c r="AO28" s="133">
        <v>0.023758099</v>
      </c>
    </row>
    <row r="29" spans="1:41" s="145" customFormat="1" ht="13.5" customHeight="1">
      <c r="A29" s="402"/>
      <c r="B29" s="129" t="s">
        <v>24</v>
      </c>
      <c r="C29" s="74">
        <v>1</v>
      </c>
      <c r="D29" s="75"/>
      <c r="E29" s="75"/>
      <c r="F29" s="75"/>
      <c r="G29" s="75">
        <v>7</v>
      </c>
      <c r="H29" s="76"/>
      <c r="I29" s="74">
        <f t="shared" si="0"/>
        <v>8</v>
      </c>
      <c r="J29" s="75">
        <v>13</v>
      </c>
      <c r="K29" s="76">
        <v>2</v>
      </c>
      <c r="L29" s="74">
        <v>208</v>
      </c>
      <c r="M29" s="75">
        <v>224</v>
      </c>
      <c r="N29" s="130">
        <v>185</v>
      </c>
      <c r="O29" s="31">
        <f t="shared" si="1"/>
        <v>1.3333333333333333</v>
      </c>
      <c r="P29" s="32">
        <v>2.1666666666666665</v>
      </c>
      <c r="Q29" s="32">
        <v>0.3333333333333333</v>
      </c>
      <c r="R29" s="131">
        <v>0.44731182795698926</v>
      </c>
      <c r="S29" s="132">
        <v>0.482758621</v>
      </c>
      <c r="T29" s="133">
        <v>0.398706897</v>
      </c>
      <c r="V29" s="402"/>
      <c r="W29" s="129" t="s">
        <v>24</v>
      </c>
      <c r="X29" s="74">
        <v>0</v>
      </c>
      <c r="Y29" s="75">
        <v>0</v>
      </c>
      <c r="Z29" s="75">
        <v>0</v>
      </c>
      <c r="AA29" s="75">
        <v>0</v>
      </c>
      <c r="AB29" s="75">
        <v>0</v>
      </c>
      <c r="AC29" s="76">
        <v>0</v>
      </c>
      <c r="AD29" s="74">
        <f t="shared" si="2"/>
        <v>0</v>
      </c>
      <c r="AE29" s="75"/>
      <c r="AF29" s="76"/>
      <c r="AG29" s="74">
        <v>10</v>
      </c>
      <c r="AH29" s="75">
        <v>13</v>
      </c>
      <c r="AI29" s="130">
        <v>15</v>
      </c>
      <c r="AJ29" s="34">
        <f t="shared" si="3"/>
        <v>0</v>
      </c>
      <c r="AK29" s="32">
        <v>0</v>
      </c>
      <c r="AL29" s="33">
        <v>0</v>
      </c>
      <c r="AM29" s="131">
        <v>0.021505376344086023</v>
      </c>
      <c r="AN29" s="132">
        <v>0.028017241</v>
      </c>
      <c r="AO29" s="133">
        <v>0.032327586</v>
      </c>
    </row>
    <row r="30" spans="1:41" s="145" customFormat="1" ht="13.5" customHeight="1">
      <c r="A30" s="402">
        <v>7</v>
      </c>
      <c r="B30" s="139" t="s">
        <v>25</v>
      </c>
      <c r="C30" s="80">
        <v>2</v>
      </c>
      <c r="D30" s="81"/>
      <c r="E30" s="81"/>
      <c r="F30" s="81"/>
      <c r="G30" s="81">
        <v>6</v>
      </c>
      <c r="H30" s="82"/>
      <c r="I30" s="80">
        <f t="shared" si="0"/>
        <v>8</v>
      </c>
      <c r="J30" s="81">
        <v>6</v>
      </c>
      <c r="K30" s="82">
        <v>1</v>
      </c>
      <c r="L30" s="80">
        <v>190</v>
      </c>
      <c r="M30" s="81">
        <v>219</v>
      </c>
      <c r="N30" s="141">
        <v>163</v>
      </c>
      <c r="O30" s="83">
        <f t="shared" si="1"/>
        <v>1.3333333333333333</v>
      </c>
      <c r="P30" s="84">
        <v>1</v>
      </c>
      <c r="Q30" s="84">
        <v>0.16666666666666666</v>
      </c>
      <c r="R30" s="142">
        <v>0.4103671706263499</v>
      </c>
      <c r="S30" s="143">
        <v>0.470967742</v>
      </c>
      <c r="T30" s="144">
        <v>0.351293103</v>
      </c>
      <c r="V30" s="402">
        <v>7</v>
      </c>
      <c r="W30" s="139" t="s">
        <v>25</v>
      </c>
      <c r="X30" s="80">
        <v>0</v>
      </c>
      <c r="Y30" s="81">
        <v>0</v>
      </c>
      <c r="Z30" s="81">
        <v>0</v>
      </c>
      <c r="AA30" s="81">
        <v>0</v>
      </c>
      <c r="AB30" s="81">
        <v>0</v>
      </c>
      <c r="AC30" s="82">
        <v>0</v>
      </c>
      <c r="AD30" s="80">
        <f t="shared" si="2"/>
        <v>0</v>
      </c>
      <c r="AE30" s="81"/>
      <c r="AF30" s="82"/>
      <c r="AG30" s="80">
        <v>19</v>
      </c>
      <c r="AH30" s="81">
        <v>13</v>
      </c>
      <c r="AI30" s="141">
        <v>10</v>
      </c>
      <c r="AJ30" s="86">
        <f t="shared" si="3"/>
        <v>0</v>
      </c>
      <c r="AK30" s="84">
        <v>0</v>
      </c>
      <c r="AL30" s="85">
        <v>0</v>
      </c>
      <c r="AM30" s="142">
        <v>0.04103671706263499</v>
      </c>
      <c r="AN30" s="143">
        <v>0.027956989</v>
      </c>
      <c r="AO30" s="144">
        <v>0.021551724</v>
      </c>
    </row>
    <row r="31" spans="1:41" s="145" customFormat="1" ht="13.5" customHeight="1">
      <c r="A31" s="402"/>
      <c r="B31" s="129" t="s">
        <v>26</v>
      </c>
      <c r="C31" s="74"/>
      <c r="D31" s="75"/>
      <c r="E31" s="75">
        <v>2</v>
      </c>
      <c r="F31" s="75"/>
      <c r="G31" s="75"/>
      <c r="H31" s="76"/>
      <c r="I31" s="74">
        <f t="shared" si="0"/>
        <v>2</v>
      </c>
      <c r="J31" s="75">
        <v>7</v>
      </c>
      <c r="K31" s="76">
        <v>2</v>
      </c>
      <c r="L31" s="74">
        <v>188</v>
      </c>
      <c r="M31" s="75">
        <v>207</v>
      </c>
      <c r="N31" s="130">
        <v>156</v>
      </c>
      <c r="O31" s="31">
        <f t="shared" si="1"/>
        <v>0.3333333333333333</v>
      </c>
      <c r="P31" s="32">
        <v>1.1666666666666667</v>
      </c>
      <c r="Q31" s="32">
        <v>0.3333333333333333</v>
      </c>
      <c r="R31" s="131">
        <v>0.4060475161987041</v>
      </c>
      <c r="S31" s="132">
        <v>0.447084233</v>
      </c>
      <c r="T31" s="133">
        <v>0.336206897</v>
      </c>
      <c r="V31" s="402"/>
      <c r="W31" s="129" t="s">
        <v>26</v>
      </c>
      <c r="X31" s="74">
        <v>0</v>
      </c>
      <c r="Y31" s="75">
        <v>0</v>
      </c>
      <c r="Z31" s="75">
        <v>0</v>
      </c>
      <c r="AA31" s="75">
        <v>0</v>
      </c>
      <c r="AB31" s="75">
        <v>0</v>
      </c>
      <c r="AC31" s="76">
        <v>0</v>
      </c>
      <c r="AD31" s="74">
        <f t="shared" si="2"/>
        <v>0</v>
      </c>
      <c r="AE31" s="75"/>
      <c r="AF31" s="76"/>
      <c r="AG31" s="74">
        <v>7</v>
      </c>
      <c r="AH31" s="75">
        <v>6</v>
      </c>
      <c r="AI31" s="130">
        <v>13</v>
      </c>
      <c r="AJ31" s="34">
        <f t="shared" si="3"/>
        <v>0</v>
      </c>
      <c r="AK31" s="32">
        <v>0</v>
      </c>
      <c r="AL31" s="33">
        <v>0</v>
      </c>
      <c r="AM31" s="131">
        <v>0.01511879049676026</v>
      </c>
      <c r="AN31" s="132">
        <v>0.012958963</v>
      </c>
      <c r="AO31" s="133">
        <v>0.028017241</v>
      </c>
    </row>
    <row r="32" spans="1:41" s="145" customFormat="1" ht="13.5" customHeight="1">
      <c r="A32" s="402"/>
      <c r="B32" s="129" t="s">
        <v>27</v>
      </c>
      <c r="C32" s="74">
        <v>1</v>
      </c>
      <c r="D32" s="75"/>
      <c r="E32" s="75">
        <v>1</v>
      </c>
      <c r="F32" s="75"/>
      <c r="G32" s="75"/>
      <c r="H32" s="76"/>
      <c r="I32" s="74">
        <f t="shared" si="0"/>
        <v>2</v>
      </c>
      <c r="J32" s="75">
        <v>6</v>
      </c>
      <c r="K32" s="76">
        <v>5</v>
      </c>
      <c r="L32" s="74">
        <v>156</v>
      </c>
      <c r="M32" s="75">
        <v>182</v>
      </c>
      <c r="N32" s="130">
        <v>201</v>
      </c>
      <c r="O32" s="31">
        <f t="shared" si="1"/>
        <v>0.3333333333333333</v>
      </c>
      <c r="P32" s="32">
        <v>1</v>
      </c>
      <c r="Q32" s="32">
        <v>0.8333333333333334</v>
      </c>
      <c r="R32" s="131">
        <v>0.33620689655172414</v>
      </c>
      <c r="S32" s="132">
        <v>0.389721627</v>
      </c>
      <c r="T32" s="133">
        <v>0.433189655</v>
      </c>
      <c r="V32" s="402"/>
      <c r="W32" s="129" t="s">
        <v>27</v>
      </c>
      <c r="X32" s="74">
        <v>0</v>
      </c>
      <c r="Y32" s="75">
        <v>0</v>
      </c>
      <c r="Z32" s="75">
        <v>0</v>
      </c>
      <c r="AA32" s="75">
        <v>0</v>
      </c>
      <c r="AB32" s="75">
        <v>0</v>
      </c>
      <c r="AC32" s="76">
        <v>0</v>
      </c>
      <c r="AD32" s="74">
        <f t="shared" si="2"/>
        <v>0</v>
      </c>
      <c r="AE32" s="75"/>
      <c r="AF32" s="76"/>
      <c r="AG32" s="74">
        <v>18</v>
      </c>
      <c r="AH32" s="75">
        <v>5</v>
      </c>
      <c r="AI32" s="130">
        <v>9</v>
      </c>
      <c r="AJ32" s="34">
        <f t="shared" si="3"/>
        <v>0</v>
      </c>
      <c r="AK32" s="32">
        <v>0</v>
      </c>
      <c r="AL32" s="33">
        <v>0</v>
      </c>
      <c r="AM32" s="131">
        <v>0.03879310344827586</v>
      </c>
      <c r="AN32" s="132">
        <v>0.010706638</v>
      </c>
      <c r="AO32" s="133">
        <v>0.019396552</v>
      </c>
    </row>
    <row r="33" spans="1:41" s="145" customFormat="1" ht="13.5" customHeight="1">
      <c r="A33" s="402"/>
      <c r="B33" s="129" t="s">
        <v>28</v>
      </c>
      <c r="C33" s="74"/>
      <c r="D33" s="75"/>
      <c r="E33" s="75">
        <v>1</v>
      </c>
      <c r="F33" s="75"/>
      <c r="G33" s="75">
        <v>1</v>
      </c>
      <c r="H33" s="76"/>
      <c r="I33" s="74">
        <f t="shared" si="0"/>
        <v>2</v>
      </c>
      <c r="J33" s="75">
        <v>3</v>
      </c>
      <c r="K33" s="76">
        <v>1</v>
      </c>
      <c r="L33" s="74">
        <v>172</v>
      </c>
      <c r="M33" s="75">
        <v>165</v>
      </c>
      <c r="N33" s="130">
        <v>190</v>
      </c>
      <c r="O33" s="31">
        <f t="shared" si="1"/>
        <v>0.3333333333333333</v>
      </c>
      <c r="P33" s="32">
        <v>0.5</v>
      </c>
      <c r="Q33" s="32">
        <v>0.16666666666666666</v>
      </c>
      <c r="R33" s="131">
        <v>0.37310195227765725</v>
      </c>
      <c r="S33" s="132">
        <v>0.355603448</v>
      </c>
      <c r="T33" s="133">
        <v>0.410367171</v>
      </c>
      <c r="V33" s="402"/>
      <c r="W33" s="129" t="s">
        <v>28</v>
      </c>
      <c r="X33" s="74">
        <v>0</v>
      </c>
      <c r="Y33" s="75">
        <v>0</v>
      </c>
      <c r="Z33" s="75">
        <v>0</v>
      </c>
      <c r="AA33" s="75">
        <v>0</v>
      </c>
      <c r="AB33" s="75">
        <v>0</v>
      </c>
      <c r="AC33" s="76">
        <v>0</v>
      </c>
      <c r="AD33" s="74">
        <f t="shared" si="2"/>
        <v>0</v>
      </c>
      <c r="AE33" s="75"/>
      <c r="AF33" s="76"/>
      <c r="AG33" s="74">
        <v>11</v>
      </c>
      <c r="AH33" s="75">
        <v>9</v>
      </c>
      <c r="AI33" s="130">
        <v>10</v>
      </c>
      <c r="AJ33" s="34">
        <f t="shared" si="3"/>
        <v>0</v>
      </c>
      <c r="AK33" s="32">
        <v>0</v>
      </c>
      <c r="AL33" s="33">
        <v>0</v>
      </c>
      <c r="AM33" s="131">
        <v>0.02386117136659436</v>
      </c>
      <c r="AN33" s="132">
        <v>0.019396552</v>
      </c>
      <c r="AO33" s="133">
        <v>0.021598272</v>
      </c>
    </row>
    <row r="34" spans="1:41" s="145" customFormat="1" ht="13.5" customHeight="1">
      <c r="A34" s="402"/>
      <c r="B34" s="129" t="s">
        <v>29</v>
      </c>
      <c r="C34" s="74">
        <v>1</v>
      </c>
      <c r="D34" s="75"/>
      <c r="E34" s="75"/>
      <c r="F34" s="75"/>
      <c r="G34" s="75">
        <v>3</v>
      </c>
      <c r="H34" s="76"/>
      <c r="I34" s="74">
        <f t="shared" si="0"/>
        <v>4</v>
      </c>
      <c r="J34" s="75">
        <v>3</v>
      </c>
      <c r="K34" s="76">
        <v>0</v>
      </c>
      <c r="L34" s="74">
        <v>170</v>
      </c>
      <c r="M34" s="75">
        <v>162</v>
      </c>
      <c r="N34" s="130">
        <v>154</v>
      </c>
      <c r="O34" s="31">
        <f t="shared" si="1"/>
        <v>0.6666666666666666</v>
      </c>
      <c r="P34" s="32">
        <v>0.5</v>
      </c>
      <c r="Q34" s="32">
        <v>0</v>
      </c>
      <c r="R34" s="131">
        <v>0.36796536796536794</v>
      </c>
      <c r="S34" s="132">
        <v>0.348387097</v>
      </c>
      <c r="T34" s="133">
        <v>0.331182796</v>
      </c>
      <c r="V34" s="402"/>
      <c r="W34" s="129" t="s">
        <v>29</v>
      </c>
      <c r="X34" s="74">
        <v>0</v>
      </c>
      <c r="Y34" s="75">
        <v>0</v>
      </c>
      <c r="Z34" s="75">
        <v>0</v>
      </c>
      <c r="AA34" s="75">
        <v>0</v>
      </c>
      <c r="AB34" s="75">
        <v>0</v>
      </c>
      <c r="AC34" s="76">
        <v>0</v>
      </c>
      <c r="AD34" s="74">
        <f t="shared" si="2"/>
        <v>0</v>
      </c>
      <c r="AE34" s="75"/>
      <c r="AF34" s="76"/>
      <c r="AG34" s="74">
        <v>19</v>
      </c>
      <c r="AH34" s="75">
        <v>12</v>
      </c>
      <c r="AI34" s="130">
        <v>6</v>
      </c>
      <c r="AJ34" s="34">
        <f t="shared" si="3"/>
        <v>0</v>
      </c>
      <c r="AK34" s="32">
        <v>0</v>
      </c>
      <c r="AL34" s="33">
        <v>0</v>
      </c>
      <c r="AM34" s="131">
        <v>0.04112554112554113</v>
      </c>
      <c r="AN34" s="132">
        <v>0.025806452</v>
      </c>
      <c r="AO34" s="133">
        <v>0.012903226</v>
      </c>
    </row>
    <row r="35" spans="1:41" s="145" customFormat="1" ht="13.5" customHeight="1">
      <c r="A35" s="402">
        <v>8</v>
      </c>
      <c r="B35" s="139" t="s">
        <v>30</v>
      </c>
      <c r="C35" s="80">
        <v>2</v>
      </c>
      <c r="D35" s="81"/>
      <c r="E35" s="81"/>
      <c r="F35" s="81"/>
      <c r="G35" s="81">
        <v>2</v>
      </c>
      <c r="H35" s="82"/>
      <c r="I35" s="80">
        <f t="shared" si="0"/>
        <v>4</v>
      </c>
      <c r="J35" s="81">
        <v>7</v>
      </c>
      <c r="K35" s="82">
        <v>3</v>
      </c>
      <c r="L35" s="80">
        <v>160</v>
      </c>
      <c r="M35" s="81">
        <v>148</v>
      </c>
      <c r="N35" s="141">
        <v>169</v>
      </c>
      <c r="O35" s="83">
        <f t="shared" si="1"/>
        <v>0.6666666666666666</v>
      </c>
      <c r="P35" s="84">
        <v>1.1666666666666667</v>
      </c>
      <c r="Q35" s="84">
        <v>0.5</v>
      </c>
      <c r="R35" s="142">
        <v>0.3463203463203463</v>
      </c>
      <c r="S35" s="143">
        <v>0.319654428</v>
      </c>
      <c r="T35" s="144">
        <v>0.36344086</v>
      </c>
      <c r="V35" s="402">
        <v>8</v>
      </c>
      <c r="W35" s="139" t="s">
        <v>30</v>
      </c>
      <c r="X35" s="80">
        <v>0</v>
      </c>
      <c r="Y35" s="81">
        <v>0</v>
      </c>
      <c r="Z35" s="81">
        <v>0</v>
      </c>
      <c r="AA35" s="81">
        <v>0</v>
      </c>
      <c r="AB35" s="81">
        <v>0</v>
      </c>
      <c r="AC35" s="82">
        <v>0</v>
      </c>
      <c r="AD35" s="80">
        <f t="shared" si="2"/>
        <v>0</v>
      </c>
      <c r="AE35" s="81"/>
      <c r="AF35" s="82"/>
      <c r="AG35" s="80">
        <v>18</v>
      </c>
      <c r="AH35" s="81">
        <v>8</v>
      </c>
      <c r="AI35" s="141">
        <v>8</v>
      </c>
      <c r="AJ35" s="86">
        <f t="shared" si="3"/>
        <v>0</v>
      </c>
      <c r="AK35" s="84">
        <v>0</v>
      </c>
      <c r="AL35" s="85">
        <v>0</v>
      </c>
      <c r="AM35" s="142">
        <v>0.03896103896103896</v>
      </c>
      <c r="AN35" s="143">
        <v>0.017278618</v>
      </c>
      <c r="AO35" s="144">
        <v>0.017204301</v>
      </c>
    </row>
    <row r="36" spans="1:41" s="145" customFormat="1" ht="13.5" customHeight="1">
      <c r="A36" s="402"/>
      <c r="B36" s="129" t="s">
        <v>31</v>
      </c>
      <c r="C36" s="74">
        <v>1</v>
      </c>
      <c r="D36" s="75"/>
      <c r="E36" s="75"/>
      <c r="F36" s="75">
        <v>1</v>
      </c>
      <c r="G36" s="75">
        <v>2</v>
      </c>
      <c r="H36" s="76"/>
      <c r="I36" s="74">
        <f t="shared" si="0"/>
        <v>4</v>
      </c>
      <c r="J36" s="75">
        <v>4</v>
      </c>
      <c r="K36" s="76">
        <v>2</v>
      </c>
      <c r="L36" s="74">
        <v>157</v>
      </c>
      <c r="M36" s="75">
        <v>168</v>
      </c>
      <c r="N36" s="130">
        <v>172</v>
      </c>
      <c r="O36" s="31">
        <f t="shared" si="1"/>
        <v>0.6666666666666666</v>
      </c>
      <c r="P36" s="32">
        <v>0.6666666666666666</v>
      </c>
      <c r="Q36" s="32">
        <v>0.3333333333333333</v>
      </c>
      <c r="R36" s="131">
        <v>0.3405639913232104</v>
      </c>
      <c r="S36" s="132">
        <v>0.362068966</v>
      </c>
      <c r="T36" s="133">
        <v>0.369892473</v>
      </c>
      <c r="V36" s="402"/>
      <c r="W36" s="129" t="s">
        <v>31</v>
      </c>
      <c r="X36" s="74">
        <v>0</v>
      </c>
      <c r="Y36" s="75">
        <v>0</v>
      </c>
      <c r="Z36" s="75">
        <v>0</v>
      </c>
      <c r="AA36" s="75">
        <v>0</v>
      </c>
      <c r="AB36" s="75">
        <v>0</v>
      </c>
      <c r="AC36" s="76">
        <v>0</v>
      </c>
      <c r="AD36" s="74">
        <f t="shared" si="2"/>
        <v>0</v>
      </c>
      <c r="AE36" s="75"/>
      <c r="AF36" s="76"/>
      <c r="AG36" s="74">
        <v>17</v>
      </c>
      <c r="AH36" s="75">
        <v>7</v>
      </c>
      <c r="AI36" s="130">
        <v>11</v>
      </c>
      <c r="AJ36" s="34">
        <f t="shared" si="3"/>
        <v>0</v>
      </c>
      <c r="AK36" s="32">
        <v>0</v>
      </c>
      <c r="AL36" s="33">
        <v>0</v>
      </c>
      <c r="AM36" s="131">
        <v>0.0368763557483731</v>
      </c>
      <c r="AN36" s="132">
        <v>0.015086207</v>
      </c>
      <c r="AO36" s="133">
        <v>0.023655914</v>
      </c>
    </row>
    <row r="37" spans="1:41" s="145" customFormat="1" ht="13.5" customHeight="1">
      <c r="A37" s="402"/>
      <c r="B37" s="129" t="s">
        <v>32</v>
      </c>
      <c r="C37" s="74">
        <v>1</v>
      </c>
      <c r="D37" s="75"/>
      <c r="E37" s="75"/>
      <c r="F37" s="75"/>
      <c r="G37" s="75"/>
      <c r="H37" s="76"/>
      <c r="I37" s="74">
        <f t="shared" si="0"/>
        <v>1</v>
      </c>
      <c r="J37" s="75">
        <v>2</v>
      </c>
      <c r="K37" s="76">
        <v>1</v>
      </c>
      <c r="L37" s="74">
        <v>152</v>
      </c>
      <c r="M37" s="75">
        <v>179</v>
      </c>
      <c r="N37" s="130">
        <v>164</v>
      </c>
      <c r="O37" s="31">
        <f t="shared" si="1"/>
        <v>0.16666666666666666</v>
      </c>
      <c r="P37" s="32">
        <v>0.3333333333333333</v>
      </c>
      <c r="Q37" s="32">
        <v>0.16666666666666666</v>
      </c>
      <c r="R37" s="131">
        <v>0.33043478260869563</v>
      </c>
      <c r="S37" s="132">
        <v>0.383297645</v>
      </c>
      <c r="T37" s="133">
        <v>0.352688172</v>
      </c>
      <c r="V37" s="402"/>
      <c r="W37" s="129" t="s">
        <v>32</v>
      </c>
      <c r="X37" s="74">
        <v>0</v>
      </c>
      <c r="Y37" s="75">
        <v>0</v>
      </c>
      <c r="Z37" s="75">
        <v>0</v>
      </c>
      <c r="AA37" s="75">
        <v>0</v>
      </c>
      <c r="AB37" s="75">
        <v>0</v>
      </c>
      <c r="AC37" s="76">
        <v>0</v>
      </c>
      <c r="AD37" s="74">
        <f t="shared" si="2"/>
        <v>0</v>
      </c>
      <c r="AE37" s="75"/>
      <c r="AF37" s="76"/>
      <c r="AG37" s="74">
        <v>21</v>
      </c>
      <c r="AH37" s="75">
        <v>10</v>
      </c>
      <c r="AI37" s="130">
        <v>6</v>
      </c>
      <c r="AJ37" s="34">
        <f t="shared" si="3"/>
        <v>0</v>
      </c>
      <c r="AK37" s="32">
        <v>0</v>
      </c>
      <c r="AL37" s="33">
        <v>0</v>
      </c>
      <c r="AM37" s="131">
        <v>0.04565217391304348</v>
      </c>
      <c r="AN37" s="132">
        <v>0.021413276</v>
      </c>
      <c r="AO37" s="133">
        <v>0.012903226</v>
      </c>
    </row>
    <row r="38" spans="1:41" s="145" customFormat="1" ht="13.5" customHeight="1">
      <c r="A38" s="402"/>
      <c r="B38" s="129" t="s">
        <v>33</v>
      </c>
      <c r="C38" s="74">
        <v>1</v>
      </c>
      <c r="D38" s="75"/>
      <c r="E38" s="75"/>
      <c r="F38" s="75"/>
      <c r="G38" s="75">
        <v>1</v>
      </c>
      <c r="H38" s="76"/>
      <c r="I38" s="74">
        <f t="shared" si="0"/>
        <v>2</v>
      </c>
      <c r="J38" s="75">
        <v>4</v>
      </c>
      <c r="K38" s="76">
        <v>4</v>
      </c>
      <c r="L38" s="74">
        <v>143</v>
      </c>
      <c r="M38" s="75">
        <v>155</v>
      </c>
      <c r="N38" s="130">
        <v>172</v>
      </c>
      <c r="O38" s="31">
        <f t="shared" si="1"/>
        <v>0.3333333333333333</v>
      </c>
      <c r="P38" s="32">
        <v>0.6666666666666666</v>
      </c>
      <c r="Q38" s="32">
        <v>0.6666666666666666</v>
      </c>
      <c r="R38" s="131">
        <v>0.31019522776572667</v>
      </c>
      <c r="S38" s="132">
        <v>0.332618026</v>
      </c>
      <c r="T38" s="133">
        <v>0.371490281</v>
      </c>
      <c r="V38" s="402"/>
      <c r="W38" s="129" t="s">
        <v>33</v>
      </c>
      <c r="X38" s="74">
        <v>0</v>
      </c>
      <c r="Y38" s="75">
        <v>0</v>
      </c>
      <c r="Z38" s="75">
        <v>0</v>
      </c>
      <c r="AA38" s="75">
        <v>0</v>
      </c>
      <c r="AB38" s="75">
        <v>0</v>
      </c>
      <c r="AC38" s="76">
        <v>0</v>
      </c>
      <c r="AD38" s="74">
        <f t="shared" si="2"/>
        <v>0</v>
      </c>
      <c r="AE38" s="75"/>
      <c r="AF38" s="76"/>
      <c r="AG38" s="74">
        <v>19</v>
      </c>
      <c r="AH38" s="75">
        <v>15</v>
      </c>
      <c r="AI38" s="130">
        <v>12</v>
      </c>
      <c r="AJ38" s="34">
        <f t="shared" si="3"/>
        <v>0</v>
      </c>
      <c r="AK38" s="32">
        <v>0</v>
      </c>
      <c r="AL38" s="33">
        <v>0</v>
      </c>
      <c r="AM38" s="131">
        <v>0.04121475054229935</v>
      </c>
      <c r="AN38" s="132">
        <v>0.032188841</v>
      </c>
      <c r="AO38" s="133">
        <v>0.025917927</v>
      </c>
    </row>
    <row r="39" spans="1:41" s="145" customFormat="1" ht="13.5" customHeight="1">
      <c r="A39" s="402">
        <v>9</v>
      </c>
      <c r="B39" s="139" t="s">
        <v>34</v>
      </c>
      <c r="C39" s="80"/>
      <c r="D39" s="81"/>
      <c r="E39" s="81">
        <v>1</v>
      </c>
      <c r="F39" s="81"/>
      <c r="G39" s="81">
        <v>1</v>
      </c>
      <c r="H39" s="82"/>
      <c r="I39" s="80">
        <f t="shared" si="0"/>
        <v>2</v>
      </c>
      <c r="J39" s="81">
        <v>4</v>
      </c>
      <c r="K39" s="82">
        <v>3</v>
      </c>
      <c r="L39" s="80">
        <v>153</v>
      </c>
      <c r="M39" s="81">
        <v>146</v>
      </c>
      <c r="N39" s="141">
        <v>164</v>
      </c>
      <c r="O39" s="83">
        <f t="shared" si="1"/>
        <v>0.3333333333333333</v>
      </c>
      <c r="P39" s="84">
        <v>0.6666666666666666</v>
      </c>
      <c r="Q39" s="84">
        <v>0.5</v>
      </c>
      <c r="R39" s="142">
        <v>0.33260869565217394</v>
      </c>
      <c r="S39" s="143">
        <v>0.313978495</v>
      </c>
      <c r="T39" s="144">
        <v>0.354211663</v>
      </c>
      <c r="V39" s="402">
        <v>9</v>
      </c>
      <c r="W39" s="139" t="s">
        <v>34</v>
      </c>
      <c r="X39" s="80">
        <v>0</v>
      </c>
      <c r="Y39" s="81">
        <v>0</v>
      </c>
      <c r="Z39" s="81">
        <v>0</v>
      </c>
      <c r="AA39" s="81">
        <v>0</v>
      </c>
      <c r="AB39" s="81">
        <v>0</v>
      </c>
      <c r="AC39" s="82">
        <v>0</v>
      </c>
      <c r="AD39" s="80">
        <f t="shared" si="2"/>
        <v>0</v>
      </c>
      <c r="AE39" s="81"/>
      <c r="AF39" s="82"/>
      <c r="AG39" s="80">
        <v>18</v>
      </c>
      <c r="AH39" s="81">
        <v>6</v>
      </c>
      <c r="AI39" s="141">
        <v>10</v>
      </c>
      <c r="AJ39" s="86">
        <f t="shared" si="3"/>
        <v>0</v>
      </c>
      <c r="AK39" s="84">
        <v>0</v>
      </c>
      <c r="AL39" s="85">
        <v>0</v>
      </c>
      <c r="AM39" s="142">
        <v>0.0391304347826087</v>
      </c>
      <c r="AN39" s="143">
        <v>0.012903226</v>
      </c>
      <c r="AO39" s="144">
        <v>0.021598272</v>
      </c>
    </row>
    <row r="40" spans="1:41" s="145" customFormat="1" ht="13.5" customHeight="1">
      <c r="A40" s="402"/>
      <c r="B40" s="129" t="s">
        <v>35</v>
      </c>
      <c r="C40" s="74"/>
      <c r="D40" s="75"/>
      <c r="E40" s="75"/>
      <c r="F40" s="75"/>
      <c r="G40" s="75"/>
      <c r="H40" s="76"/>
      <c r="I40" s="74">
        <f t="shared" si="0"/>
        <v>0</v>
      </c>
      <c r="J40" s="75">
        <v>5</v>
      </c>
      <c r="K40" s="76">
        <v>1</v>
      </c>
      <c r="L40" s="74">
        <v>149</v>
      </c>
      <c r="M40" s="75">
        <v>164</v>
      </c>
      <c r="N40" s="130">
        <v>172</v>
      </c>
      <c r="O40" s="31">
        <f t="shared" si="1"/>
        <v>0</v>
      </c>
      <c r="P40" s="32">
        <v>0.8333333333333334</v>
      </c>
      <c r="Q40" s="32">
        <v>0.16666666666666666</v>
      </c>
      <c r="R40" s="131">
        <v>0.3225108225108225</v>
      </c>
      <c r="S40" s="132">
        <v>0.35193133</v>
      </c>
      <c r="T40" s="133">
        <v>0.371490281</v>
      </c>
      <c r="V40" s="402"/>
      <c r="W40" s="129" t="s">
        <v>35</v>
      </c>
      <c r="X40" s="74">
        <v>0</v>
      </c>
      <c r="Y40" s="75">
        <v>0</v>
      </c>
      <c r="Z40" s="75">
        <v>0</v>
      </c>
      <c r="AA40" s="75">
        <v>0</v>
      </c>
      <c r="AB40" s="75">
        <v>0</v>
      </c>
      <c r="AC40" s="76">
        <v>0</v>
      </c>
      <c r="AD40" s="74">
        <f t="shared" si="2"/>
        <v>0</v>
      </c>
      <c r="AE40" s="75"/>
      <c r="AF40" s="76"/>
      <c r="AG40" s="74">
        <v>13</v>
      </c>
      <c r="AH40" s="75">
        <v>10</v>
      </c>
      <c r="AI40" s="130">
        <v>11</v>
      </c>
      <c r="AJ40" s="34">
        <f t="shared" si="3"/>
        <v>0</v>
      </c>
      <c r="AK40" s="32">
        <v>0</v>
      </c>
      <c r="AL40" s="33">
        <v>0</v>
      </c>
      <c r="AM40" s="131">
        <v>0.02813852813852814</v>
      </c>
      <c r="AN40" s="132">
        <v>0.021459227</v>
      </c>
      <c r="AO40" s="133">
        <v>0.023758099</v>
      </c>
    </row>
    <row r="41" spans="1:41" s="145" customFormat="1" ht="13.5" customHeight="1">
      <c r="A41" s="402"/>
      <c r="B41" s="129" t="s">
        <v>36</v>
      </c>
      <c r="C41" s="74">
        <v>3</v>
      </c>
      <c r="D41" s="75"/>
      <c r="E41" s="75"/>
      <c r="F41" s="75"/>
      <c r="G41" s="75">
        <v>1</v>
      </c>
      <c r="H41" s="76">
        <v>2</v>
      </c>
      <c r="I41" s="74">
        <f t="shared" si="0"/>
        <v>6</v>
      </c>
      <c r="J41" s="75">
        <v>8</v>
      </c>
      <c r="K41" s="76">
        <v>2</v>
      </c>
      <c r="L41" s="74">
        <v>175</v>
      </c>
      <c r="M41" s="75">
        <v>164</v>
      </c>
      <c r="N41" s="130">
        <v>184</v>
      </c>
      <c r="O41" s="31">
        <f t="shared" si="1"/>
        <v>1</v>
      </c>
      <c r="P41" s="32">
        <v>1.3333333333333333</v>
      </c>
      <c r="Q41" s="32">
        <v>0.3333333333333333</v>
      </c>
      <c r="R41" s="131">
        <v>0.3796095444685466</v>
      </c>
      <c r="S41" s="132">
        <v>0.35193133</v>
      </c>
      <c r="T41" s="133">
        <v>0.397408207</v>
      </c>
      <c r="V41" s="402"/>
      <c r="W41" s="129" t="s">
        <v>36</v>
      </c>
      <c r="X41" s="74">
        <v>0</v>
      </c>
      <c r="Y41" s="75">
        <v>0</v>
      </c>
      <c r="Z41" s="75">
        <v>0</v>
      </c>
      <c r="AA41" s="75">
        <v>0</v>
      </c>
      <c r="AB41" s="75">
        <v>0</v>
      </c>
      <c r="AC41" s="76">
        <v>0</v>
      </c>
      <c r="AD41" s="74">
        <f t="shared" si="2"/>
        <v>0</v>
      </c>
      <c r="AE41" s="75"/>
      <c r="AF41" s="76"/>
      <c r="AG41" s="74">
        <v>15</v>
      </c>
      <c r="AH41" s="75">
        <v>4</v>
      </c>
      <c r="AI41" s="130">
        <v>9</v>
      </c>
      <c r="AJ41" s="34">
        <f t="shared" si="3"/>
        <v>0</v>
      </c>
      <c r="AK41" s="32">
        <v>0</v>
      </c>
      <c r="AL41" s="33">
        <v>0</v>
      </c>
      <c r="AM41" s="131">
        <v>0.03253796095444685</v>
      </c>
      <c r="AN41" s="132">
        <v>0.008583691</v>
      </c>
      <c r="AO41" s="133">
        <v>0.019438445</v>
      </c>
    </row>
    <row r="42" spans="1:41" s="145" customFormat="1" ht="13.5" customHeight="1">
      <c r="A42" s="402"/>
      <c r="B42" s="129" t="s">
        <v>37</v>
      </c>
      <c r="C42" s="74">
        <v>3</v>
      </c>
      <c r="D42" s="75"/>
      <c r="E42" s="75"/>
      <c r="F42" s="75"/>
      <c r="G42" s="75"/>
      <c r="H42" s="76">
        <v>1</v>
      </c>
      <c r="I42" s="74">
        <f t="shared" si="0"/>
        <v>4</v>
      </c>
      <c r="J42" s="75">
        <v>5</v>
      </c>
      <c r="K42" s="76">
        <v>3</v>
      </c>
      <c r="L42" s="74">
        <v>156</v>
      </c>
      <c r="M42" s="75">
        <v>163</v>
      </c>
      <c r="N42" s="130">
        <v>170</v>
      </c>
      <c r="O42" s="31">
        <f t="shared" si="1"/>
        <v>0.6666666666666666</v>
      </c>
      <c r="P42" s="32">
        <v>0.8333333333333334</v>
      </c>
      <c r="Q42" s="32">
        <v>0.5</v>
      </c>
      <c r="R42" s="131">
        <v>0.3369330453563715</v>
      </c>
      <c r="S42" s="132">
        <v>0.352813853</v>
      </c>
      <c r="T42" s="133">
        <v>0.364806867</v>
      </c>
      <c r="V42" s="402"/>
      <c r="W42" s="129" t="s">
        <v>37</v>
      </c>
      <c r="X42" s="74">
        <v>0</v>
      </c>
      <c r="Y42" s="75">
        <v>0</v>
      </c>
      <c r="Z42" s="75">
        <v>0</v>
      </c>
      <c r="AA42" s="75">
        <v>0</v>
      </c>
      <c r="AB42" s="75">
        <v>0</v>
      </c>
      <c r="AC42" s="76">
        <v>0</v>
      </c>
      <c r="AD42" s="74">
        <f t="shared" si="2"/>
        <v>0</v>
      </c>
      <c r="AE42" s="75"/>
      <c r="AF42" s="76"/>
      <c r="AG42" s="74">
        <v>14</v>
      </c>
      <c r="AH42" s="75">
        <v>13</v>
      </c>
      <c r="AI42" s="130">
        <v>14</v>
      </c>
      <c r="AJ42" s="34">
        <f t="shared" si="3"/>
        <v>0</v>
      </c>
      <c r="AK42" s="32">
        <v>0</v>
      </c>
      <c r="AL42" s="33">
        <v>0</v>
      </c>
      <c r="AM42" s="131">
        <v>0.03023758099352052</v>
      </c>
      <c r="AN42" s="132">
        <v>0.028138528</v>
      </c>
      <c r="AO42" s="133">
        <v>0.030042918</v>
      </c>
    </row>
    <row r="43" spans="1:41" s="145" customFormat="1" ht="13.5" customHeight="1">
      <c r="A43" s="402"/>
      <c r="B43" s="134" t="s">
        <v>38</v>
      </c>
      <c r="C43" s="77">
        <v>5</v>
      </c>
      <c r="D43" s="78"/>
      <c r="E43" s="78"/>
      <c r="F43" s="78"/>
      <c r="G43" s="78"/>
      <c r="H43" s="79">
        <v>1</v>
      </c>
      <c r="I43" s="77">
        <f t="shared" si="0"/>
        <v>6</v>
      </c>
      <c r="J43" s="78">
        <v>3</v>
      </c>
      <c r="K43" s="79">
        <v>5</v>
      </c>
      <c r="L43" s="77">
        <v>191</v>
      </c>
      <c r="M43" s="78">
        <v>117</v>
      </c>
      <c r="N43" s="135">
        <v>131</v>
      </c>
      <c r="O43" s="45">
        <f t="shared" si="1"/>
        <v>1</v>
      </c>
      <c r="P43" s="46">
        <v>0.5</v>
      </c>
      <c r="Q43" s="46">
        <v>0.8333333333333334</v>
      </c>
      <c r="R43" s="136">
        <v>0.410752688172043</v>
      </c>
      <c r="S43" s="137">
        <v>0.252155172</v>
      </c>
      <c r="T43" s="138">
        <v>0.28172043</v>
      </c>
      <c r="V43" s="402"/>
      <c r="W43" s="134" t="s">
        <v>38</v>
      </c>
      <c r="X43" s="77">
        <v>0</v>
      </c>
      <c r="Y43" s="78">
        <v>0</v>
      </c>
      <c r="Z43" s="78">
        <v>0</v>
      </c>
      <c r="AA43" s="78">
        <v>0</v>
      </c>
      <c r="AB43" s="78">
        <v>0</v>
      </c>
      <c r="AC43" s="79">
        <v>0</v>
      </c>
      <c r="AD43" s="77">
        <f t="shared" si="2"/>
        <v>0</v>
      </c>
      <c r="AE43" s="78"/>
      <c r="AF43" s="79"/>
      <c r="AG43" s="77">
        <v>11</v>
      </c>
      <c r="AH43" s="78">
        <v>9</v>
      </c>
      <c r="AI43" s="135">
        <v>6</v>
      </c>
      <c r="AJ43" s="48">
        <f t="shared" si="3"/>
        <v>0</v>
      </c>
      <c r="AK43" s="46">
        <v>0</v>
      </c>
      <c r="AL43" s="47">
        <v>0</v>
      </c>
      <c r="AM43" s="136">
        <v>0.023655913978494623</v>
      </c>
      <c r="AN43" s="137">
        <v>0.019396552</v>
      </c>
      <c r="AO43" s="138">
        <v>0.012903226</v>
      </c>
    </row>
    <row r="44" spans="1:41" s="145" customFormat="1" ht="13.5" customHeight="1">
      <c r="A44" s="402">
        <v>10</v>
      </c>
      <c r="B44" s="139" t="s">
        <v>39</v>
      </c>
      <c r="C44" s="80">
        <v>3</v>
      </c>
      <c r="D44" s="81"/>
      <c r="E44" s="81"/>
      <c r="F44" s="81"/>
      <c r="G44" s="81">
        <v>2</v>
      </c>
      <c r="H44" s="82">
        <v>1</v>
      </c>
      <c r="I44" s="80">
        <f t="shared" si="0"/>
        <v>6</v>
      </c>
      <c r="J44" s="81">
        <v>2</v>
      </c>
      <c r="K44" s="82">
        <v>3</v>
      </c>
      <c r="L44" s="80">
        <v>270</v>
      </c>
      <c r="M44" s="81">
        <v>141</v>
      </c>
      <c r="N44" s="141">
        <v>173</v>
      </c>
      <c r="O44" s="83">
        <f t="shared" si="1"/>
        <v>1</v>
      </c>
      <c r="P44" s="84">
        <v>0.3333333333333333</v>
      </c>
      <c r="Q44" s="84">
        <v>0.5</v>
      </c>
      <c r="R44" s="142">
        <v>0.5844155844155844</v>
      </c>
      <c r="S44" s="143">
        <v>0.303225806</v>
      </c>
      <c r="T44" s="144">
        <v>0.372043011</v>
      </c>
      <c r="V44" s="402">
        <v>10</v>
      </c>
      <c r="W44" s="139" t="s">
        <v>39</v>
      </c>
      <c r="X44" s="80">
        <v>0</v>
      </c>
      <c r="Y44" s="81">
        <v>0</v>
      </c>
      <c r="Z44" s="81">
        <v>0</v>
      </c>
      <c r="AA44" s="81">
        <v>0</v>
      </c>
      <c r="AB44" s="81">
        <v>0</v>
      </c>
      <c r="AC44" s="82">
        <v>0</v>
      </c>
      <c r="AD44" s="80">
        <f t="shared" si="2"/>
        <v>0</v>
      </c>
      <c r="AE44" s="81"/>
      <c r="AF44" s="82"/>
      <c r="AG44" s="80">
        <v>13</v>
      </c>
      <c r="AH44" s="81">
        <v>9</v>
      </c>
      <c r="AI44" s="141">
        <v>13</v>
      </c>
      <c r="AJ44" s="86">
        <f t="shared" si="3"/>
        <v>0</v>
      </c>
      <c r="AK44" s="84">
        <v>0</v>
      </c>
      <c r="AL44" s="85">
        <v>0</v>
      </c>
      <c r="AM44" s="142">
        <v>0.02813852813852814</v>
      </c>
      <c r="AN44" s="143">
        <v>0.019354839</v>
      </c>
      <c r="AO44" s="144">
        <v>0.027956989</v>
      </c>
    </row>
    <row r="45" spans="1:41" s="145" customFormat="1" ht="13.5" customHeight="1">
      <c r="A45" s="402"/>
      <c r="B45" s="129" t="s">
        <v>40</v>
      </c>
      <c r="C45" s="74">
        <v>8</v>
      </c>
      <c r="D45" s="75"/>
      <c r="E45" s="75"/>
      <c r="F45" s="75"/>
      <c r="G45" s="75">
        <v>1</v>
      </c>
      <c r="H45" s="76">
        <v>2</v>
      </c>
      <c r="I45" s="74">
        <f t="shared" si="0"/>
        <v>11</v>
      </c>
      <c r="J45" s="75">
        <v>5</v>
      </c>
      <c r="K45" s="76">
        <v>11</v>
      </c>
      <c r="L45" s="74">
        <v>237</v>
      </c>
      <c r="M45" s="75">
        <v>119</v>
      </c>
      <c r="N45" s="130">
        <v>224</v>
      </c>
      <c r="O45" s="31">
        <f t="shared" si="1"/>
        <v>1.8333333333333333</v>
      </c>
      <c r="P45" s="32">
        <v>0.8333333333333334</v>
      </c>
      <c r="Q45" s="32">
        <v>1.8333333333333333</v>
      </c>
      <c r="R45" s="131">
        <v>0.5107758620689655</v>
      </c>
      <c r="S45" s="132">
        <v>0.256465517</v>
      </c>
      <c r="T45" s="133">
        <v>0.48172043</v>
      </c>
      <c r="V45" s="402"/>
      <c r="W45" s="129" t="s">
        <v>40</v>
      </c>
      <c r="X45" s="74">
        <v>0</v>
      </c>
      <c r="Y45" s="75">
        <v>0</v>
      </c>
      <c r="Z45" s="75">
        <v>0</v>
      </c>
      <c r="AA45" s="75">
        <v>0</v>
      </c>
      <c r="AB45" s="75">
        <v>0</v>
      </c>
      <c r="AC45" s="76">
        <v>0</v>
      </c>
      <c r="AD45" s="74">
        <f t="shared" si="2"/>
        <v>0</v>
      </c>
      <c r="AE45" s="75"/>
      <c r="AF45" s="76"/>
      <c r="AG45" s="74">
        <v>22</v>
      </c>
      <c r="AH45" s="75">
        <v>11</v>
      </c>
      <c r="AI45" s="130">
        <v>18</v>
      </c>
      <c r="AJ45" s="34">
        <f t="shared" si="3"/>
        <v>0</v>
      </c>
      <c r="AK45" s="32">
        <v>0</v>
      </c>
      <c r="AL45" s="33">
        <v>0</v>
      </c>
      <c r="AM45" s="131">
        <v>0.04741379310344827</v>
      </c>
      <c r="AN45" s="132">
        <v>0.023706897</v>
      </c>
      <c r="AO45" s="133">
        <v>0.038709677</v>
      </c>
    </row>
    <row r="46" spans="1:41" s="145" customFormat="1" ht="13.5" customHeight="1">
      <c r="A46" s="402"/>
      <c r="B46" s="129" t="s">
        <v>41</v>
      </c>
      <c r="C46" s="74">
        <v>7</v>
      </c>
      <c r="D46" s="75"/>
      <c r="E46" s="75"/>
      <c r="F46" s="75"/>
      <c r="G46" s="75">
        <v>1</v>
      </c>
      <c r="H46" s="76"/>
      <c r="I46" s="74">
        <f t="shared" si="0"/>
        <v>8</v>
      </c>
      <c r="J46" s="75">
        <v>4</v>
      </c>
      <c r="K46" s="76">
        <v>9</v>
      </c>
      <c r="L46" s="74">
        <v>310</v>
      </c>
      <c r="M46" s="75">
        <v>156</v>
      </c>
      <c r="N46" s="130">
        <v>200</v>
      </c>
      <c r="O46" s="31">
        <f t="shared" si="1"/>
        <v>1.3333333333333333</v>
      </c>
      <c r="P46" s="32">
        <v>0.6666666666666666</v>
      </c>
      <c r="Q46" s="32">
        <v>1.5</v>
      </c>
      <c r="R46" s="131">
        <v>0.6695464362850972</v>
      </c>
      <c r="S46" s="132">
        <v>0.337662338</v>
      </c>
      <c r="T46" s="133">
        <v>0.429184549</v>
      </c>
      <c r="V46" s="402"/>
      <c r="W46" s="129" t="s">
        <v>41</v>
      </c>
      <c r="X46" s="74">
        <v>0</v>
      </c>
      <c r="Y46" s="75">
        <v>0</v>
      </c>
      <c r="Z46" s="75">
        <v>0</v>
      </c>
      <c r="AA46" s="75">
        <v>0</v>
      </c>
      <c r="AB46" s="75">
        <v>0</v>
      </c>
      <c r="AC46" s="76">
        <v>0</v>
      </c>
      <c r="AD46" s="74">
        <f t="shared" si="2"/>
        <v>0</v>
      </c>
      <c r="AE46" s="75"/>
      <c r="AF46" s="76"/>
      <c r="AG46" s="74">
        <v>29</v>
      </c>
      <c r="AH46" s="75">
        <v>13</v>
      </c>
      <c r="AI46" s="130">
        <v>22</v>
      </c>
      <c r="AJ46" s="34">
        <f t="shared" si="3"/>
        <v>0</v>
      </c>
      <c r="AK46" s="32">
        <v>0</v>
      </c>
      <c r="AL46" s="33">
        <v>0</v>
      </c>
      <c r="AM46" s="131">
        <v>0.06263498920086392</v>
      </c>
      <c r="AN46" s="132">
        <v>0.028138528</v>
      </c>
      <c r="AO46" s="133">
        <v>0.0472103</v>
      </c>
    </row>
    <row r="47" spans="1:41" s="145" customFormat="1" ht="13.5" customHeight="1">
      <c r="A47" s="402"/>
      <c r="B47" s="129" t="s">
        <v>42</v>
      </c>
      <c r="C47" s="74">
        <v>3</v>
      </c>
      <c r="D47" s="75"/>
      <c r="E47" s="75"/>
      <c r="F47" s="75"/>
      <c r="G47" s="75">
        <v>2</v>
      </c>
      <c r="H47" s="76"/>
      <c r="I47" s="74">
        <f t="shared" si="0"/>
        <v>5</v>
      </c>
      <c r="J47" s="75">
        <v>6</v>
      </c>
      <c r="K47" s="76">
        <v>9</v>
      </c>
      <c r="L47" s="74">
        <v>286</v>
      </c>
      <c r="M47" s="75">
        <v>171</v>
      </c>
      <c r="N47" s="130">
        <v>235</v>
      </c>
      <c r="O47" s="31">
        <f t="shared" si="1"/>
        <v>0.8333333333333334</v>
      </c>
      <c r="P47" s="32">
        <v>1</v>
      </c>
      <c r="Q47" s="32">
        <v>1.5</v>
      </c>
      <c r="R47" s="131">
        <v>0.6137339055793991</v>
      </c>
      <c r="S47" s="132">
        <v>0.37012987</v>
      </c>
      <c r="T47" s="133">
        <v>0.505376344</v>
      </c>
      <c r="V47" s="402"/>
      <c r="W47" s="129" t="s">
        <v>42</v>
      </c>
      <c r="X47" s="74">
        <v>0</v>
      </c>
      <c r="Y47" s="75">
        <v>0</v>
      </c>
      <c r="Z47" s="75">
        <v>0</v>
      </c>
      <c r="AA47" s="75">
        <v>0</v>
      </c>
      <c r="AB47" s="75">
        <v>0</v>
      </c>
      <c r="AC47" s="76">
        <v>0</v>
      </c>
      <c r="AD47" s="74">
        <f t="shared" si="2"/>
        <v>0</v>
      </c>
      <c r="AE47" s="75"/>
      <c r="AF47" s="76"/>
      <c r="AG47" s="74">
        <v>15</v>
      </c>
      <c r="AH47" s="75">
        <v>10</v>
      </c>
      <c r="AI47" s="130">
        <v>16</v>
      </c>
      <c r="AJ47" s="34">
        <f t="shared" si="3"/>
        <v>0</v>
      </c>
      <c r="AK47" s="32">
        <v>0</v>
      </c>
      <c r="AL47" s="33">
        <v>0</v>
      </c>
      <c r="AM47" s="131">
        <v>0.032188841201716736</v>
      </c>
      <c r="AN47" s="132">
        <v>0.021645022</v>
      </c>
      <c r="AO47" s="133">
        <v>0.034408602</v>
      </c>
    </row>
    <row r="48" spans="1:41" s="145" customFormat="1" ht="13.5" customHeight="1">
      <c r="A48" s="402">
        <v>11</v>
      </c>
      <c r="B48" s="139" t="s">
        <v>43</v>
      </c>
      <c r="C48" s="80">
        <v>6</v>
      </c>
      <c r="D48" s="81"/>
      <c r="E48" s="81"/>
      <c r="F48" s="81"/>
      <c r="G48" s="81"/>
      <c r="H48" s="82">
        <v>1</v>
      </c>
      <c r="I48" s="80">
        <f t="shared" si="0"/>
        <v>7</v>
      </c>
      <c r="J48" s="81">
        <v>6</v>
      </c>
      <c r="K48" s="82">
        <v>11</v>
      </c>
      <c r="L48" s="80">
        <v>276</v>
      </c>
      <c r="M48" s="81">
        <v>136</v>
      </c>
      <c r="N48" s="141">
        <v>259</v>
      </c>
      <c r="O48" s="83">
        <f t="shared" si="1"/>
        <v>1.1666666666666667</v>
      </c>
      <c r="P48" s="84">
        <v>1</v>
      </c>
      <c r="Q48" s="84">
        <v>1.8333333333333333</v>
      </c>
      <c r="R48" s="142">
        <v>0.5948275862068966</v>
      </c>
      <c r="S48" s="143">
        <v>0.295010846</v>
      </c>
      <c r="T48" s="144">
        <v>0.558189655</v>
      </c>
      <c r="V48" s="402">
        <v>11</v>
      </c>
      <c r="W48" s="139" t="s">
        <v>43</v>
      </c>
      <c r="X48" s="80">
        <v>0</v>
      </c>
      <c r="Y48" s="81">
        <v>0</v>
      </c>
      <c r="Z48" s="81">
        <v>0</v>
      </c>
      <c r="AA48" s="81">
        <v>0</v>
      </c>
      <c r="AB48" s="81">
        <v>0</v>
      </c>
      <c r="AC48" s="82">
        <v>0</v>
      </c>
      <c r="AD48" s="80">
        <f t="shared" si="2"/>
        <v>0</v>
      </c>
      <c r="AE48" s="81"/>
      <c r="AF48" s="82"/>
      <c r="AG48" s="80">
        <v>13</v>
      </c>
      <c r="AH48" s="81">
        <v>11</v>
      </c>
      <c r="AI48" s="141">
        <v>25</v>
      </c>
      <c r="AJ48" s="86">
        <f t="shared" si="3"/>
        <v>0</v>
      </c>
      <c r="AK48" s="84">
        <v>0</v>
      </c>
      <c r="AL48" s="85">
        <v>0</v>
      </c>
      <c r="AM48" s="142">
        <v>0.028017241379310345</v>
      </c>
      <c r="AN48" s="143">
        <v>0.023861171</v>
      </c>
      <c r="AO48" s="144">
        <v>0.05387931</v>
      </c>
    </row>
    <row r="49" spans="1:41" s="145" customFormat="1" ht="13.5" customHeight="1">
      <c r="A49" s="402"/>
      <c r="B49" s="129" t="s">
        <v>44</v>
      </c>
      <c r="C49" s="74">
        <v>13</v>
      </c>
      <c r="D49" s="75"/>
      <c r="E49" s="75"/>
      <c r="F49" s="75"/>
      <c r="G49" s="75">
        <v>2</v>
      </c>
      <c r="H49" s="76">
        <v>3</v>
      </c>
      <c r="I49" s="74">
        <f t="shared" si="0"/>
        <v>18</v>
      </c>
      <c r="J49" s="75">
        <v>4</v>
      </c>
      <c r="K49" s="76">
        <v>6</v>
      </c>
      <c r="L49" s="74">
        <v>337</v>
      </c>
      <c r="M49" s="75">
        <v>145</v>
      </c>
      <c r="N49" s="130">
        <v>239</v>
      </c>
      <c r="O49" s="31">
        <f t="shared" si="1"/>
        <v>3</v>
      </c>
      <c r="P49" s="32">
        <v>0.6666666666666666</v>
      </c>
      <c r="Q49" s="32">
        <v>1</v>
      </c>
      <c r="R49" s="131">
        <v>0.7247311827956989</v>
      </c>
      <c r="S49" s="132">
        <v>0.3125</v>
      </c>
      <c r="T49" s="133">
        <v>0.513978495</v>
      </c>
      <c r="V49" s="402"/>
      <c r="W49" s="129" t="s">
        <v>44</v>
      </c>
      <c r="X49" s="74">
        <v>0</v>
      </c>
      <c r="Y49" s="75">
        <v>0</v>
      </c>
      <c r="Z49" s="75">
        <v>0</v>
      </c>
      <c r="AA49" s="75">
        <v>0</v>
      </c>
      <c r="AB49" s="75">
        <v>0</v>
      </c>
      <c r="AC49" s="76">
        <v>0</v>
      </c>
      <c r="AD49" s="74">
        <f t="shared" si="2"/>
        <v>0</v>
      </c>
      <c r="AE49" s="75"/>
      <c r="AF49" s="76"/>
      <c r="AG49" s="74">
        <v>22</v>
      </c>
      <c r="AH49" s="75">
        <v>18</v>
      </c>
      <c r="AI49" s="130">
        <v>13</v>
      </c>
      <c r="AJ49" s="34">
        <f t="shared" si="3"/>
        <v>0</v>
      </c>
      <c r="AK49" s="32">
        <v>0</v>
      </c>
      <c r="AL49" s="33">
        <v>0</v>
      </c>
      <c r="AM49" s="131">
        <v>0.047311827956989246</v>
      </c>
      <c r="AN49" s="132">
        <v>0.038793103</v>
      </c>
      <c r="AO49" s="133">
        <v>0.027956989</v>
      </c>
    </row>
    <row r="50" spans="1:41" s="145" customFormat="1" ht="13.5" customHeight="1">
      <c r="A50" s="402"/>
      <c r="B50" s="129" t="s">
        <v>45</v>
      </c>
      <c r="C50" s="74">
        <v>8</v>
      </c>
      <c r="D50" s="75"/>
      <c r="E50" s="75">
        <v>1</v>
      </c>
      <c r="F50" s="75">
        <v>1</v>
      </c>
      <c r="G50" s="75">
        <v>2</v>
      </c>
      <c r="H50" s="76">
        <v>1</v>
      </c>
      <c r="I50" s="74">
        <f t="shared" si="0"/>
        <v>13</v>
      </c>
      <c r="J50" s="75">
        <v>5</v>
      </c>
      <c r="K50" s="76">
        <v>7</v>
      </c>
      <c r="L50" s="74">
        <v>330</v>
      </c>
      <c r="M50" s="75">
        <v>118</v>
      </c>
      <c r="N50" s="130">
        <v>238</v>
      </c>
      <c r="O50" s="31">
        <f t="shared" si="1"/>
        <v>2.1666666666666665</v>
      </c>
      <c r="P50" s="32">
        <v>0.8333333333333334</v>
      </c>
      <c r="Q50" s="32">
        <v>1.1666666666666667</v>
      </c>
      <c r="R50" s="131">
        <v>0.7096774193548387</v>
      </c>
      <c r="S50" s="132">
        <v>0.254859611</v>
      </c>
      <c r="T50" s="133">
        <v>0.510729614</v>
      </c>
      <c r="V50" s="402"/>
      <c r="W50" s="129" t="s">
        <v>45</v>
      </c>
      <c r="X50" s="74">
        <v>0</v>
      </c>
      <c r="Y50" s="75">
        <v>0</v>
      </c>
      <c r="Z50" s="75">
        <v>0</v>
      </c>
      <c r="AA50" s="75">
        <v>0</v>
      </c>
      <c r="AB50" s="75">
        <v>0</v>
      </c>
      <c r="AC50" s="76">
        <v>0</v>
      </c>
      <c r="AD50" s="74">
        <f t="shared" si="2"/>
        <v>0</v>
      </c>
      <c r="AE50" s="75"/>
      <c r="AF50" s="76"/>
      <c r="AG50" s="74">
        <v>21</v>
      </c>
      <c r="AH50" s="75">
        <v>13</v>
      </c>
      <c r="AI50" s="130">
        <v>21</v>
      </c>
      <c r="AJ50" s="34">
        <f t="shared" si="3"/>
        <v>0</v>
      </c>
      <c r="AK50" s="32">
        <v>0</v>
      </c>
      <c r="AL50" s="33">
        <v>0</v>
      </c>
      <c r="AM50" s="131">
        <v>0.04516129032258064</v>
      </c>
      <c r="AN50" s="132">
        <v>0.028077754</v>
      </c>
      <c r="AO50" s="133">
        <v>0.045064378</v>
      </c>
    </row>
    <row r="51" spans="1:41" s="145" customFormat="1" ht="13.5" customHeight="1">
      <c r="A51" s="402"/>
      <c r="B51" s="129" t="s">
        <v>46</v>
      </c>
      <c r="C51" s="74">
        <v>6</v>
      </c>
      <c r="D51" s="75"/>
      <c r="E51" s="75"/>
      <c r="F51" s="75"/>
      <c r="G51" s="75">
        <v>7</v>
      </c>
      <c r="H51" s="76">
        <v>3</v>
      </c>
      <c r="I51" s="74">
        <f t="shared" si="0"/>
        <v>16</v>
      </c>
      <c r="J51" s="75">
        <v>3</v>
      </c>
      <c r="K51" s="76">
        <v>11</v>
      </c>
      <c r="L51" s="74">
        <v>310</v>
      </c>
      <c r="M51" s="75">
        <v>130</v>
      </c>
      <c r="N51" s="130">
        <v>249</v>
      </c>
      <c r="O51" s="31">
        <f t="shared" si="1"/>
        <v>2.6666666666666665</v>
      </c>
      <c r="P51" s="32">
        <v>0.5</v>
      </c>
      <c r="Q51" s="32">
        <v>1.8333333333333333</v>
      </c>
      <c r="R51" s="131">
        <v>0.6681034482758621</v>
      </c>
      <c r="S51" s="132">
        <v>0.280172414</v>
      </c>
      <c r="T51" s="133">
        <v>0.536637931</v>
      </c>
      <c r="V51" s="402"/>
      <c r="W51" s="129" t="s">
        <v>46</v>
      </c>
      <c r="X51" s="74">
        <v>0</v>
      </c>
      <c r="Y51" s="75">
        <v>0</v>
      </c>
      <c r="Z51" s="75">
        <v>0</v>
      </c>
      <c r="AA51" s="75">
        <v>0</v>
      </c>
      <c r="AB51" s="75">
        <v>0</v>
      </c>
      <c r="AC51" s="76">
        <v>0</v>
      </c>
      <c r="AD51" s="74">
        <f t="shared" si="2"/>
        <v>0</v>
      </c>
      <c r="AE51" s="75"/>
      <c r="AF51" s="76"/>
      <c r="AG51" s="74">
        <v>18</v>
      </c>
      <c r="AH51" s="75">
        <v>15</v>
      </c>
      <c r="AI51" s="130">
        <v>34</v>
      </c>
      <c r="AJ51" s="34">
        <f t="shared" si="3"/>
        <v>0</v>
      </c>
      <c r="AK51" s="32">
        <v>0</v>
      </c>
      <c r="AL51" s="33">
        <v>0</v>
      </c>
      <c r="AM51" s="131">
        <v>0.03879310344827586</v>
      </c>
      <c r="AN51" s="132">
        <v>0.032327586</v>
      </c>
      <c r="AO51" s="133">
        <v>0.073275862</v>
      </c>
    </row>
    <row r="52" spans="1:41" s="145" customFormat="1" ht="13.5" customHeight="1">
      <c r="A52" s="402">
        <v>12</v>
      </c>
      <c r="B52" s="139" t="s">
        <v>47</v>
      </c>
      <c r="C52" s="80">
        <v>12</v>
      </c>
      <c r="D52" s="81"/>
      <c r="E52" s="81"/>
      <c r="F52" s="81"/>
      <c r="G52" s="81">
        <v>4</v>
      </c>
      <c r="H52" s="82">
        <v>2</v>
      </c>
      <c r="I52" s="80">
        <f t="shared" si="0"/>
        <v>18</v>
      </c>
      <c r="J52" s="81">
        <v>2</v>
      </c>
      <c r="K52" s="82">
        <v>3</v>
      </c>
      <c r="L52" s="80">
        <v>337</v>
      </c>
      <c r="M52" s="81">
        <v>110</v>
      </c>
      <c r="N52" s="141">
        <v>187</v>
      </c>
      <c r="O52" s="83">
        <f t="shared" si="1"/>
        <v>3</v>
      </c>
      <c r="P52" s="84">
        <v>0.3333333333333333</v>
      </c>
      <c r="Q52" s="84">
        <v>0.5</v>
      </c>
      <c r="R52" s="142">
        <v>0.7247311827956989</v>
      </c>
      <c r="S52" s="143">
        <v>0.238095238</v>
      </c>
      <c r="T52" s="144">
        <v>0.402150538</v>
      </c>
      <c r="V52" s="402">
        <v>12</v>
      </c>
      <c r="W52" s="139" t="s">
        <v>47</v>
      </c>
      <c r="X52" s="80">
        <v>0</v>
      </c>
      <c r="Y52" s="81">
        <v>0</v>
      </c>
      <c r="Z52" s="81">
        <v>0</v>
      </c>
      <c r="AA52" s="81">
        <v>0</v>
      </c>
      <c r="AB52" s="81">
        <v>0</v>
      </c>
      <c r="AC52" s="82">
        <v>0</v>
      </c>
      <c r="AD52" s="80">
        <f t="shared" si="2"/>
        <v>0</v>
      </c>
      <c r="AE52" s="81"/>
      <c r="AF52" s="82"/>
      <c r="AG52" s="80">
        <v>15</v>
      </c>
      <c r="AH52" s="81">
        <v>17</v>
      </c>
      <c r="AI52" s="141">
        <v>20</v>
      </c>
      <c r="AJ52" s="86">
        <f t="shared" si="3"/>
        <v>0</v>
      </c>
      <c r="AK52" s="84">
        <v>0</v>
      </c>
      <c r="AL52" s="85">
        <v>0</v>
      </c>
      <c r="AM52" s="142">
        <v>0.03225806451612903</v>
      </c>
      <c r="AN52" s="143">
        <v>0.036796537</v>
      </c>
      <c r="AO52" s="144">
        <v>0.043010753</v>
      </c>
    </row>
    <row r="53" spans="1:41" s="145" customFormat="1" ht="13.5" customHeight="1">
      <c r="A53" s="402"/>
      <c r="B53" s="129" t="s">
        <v>48</v>
      </c>
      <c r="C53" s="74">
        <v>10</v>
      </c>
      <c r="D53" s="75"/>
      <c r="E53" s="75"/>
      <c r="F53" s="75"/>
      <c r="G53" s="75">
        <v>4</v>
      </c>
      <c r="H53" s="76"/>
      <c r="I53" s="74">
        <f t="shared" si="0"/>
        <v>14</v>
      </c>
      <c r="J53" s="75">
        <v>5</v>
      </c>
      <c r="K53" s="76">
        <v>3</v>
      </c>
      <c r="L53" s="74">
        <v>288</v>
      </c>
      <c r="M53" s="75">
        <v>150</v>
      </c>
      <c r="N53" s="130">
        <v>197</v>
      </c>
      <c r="O53" s="31">
        <f t="shared" si="1"/>
        <v>2.3333333333333335</v>
      </c>
      <c r="P53" s="32">
        <v>0.8333333333333334</v>
      </c>
      <c r="Q53" s="32">
        <v>0.5</v>
      </c>
      <c r="R53" s="131">
        <v>0.6220302375809935</v>
      </c>
      <c r="S53" s="132">
        <v>0.322580645</v>
      </c>
      <c r="T53" s="133">
        <v>0.422746781</v>
      </c>
      <c r="V53" s="402"/>
      <c r="W53" s="129" t="s">
        <v>48</v>
      </c>
      <c r="X53" s="74">
        <v>0</v>
      </c>
      <c r="Y53" s="75">
        <v>0</v>
      </c>
      <c r="Z53" s="75">
        <v>0</v>
      </c>
      <c r="AA53" s="75">
        <v>0</v>
      </c>
      <c r="AB53" s="75">
        <v>0</v>
      </c>
      <c r="AC53" s="76">
        <v>0</v>
      </c>
      <c r="AD53" s="74">
        <f t="shared" si="2"/>
        <v>0</v>
      </c>
      <c r="AE53" s="75"/>
      <c r="AF53" s="76"/>
      <c r="AG53" s="74">
        <v>23</v>
      </c>
      <c r="AH53" s="75">
        <v>11</v>
      </c>
      <c r="AI53" s="130">
        <v>21</v>
      </c>
      <c r="AJ53" s="34">
        <f t="shared" si="3"/>
        <v>0</v>
      </c>
      <c r="AK53" s="32">
        <v>0</v>
      </c>
      <c r="AL53" s="33">
        <v>0</v>
      </c>
      <c r="AM53" s="131">
        <v>0.04967602591792657</v>
      </c>
      <c r="AN53" s="132">
        <v>0.023655914</v>
      </c>
      <c r="AO53" s="133">
        <v>0.045064378</v>
      </c>
    </row>
    <row r="54" spans="1:41" s="145" customFormat="1" ht="13.5" customHeight="1">
      <c r="A54" s="402"/>
      <c r="B54" s="129" t="s">
        <v>49</v>
      </c>
      <c r="C54" s="74">
        <v>9</v>
      </c>
      <c r="D54" s="75"/>
      <c r="E54" s="75">
        <v>1</v>
      </c>
      <c r="F54" s="75"/>
      <c r="G54" s="75">
        <v>2</v>
      </c>
      <c r="H54" s="76"/>
      <c r="I54" s="74">
        <f t="shared" si="0"/>
        <v>12</v>
      </c>
      <c r="J54" s="75">
        <v>4</v>
      </c>
      <c r="K54" s="76">
        <v>6</v>
      </c>
      <c r="L54" s="74">
        <v>292</v>
      </c>
      <c r="M54" s="75">
        <v>151</v>
      </c>
      <c r="N54" s="130">
        <v>245</v>
      </c>
      <c r="O54" s="31">
        <f t="shared" si="1"/>
        <v>2</v>
      </c>
      <c r="P54" s="32">
        <v>0.6666666666666666</v>
      </c>
      <c r="Q54" s="32">
        <v>1</v>
      </c>
      <c r="R54" s="131">
        <v>0.6293103448275862</v>
      </c>
      <c r="S54" s="132">
        <v>0.326133909</v>
      </c>
      <c r="T54" s="133">
        <v>0.528017241</v>
      </c>
      <c r="V54" s="402"/>
      <c r="W54" s="129" t="s">
        <v>49</v>
      </c>
      <c r="X54" s="74">
        <v>0</v>
      </c>
      <c r="Y54" s="75">
        <v>0</v>
      </c>
      <c r="Z54" s="75">
        <v>0</v>
      </c>
      <c r="AA54" s="75">
        <v>0</v>
      </c>
      <c r="AB54" s="75">
        <v>0</v>
      </c>
      <c r="AC54" s="76">
        <v>0</v>
      </c>
      <c r="AD54" s="74">
        <f t="shared" si="2"/>
        <v>0</v>
      </c>
      <c r="AE54" s="75"/>
      <c r="AF54" s="76"/>
      <c r="AG54" s="74">
        <v>21</v>
      </c>
      <c r="AH54" s="75">
        <v>12</v>
      </c>
      <c r="AI54" s="130">
        <v>19</v>
      </c>
      <c r="AJ54" s="34">
        <f t="shared" si="3"/>
        <v>0</v>
      </c>
      <c r="AK54" s="32">
        <v>0</v>
      </c>
      <c r="AL54" s="33">
        <v>0</v>
      </c>
      <c r="AM54" s="131">
        <v>0.04525862068965517</v>
      </c>
      <c r="AN54" s="132">
        <v>0.025917927</v>
      </c>
      <c r="AO54" s="133">
        <v>0.040948276</v>
      </c>
    </row>
    <row r="55" spans="1:41" s="145" customFormat="1" ht="13.5" customHeight="1">
      <c r="A55" s="402"/>
      <c r="B55" s="129" t="s">
        <v>50</v>
      </c>
      <c r="C55" s="74">
        <v>9</v>
      </c>
      <c r="D55" s="75"/>
      <c r="E55" s="75">
        <v>1</v>
      </c>
      <c r="F55" s="75"/>
      <c r="G55" s="75">
        <v>2</v>
      </c>
      <c r="H55" s="76">
        <v>2</v>
      </c>
      <c r="I55" s="74">
        <f t="shared" si="0"/>
        <v>14</v>
      </c>
      <c r="J55" s="75">
        <v>5</v>
      </c>
      <c r="K55" s="76">
        <v>6</v>
      </c>
      <c r="L55" s="74">
        <v>299</v>
      </c>
      <c r="M55" s="75">
        <v>137</v>
      </c>
      <c r="N55" s="130">
        <v>226</v>
      </c>
      <c r="O55" s="31">
        <f t="shared" si="1"/>
        <v>2.3333333333333335</v>
      </c>
      <c r="P55" s="32">
        <v>0.8333333333333334</v>
      </c>
      <c r="Q55" s="32">
        <v>1</v>
      </c>
      <c r="R55" s="131">
        <v>0.6457883369330454</v>
      </c>
      <c r="S55" s="132">
        <v>0.295258621</v>
      </c>
      <c r="T55" s="133">
        <v>0.484978541</v>
      </c>
      <c r="V55" s="402"/>
      <c r="W55" s="129" t="s">
        <v>50</v>
      </c>
      <c r="X55" s="74">
        <v>0</v>
      </c>
      <c r="Y55" s="75">
        <v>0</v>
      </c>
      <c r="Z55" s="75">
        <v>0</v>
      </c>
      <c r="AA55" s="75">
        <v>0</v>
      </c>
      <c r="AB55" s="75">
        <v>0</v>
      </c>
      <c r="AC55" s="76">
        <v>0</v>
      </c>
      <c r="AD55" s="74">
        <f t="shared" si="2"/>
        <v>0</v>
      </c>
      <c r="AE55" s="75"/>
      <c r="AF55" s="76"/>
      <c r="AG55" s="74">
        <v>22</v>
      </c>
      <c r="AH55" s="75">
        <v>13</v>
      </c>
      <c r="AI55" s="130">
        <v>11</v>
      </c>
      <c r="AJ55" s="34">
        <f t="shared" si="3"/>
        <v>0</v>
      </c>
      <c r="AK55" s="32">
        <v>0</v>
      </c>
      <c r="AL55" s="33">
        <v>0</v>
      </c>
      <c r="AM55" s="131">
        <v>0.047516198704103674</v>
      </c>
      <c r="AN55" s="132">
        <v>0.028017241</v>
      </c>
      <c r="AO55" s="133">
        <v>0.02360515</v>
      </c>
    </row>
    <row r="56" spans="1:41" s="145" customFormat="1" ht="13.5" customHeight="1">
      <c r="A56" s="402"/>
      <c r="B56" s="129" t="s">
        <v>51</v>
      </c>
      <c r="C56" s="74"/>
      <c r="D56" s="75"/>
      <c r="E56" s="75"/>
      <c r="F56" s="75"/>
      <c r="G56" s="75">
        <v>1</v>
      </c>
      <c r="H56" s="76">
        <v>1</v>
      </c>
      <c r="I56" s="74">
        <f t="shared" si="0"/>
        <v>2</v>
      </c>
      <c r="J56" s="75">
        <v>3</v>
      </c>
      <c r="K56" s="76">
        <v>5</v>
      </c>
      <c r="L56" s="74">
        <v>184</v>
      </c>
      <c r="M56" s="75">
        <v>98</v>
      </c>
      <c r="N56" s="130">
        <v>217</v>
      </c>
      <c r="O56" s="31">
        <f t="shared" si="1"/>
        <v>0.3333333333333333</v>
      </c>
      <c r="P56" s="32">
        <v>0.5</v>
      </c>
      <c r="Q56" s="32">
        <v>0.8333333333333334</v>
      </c>
      <c r="R56" s="131">
        <v>0.39740820734341253</v>
      </c>
      <c r="S56" s="132">
        <v>0.211206897</v>
      </c>
      <c r="T56" s="133">
        <v>0.46969697</v>
      </c>
      <c r="V56" s="402"/>
      <c r="W56" s="129" t="s">
        <v>51</v>
      </c>
      <c r="X56" s="74">
        <v>0</v>
      </c>
      <c r="Y56" s="75">
        <v>0</v>
      </c>
      <c r="Z56" s="75">
        <v>0</v>
      </c>
      <c r="AA56" s="75">
        <v>0</v>
      </c>
      <c r="AB56" s="75">
        <v>0</v>
      </c>
      <c r="AC56" s="76">
        <v>0</v>
      </c>
      <c r="AD56" s="74">
        <f t="shared" si="2"/>
        <v>0</v>
      </c>
      <c r="AE56" s="75"/>
      <c r="AF56" s="76"/>
      <c r="AG56" s="74">
        <v>12</v>
      </c>
      <c r="AH56" s="75">
        <v>10</v>
      </c>
      <c r="AI56" s="130">
        <v>21</v>
      </c>
      <c r="AJ56" s="34">
        <f t="shared" si="3"/>
        <v>0</v>
      </c>
      <c r="AK56" s="32">
        <v>0</v>
      </c>
      <c r="AL56" s="33">
        <v>0</v>
      </c>
      <c r="AM56" s="131">
        <v>0.02591792656587473</v>
      </c>
      <c r="AN56" s="132">
        <v>0.021551724</v>
      </c>
      <c r="AO56" s="133">
        <v>0.045454545</v>
      </c>
    </row>
    <row r="57" spans="1:41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7"/>
      <c r="I57" s="347">
        <f t="shared" si="0"/>
        <v>0</v>
      </c>
      <c r="J57" s="29">
        <v>3</v>
      </c>
      <c r="K57" s="327"/>
      <c r="L57" s="347"/>
      <c r="M57" s="29">
        <v>73</v>
      </c>
      <c r="N57" s="328"/>
      <c r="O57" s="251">
        <f t="shared" si="1"/>
        <v>0</v>
      </c>
      <c r="P57" s="54">
        <v>0.5</v>
      </c>
      <c r="Q57" s="218"/>
      <c r="R57" s="243"/>
      <c r="S57" s="36">
        <v>0.156989247</v>
      </c>
      <c r="T57" s="329"/>
      <c r="V57" s="417"/>
      <c r="W57" s="325">
        <v>53</v>
      </c>
      <c r="X57" s="347">
        <v>0</v>
      </c>
      <c r="Y57" s="326">
        <v>0</v>
      </c>
      <c r="Z57" s="326">
        <v>0</v>
      </c>
      <c r="AA57" s="326">
        <v>0</v>
      </c>
      <c r="AB57" s="326">
        <v>0</v>
      </c>
      <c r="AC57" s="327">
        <v>0</v>
      </c>
      <c r="AD57" s="347">
        <f t="shared" si="2"/>
        <v>0</v>
      </c>
      <c r="AE57" s="29"/>
      <c r="AF57" s="327"/>
      <c r="AG57" s="347"/>
      <c r="AH57" s="29">
        <v>4</v>
      </c>
      <c r="AI57" s="328"/>
      <c r="AJ57" s="251">
        <f t="shared" si="3"/>
        <v>0</v>
      </c>
      <c r="AK57" s="54"/>
      <c r="AL57" s="218"/>
      <c r="AM57" s="243"/>
      <c r="AN57" s="36">
        <v>0.008602151</v>
      </c>
      <c r="AO57" s="329"/>
    </row>
    <row r="58" spans="1:41" s="145" customFormat="1" ht="15.75" customHeight="1">
      <c r="A58" s="436" t="s">
        <v>60</v>
      </c>
      <c r="B58" s="438"/>
      <c r="C58" s="87">
        <f aca="true" t="shared" si="4" ref="C58:H58">SUM(C5:C57)</f>
        <v>137</v>
      </c>
      <c r="D58" s="88">
        <f t="shared" si="4"/>
        <v>2</v>
      </c>
      <c r="E58" s="88">
        <f t="shared" si="4"/>
        <v>17</v>
      </c>
      <c r="F58" s="88">
        <f t="shared" si="4"/>
        <v>4</v>
      </c>
      <c r="G58" s="88">
        <f t="shared" si="4"/>
        <v>115</v>
      </c>
      <c r="H58" s="89">
        <f t="shared" si="4"/>
        <v>20</v>
      </c>
      <c r="I58" s="87">
        <f aca="true" t="shared" si="5" ref="I58:T58">SUM(I5:I57)</f>
        <v>295</v>
      </c>
      <c r="J58" s="88">
        <f t="shared" si="5"/>
        <v>276</v>
      </c>
      <c r="K58" s="89">
        <f t="shared" si="5"/>
        <v>141</v>
      </c>
      <c r="L58" s="87">
        <f t="shared" si="5"/>
        <v>10447</v>
      </c>
      <c r="M58" s="88">
        <f t="shared" si="5"/>
        <v>8465</v>
      </c>
      <c r="N58" s="146">
        <f t="shared" si="5"/>
        <v>9738</v>
      </c>
      <c r="O58" s="96">
        <f t="shared" si="5"/>
        <v>49.166666666666664</v>
      </c>
      <c r="P58" s="94">
        <f t="shared" si="5"/>
        <v>46.000000000000014</v>
      </c>
      <c r="Q58" s="95">
        <f t="shared" si="5"/>
        <v>23.500000000000004</v>
      </c>
      <c r="R58" s="96">
        <f t="shared" si="5"/>
        <v>22.537068529107586</v>
      </c>
      <c r="S58" s="94">
        <f t="shared" si="5"/>
        <v>18.221803442999995</v>
      </c>
      <c r="T58" s="147">
        <f t="shared" si="5"/>
        <v>20.992597272</v>
      </c>
      <c r="V58" s="436" t="s">
        <v>60</v>
      </c>
      <c r="W58" s="438"/>
      <c r="X58" s="87">
        <f aca="true" t="shared" si="6" ref="X58:AC58">SUM(X5:X57)</f>
        <v>0</v>
      </c>
      <c r="Y58" s="88">
        <f t="shared" si="6"/>
        <v>0</v>
      </c>
      <c r="Z58" s="88">
        <f t="shared" si="6"/>
        <v>0</v>
      </c>
      <c r="AA58" s="88">
        <f t="shared" si="6"/>
        <v>0</v>
      </c>
      <c r="AB58" s="88">
        <f t="shared" si="6"/>
        <v>0</v>
      </c>
      <c r="AC58" s="89">
        <f t="shared" si="6"/>
        <v>0</v>
      </c>
      <c r="AD58" s="87">
        <f aca="true" t="shared" si="7" ref="AD58:AO58">SUM(AD5:AD57)</f>
        <v>0</v>
      </c>
      <c r="AE58" s="88">
        <f t="shared" si="7"/>
        <v>0</v>
      </c>
      <c r="AF58" s="89">
        <f t="shared" si="7"/>
        <v>0</v>
      </c>
      <c r="AG58" s="87">
        <f t="shared" si="7"/>
        <v>709</v>
      </c>
      <c r="AH58" s="88">
        <f t="shared" si="7"/>
        <v>550</v>
      </c>
      <c r="AI58" s="146">
        <f t="shared" si="7"/>
        <v>659</v>
      </c>
      <c r="AJ58" s="96">
        <f t="shared" si="7"/>
        <v>0</v>
      </c>
      <c r="AK58" s="94">
        <f t="shared" si="7"/>
        <v>0</v>
      </c>
      <c r="AL58" s="95">
        <f t="shared" si="7"/>
        <v>0</v>
      </c>
      <c r="AM58" s="96">
        <f t="shared" si="7"/>
        <v>1.5302575989915408</v>
      </c>
      <c r="AN58" s="94">
        <f t="shared" si="7"/>
        <v>1.1841199300000005</v>
      </c>
      <c r="AO58" s="147">
        <f t="shared" si="7"/>
        <v>1.4205585809999999</v>
      </c>
    </row>
    <row r="59" spans="9:41" ht="13.5" customHeight="1">
      <c r="I59" s="238" t="s">
        <v>109</v>
      </c>
      <c r="T59" s="150"/>
      <c r="W59" s="149"/>
      <c r="AD59" s="238" t="s">
        <v>109</v>
      </c>
      <c r="AO59" s="150"/>
    </row>
    <row r="60" ht="10.5">
      <c r="W60" s="3"/>
    </row>
  </sheetData>
  <sheetProtection/>
  <mergeCells count="40">
    <mergeCell ref="A39:A43"/>
    <mergeCell ref="V9:V12"/>
    <mergeCell ref="A58:B58"/>
    <mergeCell ref="A5:A8"/>
    <mergeCell ref="A9:A12"/>
    <mergeCell ref="A13:A16"/>
    <mergeCell ref="A17:A21"/>
    <mergeCell ref="A22:A25"/>
    <mergeCell ref="A26:A29"/>
    <mergeCell ref="A30:A34"/>
    <mergeCell ref="A35:A38"/>
    <mergeCell ref="C2:N2"/>
    <mergeCell ref="O2:T2"/>
    <mergeCell ref="C3:H3"/>
    <mergeCell ref="I3:K3"/>
    <mergeCell ref="L3:N3"/>
    <mergeCell ref="O3:Q3"/>
    <mergeCell ref="R3:T3"/>
    <mergeCell ref="V58:W58"/>
    <mergeCell ref="AJ2:AO2"/>
    <mergeCell ref="X3:AC3"/>
    <mergeCell ref="AD3:AF3"/>
    <mergeCell ref="AG3:AI3"/>
    <mergeCell ref="AJ3:AL3"/>
    <mergeCell ref="AM3:AO3"/>
    <mergeCell ref="X2:AI2"/>
    <mergeCell ref="V5:V8"/>
    <mergeCell ref="V26:V29"/>
    <mergeCell ref="V13:V16"/>
    <mergeCell ref="V17:V21"/>
    <mergeCell ref="V22:V25"/>
    <mergeCell ref="V39:V43"/>
    <mergeCell ref="V30:V34"/>
    <mergeCell ref="V35:V38"/>
    <mergeCell ref="A44:A47"/>
    <mergeCell ref="A48:A51"/>
    <mergeCell ref="A52:A57"/>
    <mergeCell ref="V44:V47"/>
    <mergeCell ref="V48:V51"/>
    <mergeCell ref="V52:V57"/>
  </mergeCells>
  <printOptions/>
  <pageMargins left="0.2755905511811024" right="0.07874015748031496" top="0.3937007874015748" bottom="0.15748031496062992" header="0.4724409448818898" footer="0.15748031496062992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10.00390625" style="3" customWidth="1"/>
    <col min="16" max="22" width="7.75390625" style="3" customWidth="1"/>
    <col min="23" max="28" width="7.875" style="3" customWidth="1"/>
    <col min="29" max="29" width="9.125" style="1" bestFit="1" customWidth="1"/>
    <col min="30" max="30" width="9.625" style="1" bestFit="1" customWidth="1"/>
    <col min="31" max="32" width="9.125" style="1" bestFit="1" customWidth="1"/>
    <col min="33" max="16384" width="9.00390625" style="1" customWidth="1"/>
  </cols>
  <sheetData>
    <row r="1" spans="1:28" s="5" customFormat="1" ht="24.75" customHeight="1">
      <c r="A1" s="101" t="s">
        <v>108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87</v>
      </c>
      <c r="D5" s="12">
        <v>195</v>
      </c>
      <c r="E5" s="12">
        <v>135</v>
      </c>
      <c r="F5" s="12">
        <v>279</v>
      </c>
      <c r="G5" s="12">
        <v>90</v>
      </c>
      <c r="H5" s="12">
        <v>115</v>
      </c>
      <c r="I5" s="13">
        <v>124</v>
      </c>
      <c r="J5" s="11">
        <f aca="true" t="shared" si="0" ref="J5:J36">SUM(C5:I5)</f>
        <v>1025</v>
      </c>
      <c r="K5" s="12">
        <v>110</v>
      </c>
      <c r="L5" s="240">
        <v>162</v>
      </c>
      <c r="M5" s="71">
        <v>44017</v>
      </c>
      <c r="N5" s="72">
        <v>24724</v>
      </c>
      <c r="O5" s="16">
        <v>14615</v>
      </c>
      <c r="P5" s="17">
        <f>C5/5</f>
        <v>17.4</v>
      </c>
      <c r="Q5" s="18">
        <f>D5/10</f>
        <v>19.5</v>
      </c>
      <c r="R5" s="18">
        <f>E5/8</f>
        <v>16.875</v>
      </c>
      <c r="S5" s="18">
        <f>F5/17</f>
        <v>16.41176470588235</v>
      </c>
      <c r="T5" s="18">
        <f>G5/7</f>
        <v>12.857142857142858</v>
      </c>
      <c r="U5" s="18">
        <f>H5/7</f>
        <v>16.428571428571427</v>
      </c>
      <c r="V5" s="353">
        <f>I5/7</f>
        <v>17.714285714285715</v>
      </c>
      <c r="W5" s="20">
        <f>J5/61</f>
        <v>16.80327868852459</v>
      </c>
      <c r="X5" s="18">
        <v>1.8032786885245902</v>
      </c>
      <c r="Y5" s="242">
        <v>2.6557377049180326</v>
      </c>
      <c r="Z5" s="126">
        <v>9.206651328174022</v>
      </c>
      <c r="AA5" s="127">
        <v>5.43504067</v>
      </c>
      <c r="AB5" s="23">
        <v>3.17303517</v>
      </c>
    </row>
    <row r="6" spans="1:28" s="114" customFormat="1" ht="13.5" customHeight="1">
      <c r="A6" s="402"/>
      <c r="B6" s="129" t="s">
        <v>1</v>
      </c>
      <c r="C6" s="25">
        <v>55</v>
      </c>
      <c r="D6" s="26">
        <v>169</v>
      </c>
      <c r="E6" s="26">
        <v>136</v>
      </c>
      <c r="F6" s="26">
        <v>175</v>
      </c>
      <c r="G6" s="26">
        <v>67</v>
      </c>
      <c r="H6" s="26">
        <v>84</v>
      </c>
      <c r="I6" s="27">
        <v>105</v>
      </c>
      <c r="J6" s="25">
        <f t="shared" si="0"/>
        <v>791</v>
      </c>
      <c r="K6" s="26">
        <v>742</v>
      </c>
      <c r="L6" s="241">
        <v>621</v>
      </c>
      <c r="M6" s="74">
        <v>39086</v>
      </c>
      <c r="N6" s="75">
        <v>57224</v>
      </c>
      <c r="O6" s="30">
        <v>30632</v>
      </c>
      <c r="P6" s="31">
        <f aca="true" t="shared" si="1" ref="P6:P56">C6/5</f>
        <v>11</v>
      </c>
      <c r="Q6" s="32">
        <f aca="true" t="shared" si="2" ref="Q6:Q56">D6/10</f>
        <v>16.9</v>
      </c>
      <c r="R6" s="32">
        <f aca="true" t="shared" si="3" ref="R6:R56">E6/8</f>
        <v>17</v>
      </c>
      <c r="S6" s="32">
        <f aca="true" t="shared" si="4" ref="S6:S56">F6/17</f>
        <v>10.294117647058824</v>
      </c>
      <c r="T6" s="32">
        <f aca="true" t="shared" si="5" ref="T6:T56">G6/7</f>
        <v>9.571428571428571</v>
      </c>
      <c r="U6" s="32">
        <f aca="true" t="shared" si="6" ref="U6:U56">H6/7</f>
        <v>12</v>
      </c>
      <c r="V6" s="216">
        <f aca="true" t="shared" si="7" ref="V6:V56">I6/7</f>
        <v>15</v>
      </c>
      <c r="W6" s="34">
        <f>J6/61</f>
        <v>12.967213114754099</v>
      </c>
      <c r="X6" s="32">
        <v>12.163934426229508</v>
      </c>
      <c r="Y6" s="55">
        <v>10.180327868852459</v>
      </c>
      <c r="Z6" s="131">
        <v>8.127677271782074</v>
      </c>
      <c r="AA6" s="132">
        <v>11.9991612</v>
      </c>
      <c r="AB6" s="37">
        <v>6.43394245</v>
      </c>
    </row>
    <row r="7" spans="1:28" s="114" customFormat="1" ht="13.5" customHeight="1">
      <c r="A7" s="402"/>
      <c r="B7" s="129" t="s">
        <v>2</v>
      </c>
      <c r="C7" s="25">
        <v>69</v>
      </c>
      <c r="D7" s="26">
        <v>114</v>
      </c>
      <c r="E7" s="26">
        <v>93</v>
      </c>
      <c r="F7" s="26">
        <v>209</v>
      </c>
      <c r="G7" s="26">
        <v>55</v>
      </c>
      <c r="H7" s="26">
        <v>71</v>
      </c>
      <c r="I7" s="27">
        <v>85</v>
      </c>
      <c r="J7" s="25">
        <f t="shared" si="0"/>
        <v>696</v>
      </c>
      <c r="K7" s="26">
        <v>1701</v>
      </c>
      <c r="L7" s="241">
        <v>997</v>
      </c>
      <c r="M7" s="74">
        <v>43510</v>
      </c>
      <c r="N7" s="75">
        <v>100031</v>
      </c>
      <c r="O7" s="30">
        <v>44787</v>
      </c>
      <c r="P7" s="31">
        <f t="shared" si="1"/>
        <v>13.8</v>
      </c>
      <c r="Q7" s="32">
        <f t="shared" si="2"/>
        <v>11.4</v>
      </c>
      <c r="R7" s="32">
        <f t="shared" si="3"/>
        <v>11.625</v>
      </c>
      <c r="S7" s="32">
        <f t="shared" si="4"/>
        <v>12.294117647058824</v>
      </c>
      <c r="T7" s="32">
        <f t="shared" si="5"/>
        <v>7.857142857142857</v>
      </c>
      <c r="U7" s="32">
        <f t="shared" si="6"/>
        <v>10.142857142857142</v>
      </c>
      <c r="V7" s="216">
        <f t="shared" si="7"/>
        <v>12.142857142857142</v>
      </c>
      <c r="W7" s="34">
        <f>J7/61</f>
        <v>11.40983606557377</v>
      </c>
      <c r="X7" s="32">
        <v>27.885245901639344</v>
      </c>
      <c r="Y7" s="55">
        <v>16.34426229508197</v>
      </c>
      <c r="Z7" s="131">
        <v>9.03259290014532</v>
      </c>
      <c r="AA7" s="132">
        <v>20.8832985</v>
      </c>
      <c r="AB7" s="37">
        <v>9.35791893</v>
      </c>
    </row>
    <row r="8" spans="1:28" s="114" customFormat="1" ht="13.5" customHeight="1">
      <c r="A8" s="402"/>
      <c r="B8" s="129" t="s">
        <v>3</v>
      </c>
      <c r="C8" s="25">
        <v>26</v>
      </c>
      <c r="D8" s="26">
        <v>58</v>
      </c>
      <c r="E8" s="26">
        <v>40</v>
      </c>
      <c r="F8" s="26">
        <v>83</v>
      </c>
      <c r="G8" s="26">
        <v>39</v>
      </c>
      <c r="H8" s="26">
        <v>36</v>
      </c>
      <c r="I8" s="27">
        <v>51</v>
      </c>
      <c r="J8" s="25">
        <f t="shared" si="0"/>
        <v>333</v>
      </c>
      <c r="K8" s="26">
        <v>2643</v>
      </c>
      <c r="L8" s="241">
        <v>1393</v>
      </c>
      <c r="M8" s="74">
        <v>31071</v>
      </c>
      <c r="N8" s="75">
        <v>179411</v>
      </c>
      <c r="O8" s="30">
        <v>73486</v>
      </c>
      <c r="P8" s="45">
        <f t="shared" si="1"/>
        <v>5.2</v>
      </c>
      <c r="Q8" s="46">
        <f t="shared" si="2"/>
        <v>5.8</v>
      </c>
      <c r="R8" s="46">
        <f t="shared" si="3"/>
        <v>5</v>
      </c>
      <c r="S8" s="46">
        <f t="shared" si="4"/>
        <v>4.882352941176471</v>
      </c>
      <c r="T8" s="46">
        <f t="shared" si="5"/>
        <v>5.571428571428571</v>
      </c>
      <c r="U8" s="46">
        <f t="shared" si="6"/>
        <v>5.142857142857143</v>
      </c>
      <c r="V8" s="354">
        <f t="shared" si="7"/>
        <v>7.285714285714286</v>
      </c>
      <c r="W8" s="34">
        <f>J8/61</f>
        <v>5.459016393442623</v>
      </c>
      <c r="X8" s="32">
        <v>43.32786885245902</v>
      </c>
      <c r="Y8" s="55">
        <v>22.83606557377049</v>
      </c>
      <c r="Z8" s="131">
        <v>6.4596673596673595</v>
      </c>
      <c r="AA8" s="132">
        <v>37.4787967</v>
      </c>
      <c r="AB8" s="37">
        <v>15.3287443</v>
      </c>
    </row>
    <row r="9" spans="1:28" s="114" customFormat="1" ht="13.5" customHeight="1">
      <c r="A9" s="404">
        <v>2</v>
      </c>
      <c r="B9" s="139" t="s">
        <v>4</v>
      </c>
      <c r="C9" s="212">
        <v>33</v>
      </c>
      <c r="D9" s="245">
        <v>41</v>
      </c>
      <c r="E9" s="245">
        <v>24</v>
      </c>
      <c r="F9" s="245">
        <v>33</v>
      </c>
      <c r="G9" s="245">
        <v>17</v>
      </c>
      <c r="H9" s="245">
        <v>9</v>
      </c>
      <c r="I9" s="246">
        <v>36</v>
      </c>
      <c r="J9" s="212">
        <f t="shared" si="0"/>
        <v>193</v>
      </c>
      <c r="K9" s="245">
        <v>2530</v>
      </c>
      <c r="L9" s="348">
        <v>1583</v>
      </c>
      <c r="M9" s="80">
        <v>20511</v>
      </c>
      <c r="N9" s="81">
        <v>171160</v>
      </c>
      <c r="O9" s="66">
        <v>84691</v>
      </c>
      <c r="P9" s="83">
        <f t="shared" si="1"/>
        <v>6.6</v>
      </c>
      <c r="Q9" s="84">
        <f t="shared" si="2"/>
        <v>4.1</v>
      </c>
      <c r="R9" s="84">
        <f t="shared" si="3"/>
        <v>3</v>
      </c>
      <c r="S9" s="84">
        <f t="shared" si="4"/>
        <v>1.9411764705882353</v>
      </c>
      <c r="T9" s="84">
        <f t="shared" si="5"/>
        <v>2.4285714285714284</v>
      </c>
      <c r="U9" s="84">
        <f t="shared" si="6"/>
        <v>1.2857142857142858</v>
      </c>
      <c r="V9" s="85">
        <f t="shared" si="7"/>
        <v>5.142857142857143</v>
      </c>
      <c r="W9" s="86">
        <f>J9/61</f>
        <v>3.1639344262295084</v>
      </c>
      <c r="X9" s="84">
        <v>41.47540983606557</v>
      </c>
      <c r="Y9" s="68">
        <v>25.950819672131146</v>
      </c>
      <c r="Z9" s="142">
        <v>4.265127885215222</v>
      </c>
      <c r="AA9" s="143">
        <v>35.6955162</v>
      </c>
      <c r="AB9" s="58">
        <v>17.7029682</v>
      </c>
    </row>
    <row r="10" spans="1:28" s="140" customFormat="1" ht="13.5" customHeight="1">
      <c r="A10" s="404"/>
      <c r="B10" s="129" t="s">
        <v>5</v>
      </c>
      <c r="C10" s="28">
        <v>21</v>
      </c>
      <c r="D10" s="29">
        <v>11</v>
      </c>
      <c r="E10" s="29">
        <v>12</v>
      </c>
      <c r="F10" s="29">
        <v>29</v>
      </c>
      <c r="G10" s="29">
        <v>9</v>
      </c>
      <c r="H10" s="29">
        <v>2</v>
      </c>
      <c r="I10" s="53">
        <v>9</v>
      </c>
      <c r="J10" s="25">
        <f t="shared" si="0"/>
        <v>93</v>
      </c>
      <c r="K10" s="29">
        <v>1826</v>
      </c>
      <c r="L10" s="53">
        <v>1227</v>
      </c>
      <c r="M10" s="28">
        <v>13497</v>
      </c>
      <c r="N10" s="29">
        <v>118402</v>
      </c>
      <c r="O10" s="30">
        <v>71396</v>
      </c>
      <c r="P10" s="31">
        <f t="shared" si="1"/>
        <v>4.2</v>
      </c>
      <c r="Q10" s="32">
        <f t="shared" si="2"/>
        <v>1.1</v>
      </c>
      <c r="R10" s="32">
        <f t="shared" si="3"/>
        <v>1.5</v>
      </c>
      <c r="S10" s="32">
        <f t="shared" si="4"/>
        <v>1.7058823529411764</v>
      </c>
      <c r="T10" s="32">
        <f t="shared" si="5"/>
        <v>1.2857142857142858</v>
      </c>
      <c r="U10" s="32">
        <f t="shared" si="6"/>
        <v>0.2857142857142857</v>
      </c>
      <c r="V10" s="33">
        <f t="shared" si="7"/>
        <v>1.2857142857142858</v>
      </c>
      <c r="W10" s="34">
        <f aca="true" t="shared" si="8" ref="W10:W57">J10/61</f>
        <v>1.5245901639344261</v>
      </c>
      <c r="X10" s="54">
        <v>29.934426229508198</v>
      </c>
      <c r="Y10" s="55">
        <v>20.114754098360656</v>
      </c>
      <c r="Z10" s="35">
        <v>2.809533721898418</v>
      </c>
      <c r="AA10" s="36">
        <v>24.713421</v>
      </c>
      <c r="AB10" s="37">
        <v>15.0212497</v>
      </c>
    </row>
    <row r="11" spans="1:28" s="140" customFormat="1" ht="13.5" customHeight="1">
      <c r="A11" s="404"/>
      <c r="B11" s="129" t="s">
        <v>6</v>
      </c>
      <c r="C11" s="28">
        <v>1</v>
      </c>
      <c r="D11" s="29">
        <v>4</v>
      </c>
      <c r="E11" s="29">
        <v>16</v>
      </c>
      <c r="F11" s="29">
        <v>5</v>
      </c>
      <c r="G11" s="29">
        <v>3</v>
      </c>
      <c r="H11" s="29">
        <v>1</v>
      </c>
      <c r="I11" s="53">
        <v>1</v>
      </c>
      <c r="J11" s="25">
        <f t="shared" si="0"/>
        <v>31</v>
      </c>
      <c r="K11" s="29">
        <v>1356</v>
      </c>
      <c r="L11" s="53">
        <v>812</v>
      </c>
      <c r="M11" s="28">
        <v>8446</v>
      </c>
      <c r="N11" s="29">
        <v>80349</v>
      </c>
      <c r="O11" s="30">
        <v>45391</v>
      </c>
      <c r="P11" s="31">
        <f t="shared" si="1"/>
        <v>0.2</v>
      </c>
      <c r="Q11" s="32">
        <f t="shared" si="2"/>
        <v>0.4</v>
      </c>
      <c r="R11" s="32">
        <f t="shared" si="3"/>
        <v>2</v>
      </c>
      <c r="S11" s="32">
        <f t="shared" si="4"/>
        <v>0.29411764705882354</v>
      </c>
      <c r="T11" s="32">
        <f t="shared" si="5"/>
        <v>0.42857142857142855</v>
      </c>
      <c r="U11" s="32">
        <f t="shared" si="6"/>
        <v>0.14285714285714285</v>
      </c>
      <c r="V11" s="33">
        <f t="shared" si="7"/>
        <v>0.14285714285714285</v>
      </c>
      <c r="W11" s="34">
        <f t="shared" si="8"/>
        <v>0.5081967213114754</v>
      </c>
      <c r="X11" s="54">
        <v>22.229508196721312</v>
      </c>
      <c r="Y11" s="55">
        <v>13.311475409836065</v>
      </c>
      <c r="Z11" s="35">
        <v>1.7584842806579222</v>
      </c>
      <c r="AA11" s="36">
        <v>16.7638222</v>
      </c>
      <c r="AB11" s="37">
        <v>9.51194468</v>
      </c>
    </row>
    <row r="12" spans="1:28" s="140" customFormat="1" ht="13.5" customHeight="1">
      <c r="A12" s="404"/>
      <c r="B12" s="129" t="s">
        <v>7</v>
      </c>
      <c r="C12" s="28">
        <v>4</v>
      </c>
      <c r="D12" s="29">
        <v>0</v>
      </c>
      <c r="E12" s="29">
        <v>0</v>
      </c>
      <c r="F12" s="29">
        <v>3</v>
      </c>
      <c r="G12" s="29">
        <v>1</v>
      </c>
      <c r="H12" s="29">
        <v>1</v>
      </c>
      <c r="I12" s="53">
        <v>0</v>
      </c>
      <c r="J12" s="25">
        <f t="shared" si="0"/>
        <v>9</v>
      </c>
      <c r="K12" s="29">
        <v>766</v>
      </c>
      <c r="L12" s="53">
        <v>667</v>
      </c>
      <c r="M12" s="28">
        <v>6534</v>
      </c>
      <c r="N12" s="29">
        <v>57809</v>
      </c>
      <c r="O12" s="30">
        <v>41857</v>
      </c>
      <c r="P12" s="45">
        <f t="shared" si="1"/>
        <v>0.8</v>
      </c>
      <c r="Q12" s="46">
        <f t="shared" si="2"/>
        <v>0</v>
      </c>
      <c r="R12" s="46">
        <f t="shared" si="3"/>
        <v>0</v>
      </c>
      <c r="S12" s="46">
        <f t="shared" si="4"/>
        <v>0.17647058823529413</v>
      </c>
      <c r="T12" s="46">
        <f t="shared" si="5"/>
        <v>0.14285714285714285</v>
      </c>
      <c r="U12" s="46">
        <f t="shared" si="6"/>
        <v>0.14285714285714285</v>
      </c>
      <c r="V12" s="47">
        <f t="shared" si="7"/>
        <v>0</v>
      </c>
      <c r="W12" s="48">
        <f t="shared" si="8"/>
        <v>0.14754098360655737</v>
      </c>
      <c r="X12" s="54">
        <v>12.557377049180328</v>
      </c>
      <c r="Y12" s="55">
        <v>10.934426229508198</v>
      </c>
      <c r="Z12" s="35">
        <v>1.3623853211009174</v>
      </c>
      <c r="AA12" s="36">
        <v>12.0535863</v>
      </c>
      <c r="AB12" s="37">
        <v>8.78241712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0</v>
      </c>
      <c r="F13" s="64">
        <v>1</v>
      </c>
      <c r="G13" s="64">
        <v>1</v>
      </c>
      <c r="H13" s="64">
        <v>0</v>
      </c>
      <c r="I13" s="65">
        <v>0</v>
      </c>
      <c r="J13" s="212">
        <f t="shared" si="0"/>
        <v>2</v>
      </c>
      <c r="K13" s="64">
        <v>1042</v>
      </c>
      <c r="L13" s="65">
        <v>569</v>
      </c>
      <c r="M13" s="63">
        <v>3695</v>
      </c>
      <c r="N13" s="64">
        <v>64712</v>
      </c>
      <c r="O13" s="66">
        <v>34323</v>
      </c>
      <c r="P13" s="83">
        <f t="shared" si="1"/>
        <v>0</v>
      </c>
      <c r="Q13" s="84">
        <f t="shared" si="2"/>
        <v>0</v>
      </c>
      <c r="R13" s="84">
        <f t="shared" si="3"/>
        <v>0</v>
      </c>
      <c r="S13" s="84">
        <f t="shared" si="4"/>
        <v>0.058823529411764705</v>
      </c>
      <c r="T13" s="84">
        <f t="shared" si="5"/>
        <v>0.14285714285714285</v>
      </c>
      <c r="U13" s="84">
        <f t="shared" si="6"/>
        <v>0</v>
      </c>
      <c r="V13" s="85">
        <f t="shared" si="7"/>
        <v>0</v>
      </c>
      <c r="W13" s="86">
        <f t="shared" si="8"/>
        <v>0.03278688524590164</v>
      </c>
      <c r="X13" s="67">
        <v>17.081967213114755</v>
      </c>
      <c r="Y13" s="68">
        <v>9.327868852459016</v>
      </c>
      <c r="Z13" s="70">
        <v>0.7704336947456214</v>
      </c>
      <c r="AA13" s="57">
        <v>13.5013561</v>
      </c>
      <c r="AB13" s="58">
        <v>7.19258173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0</v>
      </c>
      <c r="F14" s="29">
        <v>2</v>
      </c>
      <c r="G14" s="29">
        <v>0</v>
      </c>
      <c r="H14" s="29">
        <v>0</v>
      </c>
      <c r="I14" s="53">
        <v>0</v>
      </c>
      <c r="J14" s="25">
        <f t="shared" si="0"/>
        <v>2</v>
      </c>
      <c r="K14" s="29">
        <v>1179</v>
      </c>
      <c r="L14" s="53">
        <v>447</v>
      </c>
      <c r="M14" s="28">
        <v>2453</v>
      </c>
      <c r="N14" s="29">
        <v>71310</v>
      </c>
      <c r="O14" s="30">
        <v>27623</v>
      </c>
      <c r="P14" s="31">
        <f t="shared" si="1"/>
        <v>0</v>
      </c>
      <c r="Q14" s="32">
        <f t="shared" si="2"/>
        <v>0</v>
      </c>
      <c r="R14" s="32">
        <f t="shared" si="3"/>
        <v>0</v>
      </c>
      <c r="S14" s="32">
        <f t="shared" si="4"/>
        <v>0.11764705882352941</v>
      </c>
      <c r="T14" s="32">
        <f t="shared" si="5"/>
        <v>0</v>
      </c>
      <c r="U14" s="32">
        <f t="shared" si="6"/>
        <v>0</v>
      </c>
      <c r="V14" s="33">
        <f t="shared" si="7"/>
        <v>0</v>
      </c>
      <c r="W14" s="34">
        <f t="shared" si="8"/>
        <v>0.03278688524590164</v>
      </c>
      <c r="X14" s="54">
        <v>19.327868852459016</v>
      </c>
      <c r="Y14" s="55">
        <v>7.327868852459017</v>
      </c>
      <c r="Z14" s="35">
        <v>0.5118948247078464</v>
      </c>
      <c r="AA14" s="36">
        <v>14.865541</v>
      </c>
      <c r="AB14" s="37">
        <v>5.80071399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0</v>
      </c>
      <c r="F15" s="29">
        <v>2</v>
      </c>
      <c r="G15" s="29">
        <v>0</v>
      </c>
      <c r="H15" s="29">
        <v>0</v>
      </c>
      <c r="I15" s="53">
        <v>0</v>
      </c>
      <c r="J15" s="25">
        <f t="shared" si="0"/>
        <v>2</v>
      </c>
      <c r="K15" s="29">
        <v>1165</v>
      </c>
      <c r="L15" s="53">
        <v>539</v>
      </c>
      <c r="M15" s="28">
        <v>1937</v>
      </c>
      <c r="N15" s="29">
        <v>79124</v>
      </c>
      <c r="O15" s="30">
        <v>23026</v>
      </c>
      <c r="P15" s="31">
        <f t="shared" si="1"/>
        <v>0</v>
      </c>
      <c r="Q15" s="32">
        <f t="shared" si="2"/>
        <v>0</v>
      </c>
      <c r="R15" s="32">
        <f t="shared" si="3"/>
        <v>0</v>
      </c>
      <c r="S15" s="32">
        <f t="shared" si="4"/>
        <v>0.11764705882352941</v>
      </c>
      <c r="T15" s="32">
        <f t="shared" si="5"/>
        <v>0</v>
      </c>
      <c r="U15" s="32">
        <f t="shared" si="6"/>
        <v>0</v>
      </c>
      <c r="V15" s="33">
        <f t="shared" si="7"/>
        <v>0</v>
      </c>
      <c r="W15" s="34">
        <f t="shared" si="8"/>
        <v>0.03278688524590164</v>
      </c>
      <c r="X15" s="54">
        <v>19.098360655737704</v>
      </c>
      <c r="Y15" s="55">
        <v>8.836065573770492</v>
      </c>
      <c r="Z15" s="35">
        <v>0.40599455040871935</v>
      </c>
      <c r="AA15" s="36">
        <v>16.5047977</v>
      </c>
      <c r="AB15" s="37">
        <v>4.83130508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53">
        <v>0</v>
      </c>
      <c r="J16" s="25">
        <f t="shared" si="0"/>
        <v>0</v>
      </c>
      <c r="K16" s="29">
        <v>1022</v>
      </c>
      <c r="L16" s="53">
        <v>352</v>
      </c>
      <c r="M16" s="28">
        <v>1062</v>
      </c>
      <c r="N16" s="29">
        <v>74731</v>
      </c>
      <c r="O16" s="30">
        <v>14311</v>
      </c>
      <c r="P16" s="45">
        <f t="shared" si="1"/>
        <v>0</v>
      </c>
      <c r="Q16" s="46">
        <f t="shared" si="2"/>
        <v>0</v>
      </c>
      <c r="R16" s="46">
        <f t="shared" si="3"/>
        <v>0</v>
      </c>
      <c r="S16" s="46">
        <f t="shared" si="4"/>
        <v>0</v>
      </c>
      <c r="T16" s="46">
        <f t="shared" si="5"/>
        <v>0</v>
      </c>
      <c r="U16" s="46">
        <f t="shared" si="6"/>
        <v>0</v>
      </c>
      <c r="V16" s="47">
        <f t="shared" si="7"/>
        <v>0</v>
      </c>
      <c r="W16" s="48">
        <f t="shared" si="8"/>
        <v>0</v>
      </c>
      <c r="X16" s="54">
        <v>16.75409836065574</v>
      </c>
      <c r="Y16" s="55">
        <v>5.770491803278689</v>
      </c>
      <c r="Z16" s="35">
        <v>0.22245496439044826</v>
      </c>
      <c r="AA16" s="36">
        <v>15.6308304</v>
      </c>
      <c r="AB16" s="37">
        <v>3.01220796</v>
      </c>
    </row>
    <row r="17" spans="1:28" s="140" customFormat="1" ht="13.5" customHeight="1">
      <c r="A17" s="402">
        <v>4</v>
      </c>
      <c r="B17" s="139" t="s">
        <v>12</v>
      </c>
      <c r="C17" s="63">
        <v>1</v>
      </c>
      <c r="D17" s="64">
        <v>0</v>
      </c>
      <c r="E17" s="64">
        <v>0</v>
      </c>
      <c r="F17" s="64">
        <v>1</v>
      </c>
      <c r="G17" s="64">
        <v>0</v>
      </c>
      <c r="H17" s="64">
        <v>0</v>
      </c>
      <c r="I17" s="65">
        <v>0</v>
      </c>
      <c r="J17" s="212">
        <f t="shared" si="0"/>
        <v>2</v>
      </c>
      <c r="K17" s="64">
        <v>642</v>
      </c>
      <c r="L17" s="65">
        <v>266</v>
      </c>
      <c r="M17" s="63">
        <v>816</v>
      </c>
      <c r="N17" s="64">
        <v>44773</v>
      </c>
      <c r="O17" s="66">
        <v>7937</v>
      </c>
      <c r="P17" s="83">
        <f t="shared" si="1"/>
        <v>0.2</v>
      </c>
      <c r="Q17" s="84">
        <f t="shared" si="2"/>
        <v>0</v>
      </c>
      <c r="R17" s="84">
        <f t="shared" si="3"/>
        <v>0</v>
      </c>
      <c r="S17" s="84">
        <f t="shared" si="4"/>
        <v>0.058823529411764705</v>
      </c>
      <c r="T17" s="84">
        <f t="shared" si="5"/>
        <v>0</v>
      </c>
      <c r="U17" s="84">
        <f t="shared" si="6"/>
        <v>0</v>
      </c>
      <c r="V17" s="85">
        <f t="shared" si="7"/>
        <v>0</v>
      </c>
      <c r="W17" s="86">
        <f t="shared" si="8"/>
        <v>0.03278688524590164</v>
      </c>
      <c r="X17" s="67">
        <v>10.524590163934427</v>
      </c>
      <c r="Y17" s="68">
        <v>4.360655737704918</v>
      </c>
      <c r="Z17" s="70">
        <v>0.17142857142857143</v>
      </c>
      <c r="AA17" s="57">
        <v>9.37065718</v>
      </c>
      <c r="AB17" s="58">
        <v>1.67659485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6">
        <v>0</v>
      </c>
      <c r="J18" s="25">
        <f t="shared" si="0"/>
        <v>0</v>
      </c>
      <c r="K18" s="75">
        <v>411</v>
      </c>
      <c r="L18" s="53">
        <v>117</v>
      </c>
      <c r="M18" s="74">
        <v>591</v>
      </c>
      <c r="N18" s="75">
        <v>29163</v>
      </c>
      <c r="O18" s="30">
        <v>4463</v>
      </c>
      <c r="P18" s="31">
        <f t="shared" si="1"/>
        <v>0</v>
      </c>
      <c r="Q18" s="32">
        <f t="shared" si="2"/>
        <v>0</v>
      </c>
      <c r="R18" s="32">
        <f t="shared" si="3"/>
        <v>0</v>
      </c>
      <c r="S18" s="32">
        <f t="shared" si="4"/>
        <v>0</v>
      </c>
      <c r="T18" s="32">
        <f t="shared" si="5"/>
        <v>0</v>
      </c>
      <c r="U18" s="32">
        <f t="shared" si="6"/>
        <v>0</v>
      </c>
      <c r="V18" s="33">
        <f t="shared" si="7"/>
        <v>0</v>
      </c>
      <c r="W18" s="34">
        <f t="shared" si="8"/>
        <v>0</v>
      </c>
      <c r="X18" s="32">
        <v>6.737704918032787</v>
      </c>
      <c r="Y18" s="55">
        <v>1.9180327868852458</v>
      </c>
      <c r="Z18" s="131">
        <v>0.12379555927943024</v>
      </c>
      <c r="AA18" s="132">
        <v>6.10359983</v>
      </c>
      <c r="AB18" s="37">
        <v>0.941362582</v>
      </c>
    </row>
    <row r="19" spans="1:28" s="145" customFormat="1" ht="13.5" customHeight="1">
      <c r="A19" s="402"/>
      <c r="B19" s="129" t="s">
        <v>14</v>
      </c>
      <c r="C19" s="74">
        <v>0</v>
      </c>
      <c r="D19" s="75">
        <v>0</v>
      </c>
      <c r="E19" s="75">
        <v>0</v>
      </c>
      <c r="F19" s="75">
        <v>1</v>
      </c>
      <c r="G19" s="75">
        <v>1</v>
      </c>
      <c r="H19" s="75">
        <v>3</v>
      </c>
      <c r="I19" s="76">
        <v>0</v>
      </c>
      <c r="J19" s="25">
        <f t="shared" si="0"/>
        <v>5</v>
      </c>
      <c r="K19" s="75">
        <v>237</v>
      </c>
      <c r="L19" s="53">
        <v>65</v>
      </c>
      <c r="M19" s="74">
        <v>692</v>
      </c>
      <c r="N19" s="75">
        <v>19324</v>
      </c>
      <c r="O19" s="30">
        <v>3772</v>
      </c>
      <c r="P19" s="31">
        <f t="shared" si="1"/>
        <v>0</v>
      </c>
      <c r="Q19" s="32">
        <f t="shared" si="2"/>
        <v>0</v>
      </c>
      <c r="R19" s="32">
        <f t="shared" si="3"/>
        <v>0</v>
      </c>
      <c r="S19" s="32">
        <f t="shared" si="4"/>
        <v>0.058823529411764705</v>
      </c>
      <c r="T19" s="32">
        <f t="shared" si="5"/>
        <v>0.14285714285714285</v>
      </c>
      <c r="U19" s="32">
        <f t="shared" si="6"/>
        <v>0.42857142857142855</v>
      </c>
      <c r="V19" s="33">
        <f t="shared" si="7"/>
        <v>0</v>
      </c>
      <c r="W19" s="34">
        <f t="shared" si="8"/>
        <v>0.08196721311475409</v>
      </c>
      <c r="X19" s="32">
        <v>3.8852459016393444</v>
      </c>
      <c r="Y19" s="55">
        <v>1.0655737704918034</v>
      </c>
      <c r="Z19" s="131">
        <v>0.14489112227805695</v>
      </c>
      <c r="AA19" s="132">
        <v>4.05200252</v>
      </c>
      <c r="AB19" s="37">
        <v>0.798814062</v>
      </c>
    </row>
    <row r="20" spans="1:28" s="145" customFormat="1" ht="13.5" customHeight="1">
      <c r="A20" s="402"/>
      <c r="B20" s="129" t="s">
        <v>15</v>
      </c>
      <c r="C20" s="74">
        <v>2</v>
      </c>
      <c r="D20" s="75">
        <v>0</v>
      </c>
      <c r="E20" s="75">
        <v>0</v>
      </c>
      <c r="F20" s="75">
        <v>1</v>
      </c>
      <c r="G20" s="75">
        <v>1</v>
      </c>
      <c r="H20" s="75">
        <v>1</v>
      </c>
      <c r="I20" s="76">
        <v>0</v>
      </c>
      <c r="J20" s="25">
        <f t="shared" si="0"/>
        <v>5</v>
      </c>
      <c r="K20" s="75">
        <v>200</v>
      </c>
      <c r="L20" s="53">
        <v>31</v>
      </c>
      <c r="M20" s="74">
        <v>967</v>
      </c>
      <c r="N20" s="75">
        <v>19533</v>
      </c>
      <c r="O20" s="30">
        <v>3350</v>
      </c>
      <c r="P20" s="31">
        <f t="shared" si="1"/>
        <v>0.4</v>
      </c>
      <c r="Q20" s="32">
        <f t="shared" si="2"/>
        <v>0</v>
      </c>
      <c r="R20" s="32">
        <f t="shared" si="3"/>
        <v>0</v>
      </c>
      <c r="S20" s="32">
        <f t="shared" si="4"/>
        <v>0.058823529411764705</v>
      </c>
      <c r="T20" s="32">
        <f t="shared" si="5"/>
        <v>0.14285714285714285</v>
      </c>
      <c r="U20" s="32">
        <f t="shared" si="6"/>
        <v>0.14285714285714285</v>
      </c>
      <c r="V20" s="33">
        <f t="shared" si="7"/>
        <v>0</v>
      </c>
      <c r="W20" s="34">
        <f t="shared" si="8"/>
        <v>0.08196721311475409</v>
      </c>
      <c r="X20" s="32">
        <v>3.278688524590164</v>
      </c>
      <c r="Y20" s="55">
        <v>0.5081967213114754</v>
      </c>
      <c r="Z20" s="131">
        <v>0.2025130890052356</v>
      </c>
      <c r="AA20" s="132">
        <v>4.09754563</v>
      </c>
      <c r="AB20" s="37">
        <v>0.706452973</v>
      </c>
    </row>
    <row r="21" spans="1:28" s="145" customFormat="1" ht="13.5" customHeight="1">
      <c r="A21" s="402"/>
      <c r="B21" s="129" t="s">
        <v>16</v>
      </c>
      <c r="C21" s="74">
        <v>4</v>
      </c>
      <c r="D21" s="75">
        <v>0</v>
      </c>
      <c r="E21" s="75">
        <v>0</v>
      </c>
      <c r="F21" s="75">
        <v>1</v>
      </c>
      <c r="G21" s="75">
        <v>4</v>
      </c>
      <c r="H21" s="75">
        <v>0</v>
      </c>
      <c r="I21" s="76">
        <v>0</v>
      </c>
      <c r="J21" s="25">
        <f t="shared" si="0"/>
        <v>9</v>
      </c>
      <c r="K21" s="75">
        <v>131</v>
      </c>
      <c r="L21" s="53">
        <v>38</v>
      </c>
      <c r="M21" s="74">
        <v>799</v>
      </c>
      <c r="N21" s="75">
        <v>16691</v>
      </c>
      <c r="O21" s="30">
        <v>2989</v>
      </c>
      <c r="P21" s="45">
        <f t="shared" si="1"/>
        <v>0.8</v>
      </c>
      <c r="Q21" s="46">
        <f t="shared" si="2"/>
        <v>0</v>
      </c>
      <c r="R21" s="46">
        <f t="shared" si="3"/>
        <v>0</v>
      </c>
      <c r="S21" s="46">
        <f t="shared" si="4"/>
        <v>0.058823529411764705</v>
      </c>
      <c r="T21" s="46">
        <f t="shared" si="5"/>
        <v>0.5714285714285714</v>
      </c>
      <c r="U21" s="46">
        <f t="shared" si="6"/>
        <v>0</v>
      </c>
      <c r="V21" s="47">
        <f t="shared" si="7"/>
        <v>0</v>
      </c>
      <c r="W21" s="48">
        <f t="shared" si="8"/>
        <v>0.14754098360655737</v>
      </c>
      <c r="X21" s="32">
        <v>2.1475409836065573</v>
      </c>
      <c r="Y21" s="55">
        <v>0.6229508196721312</v>
      </c>
      <c r="Z21" s="131">
        <v>0.1702535691455359</v>
      </c>
      <c r="AA21" s="132">
        <v>3.51019979</v>
      </c>
      <c r="AB21" s="37">
        <v>0.634607219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2">
        <v>0</v>
      </c>
      <c r="J22" s="212">
        <f t="shared" si="0"/>
        <v>0</v>
      </c>
      <c r="K22" s="81">
        <v>105</v>
      </c>
      <c r="L22" s="65">
        <v>22</v>
      </c>
      <c r="M22" s="80">
        <v>362</v>
      </c>
      <c r="N22" s="81">
        <v>15063</v>
      </c>
      <c r="O22" s="66">
        <v>1881</v>
      </c>
      <c r="P22" s="83">
        <f t="shared" si="1"/>
        <v>0</v>
      </c>
      <c r="Q22" s="84">
        <f t="shared" si="2"/>
        <v>0</v>
      </c>
      <c r="R22" s="84">
        <f t="shared" si="3"/>
        <v>0</v>
      </c>
      <c r="S22" s="84">
        <f t="shared" si="4"/>
        <v>0</v>
      </c>
      <c r="T22" s="84">
        <f t="shared" si="5"/>
        <v>0</v>
      </c>
      <c r="U22" s="84">
        <f t="shared" si="6"/>
        <v>0</v>
      </c>
      <c r="V22" s="85">
        <f t="shared" si="7"/>
        <v>0</v>
      </c>
      <c r="W22" s="86">
        <f t="shared" si="8"/>
        <v>0</v>
      </c>
      <c r="X22" s="84">
        <v>1.721311475409836</v>
      </c>
      <c r="Y22" s="68">
        <v>0.36065573770491804</v>
      </c>
      <c r="Z22" s="142">
        <v>0.07595467897608058</v>
      </c>
      <c r="AA22" s="143">
        <v>3.2137828</v>
      </c>
      <c r="AB22" s="58">
        <v>0.403129018</v>
      </c>
    </row>
    <row r="23" spans="1:28" s="145" customFormat="1" ht="13.5" customHeight="1">
      <c r="A23" s="402"/>
      <c r="B23" s="129" t="s">
        <v>18</v>
      </c>
      <c r="C23" s="74">
        <v>0</v>
      </c>
      <c r="D23" s="75">
        <v>0</v>
      </c>
      <c r="E23" s="75">
        <v>0</v>
      </c>
      <c r="F23" s="75">
        <v>1</v>
      </c>
      <c r="G23" s="75">
        <v>0</v>
      </c>
      <c r="H23" s="75">
        <v>0</v>
      </c>
      <c r="I23" s="76">
        <v>0</v>
      </c>
      <c r="J23" s="25">
        <f t="shared" si="0"/>
        <v>1</v>
      </c>
      <c r="K23" s="75">
        <v>39</v>
      </c>
      <c r="L23" s="53">
        <v>12</v>
      </c>
      <c r="M23" s="74">
        <v>378</v>
      </c>
      <c r="N23" s="75">
        <v>8009</v>
      </c>
      <c r="O23" s="30">
        <v>875</v>
      </c>
      <c r="P23" s="31">
        <f t="shared" si="1"/>
        <v>0</v>
      </c>
      <c r="Q23" s="32">
        <f t="shared" si="2"/>
        <v>0</v>
      </c>
      <c r="R23" s="32">
        <f t="shared" si="3"/>
        <v>0</v>
      </c>
      <c r="S23" s="32">
        <f t="shared" si="4"/>
        <v>0.058823529411764705</v>
      </c>
      <c r="T23" s="32">
        <f t="shared" si="5"/>
        <v>0</v>
      </c>
      <c r="U23" s="32">
        <f t="shared" si="6"/>
        <v>0</v>
      </c>
      <c r="V23" s="33">
        <f t="shared" si="7"/>
        <v>0</v>
      </c>
      <c r="W23" s="34">
        <f t="shared" si="8"/>
        <v>0.01639344262295082</v>
      </c>
      <c r="X23" s="32">
        <v>0.639344262295082</v>
      </c>
      <c r="Y23" s="55">
        <v>0.19672131147540983</v>
      </c>
      <c r="Z23" s="131">
        <v>0.07924528301886792</v>
      </c>
      <c r="AA23" s="132">
        <v>1.68966245</v>
      </c>
      <c r="AB23" s="37">
        <v>0.18589335</v>
      </c>
    </row>
    <row r="24" spans="1:28" s="145" customFormat="1" ht="13.5" customHeight="1">
      <c r="A24" s="402"/>
      <c r="B24" s="129" t="s">
        <v>19</v>
      </c>
      <c r="C24" s="74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6">
        <v>0</v>
      </c>
      <c r="J24" s="25">
        <f t="shared" si="0"/>
        <v>0</v>
      </c>
      <c r="K24" s="75">
        <v>24</v>
      </c>
      <c r="L24" s="53">
        <v>15</v>
      </c>
      <c r="M24" s="74">
        <v>628</v>
      </c>
      <c r="N24" s="75">
        <v>5122</v>
      </c>
      <c r="O24" s="30">
        <v>964</v>
      </c>
      <c r="P24" s="31">
        <f t="shared" si="1"/>
        <v>0</v>
      </c>
      <c r="Q24" s="32">
        <f t="shared" si="2"/>
        <v>0</v>
      </c>
      <c r="R24" s="32">
        <f t="shared" si="3"/>
        <v>0</v>
      </c>
      <c r="S24" s="32">
        <f t="shared" si="4"/>
        <v>0</v>
      </c>
      <c r="T24" s="32">
        <f t="shared" si="5"/>
        <v>0</v>
      </c>
      <c r="U24" s="32">
        <f t="shared" si="6"/>
        <v>0</v>
      </c>
      <c r="V24" s="33">
        <f t="shared" si="7"/>
        <v>0</v>
      </c>
      <c r="W24" s="34">
        <f t="shared" si="8"/>
        <v>0</v>
      </c>
      <c r="X24" s="32">
        <v>0.39344262295081966</v>
      </c>
      <c r="Y24" s="55">
        <v>0.2459016393442623</v>
      </c>
      <c r="Z24" s="131">
        <v>0.13154587348135735</v>
      </c>
      <c r="AA24" s="132">
        <v>1.07831579</v>
      </c>
      <c r="AB24" s="37">
        <v>0.203848594</v>
      </c>
    </row>
    <row r="25" spans="1:28" s="145" customFormat="1" ht="13.5" customHeight="1">
      <c r="A25" s="402"/>
      <c r="B25" s="129" t="s">
        <v>20</v>
      </c>
      <c r="C25" s="74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6">
        <v>0</v>
      </c>
      <c r="J25" s="25">
        <f t="shared" si="0"/>
        <v>0</v>
      </c>
      <c r="K25" s="75">
        <v>33</v>
      </c>
      <c r="L25" s="53">
        <v>14</v>
      </c>
      <c r="M25" s="74">
        <v>472</v>
      </c>
      <c r="N25" s="75">
        <v>5947</v>
      </c>
      <c r="O25" s="30">
        <v>963</v>
      </c>
      <c r="P25" s="45">
        <f t="shared" si="1"/>
        <v>0</v>
      </c>
      <c r="Q25" s="46">
        <f t="shared" si="2"/>
        <v>0</v>
      </c>
      <c r="R25" s="46">
        <f t="shared" si="3"/>
        <v>0</v>
      </c>
      <c r="S25" s="46">
        <f t="shared" si="4"/>
        <v>0</v>
      </c>
      <c r="T25" s="46">
        <f t="shared" si="5"/>
        <v>0</v>
      </c>
      <c r="U25" s="46">
        <f t="shared" si="6"/>
        <v>0</v>
      </c>
      <c r="V25" s="47">
        <f t="shared" si="7"/>
        <v>0</v>
      </c>
      <c r="W25" s="48">
        <f t="shared" si="8"/>
        <v>0</v>
      </c>
      <c r="X25" s="32">
        <v>0.5409836065573771</v>
      </c>
      <c r="Y25" s="55">
        <v>0.22950819672131148</v>
      </c>
      <c r="Z25" s="131">
        <v>0.0987861029719548</v>
      </c>
      <c r="AA25" s="132">
        <v>1.25623152</v>
      </c>
      <c r="AB25" s="37">
        <v>0.204632384</v>
      </c>
    </row>
    <row r="26" spans="1:28" s="145" customFormat="1" ht="13.5" customHeight="1">
      <c r="A26" s="402">
        <v>6</v>
      </c>
      <c r="B26" s="139" t="s">
        <v>21</v>
      </c>
      <c r="C26" s="80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2">
        <v>0</v>
      </c>
      <c r="J26" s="212">
        <f t="shared" si="0"/>
        <v>0</v>
      </c>
      <c r="K26" s="81">
        <v>11</v>
      </c>
      <c r="L26" s="65">
        <v>2</v>
      </c>
      <c r="M26" s="80">
        <v>534</v>
      </c>
      <c r="N26" s="81">
        <v>3368</v>
      </c>
      <c r="O26" s="66">
        <v>658</v>
      </c>
      <c r="P26" s="83">
        <f t="shared" si="1"/>
        <v>0</v>
      </c>
      <c r="Q26" s="84">
        <f t="shared" si="2"/>
        <v>0</v>
      </c>
      <c r="R26" s="84">
        <f t="shared" si="3"/>
        <v>0</v>
      </c>
      <c r="S26" s="84">
        <f t="shared" si="4"/>
        <v>0</v>
      </c>
      <c r="T26" s="84">
        <f t="shared" si="5"/>
        <v>0</v>
      </c>
      <c r="U26" s="84">
        <f t="shared" si="6"/>
        <v>0</v>
      </c>
      <c r="V26" s="85">
        <f t="shared" si="7"/>
        <v>0</v>
      </c>
      <c r="W26" s="86">
        <f t="shared" si="8"/>
        <v>0</v>
      </c>
      <c r="X26" s="84">
        <v>0.18032786885245902</v>
      </c>
      <c r="Y26" s="68">
        <v>0.03278688524590164</v>
      </c>
      <c r="Z26" s="142">
        <v>0.11157542833263685</v>
      </c>
      <c r="AA26" s="143">
        <v>0.710848459</v>
      </c>
      <c r="AB26" s="58">
        <v>0.140149095</v>
      </c>
    </row>
    <row r="27" spans="1:28" s="145" customFormat="1" ht="13.5" customHeight="1">
      <c r="A27" s="402"/>
      <c r="B27" s="129" t="s">
        <v>22</v>
      </c>
      <c r="C27" s="74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6">
        <v>0</v>
      </c>
      <c r="J27" s="25">
        <f t="shared" si="0"/>
        <v>0</v>
      </c>
      <c r="K27" s="75">
        <v>5</v>
      </c>
      <c r="L27" s="53">
        <v>2</v>
      </c>
      <c r="M27" s="74">
        <v>331</v>
      </c>
      <c r="N27" s="75">
        <v>1924</v>
      </c>
      <c r="O27" s="30">
        <v>557</v>
      </c>
      <c r="P27" s="31">
        <f t="shared" si="1"/>
        <v>0</v>
      </c>
      <c r="Q27" s="32">
        <f t="shared" si="2"/>
        <v>0</v>
      </c>
      <c r="R27" s="32">
        <f t="shared" si="3"/>
        <v>0</v>
      </c>
      <c r="S27" s="32">
        <f t="shared" si="4"/>
        <v>0</v>
      </c>
      <c r="T27" s="32">
        <f t="shared" si="5"/>
        <v>0</v>
      </c>
      <c r="U27" s="32">
        <f t="shared" si="6"/>
        <v>0</v>
      </c>
      <c r="V27" s="33">
        <f t="shared" si="7"/>
        <v>0</v>
      </c>
      <c r="W27" s="34">
        <f t="shared" si="8"/>
        <v>0</v>
      </c>
      <c r="X27" s="32">
        <v>0.08196721311475409</v>
      </c>
      <c r="Y27" s="55">
        <v>0.03278688524590164</v>
      </c>
      <c r="Z27" s="131">
        <v>0.0692468619246862</v>
      </c>
      <c r="AA27" s="132">
        <v>0.405394016</v>
      </c>
      <c r="AB27" s="37">
        <v>0.118259023</v>
      </c>
    </row>
    <row r="28" spans="1:28" s="145" customFormat="1" ht="13.5" customHeight="1">
      <c r="A28" s="402"/>
      <c r="B28" s="129" t="s">
        <v>23</v>
      </c>
      <c r="C28" s="74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6">
        <v>0</v>
      </c>
      <c r="J28" s="25">
        <f t="shared" si="0"/>
        <v>0</v>
      </c>
      <c r="K28" s="75">
        <v>1</v>
      </c>
      <c r="L28" s="53">
        <v>0</v>
      </c>
      <c r="M28" s="74">
        <v>290</v>
      </c>
      <c r="N28" s="75">
        <v>1378</v>
      </c>
      <c r="O28" s="30">
        <v>457</v>
      </c>
      <c r="P28" s="31">
        <f t="shared" si="1"/>
        <v>0</v>
      </c>
      <c r="Q28" s="32">
        <f t="shared" si="2"/>
        <v>0</v>
      </c>
      <c r="R28" s="32">
        <f t="shared" si="3"/>
        <v>0</v>
      </c>
      <c r="S28" s="32">
        <f t="shared" si="4"/>
        <v>0</v>
      </c>
      <c r="T28" s="32">
        <f t="shared" si="5"/>
        <v>0</v>
      </c>
      <c r="U28" s="32">
        <f t="shared" si="6"/>
        <v>0</v>
      </c>
      <c r="V28" s="33">
        <f t="shared" si="7"/>
        <v>0</v>
      </c>
      <c r="W28" s="34">
        <f t="shared" si="8"/>
        <v>0</v>
      </c>
      <c r="X28" s="32">
        <v>0.01639344262295082</v>
      </c>
      <c r="Y28" s="55">
        <v>0</v>
      </c>
      <c r="Z28" s="131">
        <v>0.06075843285145611</v>
      </c>
      <c r="AA28" s="132">
        <v>0.28980021</v>
      </c>
      <c r="AB28" s="37">
        <v>0.09735833</v>
      </c>
    </row>
    <row r="29" spans="1:28" s="145" customFormat="1" ht="13.5" customHeight="1">
      <c r="A29" s="402"/>
      <c r="B29" s="129" t="s">
        <v>24</v>
      </c>
      <c r="C29" s="74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6">
        <v>0</v>
      </c>
      <c r="J29" s="25">
        <f t="shared" si="0"/>
        <v>0</v>
      </c>
      <c r="K29" s="75">
        <v>5</v>
      </c>
      <c r="L29" s="53">
        <v>1</v>
      </c>
      <c r="M29" s="74">
        <v>196</v>
      </c>
      <c r="N29" s="75">
        <v>1117</v>
      </c>
      <c r="O29" s="30">
        <v>316</v>
      </c>
      <c r="P29" s="45">
        <f t="shared" si="1"/>
        <v>0</v>
      </c>
      <c r="Q29" s="46">
        <f t="shared" si="2"/>
        <v>0</v>
      </c>
      <c r="R29" s="46">
        <f t="shared" si="3"/>
        <v>0</v>
      </c>
      <c r="S29" s="46">
        <f t="shared" si="4"/>
        <v>0</v>
      </c>
      <c r="T29" s="46">
        <f t="shared" si="5"/>
        <v>0</v>
      </c>
      <c r="U29" s="46">
        <f t="shared" si="6"/>
        <v>0</v>
      </c>
      <c r="V29" s="47">
        <f t="shared" si="7"/>
        <v>0</v>
      </c>
      <c r="W29" s="48">
        <f t="shared" si="8"/>
        <v>0</v>
      </c>
      <c r="X29" s="32">
        <v>0.08196721311475409</v>
      </c>
      <c r="Y29" s="55">
        <v>0.01639344262295082</v>
      </c>
      <c r="Z29" s="131">
        <v>0.04105571847507331</v>
      </c>
      <c r="AA29" s="132">
        <v>0.234861228</v>
      </c>
      <c r="AB29" s="37">
        <v>0.067363036</v>
      </c>
    </row>
    <row r="30" spans="1:28" s="145" customFormat="1" ht="13.5" customHeight="1">
      <c r="A30" s="402">
        <v>7</v>
      </c>
      <c r="B30" s="139" t="s">
        <v>25</v>
      </c>
      <c r="C30" s="80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2">
        <v>0</v>
      </c>
      <c r="J30" s="212">
        <f t="shared" si="0"/>
        <v>0</v>
      </c>
      <c r="K30" s="81">
        <v>4</v>
      </c>
      <c r="L30" s="65">
        <v>0</v>
      </c>
      <c r="M30" s="80">
        <v>174</v>
      </c>
      <c r="N30" s="81">
        <v>928</v>
      </c>
      <c r="O30" s="66">
        <v>260</v>
      </c>
      <c r="P30" s="83">
        <f t="shared" si="1"/>
        <v>0</v>
      </c>
      <c r="Q30" s="84">
        <f t="shared" si="2"/>
        <v>0</v>
      </c>
      <c r="R30" s="84">
        <f t="shared" si="3"/>
        <v>0</v>
      </c>
      <c r="S30" s="84">
        <f t="shared" si="4"/>
        <v>0</v>
      </c>
      <c r="T30" s="84">
        <f t="shared" si="5"/>
        <v>0</v>
      </c>
      <c r="U30" s="84">
        <f t="shared" si="6"/>
        <v>0</v>
      </c>
      <c r="V30" s="85">
        <f t="shared" si="7"/>
        <v>0</v>
      </c>
      <c r="W30" s="86">
        <f t="shared" si="8"/>
        <v>0</v>
      </c>
      <c r="X30" s="84">
        <v>0.06557377049180328</v>
      </c>
      <c r="Y30" s="68">
        <v>0</v>
      </c>
      <c r="Z30" s="142">
        <v>0.0364321608040201</v>
      </c>
      <c r="AA30" s="143">
        <v>0.1953273</v>
      </c>
      <c r="AB30" s="58">
        <v>0.055448923</v>
      </c>
    </row>
    <row r="31" spans="1:28" s="145" customFormat="1" ht="13.5" customHeight="1">
      <c r="A31" s="402"/>
      <c r="B31" s="129" t="s">
        <v>26</v>
      </c>
      <c r="C31" s="74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6">
        <v>0</v>
      </c>
      <c r="J31" s="25">
        <f t="shared" si="0"/>
        <v>0</v>
      </c>
      <c r="K31" s="75">
        <v>1</v>
      </c>
      <c r="L31" s="53">
        <v>0</v>
      </c>
      <c r="M31" s="74">
        <v>188</v>
      </c>
      <c r="N31" s="75">
        <v>752</v>
      </c>
      <c r="O31" s="30">
        <v>212</v>
      </c>
      <c r="P31" s="31">
        <f t="shared" si="1"/>
        <v>0</v>
      </c>
      <c r="Q31" s="32">
        <f t="shared" si="2"/>
        <v>0</v>
      </c>
      <c r="R31" s="32">
        <f t="shared" si="3"/>
        <v>0</v>
      </c>
      <c r="S31" s="32">
        <f t="shared" si="4"/>
        <v>0</v>
      </c>
      <c r="T31" s="32">
        <f t="shared" si="5"/>
        <v>0</v>
      </c>
      <c r="U31" s="32">
        <f t="shared" si="6"/>
        <v>0</v>
      </c>
      <c r="V31" s="33">
        <f t="shared" si="7"/>
        <v>0</v>
      </c>
      <c r="W31" s="34">
        <f t="shared" si="8"/>
        <v>0</v>
      </c>
      <c r="X31" s="32">
        <v>0.01639344262295082</v>
      </c>
      <c r="Y31" s="55">
        <v>0</v>
      </c>
      <c r="Z31" s="131">
        <v>0.039388225434737065</v>
      </c>
      <c r="AA31" s="132">
        <v>0.158382477</v>
      </c>
      <c r="AB31" s="37">
        <v>0.045221843</v>
      </c>
    </row>
    <row r="32" spans="1:28" s="145" customFormat="1" ht="13.5" customHeight="1">
      <c r="A32" s="402"/>
      <c r="B32" s="129" t="s">
        <v>27</v>
      </c>
      <c r="C32" s="74">
        <v>0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6">
        <v>0</v>
      </c>
      <c r="J32" s="25">
        <f t="shared" si="0"/>
        <v>0</v>
      </c>
      <c r="K32" s="75">
        <v>0</v>
      </c>
      <c r="L32" s="53">
        <v>0</v>
      </c>
      <c r="M32" s="74">
        <v>180</v>
      </c>
      <c r="N32" s="75">
        <v>978</v>
      </c>
      <c r="O32" s="30">
        <v>201</v>
      </c>
      <c r="P32" s="31">
        <f t="shared" si="1"/>
        <v>0</v>
      </c>
      <c r="Q32" s="32">
        <f t="shared" si="2"/>
        <v>0</v>
      </c>
      <c r="R32" s="32">
        <f t="shared" si="3"/>
        <v>0</v>
      </c>
      <c r="S32" s="32">
        <f t="shared" si="4"/>
        <v>0</v>
      </c>
      <c r="T32" s="32">
        <f t="shared" si="5"/>
        <v>0</v>
      </c>
      <c r="U32" s="32">
        <f t="shared" si="6"/>
        <v>0</v>
      </c>
      <c r="V32" s="33">
        <f t="shared" si="7"/>
        <v>0</v>
      </c>
      <c r="W32" s="34">
        <f t="shared" si="8"/>
        <v>0</v>
      </c>
      <c r="X32" s="32">
        <v>0</v>
      </c>
      <c r="Y32" s="55">
        <v>0</v>
      </c>
      <c r="Z32" s="131">
        <v>0.03786285233487589</v>
      </c>
      <c r="AA32" s="132">
        <v>0.2058514</v>
      </c>
      <c r="AB32" s="37">
        <v>0.042866283</v>
      </c>
    </row>
    <row r="33" spans="1:28" s="145" customFormat="1" ht="13.5" customHeight="1">
      <c r="A33" s="402"/>
      <c r="B33" s="129" t="s">
        <v>28</v>
      </c>
      <c r="C33" s="74">
        <v>0</v>
      </c>
      <c r="D33" s="75">
        <v>1</v>
      </c>
      <c r="E33" s="75">
        <v>0</v>
      </c>
      <c r="F33" s="75">
        <v>0</v>
      </c>
      <c r="G33" s="75">
        <v>0</v>
      </c>
      <c r="H33" s="75">
        <v>0</v>
      </c>
      <c r="I33" s="76">
        <v>0</v>
      </c>
      <c r="J33" s="25">
        <f t="shared" si="0"/>
        <v>1</v>
      </c>
      <c r="K33" s="75">
        <v>0</v>
      </c>
      <c r="L33" s="53">
        <v>0</v>
      </c>
      <c r="M33" s="74">
        <v>136</v>
      </c>
      <c r="N33" s="75">
        <v>1044</v>
      </c>
      <c r="O33" s="30">
        <v>144</v>
      </c>
      <c r="P33" s="31">
        <f t="shared" si="1"/>
        <v>0</v>
      </c>
      <c r="Q33" s="32">
        <f t="shared" si="2"/>
        <v>0.1</v>
      </c>
      <c r="R33" s="32">
        <f t="shared" si="3"/>
        <v>0</v>
      </c>
      <c r="S33" s="32">
        <f t="shared" si="4"/>
        <v>0</v>
      </c>
      <c r="T33" s="32">
        <f t="shared" si="5"/>
        <v>0</v>
      </c>
      <c r="U33" s="32">
        <f t="shared" si="6"/>
        <v>0</v>
      </c>
      <c r="V33" s="33">
        <f t="shared" si="7"/>
        <v>0</v>
      </c>
      <c r="W33" s="34">
        <f t="shared" si="8"/>
        <v>0.01639344262295082</v>
      </c>
      <c r="X33" s="32">
        <v>0</v>
      </c>
      <c r="Y33" s="55">
        <v>0</v>
      </c>
      <c r="Z33" s="131">
        <v>0.02856542743121193</v>
      </c>
      <c r="AA33" s="132">
        <v>0.221186441</v>
      </c>
      <c r="AB33" s="37">
        <v>0.030974403</v>
      </c>
    </row>
    <row r="34" spans="1:28" s="145" customFormat="1" ht="13.5" customHeight="1">
      <c r="A34" s="402"/>
      <c r="B34" s="129" t="s">
        <v>29</v>
      </c>
      <c r="C34" s="74">
        <v>0</v>
      </c>
      <c r="D34" s="75">
        <v>1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25">
        <f t="shared" si="0"/>
        <v>1</v>
      </c>
      <c r="K34" s="75">
        <v>1</v>
      </c>
      <c r="L34" s="53">
        <v>0</v>
      </c>
      <c r="M34" s="74">
        <v>112</v>
      </c>
      <c r="N34" s="75">
        <v>1321</v>
      </c>
      <c r="O34" s="30">
        <v>84</v>
      </c>
      <c r="P34" s="45">
        <f t="shared" si="1"/>
        <v>0</v>
      </c>
      <c r="Q34" s="46">
        <f t="shared" si="2"/>
        <v>0.1</v>
      </c>
      <c r="R34" s="46">
        <f t="shared" si="3"/>
        <v>0</v>
      </c>
      <c r="S34" s="46">
        <f t="shared" si="4"/>
        <v>0</v>
      </c>
      <c r="T34" s="46">
        <f t="shared" si="5"/>
        <v>0</v>
      </c>
      <c r="U34" s="46">
        <f t="shared" si="6"/>
        <v>0</v>
      </c>
      <c r="V34" s="47">
        <f t="shared" si="7"/>
        <v>0</v>
      </c>
      <c r="W34" s="48">
        <f t="shared" si="8"/>
        <v>0.01639344262295082</v>
      </c>
      <c r="X34" s="32">
        <v>0.01639344262295082</v>
      </c>
      <c r="Y34" s="55">
        <v>0</v>
      </c>
      <c r="Z34" s="131">
        <v>0.023504721930745015</v>
      </c>
      <c r="AA34" s="132">
        <v>0.277812829</v>
      </c>
      <c r="AB34" s="37">
        <v>0.017918089</v>
      </c>
    </row>
    <row r="35" spans="1:28" s="145" customFormat="1" ht="13.5" customHeight="1">
      <c r="A35" s="402">
        <v>8</v>
      </c>
      <c r="B35" s="139" t="s">
        <v>30</v>
      </c>
      <c r="C35" s="80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2">
        <v>0</v>
      </c>
      <c r="J35" s="212">
        <f t="shared" si="0"/>
        <v>0</v>
      </c>
      <c r="K35" s="81">
        <v>15</v>
      </c>
      <c r="L35" s="65">
        <v>0</v>
      </c>
      <c r="M35" s="80">
        <v>145</v>
      </c>
      <c r="N35" s="81">
        <v>2672</v>
      </c>
      <c r="O35" s="66">
        <v>62</v>
      </c>
      <c r="P35" s="83">
        <f t="shared" si="1"/>
        <v>0</v>
      </c>
      <c r="Q35" s="84">
        <f t="shared" si="2"/>
        <v>0</v>
      </c>
      <c r="R35" s="84">
        <f t="shared" si="3"/>
        <v>0</v>
      </c>
      <c r="S35" s="84">
        <f t="shared" si="4"/>
        <v>0</v>
      </c>
      <c r="T35" s="84">
        <f t="shared" si="5"/>
        <v>0</v>
      </c>
      <c r="U35" s="84">
        <f t="shared" si="6"/>
        <v>0</v>
      </c>
      <c r="V35" s="85">
        <f t="shared" si="7"/>
        <v>0</v>
      </c>
      <c r="W35" s="86">
        <f t="shared" si="8"/>
        <v>0</v>
      </c>
      <c r="X35" s="84">
        <v>0.2459016393442623</v>
      </c>
      <c r="Y35" s="68">
        <v>0</v>
      </c>
      <c r="Z35" s="142">
        <v>0.030481395837712845</v>
      </c>
      <c r="AA35" s="143">
        <v>0.561344538</v>
      </c>
      <c r="AB35" s="58">
        <v>0.013247863</v>
      </c>
    </row>
    <row r="36" spans="1:28" s="145" customFormat="1" ht="13.5" customHeight="1">
      <c r="A36" s="402"/>
      <c r="B36" s="129" t="s">
        <v>31</v>
      </c>
      <c r="C36" s="74">
        <v>0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6">
        <v>0</v>
      </c>
      <c r="J36" s="25">
        <f t="shared" si="0"/>
        <v>0</v>
      </c>
      <c r="K36" s="75">
        <v>50</v>
      </c>
      <c r="L36" s="53">
        <v>0</v>
      </c>
      <c r="M36" s="74">
        <v>166</v>
      </c>
      <c r="N36" s="75">
        <v>4670</v>
      </c>
      <c r="O36" s="30">
        <v>88</v>
      </c>
      <c r="P36" s="31">
        <f t="shared" si="1"/>
        <v>0</v>
      </c>
      <c r="Q36" s="32">
        <f t="shared" si="2"/>
        <v>0</v>
      </c>
      <c r="R36" s="32">
        <f t="shared" si="3"/>
        <v>0</v>
      </c>
      <c r="S36" s="32">
        <f t="shared" si="4"/>
        <v>0</v>
      </c>
      <c r="T36" s="32">
        <f t="shared" si="5"/>
        <v>0</v>
      </c>
      <c r="U36" s="32">
        <f t="shared" si="6"/>
        <v>0</v>
      </c>
      <c r="V36" s="33">
        <f t="shared" si="7"/>
        <v>0</v>
      </c>
      <c r="W36" s="34">
        <f t="shared" si="8"/>
        <v>0</v>
      </c>
      <c r="X36" s="32">
        <v>0.819672131147541</v>
      </c>
      <c r="Y36" s="55">
        <v>0</v>
      </c>
      <c r="Z36" s="131">
        <v>0.0355917667238422</v>
      </c>
      <c r="AA36" s="132">
        <v>0.988150656</v>
      </c>
      <c r="AB36" s="37">
        <v>0.018994172</v>
      </c>
    </row>
    <row r="37" spans="1:28" s="145" customFormat="1" ht="13.5" customHeight="1">
      <c r="A37" s="402"/>
      <c r="B37" s="129" t="s">
        <v>32</v>
      </c>
      <c r="C37" s="74">
        <v>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6">
        <v>0</v>
      </c>
      <c r="J37" s="25">
        <f aca="true" t="shared" si="9" ref="J37:J57">SUM(C37:I37)</f>
        <v>2</v>
      </c>
      <c r="K37" s="75">
        <v>57</v>
      </c>
      <c r="L37" s="53">
        <v>0</v>
      </c>
      <c r="M37" s="74">
        <v>117</v>
      </c>
      <c r="N37" s="75">
        <v>7860</v>
      </c>
      <c r="O37" s="30">
        <v>52</v>
      </c>
      <c r="P37" s="31">
        <f t="shared" si="1"/>
        <v>0.4</v>
      </c>
      <c r="Q37" s="32">
        <f t="shared" si="2"/>
        <v>0</v>
      </c>
      <c r="R37" s="32">
        <f t="shared" si="3"/>
        <v>0</v>
      </c>
      <c r="S37" s="32">
        <f t="shared" si="4"/>
        <v>0</v>
      </c>
      <c r="T37" s="32">
        <f t="shared" si="5"/>
        <v>0</v>
      </c>
      <c r="U37" s="32">
        <f t="shared" si="6"/>
        <v>0</v>
      </c>
      <c r="V37" s="33">
        <f t="shared" si="7"/>
        <v>0</v>
      </c>
      <c r="W37" s="34">
        <f t="shared" si="8"/>
        <v>0.03278688524590164</v>
      </c>
      <c r="X37" s="32">
        <v>0.9344262295081968</v>
      </c>
      <c r="Y37" s="55">
        <v>0</v>
      </c>
      <c r="Z37" s="131">
        <v>0.024867162592986186</v>
      </c>
      <c r="AA37" s="132">
        <v>1.69872488</v>
      </c>
      <c r="AB37" s="37">
        <v>0.011421041</v>
      </c>
    </row>
    <row r="38" spans="1:28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6">
        <v>0</v>
      </c>
      <c r="J38" s="25">
        <f t="shared" si="9"/>
        <v>0</v>
      </c>
      <c r="K38" s="75">
        <v>66</v>
      </c>
      <c r="L38" s="53">
        <v>0</v>
      </c>
      <c r="M38" s="74">
        <v>108</v>
      </c>
      <c r="N38" s="75">
        <v>11707</v>
      </c>
      <c r="O38" s="30">
        <v>34</v>
      </c>
      <c r="P38" s="45">
        <f t="shared" si="1"/>
        <v>0</v>
      </c>
      <c r="Q38" s="46">
        <f t="shared" si="2"/>
        <v>0</v>
      </c>
      <c r="R38" s="46">
        <f t="shared" si="3"/>
        <v>0</v>
      </c>
      <c r="S38" s="46">
        <f t="shared" si="4"/>
        <v>0</v>
      </c>
      <c r="T38" s="46">
        <f t="shared" si="5"/>
        <v>0</v>
      </c>
      <c r="U38" s="46">
        <f t="shared" si="6"/>
        <v>0</v>
      </c>
      <c r="V38" s="47">
        <f t="shared" si="7"/>
        <v>0</v>
      </c>
      <c r="W38" s="48">
        <f t="shared" si="8"/>
        <v>0</v>
      </c>
      <c r="X38" s="32">
        <v>1.0819672131147542</v>
      </c>
      <c r="Y38" s="55">
        <v>0</v>
      </c>
      <c r="Z38" s="131">
        <v>0.022789618062882464</v>
      </c>
      <c r="AA38" s="132">
        <v>2.47767196</v>
      </c>
      <c r="AB38" s="37">
        <v>0.007335491</v>
      </c>
    </row>
    <row r="39" spans="1:28" s="145" customFormat="1" ht="13.5" customHeight="1">
      <c r="A39" s="402">
        <v>9</v>
      </c>
      <c r="B39" s="139" t="s">
        <v>34</v>
      </c>
      <c r="C39" s="80">
        <v>3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2">
        <v>0</v>
      </c>
      <c r="J39" s="212">
        <f t="shared" si="9"/>
        <v>3</v>
      </c>
      <c r="K39" s="81">
        <v>81</v>
      </c>
      <c r="L39" s="65">
        <v>0</v>
      </c>
      <c r="M39" s="80">
        <v>129</v>
      </c>
      <c r="N39" s="81">
        <v>12045</v>
      </c>
      <c r="O39" s="66">
        <v>36</v>
      </c>
      <c r="P39" s="83">
        <f t="shared" si="1"/>
        <v>0.6</v>
      </c>
      <c r="Q39" s="84">
        <f t="shared" si="2"/>
        <v>0</v>
      </c>
      <c r="R39" s="84">
        <f t="shared" si="3"/>
        <v>0</v>
      </c>
      <c r="S39" s="84">
        <f t="shared" si="4"/>
        <v>0</v>
      </c>
      <c r="T39" s="84">
        <f t="shared" si="5"/>
        <v>0</v>
      </c>
      <c r="U39" s="84">
        <f t="shared" si="6"/>
        <v>0</v>
      </c>
      <c r="V39" s="85">
        <f t="shared" si="7"/>
        <v>0</v>
      </c>
      <c r="W39" s="86">
        <f t="shared" si="8"/>
        <v>0.04918032786885246</v>
      </c>
      <c r="X39" s="84">
        <v>1.3278688524590163</v>
      </c>
      <c r="Y39" s="68">
        <v>0</v>
      </c>
      <c r="Z39" s="142">
        <v>0.02707808564231738</v>
      </c>
      <c r="AA39" s="143">
        <v>2.52515723</v>
      </c>
      <c r="AB39" s="58">
        <v>0.007697242</v>
      </c>
    </row>
    <row r="40" spans="1:28" s="145" customFormat="1" ht="13.5" customHeight="1">
      <c r="A40" s="402"/>
      <c r="B40" s="129" t="s">
        <v>35</v>
      </c>
      <c r="C40" s="74">
        <v>1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6">
        <v>0</v>
      </c>
      <c r="J40" s="25">
        <f t="shared" si="9"/>
        <v>1</v>
      </c>
      <c r="K40" s="75">
        <v>53</v>
      </c>
      <c r="L40" s="53">
        <v>0</v>
      </c>
      <c r="M40" s="74">
        <v>202</v>
      </c>
      <c r="N40" s="75">
        <v>12567</v>
      </c>
      <c r="O40" s="30">
        <v>34</v>
      </c>
      <c r="P40" s="31">
        <f t="shared" si="1"/>
        <v>0.2</v>
      </c>
      <c r="Q40" s="32">
        <f t="shared" si="2"/>
        <v>0</v>
      </c>
      <c r="R40" s="32">
        <f t="shared" si="3"/>
        <v>0</v>
      </c>
      <c r="S40" s="32">
        <f t="shared" si="4"/>
        <v>0</v>
      </c>
      <c r="T40" s="32">
        <f t="shared" si="5"/>
        <v>0</v>
      </c>
      <c r="U40" s="32">
        <f t="shared" si="6"/>
        <v>0</v>
      </c>
      <c r="V40" s="33">
        <f t="shared" si="7"/>
        <v>0</v>
      </c>
      <c r="W40" s="34">
        <f t="shared" si="8"/>
        <v>0.01639344262295082</v>
      </c>
      <c r="X40" s="32">
        <v>0.8688524590163934</v>
      </c>
      <c r="Y40" s="55">
        <v>0</v>
      </c>
      <c r="Z40" s="131">
        <v>0.04240134340890008</v>
      </c>
      <c r="AA40" s="132">
        <v>2.62249583</v>
      </c>
      <c r="AB40" s="37">
        <v>0.007257204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6">
        <v>0</v>
      </c>
      <c r="J41" s="25">
        <f t="shared" si="9"/>
        <v>0</v>
      </c>
      <c r="K41" s="75">
        <v>34</v>
      </c>
      <c r="L41" s="53">
        <v>2</v>
      </c>
      <c r="M41" s="74">
        <v>249</v>
      </c>
      <c r="N41" s="75">
        <v>15484</v>
      </c>
      <c r="O41" s="30">
        <v>45</v>
      </c>
      <c r="P41" s="31">
        <f t="shared" si="1"/>
        <v>0</v>
      </c>
      <c r="Q41" s="32">
        <f t="shared" si="2"/>
        <v>0</v>
      </c>
      <c r="R41" s="32">
        <f t="shared" si="3"/>
        <v>0</v>
      </c>
      <c r="S41" s="32">
        <f t="shared" si="4"/>
        <v>0</v>
      </c>
      <c r="T41" s="32">
        <f t="shared" si="5"/>
        <v>0</v>
      </c>
      <c r="U41" s="32">
        <f t="shared" si="6"/>
        <v>0</v>
      </c>
      <c r="V41" s="33">
        <f t="shared" si="7"/>
        <v>0</v>
      </c>
      <c r="W41" s="34">
        <f t="shared" si="8"/>
        <v>0</v>
      </c>
      <c r="X41" s="32">
        <v>0.5573770491803278</v>
      </c>
      <c r="Y41" s="55">
        <v>0.03278688524590164</v>
      </c>
      <c r="Z41" s="131">
        <v>0.052598225602027884</v>
      </c>
      <c r="AA41" s="132">
        <v>3.22314738</v>
      </c>
      <c r="AB41" s="37">
        <v>0.009654581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6">
        <v>0</v>
      </c>
      <c r="J42" s="25">
        <f t="shared" si="9"/>
        <v>0</v>
      </c>
      <c r="K42" s="75">
        <v>44</v>
      </c>
      <c r="L42" s="53">
        <v>0</v>
      </c>
      <c r="M42" s="74">
        <v>202</v>
      </c>
      <c r="N42" s="75">
        <v>23762</v>
      </c>
      <c r="O42" s="30">
        <v>47</v>
      </c>
      <c r="P42" s="31">
        <f t="shared" si="1"/>
        <v>0</v>
      </c>
      <c r="Q42" s="32">
        <f t="shared" si="2"/>
        <v>0</v>
      </c>
      <c r="R42" s="32">
        <f t="shared" si="3"/>
        <v>0</v>
      </c>
      <c r="S42" s="32">
        <f t="shared" si="4"/>
        <v>0</v>
      </c>
      <c r="T42" s="32">
        <f t="shared" si="5"/>
        <v>0</v>
      </c>
      <c r="U42" s="32">
        <f t="shared" si="6"/>
        <v>0</v>
      </c>
      <c r="V42" s="33">
        <f t="shared" si="7"/>
        <v>0</v>
      </c>
      <c r="W42" s="34">
        <f t="shared" si="8"/>
        <v>0</v>
      </c>
      <c r="X42" s="32">
        <v>0.7213114754098361</v>
      </c>
      <c r="Y42" s="55">
        <v>0</v>
      </c>
      <c r="Z42" s="131">
        <v>0.04248159831756046</v>
      </c>
      <c r="AA42" s="132">
        <v>5.0056878</v>
      </c>
      <c r="AB42" s="37">
        <v>0.010066395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9">
        <v>0</v>
      </c>
      <c r="J43" s="39">
        <f t="shared" si="9"/>
        <v>0</v>
      </c>
      <c r="K43" s="78">
        <v>21</v>
      </c>
      <c r="L43" s="60">
        <v>0</v>
      </c>
      <c r="M43" s="77">
        <v>283</v>
      </c>
      <c r="N43" s="78">
        <v>20705</v>
      </c>
      <c r="O43" s="44">
        <v>64</v>
      </c>
      <c r="P43" s="45">
        <f t="shared" si="1"/>
        <v>0</v>
      </c>
      <c r="Q43" s="46">
        <f t="shared" si="2"/>
        <v>0</v>
      </c>
      <c r="R43" s="46">
        <f t="shared" si="3"/>
        <v>0</v>
      </c>
      <c r="S43" s="46">
        <f t="shared" si="4"/>
        <v>0</v>
      </c>
      <c r="T43" s="46">
        <f t="shared" si="5"/>
        <v>0</v>
      </c>
      <c r="U43" s="46">
        <f t="shared" si="6"/>
        <v>0</v>
      </c>
      <c r="V43" s="47">
        <f t="shared" si="7"/>
        <v>0</v>
      </c>
      <c r="W43" s="48">
        <f t="shared" si="8"/>
        <v>0</v>
      </c>
      <c r="X43" s="46">
        <v>0.3442622950819672</v>
      </c>
      <c r="Y43" s="62">
        <v>0</v>
      </c>
      <c r="Z43" s="136">
        <v>0.05939139559286464</v>
      </c>
      <c r="AA43" s="137">
        <v>4.3126432</v>
      </c>
      <c r="AB43" s="51">
        <v>0.013666453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2">
        <v>0</v>
      </c>
      <c r="J44" s="212">
        <f t="shared" si="9"/>
        <v>0</v>
      </c>
      <c r="K44" s="81">
        <v>76</v>
      </c>
      <c r="L44" s="65">
        <v>0</v>
      </c>
      <c r="M44" s="80">
        <v>538</v>
      </c>
      <c r="N44" s="81">
        <v>31005</v>
      </c>
      <c r="O44" s="66">
        <v>59</v>
      </c>
      <c r="P44" s="83">
        <f t="shared" si="1"/>
        <v>0</v>
      </c>
      <c r="Q44" s="84">
        <f t="shared" si="2"/>
        <v>0</v>
      </c>
      <c r="R44" s="84">
        <f t="shared" si="3"/>
        <v>0</v>
      </c>
      <c r="S44" s="84">
        <f t="shared" si="4"/>
        <v>0</v>
      </c>
      <c r="T44" s="84">
        <f t="shared" si="5"/>
        <v>0</v>
      </c>
      <c r="U44" s="84">
        <f t="shared" si="6"/>
        <v>0</v>
      </c>
      <c r="V44" s="85">
        <f t="shared" si="7"/>
        <v>0</v>
      </c>
      <c r="W44" s="86">
        <f t="shared" si="8"/>
        <v>0</v>
      </c>
      <c r="X44" s="84">
        <v>1.2459016393442623</v>
      </c>
      <c r="Y44" s="68">
        <v>0</v>
      </c>
      <c r="Z44" s="142">
        <v>0.11357399197804517</v>
      </c>
      <c r="AA44" s="143">
        <v>6.43524284</v>
      </c>
      <c r="AB44" s="58">
        <v>0.012593383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25">
        <f t="shared" si="9"/>
        <v>0</v>
      </c>
      <c r="K45" s="75">
        <v>124</v>
      </c>
      <c r="L45" s="53">
        <v>1</v>
      </c>
      <c r="M45" s="74">
        <v>445</v>
      </c>
      <c r="N45" s="75">
        <v>62952</v>
      </c>
      <c r="O45" s="30">
        <v>116</v>
      </c>
      <c r="P45" s="31">
        <f t="shared" si="1"/>
        <v>0</v>
      </c>
      <c r="Q45" s="32">
        <f t="shared" si="2"/>
        <v>0</v>
      </c>
      <c r="R45" s="32">
        <f t="shared" si="3"/>
        <v>0</v>
      </c>
      <c r="S45" s="32">
        <f t="shared" si="4"/>
        <v>0</v>
      </c>
      <c r="T45" s="32">
        <f t="shared" si="5"/>
        <v>0</v>
      </c>
      <c r="U45" s="32">
        <f t="shared" si="6"/>
        <v>0</v>
      </c>
      <c r="V45" s="33">
        <f t="shared" si="7"/>
        <v>0</v>
      </c>
      <c r="W45" s="34">
        <f t="shared" si="8"/>
        <v>0</v>
      </c>
      <c r="X45" s="32">
        <v>2.0327868852459017</v>
      </c>
      <c r="Y45" s="55">
        <v>0.01639344262295082</v>
      </c>
      <c r="Z45" s="131">
        <v>0.09331096665967709</v>
      </c>
      <c r="AA45" s="132">
        <v>13.134154</v>
      </c>
      <c r="AB45" s="37">
        <v>0.024919441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2</v>
      </c>
      <c r="E46" s="75">
        <v>0</v>
      </c>
      <c r="F46" s="75">
        <v>3</v>
      </c>
      <c r="G46" s="75">
        <v>0</v>
      </c>
      <c r="H46" s="75">
        <v>0</v>
      </c>
      <c r="I46" s="76">
        <v>0</v>
      </c>
      <c r="J46" s="25">
        <f t="shared" si="9"/>
        <v>5</v>
      </c>
      <c r="K46" s="75">
        <v>133</v>
      </c>
      <c r="L46" s="53">
        <v>1</v>
      </c>
      <c r="M46" s="74">
        <v>562</v>
      </c>
      <c r="N46" s="75">
        <v>85502</v>
      </c>
      <c r="O46" s="30">
        <v>192</v>
      </c>
      <c r="P46" s="31">
        <f t="shared" si="1"/>
        <v>0</v>
      </c>
      <c r="Q46" s="32">
        <f t="shared" si="2"/>
        <v>0.2</v>
      </c>
      <c r="R46" s="32">
        <f t="shared" si="3"/>
        <v>0</v>
      </c>
      <c r="S46" s="32">
        <f t="shared" si="4"/>
        <v>0.17647058823529413</v>
      </c>
      <c r="T46" s="32">
        <f t="shared" si="5"/>
        <v>0</v>
      </c>
      <c r="U46" s="32">
        <f t="shared" si="6"/>
        <v>0</v>
      </c>
      <c r="V46" s="33">
        <f t="shared" si="7"/>
        <v>0</v>
      </c>
      <c r="W46" s="34">
        <f t="shared" si="8"/>
        <v>0.08196721311475409</v>
      </c>
      <c r="X46" s="32">
        <v>2.180327868852459</v>
      </c>
      <c r="Y46" s="55">
        <v>0.01639344262295082</v>
      </c>
      <c r="Z46" s="131">
        <v>0.11781970649895178</v>
      </c>
      <c r="AA46" s="132">
        <v>17.7390041</v>
      </c>
      <c r="AB46" s="37">
        <v>0.040833688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2</v>
      </c>
      <c r="E47" s="75">
        <v>0</v>
      </c>
      <c r="F47" s="75">
        <v>0</v>
      </c>
      <c r="G47" s="75">
        <v>0</v>
      </c>
      <c r="H47" s="75">
        <v>0</v>
      </c>
      <c r="I47" s="76">
        <v>0</v>
      </c>
      <c r="J47" s="25">
        <f t="shared" si="9"/>
        <v>2</v>
      </c>
      <c r="K47" s="75">
        <v>628</v>
      </c>
      <c r="L47" s="53">
        <v>0</v>
      </c>
      <c r="M47" s="74">
        <v>729</v>
      </c>
      <c r="N47" s="75">
        <v>119395</v>
      </c>
      <c r="O47" s="30">
        <v>303</v>
      </c>
      <c r="P47" s="45">
        <f t="shared" si="1"/>
        <v>0</v>
      </c>
      <c r="Q47" s="46">
        <f t="shared" si="2"/>
        <v>0.2</v>
      </c>
      <c r="R47" s="46">
        <f t="shared" si="3"/>
        <v>0</v>
      </c>
      <c r="S47" s="46">
        <f t="shared" si="4"/>
        <v>0</v>
      </c>
      <c r="T47" s="46">
        <f t="shared" si="5"/>
        <v>0</v>
      </c>
      <c r="U47" s="46">
        <f t="shared" si="6"/>
        <v>0</v>
      </c>
      <c r="V47" s="47">
        <f t="shared" si="7"/>
        <v>0</v>
      </c>
      <c r="W47" s="48">
        <f t="shared" si="8"/>
        <v>0.03278688524590164</v>
      </c>
      <c r="X47" s="32">
        <v>10.295081967213115</v>
      </c>
      <c r="Y47" s="55">
        <v>0</v>
      </c>
      <c r="Z47" s="131">
        <v>0.1527661357921207</v>
      </c>
      <c r="AA47" s="132">
        <v>24.7707469</v>
      </c>
      <c r="AB47" s="37">
        <v>0.064564245</v>
      </c>
    </row>
    <row r="48" spans="1:28" s="145" customFormat="1" ht="13.5" customHeight="1">
      <c r="A48" s="402">
        <v>11</v>
      </c>
      <c r="B48" s="139" t="s">
        <v>43</v>
      </c>
      <c r="C48" s="80">
        <v>2</v>
      </c>
      <c r="D48" s="81">
        <v>14</v>
      </c>
      <c r="E48" s="81">
        <v>0</v>
      </c>
      <c r="F48" s="81">
        <v>0</v>
      </c>
      <c r="G48" s="81">
        <v>0</v>
      </c>
      <c r="H48" s="81">
        <v>0</v>
      </c>
      <c r="I48" s="82">
        <v>0</v>
      </c>
      <c r="J48" s="212">
        <f t="shared" si="9"/>
        <v>16</v>
      </c>
      <c r="K48" s="81">
        <v>1521</v>
      </c>
      <c r="L48" s="65">
        <v>1</v>
      </c>
      <c r="M48" s="80">
        <v>948</v>
      </c>
      <c r="N48" s="81">
        <v>160579</v>
      </c>
      <c r="O48" s="66">
        <v>528</v>
      </c>
      <c r="P48" s="83">
        <f t="shared" si="1"/>
        <v>0.4</v>
      </c>
      <c r="Q48" s="84">
        <f t="shared" si="2"/>
        <v>1.4</v>
      </c>
      <c r="R48" s="84">
        <f t="shared" si="3"/>
        <v>0</v>
      </c>
      <c r="S48" s="84">
        <f t="shared" si="4"/>
        <v>0</v>
      </c>
      <c r="T48" s="84">
        <f t="shared" si="5"/>
        <v>0</v>
      </c>
      <c r="U48" s="84">
        <f t="shared" si="6"/>
        <v>0</v>
      </c>
      <c r="V48" s="85">
        <f t="shared" si="7"/>
        <v>0</v>
      </c>
      <c r="W48" s="86">
        <f t="shared" si="8"/>
        <v>0.26229508196721313</v>
      </c>
      <c r="X48" s="84">
        <v>24.934426229508198</v>
      </c>
      <c r="Y48" s="68">
        <v>0.01639344262295082</v>
      </c>
      <c r="Z48" s="142">
        <v>0.19816053511705686</v>
      </c>
      <c r="AA48" s="143">
        <v>33.3844075</v>
      </c>
      <c r="AB48" s="58">
        <v>0.112125717</v>
      </c>
    </row>
    <row r="49" spans="1:28" s="145" customFormat="1" ht="13.5" customHeight="1">
      <c r="A49" s="402"/>
      <c r="B49" s="129" t="s">
        <v>44</v>
      </c>
      <c r="C49" s="74">
        <v>3</v>
      </c>
      <c r="D49" s="75">
        <v>0</v>
      </c>
      <c r="E49" s="75">
        <v>0</v>
      </c>
      <c r="F49" s="75">
        <v>4</v>
      </c>
      <c r="G49" s="75">
        <v>0</v>
      </c>
      <c r="H49" s="75">
        <v>0</v>
      </c>
      <c r="I49" s="76">
        <v>1</v>
      </c>
      <c r="J49" s="25">
        <f t="shared" si="9"/>
        <v>8</v>
      </c>
      <c r="K49" s="75">
        <v>1733</v>
      </c>
      <c r="L49" s="76">
        <v>4</v>
      </c>
      <c r="M49" s="74">
        <v>1225</v>
      </c>
      <c r="N49" s="75">
        <v>158005</v>
      </c>
      <c r="O49" s="30">
        <v>825</v>
      </c>
      <c r="P49" s="31">
        <f t="shared" si="1"/>
        <v>0.6</v>
      </c>
      <c r="Q49" s="32">
        <f t="shared" si="2"/>
        <v>0</v>
      </c>
      <c r="R49" s="32">
        <f t="shared" si="3"/>
        <v>0</v>
      </c>
      <c r="S49" s="32">
        <f t="shared" si="4"/>
        <v>0.23529411764705882</v>
      </c>
      <c r="T49" s="32">
        <f t="shared" si="5"/>
        <v>0</v>
      </c>
      <c r="U49" s="32">
        <f t="shared" si="6"/>
        <v>0</v>
      </c>
      <c r="V49" s="33">
        <f t="shared" si="7"/>
        <v>0.14285714285714285</v>
      </c>
      <c r="W49" s="34">
        <f t="shared" si="8"/>
        <v>0.13114754098360656</v>
      </c>
      <c r="X49" s="32">
        <v>28.40983606557377</v>
      </c>
      <c r="Y49" s="55">
        <v>0.06557377049180328</v>
      </c>
      <c r="Z49" s="131">
        <v>0.25611540873928496</v>
      </c>
      <c r="AA49" s="132">
        <v>32.7947281</v>
      </c>
      <c r="AB49" s="37">
        <v>0.17430805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3</v>
      </c>
      <c r="E50" s="75">
        <v>0</v>
      </c>
      <c r="F50" s="75">
        <v>1</v>
      </c>
      <c r="G50" s="75">
        <v>0</v>
      </c>
      <c r="H50" s="75">
        <v>0</v>
      </c>
      <c r="I50" s="76">
        <v>0</v>
      </c>
      <c r="J50" s="25">
        <f t="shared" si="9"/>
        <v>4</v>
      </c>
      <c r="K50" s="75">
        <v>2002</v>
      </c>
      <c r="L50" s="76">
        <v>0</v>
      </c>
      <c r="M50" s="74">
        <v>1705</v>
      </c>
      <c r="N50" s="75">
        <v>169611</v>
      </c>
      <c r="O50" s="130">
        <v>1534</v>
      </c>
      <c r="P50" s="31">
        <f t="shared" si="1"/>
        <v>0</v>
      </c>
      <c r="Q50" s="32">
        <f t="shared" si="2"/>
        <v>0.3</v>
      </c>
      <c r="R50" s="32">
        <f t="shared" si="3"/>
        <v>0</v>
      </c>
      <c r="S50" s="32">
        <f t="shared" si="4"/>
        <v>0.058823529411764705</v>
      </c>
      <c r="T50" s="32">
        <f t="shared" si="5"/>
        <v>0</v>
      </c>
      <c r="U50" s="32">
        <f t="shared" si="6"/>
        <v>0</v>
      </c>
      <c r="V50" s="33">
        <f t="shared" si="7"/>
        <v>0</v>
      </c>
      <c r="W50" s="34">
        <f t="shared" si="8"/>
        <v>0.06557377049180328</v>
      </c>
      <c r="X50" s="32">
        <v>32.81967213114754</v>
      </c>
      <c r="Y50" s="55">
        <v>0</v>
      </c>
      <c r="Z50" s="131">
        <v>0.35766729599328717</v>
      </c>
      <c r="AA50" s="132">
        <v>35.1963063</v>
      </c>
      <c r="AB50" s="133">
        <v>0.324244346</v>
      </c>
    </row>
    <row r="51" spans="1:28" s="145" customFormat="1" ht="13.5" customHeight="1">
      <c r="A51" s="402"/>
      <c r="B51" s="129" t="s">
        <v>46</v>
      </c>
      <c r="C51" s="74">
        <v>6</v>
      </c>
      <c r="D51" s="75">
        <v>4</v>
      </c>
      <c r="E51" s="75">
        <v>0</v>
      </c>
      <c r="F51" s="75">
        <v>0</v>
      </c>
      <c r="G51" s="75">
        <v>1</v>
      </c>
      <c r="H51" s="75">
        <v>0</v>
      </c>
      <c r="I51" s="76">
        <v>0</v>
      </c>
      <c r="J51" s="25">
        <f t="shared" si="9"/>
        <v>11</v>
      </c>
      <c r="K51" s="75">
        <v>2458</v>
      </c>
      <c r="L51" s="76">
        <v>4</v>
      </c>
      <c r="M51" s="74">
        <v>2128</v>
      </c>
      <c r="N51" s="75">
        <v>186832</v>
      </c>
      <c r="O51" s="130">
        <v>2662</v>
      </c>
      <c r="P51" s="45">
        <f t="shared" si="1"/>
        <v>1.2</v>
      </c>
      <c r="Q51" s="46">
        <f t="shared" si="2"/>
        <v>0.4</v>
      </c>
      <c r="R51" s="46">
        <f t="shared" si="3"/>
        <v>0</v>
      </c>
      <c r="S51" s="46">
        <f t="shared" si="4"/>
        <v>0</v>
      </c>
      <c r="T51" s="46">
        <f t="shared" si="5"/>
        <v>0.14285714285714285</v>
      </c>
      <c r="U51" s="46">
        <f t="shared" si="6"/>
        <v>0</v>
      </c>
      <c r="V51" s="47">
        <f t="shared" si="7"/>
        <v>0</v>
      </c>
      <c r="W51" s="48">
        <f t="shared" si="8"/>
        <v>0.18032786885245902</v>
      </c>
      <c r="X51" s="32">
        <v>40.295081967213115</v>
      </c>
      <c r="Y51" s="33">
        <v>0.06557377049180328</v>
      </c>
      <c r="Z51" s="131">
        <v>0.4444444444444444</v>
      </c>
      <c r="AA51" s="132">
        <v>38.8747399</v>
      </c>
      <c r="AB51" s="133">
        <v>0.563028765</v>
      </c>
    </row>
    <row r="52" spans="1:28" s="145" customFormat="1" ht="13.5" customHeight="1">
      <c r="A52" s="402">
        <v>12</v>
      </c>
      <c r="B52" s="139" t="s">
        <v>47</v>
      </c>
      <c r="C52" s="80">
        <v>5</v>
      </c>
      <c r="D52" s="81">
        <v>16</v>
      </c>
      <c r="E52" s="81">
        <v>0</v>
      </c>
      <c r="F52" s="81">
        <v>2</v>
      </c>
      <c r="G52" s="81">
        <v>0</v>
      </c>
      <c r="H52" s="81">
        <v>0</v>
      </c>
      <c r="I52" s="82">
        <v>0</v>
      </c>
      <c r="J52" s="212">
        <f t="shared" si="9"/>
        <v>23</v>
      </c>
      <c r="K52" s="81">
        <v>3225</v>
      </c>
      <c r="L52" s="82">
        <v>8</v>
      </c>
      <c r="M52" s="80">
        <v>3339</v>
      </c>
      <c r="N52" s="81">
        <v>191154</v>
      </c>
      <c r="O52" s="141">
        <v>3944</v>
      </c>
      <c r="P52" s="83">
        <f t="shared" si="1"/>
        <v>1</v>
      </c>
      <c r="Q52" s="84">
        <f t="shared" si="2"/>
        <v>1.6</v>
      </c>
      <c r="R52" s="84">
        <f t="shared" si="3"/>
        <v>0</v>
      </c>
      <c r="S52" s="84">
        <f t="shared" si="4"/>
        <v>0.11764705882352941</v>
      </c>
      <c r="T52" s="84">
        <f t="shared" si="5"/>
        <v>0</v>
      </c>
      <c r="U52" s="84">
        <f t="shared" si="6"/>
        <v>0</v>
      </c>
      <c r="V52" s="85">
        <f t="shared" si="7"/>
        <v>0</v>
      </c>
      <c r="W52" s="86">
        <f t="shared" si="8"/>
        <v>0.3770491803278688</v>
      </c>
      <c r="X52" s="84">
        <v>52.868852459016395</v>
      </c>
      <c r="Y52" s="85">
        <v>0.13114754098360656</v>
      </c>
      <c r="Z52" s="142">
        <v>0.6991206030150754</v>
      </c>
      <c r="AA52" s="143">
        <v>39.6585062</v>
      </c>
      <c r="AB52" s="144">
        <v>0.830840531</v>
      </c>
    </row>
    <row r="53" spans="1:28" s="145" customFormat="1" ht="13.5" customHeight="1">
      <c r="A53" s="402"/>
      <c r="B53" s="129" t="s">
        <v>48</v>
      </c>
      <c r="C53" s="74">
        <v>9</v>
      </c>
      <c r="D53" s="75">
        <v>9</v>
      </c>
      <c r="E53" s="75">
        <v>0</v>
      </c>
      <c r="F53" s="75">
        <v>0</v>
      </c>
      <c r="G53" s="75">
        <v>0</v>
      </c>
      <c r="H53" s="75">
        <v>0</v>
      </c>
      <c r="I53" s="76">
        <v>0</v>
      </c>
      <c r="J53" s="25">
        <f t="shared" si="9"/>
        <v>18</v>
      </c>
      <c r="K53" s="75">
        <v>2749</v>
      </c>
      <c r="L53" s="76">
        <v>21</v>
      </c>
      <c r="M53" s="74">
        <v>4484</v>
      </c>
      <c r="N53" s="75">
        <v>153355</v>
      </c>
      <c r="O53" s="130">
        <v>7765</v>
      </c>
      <c r="P53" s="31">
        <f t="shared" si="1"/>
        <v>1.8</v>
      </c>
      <c r="Q53" s="32">
        <f t="shared" si="2"/>
        <v>0.9</v>
      </c>
      <c r="R53" s="32">
        <f t="shared" si="3"/>
        <v>0</v>
      </c>
      <c r="S53" s="32">
        <f t="shared" si="4"/>
        <v>0</v>
      </c>
      <c r="T53" s="32">
        <f t="shared" si="5"/>
        <v>0</v>
      </c>
      <c r="U53" s="32">
        <f t="shared" si="6"/>
        <v>0</v>
      </c>
      <c r="V53" s="33">
        <f t="shared" si="7"/>
        <v>0</v>
      </c>
      <c r="W53" s="34">
        <f t="shared" si="8"/>
        <v>0.29508196721311475</v>
      </c>
      <c r="X53" s="32">
        <v>45.0655737704918</v>
      </c>
      <c r="Y53" s="33">
        <v>0.3442622950819672</v>
      </c>
      <c r="Z53" s="131">
        <v>0.9347508859703981</v>
      </c>
      <c r="AA53" s="132">
        <v>31.8362051</v>
      </c>
      <c r="AB53" s="133">
        <v>1.62685942</v>
      </c>
    </row>
    <row r="54" spans="1:28" s="145" customFormat="1" ht="13.5" customHeight="1">
      <c r="A54" s="402"/>
      <c r="B54" s="129" t="s">
        <v>49</v>
      </c>
      <c r="C54" s="74">
        <v>24</v>
      </c>
      <c r="D54" s="75">
        <v>0</v>
      </c>
      <c r="E54" s="75">
        <v>0</v>
      </c>
      <c r="F54" s="75">
        <v>1</v>
      </c>
      <c r="G54" s="75">
        <v>0</v>
      </c>
      <c r="H54" s="75">
        <v>0</v>
      </c>
      <c r="I54" s="76">
        <v>0</v>
      </c>
      <c r="J54" s="25">
        <f t="shared" si="9"/>
        <v>25</v>
      </c>
      <c r="K54" s="75">
        <v>2273</v>
      </c>
      <c r="L54" s="76">
        <v>48</v>
      </c>
      <c r="M54" s="74">
        <v>6786</v>
      </c>
      <c r="N54" s="75">
        <v>132064</v>
      </c>
      <c r="O54" s="130">
        <v>13361</v>
      </c>
      <c r="P54" s="31">
        <f t="shared" si="1"/>
        <v>4.8</v>
      </c>
      <c r="Q54" s="32">
        <f t="shared" si="2"/>
        <v>0</v>
      </c>
      <c r="R54" s="32">
        <f t="shared" si="3"/>
        <v>0</v>
      </c>
      <c r="S54" s="32">
        <f t="shared" si="4"/>
        <v>0.058823529411764705</v>
      </c>
      <c r="T54" s="32">
        <f t="shared" si="5"/>
        <v>0</v>
      </c>
      <c r="U54" s="32">
        <f t="shared" si="6"/>
        <v>0</v>
      </c>
      <c r="V54" s="33">
        <f t="shared" si="7"/>
        <v>0</v>
      </c>
      <c r="W54" s="34">
        <f t="shared" si="8"/>
        <v>0.4098360655737705</v>
      </c>
      <c r="X54" s="32">
        <v>37.26229508196721</v>
      </c>
      <c r="Y54" s="33">
        <v>0.7868852459016393</v>
      </c>
      <c r="Z54" s="131">
        <v>1.414929107589658</v>
      </c>
      <c r="AA54" s="132">
        <v>27.3934868</v>
      </c>
      <c r="AB54" s="133">
        <v>2.79752931</v>
      </c>
    </row>
    <row r="55" spans="1:28" s="145" customFormat="1" ht="13.5" customHeight="1">
      <c r="A55" s="402"/>
      <c r="B55" s="129" t="s">
        <v>50</v>
      </c>
      <c r="C55" s="74">
        <v>22</v>
      </c>
      <c r="D55" s="75">
        <v>2</v>
      </c>
      <c r="E55" s="75">
        <v>1</v>
      </c>
      <c r="F55" s="75">
        <v>0</v>
      </c>
      <c r="G55" s="75">
        <v>0</v>
      </c>
      <c r="H55" s="75">
        <v>0</v>
      </c>
      <c r="I55" s="76">
        <v>1</v>
      </c>
      <c r="J55" s="25">
        <f t="shared" si="9"/>
        <v>26</v>
      </c>
      <c r="K55" s="75">
        <v>2044</v>
      </c>
      <c r="L55" s="76">
        <v>86</v>
      </c>
      <c r="M55" s="74">
        <v>9878</v>
      </c>
      <c r="N55" s="75">
        <v>108115</v>
      </c>
      <c r="O55" s="130">
        <v>22385</v>
      </c>
      <c r="P55" s="31">
        <f t="shared" si="1"/>
        <v>4.4</v>
      </c>
      <c r="Q55" s="32">
        <f t="shared" si="2"/>
        <v>0.2</v>
      </c>
      <c r="R55" s="32">
        <f t="shared" si="3"/>
        <v>0.125</v>
      </c>
      <c r="S55" s="32">
        <f t="shared" si="4"/>
        <v>0</v>
      </c>
      <c r="T55" s="32">
        <f t="shared" si="5"/>
        <v>0</v>
      </c>
      <c r="U55" s="32">
        <f t="shared" si="6"/>
        <v>0</v>
      </c>
      <c r="V55" s="33">
        <f t="shared" si="7"/>
        <v>0.14285714285714285</v>
      </c>
      <c r="W55" s="34">
        <f t="shared" si="8"/>
        <v>0.4262295081967213</v>
      </c>
      <c r="X55" s="32">
        <v>33.50819672131148</v>
      </c>
      <c r="Y55" s="33">
        <v>1.4098360655737705</v>
      </c>
      <c r="Z55" s="131">
        <v>2.057916666666667</v>
      </c>
      <c r="AA55" s="132">
        <v>22.4258453</v>
      </c>
      <c r="AB55" s="133">
        <v>4.69188849</v>
      </c>
    </row>
    <row r="56" spans="1:28" s="145" customFormat="1" ht="13.5" customHeight="1">
      <c r="A56" s="402"/>
      <c r="B56" s="129" t="s">
        <v>51</v>
      </c>
      <c r="C56" s="74">
        <v>14</v>
      </c>
      <c r="D56" s="75">
        <v>3</v>
      </c>
      <c r="E56" s="75">
        <v>1</v>
      </c>
      <c r="F56" s="75">
        <v>2</v>
      </c>
      <c r="G56" s="75">
        <v>0</v>
      </c>
      <c r="H56" s="75">
        <v>1</v>
      </c>
      <c r="I56" s="76">
        <v>2</v>
      </c>
      <c r="J56" s="25">
        <f t="shared" si="9"/>
        <v>23</v>
      </c>
      <c r="K56" s="75">
        <v>1702</v>
      </c>
      <c r="L56" s="76">
        <v>168</v>
      </c>
      <c r="M56" s="74">
        <v>10896</v>
      </c>
      <c r="N56" s="75">
        <v>94392</v>
      </c>
      <c r="O56" s="130">
        <v>31090</v>
      </c>
      <c r="P56" s="31">
        <f t="shared" si="1"/>
        <v>2.8</v>
      </c>
      <c r="Q56" s="32">
        <f t="shared" si="2"/>
        <v>0.3</v>
      </c>
      <c r="R56" s="32">
        <f t="shared" si="3"/>
        <v>0.125</v>
      </c>
      <c r="S56" s="32">
        <f t="shared" si="4"/>
        <v>0.11764705882352941</v>
      </c>
      <c r="T56" s="32">
        <f t="shared" si="5"/>
        <v>0</v>
      </c>
      <c r="U56" s="32">
        <f t="shared" si="6"/>
        <v>0.14285714285714285</v>
      </c>
      <c r="V56" s="33">
        <f t="shared" si="7"/>
        <v>0.2857142857142857</v>
      </c>
      <c r="W56" s="34">
        <f t="shared" si="8"/>
        <v>0.3770491803278688</v>
      </c>
      <c r="X56" s="32">
        <v>27.901639344262296</v>
      </c>
      <c r="Y56" s="33">
        <v>2.7540983606557377</v>
      </c>
      <c r="Z56" s="131">
        <v>2.297280202403542</v>
      </c>
      <c r="AA56" s="132">
        <v>19.6241164</v>
      </c>
      <c r="AB56" s="133">
        <v>6.53425809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9"/>
        <v>0</v>
      </c>
      <c r="K57" s="29">
        <v>858</v>
      </c>
      <c r="L57" s="327">
        <v>0</v>
      </c>
      <c r="M57" s="347"/>
      <c r="N57" s="29">
        <v>48227</v>
      </c>
      <c r="O57" s="328"/>
      <c r="P57" s="356"/>
      <c r="Q57" s="357"/>
      <c r="R57" s="357"/>
      <c r="S57" s="357"/>
      <c r="T57" s="357"/>
      <c r="U57" s="357"/>
      <c r="V57" s="358"/>
      <c r="W57" s="359">
        <f t="shared" si="8"/>
        <v>0</v>
      </c>
      <c r="X57" s="54">
        <v>14.065573770491802</v>
      </c>
      <c r="Y57" s="218"/>
      <c r="Z57" s="243"/>
      <c r="AA57" s="36">
        <v>10.2046128</v>
      </c>
      <c r="AB57" s="329"/>
    </row>
    <row r="58" spans="1:28" s="145" customFormat="1" ht="15.75" customHeight="1">
      <c r="A58" s="415" t="s">
        <v>60</v>
      </c>
      <c r="B58" s="416"/>
      <c r="C58" s="87">
        <f aca="true" t="shared" si="10" ref="C58:AB58">SUM(C5:C57)</f>
        <v>394</v>
      </c>
      <c r="D58" s="88">
        <f t="shared" si="10"/>
        <v>649</v>
      </c>
      <c r="E58" s="88">
        <f t="shared" si="10"/>
        <v>458</v>
      </c>
      <c r="F58" s="88">
        <f t="shared" si="10"/>
        <v>839</v>
      </c>
      <c r="G58" s="88">
        <f t="shared" si="10"/>
        <v>289</v>
      </c>
      <c r="H58" s="88">
        <f t="shared" si="10"/>
        <v>324</v>
      </c>
      <c r="I58" s="89">
        <f t="shared" si="10"/>
        <v>415</v>
      </c>
      <c r="J58" s="213">
        <f t="shared" si="10"/>
        <v>3368</v>
      </c>
      <c r="K58" s="88">
        <f t="shared" si="10"/>
        <v>39879</v>
      </c>
      <c r="L58" s="89">
        <f t="shared" si="10"/>
        <v>10298</v>
      </c>
      <c r="M58" s="87">
        <f t="shared" si="10"/>
        <v>268929</v>
      </c>
      <c r="N58" s="88">
        <f t="shared" si="10"/>
        <v>3068082</v>
      </c>
      <c r="O58" s="146">
        <f t="shared" si="10"/>
        <v>621447</v>
      </c>
      <c r="P58" s="209">
        <f>SUM(P5:P57)</f>
        <v>78.80000000000001</v>
      </c>
      <c r="Q58" s="210">
        <f>SUM(Q5:Q57)</f>
        <v>64.9</v>
      </c>
      <c r="R58" s="210">
        <f>SUM(R5:R57)</f>
        <v>57.25</v>
      </c>
      <c r="S58" s="210">
        <f>SUM(S5:S57)</f>
        <v>49.352941176470615</v>
      </c>
      <c r="T58" s="210">
        <f>SUM(T5:T57)</f>
        <v>41.285714285714306</v>
      </c>
      <c r="U58" s="210">
        <f t="shared" si="10"/>
        <v>46.2857142857143</v>
      </c>
      <c r="V58" s="355">
        <f>SUM(V5:V57)</f>
        <v>59.2857142857143</v>
      </c>
      <c r="W58" s="96">
        <f>J58/61</f>
        <v>55.21311475409836</v>
      </c>
      <c r="X58" s="94">
        <f t="shared" si="10"/>
        <v>653.7540983606557</v>
      </c>
      <c r="Y58" s="95">
        <f t="shared" si="10"/>
        <v>168.8196721311475</v>
      </c>
      <c r="Z58" s="96">
        <f t="shared" si="10"/>
        <v>56.05523832464768</v>
      </c>
      <c r="AA58" s="94">
        <f t="shared" si="10"/>
        <v>639.483755554</v>
      </c>
      <c r="AB58" s="147">
        <f t="shared" si="10"/>
        <v>130.41725728500003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17:A21"/>
    <mergeCell ref="A22:A25"/>
    <mergeCell ref="A26:A29"/>
    <mergeCell ref="A13:A16"/>
    <mergeCell ref="A5:A8"/>
    <mergeCell ref="A9:A12"/>
    <mergeCell ref="P2:AB2"/>
    <mergeCell ref="C2:O2"/>
    <mergeCell ref="C3:I3"/>
    <mergeCell ref="J3:L3"/>
    <mergeCell ref="P3:V3"/>
    <mergeCell ref="W3:Y3"/>
    <mergeCell ref="Z3:AB3"/>
    <mergeCell ref="M3:O3"/>
    <mergeCell ref="A58:B58"/>
    <mergeCell ref="A30:A34"/>
    <mergeCell ref="A35:A38"/>
    <mergeCell ref="A39:A43"/>
    <mergeCell ref="A44:A47"/>
    <mergeCell ref="A48:A51"/>
    <mergeCell ref="A52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A37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1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4" customFormat="1" ht="18" customHeight="1">
      <c r="A2" s="153"/>
      <c r="B2" s="387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384" t="s">
        <v>91</v>
      </c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6"/>
    </row>
    <row r="3" spans="1:27" s="104" customFormat="1" ht="18" customHeight="1">
      <c r="A3" s="154"/>
      <c r="B3" s="389" t="s">
        <v>98</v>
      </c>
      <c r="C3" s="390"/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89" t="s">
        <v>98</v>
      </c>
      <c r="P3" s="390"/>
      <c r="Q3" s="390"/>
      <c r="R3" s="390"/>
      <c r="S3" s="390"/>
      <c r="T3" s="390"/>
      <c r="U3" s="390"/>
      <c r="V3" s="393" t="s">
        <v>57</v>
      </c>
      <c r="W3" s="394"/>
      <c r="X3" s="394"/>
      <c r="Y3" s="406" t="s">
        <v>58</v>
      </c>
      <c r="Z3" s="407"/>
      <c r="AA3" s="408"/>
    </row>
    <row r="4" spans="1:27" s="113" customFormat="1" ht="82.5" customHeight="1">
      <c r="A4" s="155" t="s">
        <v>54</v>
      </c>
      <c r="B4" s="119" t="s">
        <v>83</v>
      </c>
      <c r="C4" s="120" t="s">
        <v>93</v>
      </c>
      <c r="D4" s="120" t="s">
        <v>85</v>
      </c>
      <c r="E4" s="120" t="s">
        <v>77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236">
        <v>2010</v>
      </c>
      <c r="M4" s="230">
        <v>2009</v>
      </c>
      <c r="N4" s="247">
        <v>2008</v>
      </c>
      <c r="O4" s="239" t="s">
        <v>83</v>
      </c>
      <c r="P4" s="120" t="s">
        <v>93</v>
      </c>
      <c r="Q4" s="120" t="s">
        <v>85</v>
      </c>
      <c r="R4" s="120" t="s">
        <v>77</v>
      </c>
      <c r="S4" s="120" t="s">
        <v>86</v>
      </c>
      <c r="T4" s="120" t="s">
        <v>87</v>
      </c>
      <c r="U4" s="121" t="s">
        <v>88</v>
      </c>
      <c r="V4" s="107">
        <v>2010</v>
      </c>
      <c r="W4" s="108">
        <v>2009</v>
      </c>
      <c r="X4" s="109">
        <v>2008</v>
      </c>
      <c r="Y4" s="107">
        <v>2010</v>
      </c>
      <c r="Z4" s="108">
        <v>2009</v>
      </c>
      <c r="AA4" s="123">
        <v>2008</v>
      </c>
    </row>
    <row r="5" spans="1:27" s="114" customFormat="1" ht="18" customHeight="1">
      <c r="A5" s="160" t="s">
        <v>0</v>
      </c>
      <c r="B5" s="161">
        <v>2</v>
      </c>
      <c r="C5" s="162">
        <v>0</v>
      </c>
      <c r="D5" s="162">
        <v>4</v>
      </c>
      <c r="E5" s="162">
        <v>7</v>
      </c>
      <c r="F5" s="162">
        <v>1</v>
      </c>
      <c r="G5" s="162">
        <v>0</v>
      </c>
      <c r="H5" s="163">
        <v>0</v>
      </c>
      <c r="I5" s="161">
        <f>SUM(B5:H5)</f>
        <v>14</v>
      </c>
      <c r="J5" s="162">
        <v>9</v>
      </c>
      <c r="K5" s="163">
        <v>12</v>
      </c>
      <c r="L5" s="253">
        <v>2029</v>
      </c>
      <c r="M5" s="268">
        <v>2167</v>
      </c>
      <c r="N5" s="165">
        <v>2284</v>
      </c>
      <c r="O5" s="270">
        <f>B5/1</f>
        <v>2</v>
      </c>
      <c r="P5" s="167">
        <f>C5/2</f>
        <v>0</v>
      </c>
      <c r="Q5" s="167">
        <f aca="true" t="shared" si="0" ref="Q5:Q16">D5/1</f>
        <v>4</v>
      </c>
      <c r="R5" s="167">
        <f>E5/4</f>
        <v>1.75</v>
      </c>
      <c r="S5" s="167">
        <f aca="true" t="shared" si="1" ref="S5:S16">F5/1</f>
        <v>1</v>
      </c>
      <c r="T5" s="167">
        <f aca="true" t="shared" si="2" ref="T5:T16">G5/1</f>
        <v>0</v>
      </c>
      <c r="U5" s="168">
        <f aca="true" t="shared" si="3" ref="U5:U16">H5/1</f>
        <v>0</v>
      </c>
      <c r="V5" s="166">
        <f>I5/11</f>
        <v>1.2727272727272727</v>
      </c>
      <c r="W5" s="167">
        <v>0.8181818181818182</v>
      </c>
      <c r="X5" s="168">
        <v>1.0909090909090908</v>
      </c>
      <c r="Y5" s="254">
        <v>2.1025906735751296</v>
      </c>
      <c r="Z5" s="167">
        <v>2.2409514</v>
      </c>
      <c r="AA5" s="169">
        <v>2.361944157187</v>
      </c>
    </row>
    <row r="6" spans="1:27" s="114" customFormat="1" ht="18" customHeight="1">
      <c r="A6" s="170" t="s">
        <v>1</v>
      </c>
      <c r="B6" s="171">
        <v>1</v>
      </c>
      <c r="C6" s="172">
        <v>1</v>
      </c>
      <c r="D6" s="172">
        <v>1</v>
      </c>
      <c r="E6" s="172">
        <v>4</v>
      </c>
      <c r="F6" s="172">
        <v>2</v>
      </c>
      <c r="G6" s="172">
        <v>0</v>
      </c>
      <c r="H6" s="173">
        <v>0</v>
      </c>
      <c r="I6" s="171">
        <f aca="true" t="shared" si="4" ref="I6:I16">SUM(B6:H6)</f>
        <v>9</v>
      </c>
      <c r="J6" s="172">
        <v>10</v>
      </c>
      <c r="K6" s="173">
        <v>12</v>
      </c>
      <c r="L6" s="180">
        <v>1992</v>
      </c>
      <c r="M6" s="233">
        <v>2092</v>
      </c>
      <c r="N6" s="175">
        <v>2165</v>
      </c>
      <c r="O6" s="271">
        <f aca="true" t="shared" si="5" ref="O6:O16">B6/1</f>
        <v>1</v>
      </c>
      <c r="P6" s="177">
        <f aca="true" t="shared" si="6" ref="P6:P16">C6/2</f>
        <v>0.5</v>
      </c>
      <c r="Q6" s="177">
        <f t="shared" si="0"/>
        <v>1</v>
      </c>
      <c r="R6" s="177">
        <f aca="true" t="shared" si="7" ref="R6:R16">E6/4</f>
        <v>1</v>
      </c>
      <c r="S6" s="177">
        <f t="shared" si="1"/>
        <v>2</v>
      </c>
      <c r="T6" s="177">
        <f t="shared" si="2"/>
        <v>0</v>
      </c>
      <c r="U6" s="178">
        <f t="shared" si="3"/>
        <v>0</v>
      </c>
      <c r="V6" s="176">
        <f aca="true" t="shared" si="8" ref="V6:V16">I6/11</f>
        <v>0.8181818181818182</v>
      </c>
      <c r="W6" s="177">
        <v>0.9090909090909091</v>
      </c>
      <c r="X6" s="178">
        <v>1.0909090909090908</v>
      </c>
      <c r="Y6" s="184">
        <v>2.05360824742268</v>
      </c>
      <c r="Z6" s="177">
        <v>2.16563147</v>
      </c>
      <c r="AA6" s="179">
        <v>2.236570247934</v>
      </c>
    </row>
    <row r="7" spans="1:27" s="114" customFormat="1" ht="18" customHeight="1">
      <c r="A7" s="170" t="s">
        <v>2</v>
      </c>
      <c r="B7" s="171">
        <v>0</v>
      </c>
      <c r="C7" s="172">
        <v>0</v>
      </c>
      <c r="D7" s="172">
        <v>1</v>
      </c>
      <c r="E7" s="172">
        <v>9</v>
      </c>
      <c r="F7" s="172">
        <v>1</v>
      </c>
      <c r="G7" s="172">
        <v>0</v>
      </c>
      <c r="H7" s="173">
        <v>1</v>
      </c>
      <c r="I7" s="171">
        <f t="shared" si="4"/>
        <v>12</v>
      </c>
      <c r="J7" s="172">
        <v>7</v>
      </c>
      <c r="K7" s="173">
        <v>22</v>
      </c>
      <c r="L7" s="180">
        <v>2170</v>
      </c>
      <c r="M7" s="233">
        <v>2043</v>
      </c>
      <c r="N7" s="175">
        <v>2249</v>
      </c>
      <c r="O7" s="271">
        <f t="shared" si="5"/>
        <v>0</v>
      </c>
      <c r="P7" s="177">
        <f t="shared" si="6"/>
        <v>0</v>
      </c>
      <c r="Q7" s="177">
        <f t="shared" si="0"/>
        <v>1</v>
      </c>
      <c r="R7" s="177">
        <f t="shared" si="7"/>
        <v>2.25</v>
      </c>
      <c r="S7" s="177">
        <f t="shared" si="1"/>
        <v>1</v>
      </c>
      <c r="T7" s="177">
        <f t="shared" si="2"/>
        <v>0</v>
      </c>
      <c r="U7" s="178">
        <f t="shared" si="3"/>
        <v>1</v>
      </c>
      <c r="V7" s="176">
        <f t="shared" si="8"/>
        <v>1.0909090909090908</v>
      </c>
      <c r="W7" s="177">
        <v>0.6363636363636364</v>
      </c>
      <c r="X7" s="178">
        <v>2</v>
      </c>
      <c r="Y7" s="184">
        <v>2.2487046632124352</v>
      </c>
      <c r="Z7" s="177">
        <v>2.12149533</v>
      </c>
      <c r="AA7" s="179">
        <v>2.318556701031</v>
      </c>
    </row>
    <row r="8" spans="1:27" s="114" customFormat="1" ht="18" customHeight="1">
      <c r="A8" s="170" t="s">
        <v>3</v>
      </c>
      <c r="B8" s="171">
        <v>0</v>
      </c>
      <c r="C8" s="172">
        <v>0</v>
      </c>
      <c r="D8" s="172">
        <v>3</v>
      </c>
      <c r="E8" s="172">
        <v>6</v>
      </c>
      <c r="F8" s="172">
        <v>1</v>
      </c>
      <c r="G8" s="172">
        <v>0</v>
      </c>
      <c r="H8" s="173">
        <v>0</v>
      </c>
      <c r="I8" s="171">
        <f t="shared" si="4"/>
        <v>10</v>
      </c>
      <c r="J8" s="172">
        <v>7</v>
      </c>
      <c r="K8" s="173">
        <v>24</v>
      </c>
      <c r="L8" s="180">
        <v>2167</v>
      </c>
      <c r="M8" s="233">
        <v>2125</v>
      </c>
      <c r="N8" s="175">
        <v>2261</v>
      </c>
      <c r="O8" s="271">
        <f t="shared" si="5"/>
        <v>0</v>
      </c>
      <c r="P8" s="177">
        <f t="shared" si="6"/>
        <v>0</v>
      </c>
      <c r="Q8" s="177">
        <f t="shared" si="0"/>
        <v>3</v>
      </c>
      <c r="R8" s="177">
        <f t="shared" si="7"/>
        <v>1.5</v>
      </c>
      <c r="S8" s="177">
        <f t="shared" si="1"/>
        <v>1</v>
      </c>
      <c r="T8" s="177">
        <f t="shared" si="2"/>
        <v>0</v>
      </c>
      <c r="U8" s="178">
        <f t="shared" si="3"/>
        <v>0</v>
      </c>
      <c r="V8" s="176">
        <f t="shared" si="8"/>
        <v>0.9090909090909091</v>
      </c>
      <c r="W8" s="177">
        <v>0.6363636363636364</v>
      </c>
      <c r="X8" s="178">
        <v>2.1818181818181817</v>
      </c>
      <c r="Y8" s="184">
        <v>2.2572916666666667</v>
      </c>
      <c r="Z8" s="177">
        <v>2.22048067</v>
      </c>
      <c r="AA8" s="179">
        <v>2.316598360656</v>
      </c>
    </row>
    <row r="9" spans="1:27" s="114" customFormat="1" ht="18" customHeight="1">
      <c r="A9" s="170" t="s">
        <v>4</v>
      </c>
      <c r="B9" s="171">
        <v>0</v>
      </c>
      <c r="C9" s="172">
        <v>0</v>
      </c>
      <c r="D9" s="172">
        <v>5</v>
      </c>
      <c r="E9" s="172">
        <v>10</v>
      </c>
      <c r="F9" s="172">
        <v>0</v>
      </c>
      <c r="G9" s="172">
        <v>0</v>
      </c>
      <c r="H9" s="173">
        <v>0</v>
      </c>
      <c r="I9" s="171">
        <f t="shared" si="4"/>
        <v>15</v>
      </c>
      <c r="J9" s="172">
        <v>7</v>
      </c>
      <c r="K9" s="173">
        <v>15</v>
      </c>
      <c r="L9" s="180">
        <v>2119</v>
      </c>
      <c r="M9" s="233">
        <v>2173</v>
      </c>
      <c r="N9" s="175">
        <v>2527</v>
      </c>
      <c r="O9" s="271">
        <f t="shared" si="5"/>
        <v>0</v>
      </c>
      <c r="P9" s="177">
        <f t="shared" si="6"/>
        <v>0</v>
      </c>
      <c r="Q9" s="177">
        <f t="shared" si="0"/>
        <v>5</v>
      </c>
      <c r="R9" s="177">
        <f t="shared" si="7"/>
        <v>2.5</v>
      </c>
      <c r="S9" s="177">
        <f t="shared" si="1"/>
        <v>0</v>
      </c>
      <c r="T9" s="177">
        <f t="shared" si="2"/>
        <v>0</v>
      </c>
      <c r="U9" s="178">
        <f t="shared" si="3"/>
        <v>0</v>
      </c>
      <c r="V9" s="176">
        <f t="shared" si="8"/>
        <v>1.3636363636363635</v>
      </c>
      <c r="W9" s="177">
        <v>0.6363636363636364</v>
      </c>
      <c r="X9" s="178">
        <v>1.3636363636363635</v>
      </c>
      <c r="Y9" s="184">
        <v>2.2049947970863686</v>
      </c>
      <c r="Z9" s="177">
        <v>2.26826722</v>
      </c>
      <c r="AA9" s="179">
        <v>2.599794238683</v>
      </c>
    </row>
    <row r="10" spans="1:27" s="140" customFormat="1" ht="18" customHeight="1">
      <c r="A10" s="170" t="s">
        <v>5</v>
      </c>
      <c r="B10" s="180">
        <v>3</v>
      </c>
      <c r="C10" s="181">
        <v>0</v>
      </c>
      <c r="D10" s="181">
        <v>7</v>
      </c>
      <c r="E10" s="181">
        <v>3</v>
      </c>
      <c r="F10" s="181">
        <v>0</v>
      </c>
      <c r="G10" s="181">
        <v>0</v>
      </c>
      <c r="H10" s="182">
        <v>0</v>
      </c>
      <c r="I10" s="180">
        <f t="shared" si="4"/>
        <v>13</v>
      </c>
      <c r="J10" s="181">
        <v>13</v>
      </c>
      <c r="K10" s="182">
        <v>14</v>
      </c>
      <c r="L10" s="180">
        <v>2222</v>
      </c>
      <c r="M10" s="233">
        <v>2342</v>
      </c>
      <c r="N10" s="183">
        <v>2653</v>
      </c>
      <c r="O10" s="272">
        <f t="shared" si="5"/>
        <v>3</v>
      </c>
      <c r="P10" s="185">
        <f t="shared" si="6"/>
        <v>0</v>
      </c>
      <c r="Q10" s="185">
        <f t="shared" si="0"/>
        <v>7</v>
      </c>
      <c r="R10" s="185">
        <f t="shared" si="7"/>
        <v>0.75</v>
      </c>
      <c r="S10" s="185">
        <f t="shared" si="1"/>
        <v>0</v>
      </c>
      <c r="T10" s="185">
        <f t="shared" si="2"/>
        <v>0</v>
      </c>
      <c r="U10" s="186">
        <f t="shared" si="3"/>
        <v>0</v>
      </c>
      <c r="V10" s="184">
        <f t="shared" si="8"/>
        <v>1.1818181818181819</v>
      </c>
      <c r="W10" s="185">
        <v>1.1818181818181819</v>
      </c>
      <c r="X10" s="186">
        <v>1.2727272727272727</v>
      </c>
      <c r="Y10" s="184">
        <v>2.356309650053022</v>
      </c>
      <c r="Z10" s="185">
        <v>2.43958333</v>
      </c>
      <c r="AA10" s="187">
        <v>2.729423868313</v>
      </c>
    </row>
    <row r="11" spans="1:27" s="140" customFormat="1" ht="18" customHeight="1">
      <c r="A11" s="170" t="s">
        <v>6</v>
      </c>
      <c r="B11" s="180">
        <v>2</v>
      </c>
      <c r="C11" s="181">
        <v>0</v>
      </c>
      <c r="D11" s="181">
        <v>11</v>
      </c>
      <c r="E11" s="181">
        <v>5</v>
      </c>
      <c r="F11" s="181">
        <v>0</v>
      </c>
      <c r="G11" s="181">
        <v>0</v>
      </c>
      <c r="H11" s="182">
        <v>1</v>
      </c>
      <c r="I11" s="180">
        <f t="shared" si="4"/>
        <v>19</v>
      </c>
      <c r="J11" s="181">
        <v>13</v>
      </c>
      <c r="K11" s="182">
        <v>16</v>
      </c>
      <c r="L11" s="180">
        <v>2238</v>
      </c>
      <c r="M11" s="233">
        <v>2389</v>
      </c>
      <c r="N11" s="183">
        <v>2608</v>
      </c>
      <c r="O11" s="272">
        <f t="shared" si="5"/>
        <v>2</v>
      </c>
      <c r="P11" s="185">
        <f t="shared" si="6"/>
        <v>0</v>
      </c>
      <c r="Q11" s="185">
        <f t="shared" si="0"/>
        <v>11</v>
      </c>
      <c r="R11" s="185">
        <f t="shared" si="7"/>
        <v>1.25</v>
      </c>
      <c r="S11" s="185">
        <f t="shared" si="1"/>
        <v>0</v>
      </c>
      <c r="T11" s="185">
        <f t="shared" si="2"/>
        <v>0</v>
      </c>
      <c r="U11" s="186">
        <f t="shared" si="3"/>
        <v>1</v>
      </c>
      <c r="V11" s="184">
        <f t="shared" si="8"/>
        <v>1.7272727272727273</v>
      </c>
      <c r="W11" s="185">
        <v>1.1818181818181819</v>
      </c>
      <c r="X11" s="186">
        <v>1.4545454545454546</v>
      </c>
      <c r="Y11" s="184">
        <v>2.380851063829787</v>
      </c>
      <c r="Z11" s="185">
        <v>2.48595213</v>
      </c>
      <c r="AA11" s="187">
        <v>2.688659793814</v>
      </c>
    </row>
    <row r="12" spans="1:27" s="140" customFormat="1" ht="18" customHeight="1">
      <c r="A12" s="170" t="s">
        <v>7</v>
      </c>
      <c r="B12" s="180">
        <v>1</v>
      </c>
      <c r="C12" s="181">
        <v>0</v>
      </c>
      <c r="D12" s="181">
        <v>13</v>
      </c>
      <c r="E12" s="181">
        <v>5</v>
      </c>
      <c r="F12" s="181">
        <v>0</v>
      </c>
      <c r="G12" s="181">
        <v>0</v>
      </c>
      <c r="H12" s="182">
        <v>0</v>
      </c>
      <c r="I12" s="180">
        <f t="shared" si="4"/>
        <v>19</v>
      </c>
      <c r="J12" s="181">
        <v>15</v>
      </c>
      <c r="K12" s="182">
        <v>10</v>
      </c>
      <c r="L12" s="180">
        <v>2252</v>
      </c>
      <c r="M12" s="233">
        <v>2292</v>
      </c>
      <c r="N12" s="183">
        <v>2493</v>
      </c>
      <c r="O12" s="272">
        <f t="shared" si="5"/>
        <v>1</v>
      </c>
      <c r="P12" s="185">
        <f t="shared" si="6"/>
        <v>0</v>
      </c>
      <c r="Q12" s="185">
        <f t="shared" si="0"/>
        <v>13</v>
      </c>
      <c r="R12" s="185">
        <f t="shared" si="7"/>
        <v>1.25</v>
      </c>
      <c r="S12" s="185">
        <f t="shared" si="1"/>
        <v>0</v>
      </c>
      <c r="T12" s="185">
        <f t="shared" si="2"/>
        <v>0</v>
      </c>
      <c r="U12" s="186">
        <f t="shared" si="3"/>
        <v>0</v>
      </c>
      <c r="V12" s="184">
        <f t="shared" si="8"/>
        <v>1.7272727272727273</v>
      </c>
      <c r="W12" s="185">
        <v>1.3636363636363635</v>
      </c>
      <c r="X12" s="186">
        <v>0.9090909090909091</v>
      </c>
      <c r="Y12" s="184">
        <v>2.380549682875264</v>
      </c>
      <c r="Z12" s="185">
        <v>2.39248434</v>
      </c>
      <c r="AA12" s="187">
        <v>2.564814814815</v>
      </c>
    </row>
    <row r="13" spans="1:27" s="140" customFormat="1" ht="18" customHeight="1">
      <c r="A13" s="170" t="s">
        <v>8</v>
      </c>
      <c r="B13" s="180">
        <v>2</v>
      </c>
      <c r="C13" s="181">
        <v>0</v>
      </c>
      <c r="D13" s="181">
        <v>9</v>
      </c>
      <c r="E13" s="181">
        <v>5</v>
      </c>
      <c r="F13" s="181">
        <v>0</v>
      </c>
      <c r="G13" s="181">
        <v>0</v>
      </c>
      <c r="H13" s="182">
        <v>0</v>
      </c>
      <c r="I13" s="180">
        <f t="shared" si="4"/>
        <v>16</v>
      </c>
      <c r="J13" s="181">
        <v>13</v>
      </c>
      <c r="K13" s="182">
        <v>9</v>
      </c>
      <c r="L13" s="180">
        <v>2278</v>
      </c>
      <c r="M13" s="233">
        <v>2276</v>
      </c>
      <c r="N13" s="183">
        <v>2605</v>
      </c>
      <c r="O13" s="272">
        <f t="shared" si="5"/>
        <v>2</v>
      </c>
      <c r="P13" s="185">
        <f t="shared" si="6"/>
        <v>0</v>
      </c>
      <c r="Q13" s="185">
        <f t="shared" si="0"/>
        <v>9</v>
      </c>
      <c r="R13" s="185">
        <f t="shared" si="7"/>
        <v>1.25</v>
      </c>
      <c r="S13" s="185">
        <f t="shared" si="1"/>
        <v>0</v>
      </c>
      <c r="T13" s="185">
        <f t="shared" si="2"/>
        <v>0</v>
      </c>
      <c r="U13" s="186">
        <f t="shared" si="3"/>
        <v>0</v>
      </c>
      <c r="V13" s="184">
        <f t="shared" si="8"/>
        <v>1.4545454545454546</v>
      </c>
      <c r="W13" s="185">
        <v>1.1818181818181819</v>
      </c>
      <c r="X13" s="186">
        <v>0.8181818181818182</v>
      </c>
      <c r="Y13" s="184">
        <v>2.418259023354565</v>
      </c>
      <c r="Z13" s="185">
        <v>2.35123967</v>
      </c>
      <c r="AA13" s="187">
        <v>2.669057377049</v>
      </c>
    </row>
    <row r="14" spans="1:27" s="140" customFormat="1" ht="18" customHeight="1">
      <c r="A14" s="170" t="s">
        <v>9</v>
      </c>
      <c r="B14" s="180">
        <v>2</v>
      </c>
      <c r="C14" s="181">
        <v>0</v>
      </c>
      <c r="D14" s="181">
        <v>4</v>
      </c>
      <c r="E14" s="181">
        <v>7</v>
      </c>
      <c r="F14" s="181">
        <v>2</v>
      </c>
      <c r="G14" s="181">
        <v>0</v>
      </c>
      <c r="H14" s="182">
        <v>0</v>
      </c>
      <c r="I14" s="180">
        <f t="shared" si="4"/>
        <v>15</v>
      </c>
      <c r="J14" s="181">
        <v>14</v>
      </c>
      <c r="K14" s="182">
        <v>13</v>
      </c>
      <c r="L14" s="180">
        <v>2316</v>
      </c>
      <c r="M14" s="233">
        <v>2244</v>
      </c>
      <c r="N14" s="183">
        <v>2433</v>
      </c>
      <c r="O14" s="272">
        <f t="shared" si="5"/>
        <v>2</v>
      </c>
      <c r="P14" s="185">
        <f t="shared" si="6"/>
        <v>0</v>
      </c>
      <c r="Q14" s="185">
        <f t="shared" si="0"/>
        <v>4</v>
      </c>
      <c r="R14" s="185">
        <f t="shared" si="7"/>
        <v>1.75</v>
      </c>
      <c r="S14" s="185">
        <f t="shared" si="1"/>
        <v>2</v>
      </c>
      <c r="T14" s="185">
        <f t="shared" si="2"/>
        <v>0</v>
      </c>
      <c r="U14" s="186">
        <f t="shared" si="3"/>
        <v>0</v>
      </c>
      <c r="V14" s="184">
        <f t="shared" si="8"/>
        <v>1.3636363636363635</v>
      </c>
      <c r="W14" s="185">
        <v>1.2727272727272727</v>
      </c>
      <c r="X14" s="186">
        <v>1.1818181818181819</v>
      </c>
      <c r="Y14" s="184">
        <v>2.4430379746835444</v>
      </c>
      <c r="Z14" s="185">
        <v>2.32780083</v>
      </c>
      <c r="AA14" s="187">
        <v>2.50824742268</v>
      </c>
    </row>
    <row r="15" spans="1:27" s="140" customFormat="1" ht="18" customHeight="1">
      <c r="A15" s="170" t="s">
        <v>10</v>
      </c>
      <c r="B15" s="180">
        <v>2</v>
      </c>
      <c r="C15" s="181">
        <v>0</v>
      </c>
      <c r="D15" s="181">
        <v>3</v>
      </c>
      <c r="E15" s="181">
        <v>10</v>
      </c>
      <c r="F15" s="181">
        <v>3</v>
      </c>
      <c r="G15" s="181">
        <v>0</v>
      </c>
      <c r="H15" s="182">
        <v>0</v>
      </c>
      <c r="I15" s="180">
        <f t="shared" si="4"/>
        <v>18</v>
      </c>
      <c r="J15" s="181">
        <v>17</v>
      </c>
      <c r="K15" s="182">
        <v>10</v>
      </c>
      <c r="L15" s="180">
        <v>2065</v>
      </c>
      <c r="M15" s="233">
        <v>1961</v>
      </c>
      <c r="N15" s="183">
        <v>2009</v>
      </c>
      <c r="O15" s="272">
        <f t="shared" si="5"/>
        <v>2</v>
      </c>
      <c r="P15" s="185">
        <f t="shared" si="6"/>
        <v>0</v>
      </c>
      <c r="Q15" s="185">
        <f t="shared" si="0"/>
        <v>3</v>
      </c>
      <c r="R15" s="185">
        <f t="shared" si="7"/>
        <v>2.5</v>
      </c>
      <c r="S15" s="185">
        <f t="shared" si="1"/>
        <v>3</v>
      </c>
      <c r="T15" s="185">
        <f t="shared" si="2"/>
        <v>0</v>
      </c>
      <c r="U15" s="186">
        <f t="shared" si="3"/>
        <v>0</v>
      </c>
      <c r="V15" s="184">
        <f t="shared" si="8"/>
        <v>1.6363636363636365</v>
      </c>
      <c r="W15" s="185">
        <v>1.5454545454545454</v>
      </c>
      <c r="X15" s="186">
        <v>0.9090909090909091</v>
      </c>
      <c r="Y15" s="184">
        <v>2.180570221752904</v>
      </c>
      <c r="Z15" s="185">
        <v>2.04483837</v>
      </c>
      <c r="AA15" s="187">
        <v>2.062628336756</v>
      </c>
    </row>
    <row r="16" spans="1:27" s="140" customFormat="1" ht="18" customHeight="1">
      <c r="A16" s="188" t="s">
        <v>11</v>
      </c>
      <c r="B16" s="189">
        <v>1</v>
      </c>
      <c r="C16" s="190">
        <v>0</v>
      </c>
      <c r="D16" s="190">
        <v>0</v>
      </c>
      <c r="E16" s="190">
        <v>8</v>
      </c>
      <c r="F16" s="190">
        <v>2</v>
      </c>
      <c r="G16" s="190">
        <v>0</v>
      </c>
      <c r="H16" s="191">
        <v>0</v>
      </c>
      <c r="I16" s="189">
        <f t="shared" si="4"/>
        <v>11</v>
      </c>
      <c r="J16" s="190">
        <v>6</v>
      </c>
      <c r="K16" s="191">
        <v>6</v>
      </c>
      <c r="L16" s="189">
        <v>1878</v>
      </c>
      <c r="M16" s="234">
        <v>1941</v>
      </c>
      <c r="N16" s="192">
        <v>2111</v>
      </c>
      <c r="O16" s="273">
        <f t="shared" si="5"/>
        <v>1</v>
      </c>
      <c r="P16" s="194">
        <f t="shared" si="6"/>
        <v>0</v>
      </c>
      <c r="Q16" s="194">
        <f t="shared" si="0"/>
        <v>0</v>
      </c>
      <c r="R16" s="194">
        <f t="shared" si="7"/>
        <v>2</v>
      </c>
      <c r="S16" s="194">
        <f t="shared" si="1"/>
        <v>2</v>
      </c>
      <c r="T16" s="194">
        <f t="shared" si="2"/>
        <v>0</v>
      </c>
      <c r="U16" s="195">
        <f t="shared" si="3"/>
        <v>0</v>
      </c>
      <c r="V16" s="193">
        <f t="shared" si="8"/>
        <v>1</v>
      </c>
      <c r="W16" s="194">
        <v>0.5454545454545454</v>
      </c>
      <c r="X16" s="195">
        <v>0.5454545454545454</v>
      </c>
      <c r="Y16" s="193">
        <v>1.983104540654699</v>
      </c>
      <c r="Z16" s="194">
        <v>2.01977107</v>
      </c>
      <c r="AA16" s="196">
        <v>2.174047373841</v>
      </c>
    </row>
    <row r="17" spans="1:27" s="145" customFormat="1" ht="21" customHeight="1">
      <c r="A17" s="312" t="s">
        <v>60</v>
      </c>
      <c r="B17" s="87">
        <f>SUM(B5:B16)</f>
        <v>16</v>
      </c>
      <c r="C17" s="88">
        <f aca="true" t="shared" si="9" ref="C17:AA17">SUM(C5:C16)</f>
        <v>1</v>
      </c>
      <c r="D17" s="88">
        <f t="shared" si="9"/>
        <v>61</v>
      </c>
      <c r="E17" s="88">
        <f t="shared" si="9"/>
        <v>79</v>
      </c>
      <c r="F17" s="88">
        <f t="shared" si="9"/>
        <v>12</v>
      </c>
      <c r="G17" s="88">
        <f t="shared" si="9"/>
        <v>0</v>
      </c>
      <c r="H17" s="89">
        <f t="shared" si="9"/>
        <v>2</v>
      </c>
      <c r="I17" s="87">
        <f t="shared" si="9"/>
        <v>171</v>
      </c>
      <c r="J17" s="88">
        <f t="shared" si="9"/>
        <v>131</v>
      </c>
      <c r="K17" s="89">
        <f t="shared" si="9"/>
        <v>163</v>
      </c>
      <c r="L17" s="90">
        <f t="shared" si="9"/>
        <v>25726</v>
      </c>
      <c r="M17" s="269">
        <f t="shared" si="9"/>
        <v>26045</v>
      </c>
      <c r="N17" s="146">
        <f t="shared" si="9"/>
        <v>28398</v>
      </c>
      <c r="O17" s="274">
        <f t="shared" si="9"/>
        <v>16</v>
      </c>
      <c r="P17" s="157">
        <f t="shared" si="9"/>
        <v>0.5</v>
      </c>
      <c r="Q17" s="157">
        <f t="shared" si="9"/>
        <v>61</v>
      </c>
      <c r="R17" s="157">
        <f t="shared" si="9"/>
        <v>19.75</v>
      </c>
      <c r="S17" s="157">
        <f t="shared" si="9"/>
        <v>12</v>
      </c>
      <c r="T17" s="157">
        <f t="shared" si="9"/>
        <v>0</v>
      </c>
      <c r="U17" s="158">
        <f t="shared" si="9"/>
        <v>2</v>
      </c>
      <c r="V17" s="156">
        <f t="shared" si="9"/>
        <v>15.545454545454545</v>
      </c>
      <c r="W17" s="157">
        <f t="shared" si="9"/>
        <v>11.909090909090908</v>
      </c>
      <c r="X17" s="158">
        <f t="shared" si="9"/>
        <v>14.818181818181817</v>
      </c>
      <c r="Y17" s="255">
        <f t="shared" si="9"/>
        <v>27.00987220516707</v>
      </c>
      <c r="Z17" s="157">
        <f t="shared" si="9"/>
        <v>27.078495830000005</v>
      </c>
      <c r="AA17" s="159">
        <f t="shared" si="9"/>
        <v>29.230342692759</v>
      </c>
    </row>
    <row r="18" spans="1:27" s="145" customFormat="1" ht="14.25" customHeight="1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8"/>
      <c r="M18" s="368"/>
      <c r="N18" s="367"/>
      <c r="O18" s="238" t="s">
        <v>109</v>
      </c>
      <c r="P18" s="369"/>
      <c r="Q18" s="369"/>
      <c r="R18" s="369"/>
      <c r="S18" s="369"/>
      <c r="T18" s="369"/>
      <c r="U18" s="369"/>
      <c r="V18" s="369"/>
      <c r="W18" s="369"/>
      <c r="X18" s="369"/>
      <c r="Y18" s="370"/>
      <c r="Z18" s="369"/>
      <c r="AA18" s="369"/>
    </row>
    <row r="19" ht="34.5" customHeight="1">
      <c r="O19" s="1"/>
    </row>
    <row r="20" spans="1:27" ht="24.75" customHeight="1">
      <c r="A20" s="101" t="s">
        <v>76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311" customFormat="1" ht="18" customHeight="1">
      <c r="A21" s="153"/>
      <c r="B21" s="387" t="s">
        <v>56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8"/>
      <c r="O21" s="384" t="s">
        <v>91</v>
      </c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6"/>
    </row>
    <row r="22" spans="1:27" s="311" customFormat="1" ht="18" customHeight="1">
      <c r="A22" s="154"/>
      <c r="B22" s="389" t="s">
        <v>98</v>
      </c>
      <c r="C22" s="390"/>
      <c r="D22" s="390"/>
      <c r="E22" s="390"/>
      <c r="F22" s="390"/>
      <c r="G22" s="390"/>
      <c r="H22" s="390"/>
      <c r="I22" s="391" t="s">
        <v>53</v>
      </c>
      <c r="J22" s="392"/>
      <c r="K22" s="392"/>
      <c r="L22" s="395" t="s">
        <v>59</v>
      </c>
      <c r="M22" s="396"/>
      <c r="N22" s="397"/>
      <c r="O22" s="389" t="s">
        <v>98</v>
      </c>
      <c r="P22" s="390"/>
      <c r="Q22" s="390"/>
      <c r="R22" s="390"/>
      <c r="S22" s="390"/>
      <c r="T22" s="390"/>
      <c r="U22" s="390"/>
      <c r="V22" s="393" t="s">
        <v>57</v>
      </c>
      <c r="W22" s="394"/>
      <c r="X22" s="394"/>
      <c r="Y22" s="406" t="s">
        <v>58</v>
      </c>
      <c r="Z22" s="407"/>
      <c r="AA22" s="408"/>
    </row>
    <row r="23" spans="1:27" s="311" customFormat="1" ht="82.5" customHeight="1">
      <c r="A23" s="155" t="s">
        <v>54</v>
      </c>
      <c r="B23" s="119" t="s">
        <v>83</v>
      </c>
      <c r="C23" s="120" t="s">
        <v>93</v>
      </c>
      <c r="D23" s="120" t="s">
        <v>85</v>
      </c>
      <c r="E23" s="120" t="s">
        <v>77</v>
      </c>
      <c r="F23" s="120" t="s">
        <v>86</v>
      </c>
      <c r="G23" s="120" t="s">
        <v>87</v>
      </c>
      <c r="H23" s="121" t="s">
        <v>88</v>
      </c>
      <c r="I23" s="107">
        <v>2010</v>
      </c>
      <c r="J23" s="108">
        <v>2009</v>
      </c>
      <c r="K23" s="109">
        <v>2008</v>
      </c>
      <c r="L23" s="107">
        <v>2010</v>
      </c>
      <c r="M23" s="108">
        <v>2009</v>
      </c>
      <c r="N23" s="122">
        <v>2008</v>
      </c>
      <c r="O23" s="119" t="s">
        <v>83</v>
      </c>
      <c r="P23" s="120" t="s">
        <v>93</v>
      </c>
      <c r="Q23" s="120" t="s">
        <v>85</v>
      </c>
      <c r="R23" s="120" t="s">
        <v>77</v>
      </c>
      <c r="S23" s="120" t="s">
        <v>86</v>
      </c>
      <c r="T23" s="120" t="s">
        <v>87</v>
      </c>
      <c r="U23" s="121" t="s">
        <v>88</v>
      </c>
      <c r="V23" s="107">
        <v>2010</v>
      </c>
      <c r="W23" s="108">
        <v>2009</v>
      </c>
      <c r="X23" s="109">
        <v>2008</v>
      </c>
      <c r="Y23" s="107">
        <v>2010</v>
      </c>
      <c r="Z23" s="108">
        <v>2009</v>
      </c>
      <c r="AA23" s="123">
        <v>2008</v>
      </c>
    </row>
    <row r="24" spans="1:27" s="311" customFormat="1" ht="18" customHeight="1">
      <c r="A24" s="160" t="s">
        <v>0</v>
      </c>
      <c r="B24" s="161">
        <v>1</v>
      </c>
      <c r="C24" s="162">
        <v>0</v>
      </c>
      <c r="D24" s="162">
        <v>4</v>
      </c>
      <c r="E24" s="162">
        <v>1</v>
      </c>
      <c r="F24" s="162">
        <v>0</v>
      </c>
      <c r="G24" s="162">
        <v>0</v>
      </c>
      <c r="H24" s="163">
        <v>0</v>
      </c>
      <c r="I24" s="161">
        <f>SUM(B24:H24)</f>
        <v>6</v>
      </c>
      <c r="J24" s="162">
        <v>4</v>
      </c>
      <c r="K24" s="163">
        <v>6</v>
      </c>
      <c r="L24" s="253">
        <v>695</v>
      </c>
      <c r="M24" s="164">
        <v>656</v>
      </c>
      <c r="N24" s="165">
        <v>689</v>
      </c>
      <c r="O24" s="166">
        <f>B24/1</f>
        <v>1</v>
      </c>
      <c r="P24" s="167">
        <f>C24/2</f>
        <v>0</v>
      </c>
      <c r="Q24" s="167">
        <f aca="true" t="shared" si="10" ref="Q24:Q35">D24/1</f>
        <v>4</v>
      </c>
      <c r="R24" s="167">
        <f>E24/4</f>
        <v>0.25</v>
      </c>
      <c r="S24" s="167">
        <f aca="true" t="shared" si="11" ref="S24:S35">F24/1</f>
        <v>0</v>
      </c>
      <c r="T24" s="167">
        <f aca="true" t="shared" si="12" ref="T24:T35">G24/1</f>
        <v>0</v>
      </c>
      <c r="U24" s="168">
        <f aca="true" t="shared" si="13" ref="U24:U35">H24/1</f>
        <v>0</v>
      </c>
      <c r="V24" s="197">
        <f>I24/11</f>
        <v>0.5454545454545454</v>
      </c>
      <c r="W24" s="198">
        <v>0.36363636363636365</v>
      </c>
      <c r="X24" s="199">
        <v>0.5454545454545454</v>
      </c>
      <c r="Y24" s="254">
        <v>0.7202072538860104</v>
      </c>
      <c r="Z24" s="167">
        <v>0.678386763</v>
      </c>
      <c r="AA24" s="169">
        <v>0.712512926577</v>
      </c>
    </row>
    <row r="25" spans="1:27" s="311" customFormat="1" ht="18" customHeight="1">
      <c r="A25" s="170" t="s">
        <v>1</v>
      </c>
      <c r="B25" s="171">
        <v>0</v>
      </c>
      <c r="C25" s="172">
        <v>0</v>
      </c>
      <c r="D25" s="172">
        <v>1</v>
      </c>
      <c r="E25" s="172">
        <v>0</v>
      </c>
      <c r="F25" s="172">
        <v>1</v>
      </c>
      <c r="G25" s="172">
        <v>0</v>
      </c>
      <c r="H25" s="173">
        <v>0</v>
      </c>
      <c r="I25" s="171">
        <f aca="true" t="shared" si="14" ref="I25:I35">SUM(B25:H25)</f>
        <v>2</v>
      </c>
      <c r="J25" s="172">
        <v>4</v>
      </c>
      <c r="K25" s="173">
        <v>6</v>
      </c>
      <c r="L25" s="180">
        <v>649</v>
      </c>
      <c r="M25" s="174">
        <v>620</v>
      </c>
      <c r="N25" s="175">
        <v>670</v>
      </c>
      <c r="O25" s="176">
        <f aca="true" t="shared" si="15" ref="O25:O35">B25/1</f>
        <v>0</v>
      </c>
      <c r="P25" s="177">
        <f aca="true" t="shared" si="16" ref="P25:P35">C25/2</f>
        <v>0</v>
      </c>
      <c r="Q25" s="177">
        <f t="shared" si="10"/>
        <v>1</v>
      </c>
      <c r="R25" s="177">
        <f aca="true" t="shared" si="17" ref="R25:R35">E25/4</f>
        <v>0</v>
      </c>
      <c r="S25" s="177">
        <f t="shared" si="11"/>
        <v>1</v>
      </c>
      <c r="T25" s="177">
        <f t="shared" si="12"/>
        <v>0</v>
      </c>
      <c r="U25" s="178">
        <f t="shared" si="13"/>
        <v>0</v>
      </c>
      <c r="V25" s="200">
        <f aca="true" t="shared" si="18" ref="V25:V35">I25/11</f>
        <v>0.18181818181818182</v>
      </c>
      <c r="W25" s="201">
        <v>0.36363636363636365</v>
      </c>
      <c r="X25" s="202">
        <v>0.5454545454545454</v>
      </c>
      <c r="Y25" s="184">
        <v>0.6690721649484536</v>
      </c>
      <c r="Z25" s="177">
        <v>0.641821946</v>
      </c>
      <c r="AA25" s="179">
        <v>0.692148760331</v>
      </c>
    </row>
    <row r="26" spans="1:27" s="311" customFormat="1" ht="18" customHeight="1">
      <c r="A26" s="170" t="s">
        <v>2</v>
      </c>
      <c r="B26" s="171">
        <v>2</v>
      </c>
      <c r="C26" s="172">
        <v>0</v>
      </c>
      <c r="D26" s="172">
        <v>1</v>
      </c>
      <c r="E26" s="172">
        <v>1</v>
      </c>
      <c r="F26" s="172">
        <v>0</v>
      </c>
      <c r="G26" s="172">
        <v>0</v>
      </c>
      <c r="H26" s="173">
        <v>0</v>
      </c>
      <c r="I26" s="171">
        <f t="shared" si="14"/>
        <v>4</v>
      </c>
      <c r="J26" s="172">
        <v>6</v>
      </c>
      <c r="K26" s="173">
        <v>3</v>
      </c>
      <c r="L26" s="180">
        <v>705</v>
      </c>
      <c r="M26" s="174">
        <v>635</v>
      </c>
      <c r="N26" s="175">
        <v>674</v>
      </c>
      <c r="O26" s="176">
        <f t="shared" si="15"/>
        <v>2</v>
      </c>
      <c r="P26" s="177">
        <f t="shared" si="16"/>
        <v>0</v>
      </c>
      <c r="Q26" s="177">
        <f t="shared" si="10"/>
        <v>1</v>
      </c>
      <c r="R26" s="177">
        <f t="shared" si="17"/>
        <v>0.25</v>
      </c>
      <c r="S26" s="177">
        <f t="shared" si="11"/>
        <v>0</v>
      </c>
      <c r="T26" s="177">
        <f t="shared" si="12"/>
        <v>0</v>
      </c>
      <c r="U26" s="178">
        <f t="shared" si="13"/>
        <v>0</v>
      </c>
      <c r="V26" s="200">
        <f t="shared" si="18"/>
        <v>0.36363636363636365</v>
      </c>
      <c r="W26" s="201">
        <v>0.5454545454545454</v>
      </c>
      <c r="X26" s="202">
        <v>0.2727272727272727</v>
      </c>
      <c r="Y26" s="184">
        <v>0.7305699481865285</v>
      </c>
      <c r="Z26" s="177">
        <v>0.659397715</v>
      </c>
      <c r="AA26" s="179">
        <v>0.694845360825</v>
      </c>
    </row>
    <row r="27" spans="1:27" s="311" customFormat="1" ht="18" customHeight="1">
      <c r="A27" s="170" t="s">
        <v>3</v>
      </c>
      <c r="B27" s="171">
        <v>0</v>
      </c>
      <c r="C27" s="172">
        <v>0</v>
      </c>
      <c r="D27" s="172">
        <v>5</v>
      </c>
      <c r="E27" s="172">
        <v>0</v>
      </c>
      <c r="F27" s="172">
        <v>0</v>
      </c>
      <c r="G27" s="172">
        <v>1</v>
      </c>
      <c r="H27" s="173">
        <v>0</v>
      </c>
      <c r="I27" s="171">
        <f t="shared" si="14"/>
        <v>6</v>
      </c>
      <c r="J27" s="172">
        <v>1</v>
      </c>
      <c r="K27" s="173">
        <v>4</v>
      </c>
      <c r="L27" s="180">
        <v>730</v>
      </c>
      <c r="M27" s="174">
        <v>611</v>
      </c>
      <c r="N27" s="175">
        <v>687</v>
      </c>
      <c r="O27" s="176">
        <f t="shared" si="15"/>
        <v>0</v>
      </c>
      <c r="P27" s="177">
        <f t="shared" si="16"/>
        <v>0</v>
      </c>
      <c r="Q27" s="177">
        <f t="shared" si="10"/>
        <v>5</v>
      </c>
      <c r="R27" s="177">
        <f t="shared" si="17"/>
        <v>0</v>
      </c>
      <c r="S27" s="177">
        <f t="shared" si="11"/>
        <v>0</v>
      </c>
      <c r="T27" s="177">
        <f t="shared" si="12"/>
        <v>1</v>
      </c>
      <c r="U27" s="178">
        <f t="shared" si="13"/>
        <v>0</v>
      </c>
      <c r="V27" s="200">
        <f t="shared" si="18"/>
        <v>0.5454545454545454</v>
      </c>
      <c r="W27" s="201">
        <v>0.09090909090909091</v>
      </c>
      <c r="X27" s="202">
        <v>0.36363636363636365</v>
      </c>
      <c r="Y27" s="184">
        <v>0.7604166666666666</v>
      </c>
      <c r="Z27" s="177">
        <v>0.638453501</v>
      </c>
      <c r="AA27" s="179">
        <v>0.703893442623</v>
      </c>
    </row>
    <row r="28" spans="1:27" s="311" customFormat="1" ht="18" customHeight="1">
      <c r="A28" s="170" t="s">
        <v>4</v>
      </c>
      <c r="B28" s="171">
        <v>2</v>
      </c>
      <c r="C28" s="172">
        <v>0</v>
      </c>
      <c r="D28" s="172">
        <v>1</v>
      </c>
      <c r="E28" s="172">
        <v>2</v>
      </c>
      <c r="F28" s="172">
        <v>0</v>
      </c>
      <c r="G28" s="172">
        <v>0</v>
      </c>
      <c r="H28" s="173">
        <v>0</v>
      </c>
      <c r="I28" s="171">
        <f t="shared" si="14"/>
        <v>5</v>
      </c>
      <c r="J28" s="172">
        <v>3</v>
      </c>
      <c r="K28" s="173">
        <v>5</v>
      </c>
      <c r="L28" s="180">
        <v>690</v>
      </c>
      <c r="M28" s="174">
        <v>653</v>
      </c>
      <c r="N28" s="175">
        <v>779</v>
      </c>
      <c r="O28" s="176">
        <f t="shared" si="15"/>
        <v>2</v>
      </c>
      <c r="P28" s="177">
        <f t="shared" si="16"/>
        <v>0</v>
      </c>
      <c r="Q28" s="177">
        <f t="shared" si="10"/>
        <v>1</v>
      </c>
      <c r="R28" s="177">
        <f t="shared" si="17"/>
        <v>0.5</v>
      </c>
      <c r="S28" s="177">
        <f t="shared" si="11"/>
        <v>0</v>
      </c>
      <c r="T28" s="177">
        <f t="shared" si="12"/>
        <v>0</v>
      </c>
      <c r="U28" s="178">
        <f t="shared" si="13"/>
        <v>0</v>
      </c>
      <c r="V28" s="200">
        <f t="shared" si="18"/>
        <v>0.45454545454545453</v>
      </c>
      <c r="W28" s="201">
        <v>0.2727272727272727</v>
      </c>
      <c r="X28" s="202">
        <v>0.45454545454545453</v>
      </c>
      <c r="Y28" s="184">
        <v>0.7180020811654526</v>
      </c>
      <c r="Z28" s="177">
        <v>0.681628392</v>
      </c>
      <c r="AA28" s="179">
        <v>0.801440329218</v>
      </c>
    </row>
    <row r="29" spans="1:27" s="311" customFormat="1" ht="18" customHeight="1">
      <c r="A29" s="170" t="s">
        <v>5</v>
      </c>
      <c r="B29" s="180">
        <v>2</v>
      </c>
      <c r="C29" s="181">
        <v>0</v>
      </c>
      <c r="D29" s="181">
        <v>1</v>
      </c>
      <c r="E29" s="181">
        <v>3</v>
      </c>
      <c r="F29" s="181">
        <v>0</v>
      </c>
      <c r="G29" s="181">
        <v>0</v>
      </c>
      <c r="H29" s="182">
        <v>0</v>
      </c>
      <c r="I29" s="180">
        <f t="shared" si="14"/>
        <v>6</v>
      </c>
      <c r="J29" s="181">
        <v>4</v>
      </c>
      <c r="K29" s="182">
        <v>4</v>
      </c>
      <c r="L29" s="180">
        <v>713</v>
      </c>
      <c r="M29" s="181">
        <v>696</v>
      </c>
      <c r="N29" s="183">
        <v>727</v>
      </c>
      <c r="O29" s="184">
        <f t="shared" si="15"/>
        <v>2</v>
      </c>
      <c r="P29" s="185">
        <f t="shared" si="16"/>
        <v>0</v>
      </c>
      <c r="Q29" s="185">
        <f t="shared" si="10"/>
        <v>1</v>
      </c>
      <c r="R29" s="185">
        <f t="shared" si="17"/>
        <v>0.75</v>
      </c>
      <c r="S29" s="185">
        <f t="shared" si="11"/>
        <v>0</v>
      </c>
      <c r="T29" s="185">
        <f t="shared" si="12"/>
        <v>0</v>
      </c>
      <c r="U29" s="186">
        <f t="shared" si="13"/>
        <v>0</v>
      </c>
      <c r="V29" s="203">
        <f t="shared" si="18"/>
        <v>0.5454545454545454</v>
      </c>
      <c r="W29" s="204">
        <v>0.36363636363636365</v>
      </c>
      <c r="X29" s="205">
        <v>0.36363636363636365</v>
      </c>
      <c r="Y29" s="184">
        <v>0.7560975609756098</v>
      </c>
      <c r="Z29" s="185">
        <v>0.725</v>
      </c>
      <c r="AA29" s="187">
        <v>0.747942386831</v>
      </c>
    </row>
    <row r="30" spans="1:27" s="311" customFormat="1" ht="18" customHeight="1">
      <c r="A30" s="170" t="s">
        <v>6</v>
      </c>
      <c r="B30" s="180">
        <v>0</v>
      </c>
      <c r="C30" s="181">
        <v>0</v>
      </c>
      <c r="D30" s="181">
        <v>3</v>
      </c>
      <c r="E30" s="181">
        <v>0</v>
      </c>
      <c r="F30" s="181">
        <v>0</v>
      </c>
      <c r="G30" s="181">
        <v>2</v>
      </c>
      <c r="H30" s="182">
        <v>0</v>
      </c>
      <c r="I30" s="180">
        <f t="shared" si="14"/>
        <v>5</v>
      </c>
      <c r="J30" s="181">
        <v>6</v>
      </c>
      <c r="K30" s="182">
        <v>10</v>
      </c>
      <c r="L30" s="180">
        <v>720</v>
      </c>
      <c r="M30" s="181">
        <v>675</v>
      </c>
      <c r="N30" s="183">
        <v>751</v>
      </c>
      <c r="O30" s="184">
        <f t="shared" si="15"/>
        <v>0</v>
      </c>
      <c r="P30" s="185">
        <f t="shared" si="16"/>
        <v>0</v>
      </c>
      <c r="Q30" s="185">
        <f t="shared" si="10"/>
        <v>3</v>
      </c>
      <c r="R30" s="185">
        <f t="shared" si="17"/>
        <v>0</v>
      </c>
      <c r="S30" s="185">
        <f t="shared" si="11"/>
        <v>0</v>
      </c>
      <c r="T30" s="185">
        <f t="shared" si="12"/>
        <v>2</v>
      </c>
      <c r="U30" s="186">
        <f t="shared" si="13"/>
        <v>0</v>
      </c>
      <c r="V30" s="203">
        <f t="shared" si="18"/>
        <v>0.45454545454545453</v>
      </c>
      <c r="W30" s="204">
        <v>0.5454545454545454</v>
      </c>
      <c r="X30" s="205">
        <v>0.9090909090909091</v>
      </c>
      <c r="Y30" s="184">
        <v>0.7659574468085106</v>
      </c>
      <c r="Z30" s="185">
        <v>0.70239334</v>
      </c>
      <c r="AA30" s="187">
        <v>0.774226804124</v>
      </c>
    </row>
    <row r="31" spans="1:27" s="311" customFormat="1" ht="18" customHeight="1">
      <c r="A31" s="170" t="s">
        <v>7</v>
      </c>
      <c r="B31" s="180">
        <v>3</v>
      </c>
      <c r="C31" s="181">
        <v>0</v>
      </c>
      <c r="D31" s="181">
        <v>1</v>
      </c>
      <c r="E31" s="181">
        <v>0</v>
      </c>
      <c r="F31" s="181">
        <v>0</v>
      </c>
      <c r="G31" s="181">
        <v>0</v>
      </c>
      <c r="H31" s="182">
        <v>0</v>
      </c>
      <c r="I31" s="180">
        <f t="shared" si="14"/>
        <v>4</v>
      </c>
      <c r="J31" s="181">
        <v>4</v>
      </c>
      <c r="K31" s="182">
        <v>6</v>
      </c>
      <c r="L31" s="180">
        <v>737</v>
      </c>
      <c r="M31" s="181">
        <v>641</v>
      </c>
      <c r="N31" s="183">
        <v>683</v>
      </c>
      <c r="O31" s="184">
        <f t="shared" si="15"/>
        <v>3</v>
      </c>
      <c r="P31" s="185">
        <f t="shared" si="16"/>
        <v>0</v>
      </c>
      <c r="Q31" s="185">
        <f t="shared" si="10"/>
        <v>1</v>
      </c>
      <c r="R31" s="185">
        <f t="shared" si="17"/>
        <v>0</v>
      </c>
      <c r="S31" s="185">
        <f t="shared" si="11"/>
        <v>0</v>
      </c>
      <c r="T31" s="185">
        <f t="shared" si="12"/>
        <v>0</v>
      </c>
      <c r="U31" s="186">
        <f t="shared" si="13"/>
        <v>0</v>
      </c>
      <c r="V31" s="203">
        <f t="shared" si="18"/>
        <v>0.36363636363636365</v>
      </c>
      <c r="W31" s="204">
        <v>0.36363636363636365</v>
      </c>
      <c r="X31" s="205">
        <v>0.5454545454545454</v>
      </c>
      <c r="Y31" s="184">
        <v>0.7790697674418605</v>
      </c>
      <c r="Z31" s="185">
        <v>0.669102296</v>
      </c>
      <c r="AA31" s="187">
        <v>0.702674897119</v>
      </c>
    </row>
    <row r="32" spans="1:27" s="311" customFormat="1" ht="18" customHeight="1">
      <c r="A32" s="170" t="s">
        <v>8</v>
      </c>
      <c r="B32" s="180">
        <v>0</v>
      </c>
      <c r="C32" s="181">
        <v>0</v>
      </c>
      <c r="D32" s="181">
        <v>2</v>
      </c>
      <c r="E32" s="181">
        <v>1</v>
      </c>
      <c r="F32" s="181">
        <v>0</v>
      </c>
      <c r="G32" s="181">
        <v>0</v>
      </c>
      <c r="H32" s="182">
        <v>0</v>
      </c>
      <c r="I32" s="180">
        <f t="shared" si="14"/>
        <v>3</v>
      </c>
      <c r="J32" s="181">
        <v>1</v>
      </c>
      <c r="K32" s="182">
        <v>2</v>
      </c>
      <c r="L32" s="180">
        <v>645</v>
      </c>
      <c r="M32" s="181">
        <v>634</v>
      </c>
      <c r="N32" s="183">
        <v>657</v>
      </c>
      <c r="O32" s="184">
        <f t="shared" si="15"/>
        <v>0</v>
      </c>
      <c r="P32" s="185">
        <f t="shared" si="16"/>
        <v>0</v>
      </c>
      <c r="Q32" s="185">
        <f t="shared" si="10"/>
        <v>2</v>
      </c>
      <c r="R32" s="185">
        <f t="shared" si="17"/>
        <v>0.25</v>
      </c>
      <c r="S32" s="185">
        <f t="shared" si="11"/>
        <v>0</v>
      </c>
      <c r="T32" s="185">
        <f t="shared" si="12"/>
        <v>0</v>
      </c>
      <c r="U32" s="186">
        <f t="shared" si="13"/>
        <v>0</v>
      </c>
      <c r="V32" s="203">
        <f t="shared" si="18"/>
        <v>0.2727272727272727</v>
      </c>
      <c r="W32" s="204">
        <v>0.09090909090909091</v>
      </c>
      <c r="X32" s="205">
        <v>0.18181818181818182</v>
      </c>
      <c r="Y32" s="184">
        <v>0.6847133757961783</v>
      </c>
      <c r="Z32" s="185">
        <v>0.654958678</v>
      </c>
      <c r="AA32" s="187">
        <v>0.673155737705</v>
      </c>
    </row>
    <row r="33" spans="1:27" s="311" customFormat="1" ht="18" customHeight="1">
      <c r="A33" s="170" t="s">
        <v>9</v>
      </c>
      <c r="B33" s="180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2">
        <v>0</v>
      </c>
      <c r="I33" s="180">
        <f t="shared" si="14"/>
        <v>0</v>
      </c>
      <c r="J33" s="181">
        <v>5</v>
      </c>
      <c r="K33" s="182">
        <v>10</v>
      </c>
      <c r="L33" s="180">
        <v>666</v>
      </c>
      <c r="M33" s="181">
        <v>680</v>
      </c>
      <c r="N33" s="183">
        <v>737</v>
      </c>
      <c r="O33" s="184">
        <f t="shared" si="15"/>
        <v>0</v>
      </c>
      <c r="P33" s="185">
        <f t="shared" si="16"/>
        <v>0</v>
      </c>
      <c r="Q33" s="185">
        <f t="shared" si="10"/>
        <v>0</v>
      </c>
      <c r="R33" s="185">
        <f t="shared" si="17"/>
        <v>0</v>
      </c>
      <c r="S33" s="185">
        <f t="shared" si="11"/>
        <v>0</v>
      </c>
      <c r="T33" s="185">
        <f t="shared" si="12"/>
        <v>0</v>
      </c>
      <c r="U33" s="186">
        <f t="shared" si="13"/>
        <v>0</v>
      </c>
      <c r="V33" s="203">
        <f t="shared" si="18"/>
        <v>0</v>
      </c>
      <c r="W33" s="204">
        <v>0.45454545454545453</v>
      </c>
      <c r="X33" s="205">
        <v>0.9090909090909091</v>
      </c>
      <c r="Y33" s="184">
        <v>0.7025316455696202</v>
      </c>
      <c r="Z33" s="185">
        <v>0.705394191</v>
      </c>
      <c r="AA33" s="187">
        <v>0.759793814433</v>
      </c>
    </row>
    <row r="34" spans="1:27" s="311" customFormat="1" ht="18" customHeight="1">
      <c r="A34" s="170" t="s">
        <v>10</v>
      </c>
      <c r="B34" s="180">
        <v>0</v>
      </c>
      <c r="C34" s="181">
        <v>0</v>
      </c>
      <c r="D34" s="181">
        <v>3</v>
      </c>
      <c r="E34" s="181">
        <v>3</v>
      </c>
      <c r="F34" s="181">
        <v>0</v>
      </c>
      <c r="G34" s="181">
        <v>0</v>
      </c>
      <c r="H34" s="182">
        <v>1</v>
      </c>
      <c r="I34" s="180">
        <f t="shared" si="14"/>
        <v>7</v>
      </c>
      <c r="J34" s="181">
        <v>5</v>
      </c>
      <c r="K34" s="182">
        <v>2</v>
      </c>
      <c r="L34" s="180">
        <v>670</v>
      </c>
      <c r="M34" s="181">
        <v>621</v>
      </c>
      <c r="N34" s="183">
        <v>596</v>
      </c>
      <c r="O34" s="184">
        <f t="shared" si="15"/>
        <v>0</v>
      </c>
      <c r="P34" s="185">
        <f t="shared" si="16"/>
        <v>0</v>
      </c>
      <c r="Q34" s="185">
        <f t="shared" si="10"/>
        <v>3</v>
      </c>
      <c r="R34" s="185">
        <f t="shared" si="17"/>
        <v>0.75</v>
      </c>
      <c r="S34" s="185">
        <f t="shared" si="11"/>
        <v>0</v>
      </c>
      <c r="T34" s="185">
        <f t="shared" si="12"/>
        <v>0</v>
      </c>
      <c r="U34" s="186">
        <f t="shared" si="13"/>
        <v>1</v>
      </c>
      <c r="V34" s="203">
        <f t="shared" si="18"/>
        <v>0.6363636363636364</v>
      </c>
      <c r="W34" s="204">
        <v>0.45454545454545453</v>
      </c>
      <c r="X34" s="205">
        <v>0.18181818181818182</v>
      </c>
      <c r="Y34" s="184">
        <v>0.7074973600844773</v>
      </c>
      <c r="Z34" s="185">
        <v>0.647549531</v>
      </c>
      <c r="AA34" s="187">
        <v>0.611909650924</v>
      </c>
    </row>
    <row r="35" spans="1:27" s="311" customFormat="1" ht="18" customHeight="1">
      <c r="A35" s="188" t="s">
        <v>11</v>
      </c>
      <c r="B35" s="189">
        <v>1</v>
      </c>
      <c r="C35" s="190">
        <v>0</v>
      </c>
      <c r="D35" s="190">
        <v>3</v>
      </c>
      <c r="E35" s="190">
        <v>0</v>
      </c>
      <c r="F35" s="190">
        <v>0</v>
      </c>
      <c r="G35" s="190">
        <v>0</v>
      </c>
      <c r="H35" s="191">
        <v>0</v>
      </c>
      <c r="I35" s="189">
        <f t="shared" si="14"/>
        <v>4</v>
      </c>
      <c r="J35" s="190">
        <v>4</v>
      </c>
      <c r="K35" s="191">
        <v>6</v>
      </c>
      <c r="L35" s="189">
        <v>683</v>
      </c>
      <c r="M35" s="190">
        <v>638</v>
      </c>
      <c r="N35" s="192">
        <v>642</v>
      </c>
      <c r="O35" s="193">
        <f t="shared" si="15"/>
        <v>1</v>
      </c>
      <c r="P35" s="194">
        <f t="shared" si="16"/>
        <v>0</v>
      </c>
      <c r="Q35" s="194">
        <f t="shared" si="10"/>
        <v>3</v>
      </c>
      <c r="R35" s="194">
        <f t="shared" si="17"/>
        <v>0</v>
      </c>
      <c r="S35" s="194">
        <f t="shared" si="11"/>
        <v>0</v>
      </c>
      <c r="T35" s="194">
        <f t="shared" si="12"/>
        <v>0</v>
      </c>
      <c r="U35" s="195">
        <f t="shared" si="13"/>
        <v>0</v>
      </c>
      <c r="V35" s="206">
        <f t="shared" si="18"/>
        <v>0.36363636363636365</v>
      </c>
      <c r="W35" s="207">
        <v>0.36363636363636365</v>
      </c>
      <c r="X35" s="208">
        <v>0.5454545454545454</v>
      </c>
      <c r="Y35" s="193">
        <v>0.7212249208025343</v>
      </c>
      <c r="Z35" s="194">
        <v>0.663891779</v>
      </c>
      <c r="AA35" s="196">
        <v>0.661174047374</v>
      </c>
    </row>
    <row r="36" spans="1:27" s="311" customFormat="1" ht="21" customHeight="1">
      <c r="A36" s="312" t="s">
        <v>60</v>
      </c>
      <c r="B36" s="87">
        <f>SUM(B24:B35)</f>
        <v>11</v>
      </c>
      <c r="C36" s="88">
        <f aca="true" t="shared" si="19" ref="C36:AA36">SUM(C24:C35)</f>
        <v>0</v>
      </c>
      <c r="D36" s="88">
        <f t="shared" si="19"/>
        <v>25</v>
      </c>
      <c r="E36" s="88">
        <f t="shared" si="19"/>
        <v>11</v>
      </c>
      <c r="F36" s="88">
        <f t="shared" si="19"/>
        <v>1</v>
      </c>
      <c r="G36" s="88">
        <f t="shared" si="19"/>
        <v>3</v>
      </c>
      <c r="H36" s="89">
        <f t="shared" si="19"/>
        <v>1</v>
      </c>
      <c r="I36" s="87">
        <f t="shared" si="19"/>
        <v>52</v>
      </c>
      <c r="J36" s="88">
        <f t="shared" si="19"/>
        <v>47</v>
      </c>
      <c r="K36" s="89">
        <f t="shared" si="19"/>
        <v>64</v>
      </c>
      <c r="L36" s="90">
        <f t="shared" si="19"/>
        <v>8303</v>
      </c>
      <c r="M36" s="88">
        <f t="shared" si="19"/>
        <v>7760</v>
      </c>
      <c r="N36" s="146">
        <f t="shared" si="19"/>
        <v>8292</v>
      </c>
      <c r="O36" s="193">
        <f t="shared" si="19"/>
        <v>11</v>
      </c>
      <c r="P36" s="157">
        <f t="shared" si="19"/>
        <v>0</v>
      </c>
      <c r="Q36" s="157">
        <f t="shared" si="19"/>
        <v>25</v>
      </c>
      <c r="R36" s="157">
        <f t="shared" si="19"/>
        <v>2.75</v>
      </c>
      <c r="S36" s="157">
        <f t="shared" si="19"/>
        <v>1</v>
      </c>
      <c r="T36" s="194">
        <f t="shared" si="19"/>
        <v>3</v>
      </c>
      <c r="U36" s="158">
        <f t="shared" si="19"/>
        <v>1</v>
      </c>
      <c r="V36" s="96">
        <f t="shared" si="19"/>
        <v>4.7272727272727275</v>
      </c>
      <c r="W36" s="94">
        <f t="shared" si="19"/>
        <v>4.2727272727272725</v>
      </c>
      <c r="X36" s="95">
        <f t="shared" si="19"/>
        <v>5.818181818181818</v>
      </c>
      <c r="Y36" s="97">
        <f t="shared" si="19"/>
        <v>8.715360192331902</v>
      </c>
      <c r="Z36" s="94">
        <f t="shared" si="19"/>
        <v>8.067978131999999</v>
      </c>
      <c r="AA36" s="147">
        <f t="shared" si="19"/>
        <v>8.535718158084</v>
      </c>
    </row>
    <row r="37" spans="1:2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9"/>
      <c r="O37" s="238" t="s">
        <v>109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50"/>
    </row>
    <row r="38" ht="14.25" customHeight="1"/>
  </sheetData>
  <sheetProtection/>
  <mergeCells count="16">
    <mergeCell ref="B21:N21"/>
    <mergeCell ref="B22:H22"/>
    <mergeCell ref="I22:K22"/>
    <mergeCell ref="L22:N22"/>
    <mergeCell ref="V22:X22"/>
    <mergeCell ref="Y22:AA22"/>
    <mergeCell ref="O21:AA21"/>
    <mergeCell ref="Y3:AA3"/>
    <mergeCell ref="O3:U3"/>
    <mergeCell ref="O22:U22"/>
    <mergeCell ref="O2:AA2"/>
    <mergeCell ref="B2:N2"/>
    <mergeCell ref="B3:H3"/>
    <mergeCell ref="I3:K3"/>
    <mergeCell ref="V3:X3"/>
    <mergeCell ref="L3:N3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E37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" customWidth="1"/>
    <col min="2" max="8" width="6.125" style="3" customWidth="1"/>
    <col min="9" max="11" width="6.75390625" style="3" customWidth="1"/>
    <col min="12" max="14" width="7.375" style="3" customWidth="1"/>
    <col min="15" max="21" width="6.125" style="3" customWidth="1"/>
    <col min="22" max="27" width="6.75390625" style="3" customWidth="1"/>
    <col min="28" max="28" width="4.125" style="1" customWidth="1"/>
    <col min="29" max="16384" width="9.00390625" style="1" customWidth="1"/>
  </cols>
  <sheetData>
    <row r="1" spans="1:27" s="5" customFormat="1" ht="24.75" customHeight="1">
      <c r="A1" s="101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104" customFormat="1" ht="18" customHeight="1">
      <c r="A2" s="153"/>
      <c r="B2" s="387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8"/>
      <c r="O2" s="384" t="s">
        <v>91</v>
      </c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6"/>
    </row>
    <row r="3" spans="1:27" s="104" customFormat="1" ht="18" customHeight="1">
      <c r="A3" s="154"/>
      <c r="B3" s="389" t="s">
        <v>98</v>
      </c>
      <c r="C3" s="390"/>
      <c r="D3" s="390"/>
      <c r="E3" s="390"/>
      <c r="F3" s="390"/>
      <c r="G3" s="390"/>
      <c r="H3" s="390"/>
      <c r="I3" s="391" t="s">
        <v>53</v>
      </c>
      <c r="J3" s="392"/>
      <c r="K3" s="392"/>
      <c r="L3" s="395" t="s">
        <v>59</v>
      </c>
      <c r="M3" s="396"/>
      <c r="N3" s="397"/>
      <c r="O3" s="389" t="s">
        <v>98</v>
      </c>
      <c r="P3" s="390"/>
      <c r="Q3" s="390"/>
      <c r="R3" s="390"/>
      <c r="S3" s="390"/>
      <c r="T3" s="390"/>
      <c r="U3" s="390"/>
      <c r="V3" s="393" t="s">
        <v>57</v>
      </c>
      <c r="W3" s="394"/>
      <c r="X3" s="394"/>
      <c r="Y3" s="406" t="s">
        <v>58</v>
      </c>
      <c r="Z3" s="407"/>
      <c r="AA3" s="408"/>
    </row>
    <row r="4" spans="1:27" s="113" customFormat="1" ht="82.5" customHeight="1">
      <c r="A4" s="155" t="s">
        <v>54</v>
      </c>
      <c r="B4" s="119" t="s">
        <v>83</v>
      </c>
      <c r="C4" s="120" t="s">
        <v>93</v>
      </c>
      <c r="D4" s="120" t="s">
        <v>85</v>
      </c>
      <c r="E4" s="120" t="s">
        <v>77</v>
      </c>
      <c r="F4" s="120" t="s">
        <v>86</v>
      </c>
      <c r="G4" s="120" t="s">
        <v>87</v>
      </c>
      <c r="H4" s="121" t="s">
        <v>88</v>
      </c>
      <c r="I4" s="107">
        <v>2010</v>
      </c>
      <c r="J4" s="108">
        <v>2009</v>
      </c>
      <c r="K4" s="109">
        <v>2008</v>
      </c>
      <c r="L4" s="107">
        <v>2010</v>
      </c>
      <c r="M4" s="108">
        <v>2009</v>
      </c>
      <c r="N4" s="122">
        <v>2008</v>
      </c>
      <c r="O4" s="119" t="s">
        <v>83</v>
      </c>
      <c r="P4" s="120" t="s">
        <v>93</v>
      </c>
      <c r="Q4" s="120" t="s">
        <v>85</v>
      </c>
      <c r="R4" s="120" t="s">
        <v>77</v>
      </c>
      <c r="S4" s="120" t="s">
        <v>86</v>
      </c>
      <c r="T4" s="120" t="s">
        <v>87</v>
      </c>
      <c r="U4" s="121" t="s">
        <v>88</v>
      </c>
      <c r="V4" s="107">
        <v>2010</v>
      </c>
      <c r="W4" s="108">
        <v>2009</v>
      </c>
      <c r="X4" s="109">
        <v>2008</v>
      </c>
      <c r="Y4" s="107">
        <v>2010</v>
      </c>
      <c r="Z4" s="108">
        <v>2009</v>
      </c>
      <c r="AA4" s="123">
        <v>2008</v>
      </c>
    </row>
    <row r="5" spans="1:27" s="114" customFormat="1" ht="18" customHeight="1">
      <c r="A5" s="160" t="s">
        <v>0</v>
      </c>
      <c r="B5" s="161">
        <v>1</v>
      </c>
      <c r="C5" s="162">
        <v>1</v>
      </c>
      <c r="D5" s="162">
        <v>1</v>
      </c>
      <c r="E5" s="162">
        <v>0</v>
      </c>
      <c r="F5" s="162">
        <v>0</v>
      </c>
      <c r="G5" s="162">
        <v>0</v>
      </c>
      <c r="H5" s="163">
        <v>0</v>
      </c>
      <c r="I5" s="161">
        <f>SUM(B5:H5)</f>
        <v>3</v>
      </c>
      <c r="J5" s="162">
        <v>2</v>
      </c>
      <c r="K5" s="163">
        <v>6</v>
      </c>
      <c r="L5" s="253">
        <v>416</v>
      </c>
      <c r="M5" s="164">
        <v>416</v>
      </c>
      <c r="N5" s="165">
        <v>461</v>
      </c>
      <c r="O5" s="166">
        <f>B5/1</f>
        <v>1</v>
      </c>
      <c r="P5" s="167">
        <f>C5/2</f>
        <v>0.5</v>
      </c>
      <c r="Q5" s="167">
        <f aca="true" t="shared" si="0" ref="Q5:Q16">D5/1</f>
        <v>1</v>
      </c>
      <c r="R5" s="167">
        <f>E5/4</f>
        <v>0</v>
      </c>
      <c r="S5" s="167">
        <f aca="true" t="shared" si="1" ref="S5:U16">F5/1</f>
        <v>0</v>
      </c>
      <c r="T5" s="167">
        <f t="shared" si="1"/>
        <v>0</v>
      </c>
      <c r="U5" s="168">
        <f t="shared" si="1"/>
        <v>0</v>
      </c>
      <c r="V5" s="197">
        <f>I5/11</f>
        <v>0.2727272727272727</v>
      </c>
      <c r="W5" s="198">
        <v>0.18181818181818182</v>
      </c>
      <c r="X5" s="199">
        <v>0.5454545454545454</v>
      </c>
      <c r="Y5" s="254">
        <v>0.4310880829015544</v>
      </c>
      <c r="Z5" s="167">
        <v>0.430196484</v>
      </c>
      <c r="AA5" s="169">
        <v>0.476732161324</v>
      </c>
    </row>
    <row r="6" spans="1:27" s="114" customFormat="1" ht="18" customHeight="1">
      <c r="A6" s="170" t="s">
        <v>1</v>
      </c>
      <c r="B6" s="171">
        <v>1</v>
      </c>
      <c r="C6" s="172">
        <v>1</v>
      </c>
      <c r="D6" s="172">
        <v>1</v>
      </c>
      <c r="E6" s="172">
        <v>0</v>
      </c>
      <c r="F6" s="172">
        <v>0</v>
      </c>
      <c r="G6" s="172">
        <v>0</v>
      </c>
      <c r="H6" s="173">
        <v>0</v>
      </c>
      <c r="I6" s="171">
        <f aca="true" t="shared" si="2" ref="I6:I16">SUM(B6:H6)</f>
        <v>3</v>
      </c>
      <c r="J6" s="172">
        <v>2</v>
      </c>
      <c r="K6" s="173">
        <v>4</v>
      </c>
      <c r="L6" s="180">
        <v>406</v>
      </c>
      <c r="M6" s="174">
        <v>404</v>
      </c>
      <c r="N6" s="175">
        <v>492</v>
      </c>
      <c r="O6" s="176">
        <f aca="true" t="shared" si="3" ref="O6:O16">B6/1</f>
        <v>1</v>
      </c>
      <c r="P6" s="177">
        <f aca="true" t="shared" si="4" ref="P6:P16">C6/2</f>
        <v>0.5</v>
      </c>
      <c r="Q6" s="177">
        <f t="shared" si="0"/>
        <v>1</v>
      </c>
      <c r="R6" s="177">
        <f aca="true" t="shared" si="5" ref="R6:R16">E6/4</f>
        <v>0</v>
      </c>
      <c r="S6" s="177">
        <f t="shared" si="1"/>
        <v>0</v>
      </c>
      <c r="T6" s="177">
        <f t="shared" si="1"/>
        <v>0</v>
      </c>
      <c r="U6" s="178">
        <f t="shared" si="1"/>
        <v>0</v>
      </c>
      <c r="V6" s="200">
        <f aca="true" t="shared" si="6" ref="V6:V16">I6/11</f>
        <v>0.2727272727272727</v>
      </c>
      <c r="W6" s="201">
        <v>0.18181818181818182</v>
      </c>
      <c r="X6" s="202">
        <v>0.36363636363636365</v>
      </c>
      <c r="Y6" s="184">
        <v>0.41855670103092785</v>
      </c>
      <c r="Z6" s="177">
        <v>0.418219462</v>
      </c>
      <c r="AA6" s="179">
        <v>0.50826446281</v>
      </c>
    </row>
    <row r="7" spans="1:27" s="114" customFormat="1" ht="18" customHeight="1">
      <c r="A7" s="170" t="s">
        <v>2</v>
      </c>
      <c r="B7" s="171">
        <v>1</v>
      </c>
      <c r="C7" s="172">
        <v>0</v>
      </c>
      <c r="D7" s="172">
        <v>1</v>
      </c>
      <c r="E7" s="172">
        <v>0</v>
      </c>
      <c r="F7" s="172">
        <v>0</v>
      </c>
      <c r="G7" s="172">
        <v>0</v>
      </c>
      <c r="H7" s="173">
        <v>0</v>
      </c>
      <c r="I7" s="171">
        <f t="shared" si="2"/>
        <v>2</v>
      </c>
      <c r="J7" s="172">
        <v>3</v>
      </c>
      <c r="K7" s="173">
        <v>3</v>
      </c>
      <c r="L7" s="180">
        <v>411</v>
      </c>
      <c r="M7" s="174">
        <v>406</v>
      </c>
      <c r="N7" s="175">
        <v>502</v>
      </c>
      <c r="O7" s="176">
        <f t="shared" si="3"/>
        <v>1</v>
      </c>
      <c r="P7" s="177">
        <f t="shared" si="4"/>
        <v>0</v>
      </c>
      <c r="Q7" s="177">
        <f t="shared" si="0"/>
        <v>1</v>
      </c>
      <c r="R7" s="177">
        <f t="shared" si="5"/>
        <v>0</v>
      </c>
      <c r="S7" s="177">
        <f t="shared" si="1"/>
        <v>0</v>
      </c>
      <c r="T7" s="177">
        <f t="shared" si="1"/>
        <v>0</v>
      </c>
      <c r="U7" s="178">
        <f t="shared" si="1"/>
        <v>0</v>
      </c>
      <c r="V7" s="200">
        <f t="shared" si="6"/>
        <v>0.18181818181818182</v>
      </c>
      <c r="W7" s="201">
        <v>0.2727272727272727</v>
      </c>
      <c r="X7" s="202">
        <v>0.2727272727272727</v>
      </c>
      <c r="Y7" s="184">
        <v>0.42590673575129534</v>
      </c>
      <c r="Z7" s="177">
        <v>0.421599169</v>
      </c>
      <c r="AA7" s="179">
        <v>0.517525773196</v>
      </c>
    </row>
    <row r="8" spans="1:27" s="114" customFormat="1" ht="18" customHeight="1">
      <c r="A8" s="170" t="s">
        <v>3</v>
      </c>
      <c r="B8" s="171">
        <v>0</v>
      </c>
      <c r="C8" s="172">
        <v>0</v>
      </c>
      <c r="D8" s="172">
        <v>0</v>
      </c>
      <c r="E8" s="172">
        <v>0</v>
      </c>
      <c r="F8" s="172">
        <v>0</v>
      </c>
      <c r="G8" s="172">
        <v>0</v>
      </c>
      <c r="H8" s="173">
        <v>0</v>
      </c>
      <c r="I8" s="171">
        <f t="shared" si="2"/>
        <v>0</v>
      </c>
      <c r="J8" s="172">
        <v>3</v>
      </c>
      <c r="K8" s="173">
        <v>6</v>
      </c>
      <c r="L8" s="180">
        <v>422</v>
      </c>
      <c r="M8" s="174">
        <v>453</v>
      </c>
      <c r="N8" s="175">
        <v>484</v>
      </c>
      <c r="O8" s="176">
        <f t="shared" si="3"/>
        <v>0</v>
      </c>
      <c r="P8" s="177">
        <f t="shared" si="4"/>
        <v>0</v>
      </c>
      <c r="Q8" s="177">
        <f t="shared" si="0"/>
        <v>0</v>
      </c>
      <c r="R8" s="177">
        <f t="shared" si="5"/>
        <v>0</v>
      </c>
      <c r="S8" s="177">
        <f t="shared" si="1"/>
        <v>0</v>
      </c>
      <c r="T8" s="177">
        <f t="shared" si="1"/>
        <v>0</v>
      </c>
      <c r="U8" s="178">
        <f t="shared" si="1"/>
        <v>0</v>
      </c>
      <c r="V8" s="200">
        <f t="shared" si="6"/>
        <v>0</v>
      </c>
      <c r="W8" s="201">
        <v>0.2727272727272727</v>
      </c>
      <c r="X8" s="202">
        <v>0.5454545454545454</v>
      </c>
      <c r="Y8" s="184">
        <v>0.4395833333333333</v>
      </c>
      <c r="Z8" s="177">
        <v>0.473354232</v>
      </c>
      <c r="AA8" s="179">
        <v>0.495901639344</v>
      </c>
    </row>
    <row r="9" spans="1:27" s="114" customFormat="1" ht="18" customHeight="1">
      <c r="A9" s="170" t="s">
        <v>4</v>
      </c>
      <c r="B9" s="171">
        <v>1</v>
      </c>
      <c r="C9" s="172">
        <v>0</v>
      </c>
      <c r="D9" s="172">
        <v>0</v>
      </c>
      <c r="E9" s="172">
        <v>4</v>
      </c>
      <c r="F9" s="172">
        <v>0</v>
      </c>
      <c r="G9" s="172">
        <v>0</v>
      </c>
      <c r="H9" s="173">
        <v>0</v>
      </c>
      <c r="I9" s="171">
        <f t="shared" si="2"/>
        <v>5</v>
      </c>
      <c r="J9" s="172">
        <v>2</v>
      </c>
      <c r="K9" s="173">
        <v>2</v>
      </c>
      <c r="L9" s="180">
        <v>443</v>
      </c>
      <c r="M9" s="174">
        <v>449</v>
      </c>
      <c r="N9" s="175">
        <v>523</v>
      </c>
      <c r="O9" s="176">
        <f t="shared" si="3"/>
        <v>1</v>
      </c>
      <c r="P9" s="177">
        <f t="shared" si="4"/>
        <v>0</v>
      </c>
      <c r="Q9" s="177">
        <f t="shared" si="0"/>
        <v>0</v>
      </c>
      <c r="R9" s="177">
        <f t="shared" si="5"/>
        <v>1</v>
      </c>
      <c r="S9" s="177">
        <f t="shared" si="1"/>
        <v>0</v>
      </c>
      <c r="T9" s="177">
        <f t="shared" si="1"/>
        <v>0</v>
      </c>
      <c r="U9" s="178">
        <f t="shared" si="1"/>
        <v>0</v>
      </c>
      <c r="V9" s="200">
        <f t="shared" si="6"/>
        <v>0.45454545454545453</v>
      </c>
      <c r="W9" s="201">
        <v>0.18181818181818182</v>
      </c>
      <c r="X9" s="202">
        <v>0.18181818181818182</v>
      </c>
      <c r="Y9" s="184">
        <v>0.46097814776274715</v>
      </c>
      <c r="Z9" s="177">
        <v>0.46868476</v>
      </c>
      <c r="AA9" s="179">
        <v>0.538065843621</v>
      </c>
    </row>
    <row r="10" spans="1:27" s="140" customFormat="1" ht="18" customHeight="1">
      <c r="A10" s="170" t="s">
        <v>5</v>
      </c>
      <c r="B10" s="180">
        <v>1</v>
      </c>
      <c r="C10" s="181">
        <v>0</v>
      </c>
      <c r="D10" s="181">
        <v>0</v>
      </c>
      <c r="E10" s="181">
        <v>4</v>
      </c>
      <c r="F10" s="181">
        <v>0</v>
      </c>
      <c r="G10" s="181">
        <v>0</v>
      </c>
      <c r="H10" s="182">
        <v>0</v>
      </c>
      <c r="I10" s="180">
        <f t="shared" si="2"/>
        <v>5</v>
      </c>
      <c r="J10" s="181">
        <v>4</v>
      </c>
      <c r="K10" s="182">
        <v>2</v>
      </c>
      <c r="L10" s="180">
        <v>463</v>
      </c>
      <c r="M10" s="181">
        <v>449</v>
      </c>
      <c r="N10" s="183">
        <v>505</v>
      </c>
      <c r="O10" s="184">
        <f t="shared" si="3"/>
        <v>1</v>
      </c>
      <c r="P10" s="185">
        <f t="shared" si="4"/>
        <v>0</v>
      </c>
      <c r="Q10" s="185">
        <f t="shared" si="0"/>
        <v>0</v>
      </c>
      <c r="R10" s="185">
        <f t="shared" si="5"/>
        <v>1</v>
      </c>
      <c r="S10" s="185">
        <f t="shared" si="1"/>
        <v>0</v>
      </c>
      <c r="T10" s="185">
        <f t="shared" si="1"/>
        <v>0</v>
      </c>
      <c r="U10" s="186">
        <f t="shared" si="1"/>
        <v>0</v>
      </c>
      <c r="V10" s="203">
        <f t="shared" si="6"/>
        <v>0.45454545454545453</v>
      </c>
      <c r="W10" s="204">
        <v>0.36363636363636365</v>
      </c>
      <c r="X10" s="205">
        <v>0.18181818181818182</v>
      </c>
      <c r="Y10" s="184">
        <v>0.4909862142099682</v>
      </c>
      <c r="Z10" s="185">
        <v>0.467708333</v>
      </c>
      <c r="AA10" s="187">
        <v>0.519547325103</v>
      </c>
    </row>
    <row r="11" spans="1:27" s="140" customFormat="1" ht="18" customHeight="1">
      <c r="A11" s="170" t="s">
        <v>6</v>
      </c>
      <c r="B11" s="180">
        <v>2</v>
      </c>
      <c r="C11" s="181">
        <v>0</v>
      </c>
      <c r="D11" s="181">
        <v>1</v>
      </c>
      <c r="E11" s="181">
        <v>0</v>
      </c>
      <c r="F11" s="181">
        <v>0</v>
      </c>
      <c r="G11" s="181">
        <v>0</v>
      </c>
      <c r="H11" s="182">
        <v>0</v>
      </c>
      <c r="I11" s="180">
        <f t="shared" si="2"/>
        <v>3</v>
      </c>
      <c r="J11" s="181">
        <v>4</v>
      </c>
      <c r="K11" s="182">
        <v>7</v>
      </c>
      <c r="L11" s="180">
        <v>478</v>
      </c>
      <c r="M11" s="181">
        <v>522</v>
      </c>
      <c r="N11" s="183">
        <v>566</v>
      </c>
      <c r="O11" s="184">
        <f t="shared" si="3"/>
        <v>2</v>
      </c>
      <c r="P11" s="185">
        <f t="shared" si="4"/>
        <v>0</v>
      </c>
      <c r="Q11" s="185">
        <f t="shared" si="0"/>
        <v>1</v>
      </c>
      <c r="R11" s="185">
        <f t="shared" si="5"/>
        <v>0</v>
      </c>
      <c r="S11" s="185">
        <f t="shared" si="1"/>
        <v>0</v>
      </c>
      <c r="T11" s="185">
        <f t="shared" si="1"/>
        <v>0</v>
      </c>
      <c r="U11" s="186">
        <f t="shared" si="1"/>
        <v>0</v>
      </c>
      <c r="V11" s="203">
        <f t="shared" si="6"/>
        <v>0.2727272727272727</v>
      </c>
      <c r="W11" s="204">
        <v>0.36363636363636365</v>
      </c>
      <c r="X11" s="205">
        <v>0.6363636363636364</v>
      </c>
      <c r="Y11" s="184">
        <v>0.5085106382978724</v>
      </c>
      <c r="Z11" s="185">
        <v>0.543184183</v>
      </c>
      <c r="AA11" s="187">
        <v>0.583505154639</v>
      </c>
    </row>
    <row r="12" spans="1:27" s="140" customFormat="1" ht="18" customHeight="1">
      <c r="A12" s="170" t="s">
        <v>7</v>
      </c>
      <c r="B12" s="180">
        <v>0</v>
      </c>
      <c r="C12" s="181">
        <v>0</v>
      </c>
      <c r="D12" s="181">
        <v>1</v>
      </c>
      <c r="E12" s="181">
        <v>2</v>
      </c>
      <c r="F12" s="181">
        <v>0</v>
      </c>
      <c r="G12" s="181">
        <v>0</v>
      </c>
      <c r="H12" s="182">
        <v>0</v>
      </c>
      <c r="I12" s="180">
        <f t="shared" si="2"/>
        <v>3</v>
      </c>
      <c r="J12" s="181">
        <v>5</v>
      </c>
      <c r="K12" s="182">
        <v>5</v>
      </c>
      <c r="L12" s="180">
        <v>445</v>
      </c>
      <c r="M12" s="181">
        <v>480</v>
      </c>
      <c r="N12" s="183">
        <v>544</v>
      </c>
      <c r="O12" s="184">
        <f t="shared" si="3"/>
        <v>0</v>
      </c>
      <c r="P12" s="185">
        <f t="shared" si="4"/>
        <v>0</v>
      </c>
      <c r="Q12" s="185">
        <f t="shared" si="0"/>
        <v>1</v>
      </c>
      <c r="R12" s="185">
        <f t="shared" si="5"/>
        <v>0.5</v>
      </c>
      <c r="S12" s="185">
        <f t="shared" si="1"/>
        <v>0</v>
      </c>
      <c r="T12" s="185">
        <f t="shared" si="1"/>
        <v>0</v>
      </c>
      <c r="U12" s="186">
        <f t="shared" si="1"/>
        <v>0</v>
      </c>
      <c r="V12" s="203">
        <f t="shared" si="6"/>
        <v>0.2727272727272727</v>
      </c>
      <c r="W12" s="204">
        <v>0.45454545454545453</v>
      </c>
      <c r="X12" s="205">
        <v>0.45454545454545453</v>
      </c>
      <c r="Y12" s="184">
        <v>0.4704016913319239</v>
      </c>
      <c r="Z12" s="185">
        <v>0.501043841</v>
      </c>
      <c r="AA12" s="187">
        <v>0.559670781893</v>
      </c>
    </row>
    <row r="13" spans="1:27" s="140" customFormat="1" ht="18" customHeight="1">
      <c r="A13" s="170" t="s">
        <v>8</v>
      </c>
      <c r="B13" s="180">
        <v>0</v>
      </c>
      <c r="C13" s="181">
        <v>0</v>
      </c>
      <c r="D13" s="181">
        <v>2</v>
      </c>
      <c r="E13" s="181">
        <v>1</v>
      </c>
      <c r="F13" s="181">
        <v>0</v>
      </c>
      <c r="G13" s="181">
        <v>0</v>
      </c>
      <c r="H13" s="182">
        <v>0</v>
      </c>
      <c r="I13" s="180">
        <f t="shared" si="2"/>
        <v>3</v>
      </c>
      <c r="J13" s="181">
        <v>5</v>
      </c>
      <c r="K13" s="182">
        <v>4</v>
      </c>
      <c r="L13" s="180">
        <v>461</v>
      </c>
      <c r="M13" s="181">
        <v>450</v>
      </c>
      <c r="N13" s="183">
        <v>532</v>
      </c>
      <c r="O13" s="184">
        <f t="shared" si="3"/>
        <v>0</v>
      </c>
      <c r="P13" s="185">
        <f t="shared" si="4"/>
        <v>0</v>
      </c>
      <c r="Q13" s="185">
        <f t="shared" si="0"/>
        <v>2</v>
      </c>
      <c r="R13" s="185">
        <f t="shared" si="5"/>
        <v>0.25</v>
      </c>
      <c r="S13" s="185">
        <f t="shared" si="1"/>
        <v>0</v>
      </c>
      <c r="T13" s="185">
        <f t="shared" si="1"/>
        <v>0</v>
      </c>
      <c r="U13" s="186">
        <f t="shared" si="1"/>
        <v>0</v>
      </c>
      <c r="V13" s="203">
        <f t="shared" si="6"/>
        <v>0.2727272727272727</v>
      </c>
      <c r="W13" s="204">
        <v>0.45454545454545453</v>
      </c>
      <c r="X13" s="205">
        <v>0.36363636363636365</v>
      </c>
      <c r="Y13" s="184">
        <v>0.4893842887473461</v>
      </c>
      <c r="Z13" s="185">
        <v>0.464876033</v>
      </c>
      <c r="AA13" s="187">
        <v>0.545081967213</v>
      </c>
    </row>
    <row r="14" spans="1:27" s="140" customFormat="1" ht="18" customHeight="1">
      <c r="A14" s="170" t="s">
        <v>9</v>
      </c>
      <c r="B14" s="180">
        <v>0</v>
      </c>
      <c r="C14" s="181">
        <v>0</v>
      </c>
      <c r="D14" s="181">
        <v>0</v>
      </c>
      <c r="E14" s="181">
        <v>3</v>
      </c>
      <c r="F14" s="181">
        <v>0</v>
      </c>
      <c r="G14" s="181">
        <v>0</v>
      </c>
      <c r="H14" s="182">
        <v>0</v>
      </c>
      <c r="I14" s="180">
        <f t="shared" si="2"/>
        <v>3</v>
      </c>
      <c r="J14" s="181">
        <v>5</v>
      </c>
      <c r="K14" s="182">
        <v>4</v>
      </c>
      <c r="L14" s="180">
        <v>468</v>
      </c>
      <c r="M14" s="181">
        <v>441</v>
      </c>
      <c r="N14" s="183">
        <v>516</v>
      </c>
      <c r="O14" s="184">
        <f t="shared" si="3"/>
        <v>0</v>
      </c>
      <c r="P14" s="185">
        <f t="shared" si="4"/>
        <v>0</v>
      </c>
      <c r="Q14" s="185">
        <f t="shared" si="0"/>
        <v>0</v>
      </c>
      <c r="R14" s="185">
        <f t="shared" si="5"/>
        <v>0.75</v>
      </c>
      <c r="S14" s="185">
        <f t="shared" si="1"/>
        <v>0</v>
      </c>
      <c r="T14" s="185">
        <f t="shared" si="1"/>
        <v>0</v>
      </c>
      <c r="U14" s="186">
        <f t="shared" si="1"/>
        <v>0</v>
      </c>
      <c r="V14" s="203">
        <f t="shared" si="6"/>
        <v>0.2727272727272727</v>
      </c>
      <c r="W14" s="204">
        <v>0.45454545454545453</v>
      </c>
      <c r="X14" s="205">
        <v>0.36363636363636365</v>
      </c>
      <c r="Y14" s="184">
        <v>0.4936708860759494</v>
      </c>
      <c r="Z14" s="185">
        <v>0.45746888</v>
      </c>
      <c r="AA14" s="187">
        <v>0.531958762887</v>
      </c>
    </row>
    <row r="15" spans="1:27" s="140" customFormat="1" ht="18" customHeight="1">
      <c r="A15" s="170" t="s">
        <v>10</v>
      </c>
      <c r="B15" s="180">
        <v>1</v>
      </c>
      <c r="C15" s="181">
        <v>0</v>
      </c>
      <c r="D15" s="181">
        <v>0</v>
      </c>
      <c r="E15" s="181">
        <v>1</v>
      </c>
      <c r="F15" s="181">
        <v>0</v>
      </c>
      <c r="G15" s="181">
        <v>0</v>
      </c>
      <c r="H15" s="182">
        <v>0</v>
      </c>
      <c r="I15" s="180">
        <f t="shared" si="2"/>
        <v>2</v>
      </c>
      <c r="J15" s="181">
        <v>4</v>
      </c>
      <c r="K15" s="182">
        <v>4</v>
      </c>
      <c r="L15" s="180">
        <v>422</v>
      </c>
      <c r="M15" s="181">
        <v>399</v>
      </c>
      <c r="N15" s="183">
        <v>399</v>
      </c>
      <c r="O15" s="184">
        <f t="shared" si="3"/>
        <v>1</v>
      </c>
      <c r="P15" s="185">
        <f t="shared" si="4"/>
        <v>0</v>
      </c>
      <c r="Q15" s="185">
        <f t="shared" si="0"/>
        <v>0</v>
      </c>
      <c r="R15" s="185">
        <f t="shared" si="5"/>
        <v>0.25</v>
      </c>
      <c r="S15" s="185">
        <f t="shared" si="1"/>
        <v>0</v>
      </c>
      <c r="T15" s="185">
        <f t="shared" si="1"/>
        <v>0</v>
      </c>
      <c r="U15" s="186">
        <f t="shared" si="1"/>
        <v>0</v>
      </c>
      <c r="V15" s="203">
        <f t="shared" si="6"/>
        <v>0.18181818181818182</v>
      </c>
      <c r="W15" s="204">
        <v>0.36363636363636365</v>
      </c>
      <c r="X15" s="205">
        <v>0.36363636363636365</v>
      </c>
      <c r="Y15" s="184">
        <v>0.44561774023231254</v>
      </c>
      <c r="Z15" s="185">
        <v>0.416058394</v>
      </c>
      <c r="AA15" s="187">
        <v>0.409650924025</v>
      </c>
    </row>
    <row r="16" spans="1:27" s="140" customFormat="1" ht="18" customHeight="1">
      <c r="A16" s="188" t="s">
        <v>11</v>
      </c>
      <c r="B16" s="189">
        <v>1</v>
      </c>
      <c r="C16" s="190">
        <v>0</v>
      </c>
      <c r="D16" s="190">
        <v>0</v>
      </c>
      <c r="E16" s="190">
        <v>2</v>
      </c>
      <c r="F16" s="190">
        <v>0</v>
      </c>
      <c r="G16" s="190">
        <v>0</v>
      </c>
      <c r="H16" s="191">
        <v>0</v>
      </c>
      <c r="I16" s="189">
        <f t="shared" si="2"/>
        <v>3</v>
      </c>
      <c r="J16" s="190">
        <v>3</v>
      </c>
      <c r="K16" s="191">
        <v>3</v>
      </c>
      <c r="L16" s="189">
        <v>370</v>
      </c>
      <c r="M16" s="190">
        <v>401</v>
      </c>
      <c r="N16" s="192">
        <v>395</v>
      </c>
      <c r="O16" s="193">
        <f t="shared" si="3"/>
        <v>1</v>
      </c>
      <c r="P16" s="194">
        <f t="shared" si="4"/>
        <v>0</v>
      </c>
      <c r="Q16" s="194">
        <f t="shared" si="0"/>
        <v>0</v>
      </c>
      <c r="R16" s="194">
        <f t="shared" si="5"/>
        <v>0.5</v>
      </c>
      <c r="S16" s="194">
        <f t="shared" si="1"/>
        <v>0</v>
      </c>
      <c r="T16" s="194">
        <f t="shared" si="1"/>
        <v>0</v>
      </c>
      <c r="U16" s="195">
        <f t="shared" si="1"/>
        <v>0</v>
      </c>
      <c r="V16" s="206">
        <f t="shared" si="6"/>
        <v>0.2727272727272727</v>
      </c>
      <c r="W16" s="207">
        <v>0.2727272727272727</v>
      </c>
      <c r="X16" s="208">
        <v>0.2727272727272727</v>
      </c>
      <c r="Y16" s="193">
        <v>0.3907074973600845</v>
      </c>
      <c r="Z16" s="194">
        <v>0.417273673</v>
      </c>
      <c r="AA16" s="196">
        <v>0.406797116375</v>
      </c>
    </row>
    <row r="17" spans="1:27" s="145" customFormat="1" ht="21" customHeight="1">
      <c r="A17" s="312" t="s">
        <v>60</v>
      </c>
      <c r="B17" s="87">
        <f aca="true" t="shared" si="7" ref="B17:AA17">SUM(B5:B16)</f>
        <v>9</v>
      </c>
      <c r="C17" s="88">
        <f t="shared" si="7"/>
        <v>2</v>
      </c>
      <c r="D17" s="88">
        <f t="shared" si="7"/>
        <v>7</v>
      </c>
      <c r="E17" s="88">
        <f t="shared" si="7"/>
        <v>17</v>
      </c>
      <c r="F17" s="88">
        <f t="shared" si="7"/>
        <v>0</v>
      </c>
      <c r="G17" s="88">
        <f t="shared" si="7"/>
        <v>0</v>
      </c>
      <c r="H17" s="89">
        <f t="shared" si="7"/>
        <v>0</v>
      </c>
      <c r="I17" s="87">
        <f t="shared" si="7"/>
        <v>35</v>
      </c>
      <c r="J17" s="88">
        <f t="shared" si="7"/>
        <v>42</v>
      </c>
      <c r="K17" s="89">
        <f t="shared" si="7"/>
        <v>50</v>
      </c>
      <c r="L17" s="90">
        <f t="shared" si="7"/>
        <v>5205</v>
      </c>
      <c r="M17" s="88">
        <f t="shared" si="7"/>
        <v>5270</v>
      </c>
      <c r="N17" s="146">
        <f t="shared" si="7"/>
        <v>5919</v>
      </c>
      <c r="O17" s="156">
        <f t="shared" si="7"/>
        <v>9</v>
      </c>
      <c r="P17" s="157">
        <f t="shared" si="7"/>
        <v>1</v>
      </c>
      <c r="Q17" s="157">
        <f t="shared" si="7"/>
        <v>7</v>
      </c>
      <c r="R17" s="157">
        <f t="shared" si="7"/>
        <v>4.25</v>
      </c>
      <c r="S17" s="157">
        <f t="shared" si="7"/>
        <v>0</v>
      </c>
      <c r="T17" s="157">
        <f t="shared" si="7"/>
        <v>0</v>
      </c>
      <c r="U17" s="158">
        <f t="shared" si="7"/>
        <v>0</v>
      </c>
      <c r="V17" s="96">
        <f t="shared" si="7"/>
        <v>3.1818181818181808</v>
      </c>
      <c r="W17" s="94">
        <f t="shared" si="7"/>
        <v>3.8181818181818183</v>
      </c>
      <c r="X17" s="95">
        <f t="shared" si="7"/>
        <v>4.545454545454545</v>
      </c>
      <c r="Y17" s="97">
        <f t="shared" si="7"/>
        <v>5.465391957035315</v>
      </c>
      <c r="Z17" s="94">
        <f t="shared" si="7"/>
        <v>5.479667444000001</v>
      </c>
      <c r="AA17" s="147">
        <f t="shared" si="7"/>
        <v>6.09270191243</v>
      </c>
    </row>
    <row r="18" spans="1:27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49"/>
      <c r="O18" s="238" t="s">
        <v>109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50"/>
    </row>
    <row r="19" ht="34.5" customHeight="1"/>
    <row r="20" spans="1:27" ht="24.75" customHeight="1">
      <c r="A20" s="101" t="s">
        <v>79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311" customFormat="1" ht="18" customHeight="1">
      <c r="A21" s="153"/>
      <c r="B21" s="387" t="s">
        <v>56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8"/>
      <c r="O21" s="384" t="s">
        <v>91</v>
      </c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6"/>
    </row>
    <row r="22" spans="1:27" s="311" customFormat="1" ht="18" customHeight="1">
      <c r="A22" s="154"/>
      <c r="B22" s="389" t="s">
        <v>98</v>
      </c>
      <c r="C22" s="390"/>
      <c r="D22" s="390"/>
      <c r="E22" s="390"/>
      <c r="F22" s="390"/>
      <c r="G22" s="390"/>
      <c r="H22" s="390"/>
      <c r="I22" s="391" t="s">
        <v>53</v>
      </c>
      <c r="J22" s="392"/>
      <c r="K22" s="392"/>
      <c r="L22" s="439" t="s">
        <v>59</v>
      </c>
      <c r="M22" s="440"/>
      <c r="N22" s="440"/>
      <c r="O22" s="441" t="s">
        <v>98</v>
      </c>
      <c r="P22" s="441"/>
      <c r="Q22" s="441"/>
      <c r="R22" s="441"/>
      <c r="S22" s="441"/>
      <c r="T22" s="441"/>
      <c r="U22" s="442"/>
      <c r="V22" s="393" t="s">
        <v>57</v>
      </c>
      <c r="W22" s="394"/>
      <c r="X22" s="394"/>
      <c r="Y22" s="406" t="s">
        <v>58</v>
      </c>
      <c r="Z22" s="407"/>
      <c r="AA22" s="408"/>
    </row>
    <row r="23" spans="1:27" s="311" customFormat="1" ht="82.5" customHeight="1">
      <c r="A23" s="155" t="s">
        <v>54</v>
      </c>
      <c r="B23" s="119" t="s">
        <v>83</v>
      </c>
      <c r="C23" s="120" t="s">
        <v>93</v>
      </c>
      <c r="D23" s="120" t="s">
        <v>85</v>
      </c>
      <c r="E23" s="120" t="s">
        <v>77</v>
      </c>
      <c r="F23" s="120" t="s">
        <v>86</v>
      </c>
      <c r="G23" s="120" t="s">
        <v>87</v>
      </c>
      <c r="H23" s="121" t="s">
        <v>88</v>
      </c>
      <c r="I23" s="107">
        <v>2010</v>
      </c>
      <c r="J23" s="108">
        <v>2009</v>
      </c>
      <c r="K23" s="109">
        <v>2008</v>
      </c>
      <c r="L23" s="236">
        <v>2010</v>
      </c>
      <c r="M23" s="230">
        <v>2009</v>
      </c>
      <c r="N23" s="109">
        <v>2008</v>
      </c>
      <c r="O23" s="223" t="s">
        <v>83</v>
      </c>
      <c r="P23" s="120" t="s">
        <v>93</v>
      </c>
      <c r="Q23" s="120" t="s">
        <v>85</v>
      </c>
      <c r="R23" s="120" t="s">
        <v>77</v>
      </c>
      <c r="S23" s="120" t="s">
        <v>86</v>
      </c>
      <c r="T23" s="120" t="s">
        <v>87</v>
      </c>
      <c r="U23" s="224" t="s">
        <v>88</v>
      </c>
      <c r="V23" s="107">
        <v>2010</v>
      </c>
      <c r="W23" s="108">
        <v>2009</v>
      </c>
      <c r="X23" s="109">
        <v>2008</v>
      </c>
      <c r="Y23" s="107">
        <v>2010</v>
      </c>
      <c r="Z23" s="108">
        <v>2009</v>
      </c>
      <c r="AA23" s="123">
        <v>2008</v>
      </c>
    </row>
    <row r="24" spans="1:31" s="311" customFormat="1" ht="18" customHeight="1">
      <c r="A24" s="160" t="s">
        <v>0</v>
      </c>
      <c r="B24" s="161">
        <v>0</v>
      </c>
      <c r="C24" s="162">
        <v>0</v>
      </c>
      <c r="D24" s="162">
        <v>4</v>
      </c>
      <c r="E24" s="162">
        <v>4</v>
      </c>
      <c r="F24" s="162">
        <v>0</v>
      </c>
      <c r="G24" s="162">
        <v>0</v>
      </c>
      <c r="H24" s="163">
        <v>0</v>
      </c>
      <c r="I24" s="161">
        <f>SUM(B24:H24)</f>
        <v>8</v>
      </c>
      <c r="J24" s="162">
        <v>6</v>
      </c>
      <c r="K24" s="163">
        <v>2</v>
      </c>
      <c r="L24" s="253">
        <v>853</v>
      </c>
      <c r="M24" s="268">
        <v>842</v>
      </c>
      <c r="N24" s="221">
        <v>935</v>
      </c>
      <c r="O24" s="225">
        <f>B24/1</f>
        <v>0</v>
      </c>
      <c r="P24" s="167">
        <f>C24/2</f>
        <v>0</v>
      </c>
      <c r="Q24" s="167">
        <f aca="true" t="shared" si="8" ref="Q24:Q35">D24/1</f>
        <v>4</v>
      </c>
      <c r="R24" s="167">
        <f>E24/4</f>
        <v>1</v>
      </c>
      <c r="S24" s="167">
        <f aca="true" t="shared" si="9" ref="S24:U35">F24/1</f>
        <v>0</v>
      </c>
      <c r="T24" s="167">
        <f t="shared" si="9"/>
        <v>0</v>
      </c>
      <c r="U24" s="169">
        <f t="shared" si="9"/>
        <v>0</v>
      </c>
      <c r="V24" s="197">
        <f>I24/11</f>
        <v>0.7272727272727273</v>
      </c>
      <c r="W24" s="198">
        <v>0.5454545454545454</v>
      </c>
      <c r="X24" s="199">
        <v>0.18181818181818182</v>
      </c>
      <c r="Y24" s="301">
        <v>0.883937823834197</v>
      </c>
      <c r="Z24" s="304">
        <v>0.87073423</v>
      </c>
      <c r="AA24" s="169">
        <v>0.966907962771</v>
      </c>
      <c r="AE24" s="113"/>
    </row>
    <row r="25" spans="1:31" s="311" customFormat="1" ht="18" customHeight="1">
      <c r="A25" s="170" t="s">
        <v>1</v>
      </c>
      <c r="B25" s="171">
        <v>1</v>
      </c>
      <c r="C25" s="172">
        <v>0</v>
      </c>
      <c r="D25" s="172">
        <v>0</v>
      </c>
      <c r="E25" s="172">
        <v>4</v>
      </c>
      <c r="F25" s="172">
        <v>1</v>
      </c>
      <c r="G25" s="172">
        <v>1</v>
      </c>
      <c r="H25" s="173">
        <v>1</v>
      </c>
      <c r="I25" s="171">
        <f aca="true" t="shared" si="10" ref="I25:I35">SUM(B25:H25)</f>
        <v>8</v>
      </c>
      <c r="J25" s="172">
        <v>10</v>
      </c>
      <c r="K25" s="173">
        <v>10</v>
      </c>
      <c r="L25" s="180">
        <v>780</v>
      </c>
      <c r="M25" s="233">
        <v>718</v>
      </c>
      <c r="N25" s="222">
        <v>795</v>
      </c>
      <c r="O25" s="226">
        <f aca="true" t="shared" si="11" ref="O25:O35">B25/1</f>
        <v>1</v>
      </c>
      <c r="P25" s="177">
        <f aca="true" t="shared" si="12" ref="P25:P35">C25/2</f>
        <v>0</v>
      </c>
      <c r="Q25" s="177">
        <f t="shared" si="8"/>
        <v>0</v>
      </c>
      <c r="R25" s="177">
        <f aca="true" t="shared" si="13" ref="R25:R35">E25/4</f>
        <v>1</v>
      </c>
      <c r="S25" s="177">
        <f t="shared" si="9"/>
        <v>1</v>
      </c>
      <c r="T25" s="177">
        <f t="shared" si="9"/>
        <v>1</v>
      </c>
      <c r="U25" s="179">
        <f t="shared" si="9"/>
        <v>1</v>
      </c>
      <c r="V25" s="200">
        <f aca="true" t="shared" si="14" ref="V25:V35">I25/11</f>
        <v>0.7272727272727273</v>
      </c>
      <c r="W25" s="201">
        <v>0.9090909090909091</v>
      </c>
      <c r="X25" s="202">
        <v>0.9090909090909091</v>
      </c>
      <c r="Y25" s="302">
        <v>0.8041237113402062</v>
      </c>
      <c r="Z25" s="185">
        <v>0.743271222</v>
      </c>
      <c r="AA25" s="179">
        <v>0.821280991736</v>
      </c>
      <c r="AE25" s="113"/>
    </row>
    <row r="26" spans="1:31" s="311" customFormat="1" ht="18" customHeight="1">
      <c r="A26" s="170" t="s">
        <v>2</v>
      </c>
      <c r="B26" s="171">
        <v>0</v>
      </c>
      <c r="C26" s="172">
        <v>0</v>
      </c>
      <c r="D26" s="172">
        <v>4</v>
      </c>
      <c r="E26" s="172">
        <v>5</v>
      </c>
      <c r="F26" s="172">
        <v>0</v>
      </c>
      <c r="G26" s="172">
        <v>1</v>
      </c>
      <c r="H26" s="173">
        <v>1</v>
      </c>
      <c r="I26" s="171">
        <f t="shared" si="10"/>
        <v>11</v>
      </c>
      <c r="J26" s="172">
        <v>3</v>
      </c>
      <c r="K26" s="173">
        <v>10</v>
      </c>
      <c r="L26" s="180">
        <v>847</v>
      </c>
      <c r="M26" s="233">
        <v>730</v>
      </c>
      <c r="N26" s="222">
        <v>784</v>
      </c>
      <c r="O26" s="226">
        <f t="shared" si="11"/>
        <v>0</v>
      </c>
      <c r="P26" s="177">
        <f t="shared" si="12"/>
        <v>0</v>
      </c>
      <c r="Q26" s="177">
        <f t="shared" si="8"/>
        <v>4</v>
      </c>
      <c r="R26" s="177">
        <f t="shared" si="13"/>
        <v>1.25</v>
      </c>
      <c r="S26" s="177">
        <f t="shared" si="9"/>
        <v>0</v>
      </c>
      <c r="T26" s="177">
        <f t="shared" si="9"/>
        <v>1</v>
      </c>
      <c r="U26" s="179">
        <f t="shared" si="9"/>
        <v>1</v>
      </c>
      <c r="V26" s="200">
        <f t="shared" si="14"/>
        <v>1</v>
      </c>
      <c r="W26" s="201">
        <v>0.2727272727272727</v>
      </c>
      <c r="X26" s="202">
        <v>0.9090909090909091</v>
      </c>
      <c r="Y26" s="302">
        <v>0.877720207253886</v>
      </c>
      <c r="Z26" s="185">
        <v>0.758047767</v>
      </c>
      <c r="AA26" s="179">
        <v>0.80824742268</v>
      </c>
      <c r="AE26" s="113"/>
    </row>
    <row r="27" spans="1:31" s="311" customFormat="1" ht="18" customHeight="1">
      <c r="A27" s="170" t="s">
        <v>3</v>
      </c>
      <c r="B27" s="171">
        <v>0</v>
      </c>
      <c r="C27" s="172">
        <v>0</v>
      </c>
      <c r="D27" s="172">
        <v>1</v>
      </c>
      <c r="E27" s="172">
        <v>2</v>
      </c>
      <c r="F27" s="172">
        <v>0</v>
      </c>
      <c r="G27" s="172">
        <v>0</v>
      </c>
      <c r="H27" s="173">
        <v>0</v>
      </c>
      <c r="I27" s="171">
        <f t="shared" si="10"/>
        <v>3</v>
      </c>
      <c r="J27" s="172">
        <v>6</v>
      </c>
      <c r="K27" s="173">
        <v>10</v>
      </c>
      <c r="L27" s="180">
        <v>793</v>
      </c>
      <c r="M27" s="233">
        <v>658</v>
      </c>
      <c r="N27" s="222">
        <v>820</v>
      </c>
      <c r="O27" s="226">
        <f t="shared" si="11"/>
        <v>0</v>
      </c>
      <c r="P27" s="177">
        <f t="shared" si="12"/>
        <v>0</v>
      </c>
      <c r="Q27" s="177">
        <f t="shared" si="8"/>
        <v>1</v>
      </c>
      <c r="R27" s="177">
        <f t="shared" si="13"/>
        <v>0.5</v>
      </c>
      <c r="S27" s="177">
        <f t="shared" si="9"/>
        <v>0</v>
      </c>
      <c r="T27" s="177">
        <f t="shared" si="9"/>
        <v>0</v>
      </c>
      <c r="U27" s="179">
        <f t="shared" si="9"/>
        <v>0</v>
      </c>
      <c r="V27" s="200">
        <f t="shared" si="14"/>
        <v>0.2727272727272727</v>
      </c>
      <c r="W27" s="201">
        <v>0.5454545454545454</v>
      </c>
      <c r="X27" s="202">
        <v>0.9090909090909091</v>
      </c>
      <c r="Y27" s="302">
        <v>0.8260416666666667</v>
      </c>
      <c r="Z27" s="185">
        <v>0.687565308</v>
      </c>
      <c r="AA27" s="179">
        <v>0.840163934426</v>
      </c>
      <c r="AE27" s="113"/>
    </row>
    <row r="28" spans="1:31" s="311" customFormat="1" ht="18" customHeight="1">
      <c r="A28" s="170" t="s">
        <v>4</v>
      </c>
      <c r="B28" s="171">
        <v>1</v>
      </c>
      <c r="C28" s="172">
        <v>0</v>
      </c>
      <c r="D28" s="172">
        <v>1</v>
      </c>
      <c r="E28" s="172">
        <v>3</v>
      </c>
      <c r="F28" s="172">
        <v>0</v>
      </c>
      <c r="G28" s="172">
        <v>0</v>
      </c>
      <c r="H28" s="173">
        <v>0</v>
      </c>
      <c r="I28" s="171">
        <f t="shared" si="10"/>
        <v>5</v>
      </c>
      <c r="J28" s="172">
        <v>6</v>
      </c>
      <c r="K28" s="173">
        <v>10</v>
      </c>
      <c r="L28" s="180">
        <v>808</v>
      </c>
      <c r="M28" s="233">
        <v>785</v>
      </c>
      <c r="N28" s="222">
        <v>873</v>
      </c>
      <c r="O28" s="226">
        <f t="shared" si="11"/>
        <v>1</v>
      </c>
      <c r="P28" s="177">
        <f t="shared" si="12"/>
        <v>0</v>
      </c>
      <c r="Q28" s="177">
        <f t="shared" si="8"/>
        <v>1</v>
      </c>
      <c r="R28" s="177">
        <f t="shared" si="13"/>
        <v>0.75</v>
      </c>
      <c r="S28" s="177">
        <f t="shared" si="9"/>
        <v>0</v>
      </c>
      <c r="T28" s="177">
        <f t="shared" si="9"/>
        <v>0</v>
      </c>
      <c r="U28" s="179">
        <f t="shared" si="9"/>
        <v>0</v>
      </c>
      <c r="V28" s="200">
        <f t="shared" si="14"/>
        <v>0.45454545454545453</v>
      </c>
      <c r="W28" s="201">
        <v>0.5454545454545454</v>
      </c>
      <c r="X28" s="202">
        <v>0.9090909090909091</v>
      </c>
      <c r="Y28" s="302">
        <v>0.8407908428720083</v>
      </c>
      <c r="Z28" s="185">
        <v>0.819415449</v>
      </c>
      <c r="AA28" s="179">
        <v>0.898148148148</v>
      </c>
      <c r="AE28" s="113"/>
    </row>
    <row r="29" spans="1:31" s="311" customFormat="1" ht="18" customHeight="1">
      <c r="A29" s="170" t="s">
        <v>5</v>
      </c>
      <c r="B29" s="180">
        <v>0</v>
      </c>
      <c r="C29" s="181">
        <v>1</v>
      </c>
      <c r="D29" s="181">
        <v>4</v>
      </c>
      <c r="E29" s="181">
        <v>3</v>
      </c>
      <c r="F29" s="181">
        <v>0</v>
      </c>
      <c r="G29" s="181">
        <v>0</v>
      </c>
      <c r="H29" s="182">
        <v>0</v>
      </c>
      <c r="I29" s="180">
        <f t="shared" si="10"/>
        <v>8</v>
      </c>
      <c r="J29" s="181">
        <v>7</v>
      </c>
      <c r="K29" s="182">
        <v>8</v>
      </c>
      <c r="L29" s="180">
        <v>774</v>
      </c>
      <c r="M29" s="233">
        <v>777</v>
      </c>
      <c r="N29" s="182">
        <v>825</v>
      </c>
      <c r="O29" s="227">
        <f t="shared" si="11"/>
        <v>0</v>
      </c>
      <c r="P29" s="185">
        <f t="shared" si="12"/>
        <v>0.5</v>
      </c>
      <c r="Q29" s="185">
        <f t="shared" si="8"/>
        <v>4</v>
      </c>
      <c r="R29" s="185">
        <f t="shared" si="13"/>
        <v>0.75</v>
      </c>
      <c r="S29" s="185">
        <f t="shared" si="9"/>
        <v>0</v>
      </c>
      <c r="T29" s="185">
        <f t="shared" si="9"/>
        <v>0</v>
      </c>
      <c r="U29" s="187">
        <f t="shared" si="9"/>
        <v>0</v>
      </c>
      <c r="V29" s="203">
        <f t="shared" si="14"/>
        <v>0.7272727272727273</v>
      </c>
      <c r="W29" s="204">
        <v>0.6363636363636364</v>
      </c>
      <c r="X29" s="205">
        <v>0.7272727272727273</v>
      </c>
      <c r="Y29" s="302">
        <v>0.8207847295864263</v>
      </c>
      <c r="Z29" s="185">
        <v>0.809375</v>
      </c>
      <c r="AA29" s="187">
        <v>0.848765432099</v>
      </c>
      <c r="AE29" s="113"/>
    </row>
    <row r="30" spans="1:31" s="311" customFormat="1" ht="18" customHeight="1">
      <c r="A30" s="170" t="s">
        <v>6</v>
      </c>
      <c r="B30" s="180">
        <v>0</v>
      </c>
      <c r="C30" s="181">
        <v>0</v>
      </c>
      <c r="D30" s="181">
        <v>7</v>
      </c>
      <c r="E30" s="181">
        <v>3</v>
      </c>
      <c r="F30" s="181">
        <v>1</v>
      </c>
      <c r="G30" s="181">
        <v>0</v>
      </c>
      <c r="H30" s="182">
        <v>1</v>
      </c>
      <c r="I30" s="180">
        <f t="shared" si="10"/>
        <v>12</v>
      </c>
      <c r="J30" s="181">
        <v>11</v>
      </c>
      <c r="K30" s="182">
        <v>8</v>
      </c>
      <c r="L30" s="180">
        <v>933</v>
      </c>
      <c r="M30" s="233">
        <v>853</v>
      </c>
      <c r="N30" s="182">
        <v>899</v>
      </c>
      <c r="O30" s="227">
        <f t="shared" si="11"/>
        <v>0</v>
      </c>
      <c r="P30" s="185">
        <f t="shared" si="12"/>
        <v>0</v>
      </c>
      <c r="Q30" s="185">
        <f t="shared" si="8"/>
        <v>7</v>
      </c>
      <c r="R30" s="185">
        <f t="shared" si="13"/>
        <v>0.75</v>
      </c>
      <c r="S30" s="185">
        <f t="shared" si="9"/>
        <v>1</v>
      </c>
      <c r="T30" s="185">
        <f t="shared" si="9"/>
        <v>0</v>
      </c>
      <c r="U30" s="187">
        <f t="shared" si="9"/>
        <v>1</v>
      </c>
      <c r="V30" s="203">
        <f t="shared" si="14"/>
        <v>1.0909090909090908</v>
      </c>
      <c r="W30" s="204">
        <v>1</v>
      </c>
      <c r="X30" s="205">
        <v>0.7272727272727273</v>
      </c>
      <c r="Y30" s="302">
        <v>0.9925531914893617</v>
      </c>
      <c r="Z30" s="185">
        <v>0.887617066</v>
      </c>
      <c r="AA30" s="187">
        <v>0.926804123711</v>
      </c>
      <c r="AE30" s="113"/>
    </row>
    <row r="31" spans="1:31" s="311" customFormat="1" ht="18" customHeight="1">
      <c r="A31" s="170" t="s">
        <v>7</v>
      </c>
      <c r="B31" s="180">
        <v>1</v>
      </c>
      <c r="C31" s="181">
        <v>1</v>
      </c>
      <c r="D31" s="181">
        <v>9</v>
      </c>
      <c r="E31" s="181">
        <v>1</v>
      </c>
      <c r="F31" s="181">
        <v>0</v>
      </c>
      <c r="G31" s="181">
        <v>0</v>
      </c>
      <c r="H31" s="182">
        <v>2</v>
      </c>
      <c r="I31" s="180">
        <f t="shared" si="10"/>
        <v>14</v>
      </c>
      <c r="J31" s="181">
        <v>10</v>
      </c>
      <c r="K31" s="182">
        <v>9</v>
      </c>
      <c r="L31" s="180">
        <v>963</v>
      </c>
      <c r="M31" s="233">
        <v>856</v>
      </c>
      <c r="N31" s="182">
        <v>921</v>
      </c>
      <c r="O31" s="227">
        <f t="shared" si="11"/>
        <v>1</v>
      </c>
      <c r="P31" s="185">
        <f t="shared" si="12"/>
        <v>0.5</v>
      </c>
      <c r="Q31" s="185">
        <f t="shared" si="8"/>
        <v>9</v>
      </c>
      <c r="R31" s="185">
        <f t="shared" si="13"/>
        <v>0.25</v>
      </c>
      <c r="S31" s="185">
        <f t="shared" si="9"/>
        <v>0</v>
      </c>
      <c r="T31" s="185">
        <f t="shared" si="9"/>
        <v>0</v>
      </c>
      <c r="U31" s="187">
        <f t="shared" si="9"/>
        <v>2</v>
      </c>
      <c r="V31" s="203">
        <f t="shared" si="14"/>
        <v>1.2727272727272727</v>
      </c>
      <c r="W31" s="204">
        <v>0.9090909090909091</v>
      </c>
      <c r="X31" s="205">
        <v>0.8181818181818182</v>
      </c>
      <c r="Y31" s="302">
        <v>1.017970401691332</v>
      </c>
      <c r="Z31" s="185">
        <v>0.893528184</v>
      </c>
      <c r="AA31" s="187">
        <v>0.947530864198</v>
      </c>
      <c r="AE31" s="113"/>
    </row>
    <row r="32" spans="1:31" s="311" customFormat="1" ht="18" customHeight="1">
      <c r="A32" s="170" t="s">
        <v>8</v>
      </c>
      <c r="B32" s="180">
        <v>2</v>
      </c>
      <c r="C32" s="181">
        <v>1</v>
      </c>
      <c r="D32" s="181">
        <v>6</v>
      </c>
      <c r="E32" s="181">
        <v>0</v>
      </c>
      <c r="F32" s="181">
        <v>1</v>
      </c>
      <c r="G32" s="181">
        <v>0</v>
      </c>
      <c r="H32" s="182">
        <v>0</v>
      </c>
      <c r="I32" s="180">
        <f t="shared" si="10"/>
        <v>10</v>
      </c>
      <c r="J32" s="181">
        <v>7</v>
      </c>
      <c r="K32" s="182">
        <v>5</v>
      </c>
      <c r="L32" s="180">
        <v>980</v>
      </c>
      <c r="M32" s="233">
        <v>794</v>
      </c>
      <c r="N32" s="182">
        <v>897</v>
      </c>
      <c r="O32" s="227">
        <f t="shared" si="11"/>
        <v>2</v>
      </c>
      <c r="P32" s="185">
        <f t="shared" si="12"/>
        <v>0.5</v>
      </c>
      <c r="Q32" s="185">
        <f t="shared" si="8"/>
        <v>6</v>
      </c>
      <c r="R32" s="185">
        <f t="shared" si="13"/>
        <v>0</v>
      </c>
      <c r="S32" s="185">
        <f t="shared" si="9"/>
        <v>1</v>
      </c>
      <c r="T32" s="185">
        <f t="shared" si="9"/>
        <v>0</v>
      </c>
      <c r="U32" s="187">
        <f t="shared" si="9"/>
        <v>0</v>
      </c>
      <c r="V32" s="203">
        <f t="shared" si="14"/>
        <v>0.9090909090909091</v>
      </c>
      <c r="W32" s="204">
        <v>0.6363636363636364</v>
      </c>
      <c r="X32" s="205">
        <v>0.45454545454545453</v>
      </c>
      <c r="Y32" s="302">
        <v>1.040339702760085</v>
      </c>
      <c r="Z32" s="185">
        <v>0.820247934</v>
      </c>
      <c r="AA32" s="187">
        <v>0.919057377049</v>
      </c>
      <c r="AE32" s="113"/>
    </row>
    <row r="33" spans="1:31" s="311" customFormat="1" ht="18" customHeight="1">
      <c r="A33" s="170" t="s">
        <v>9</v>
      </c>
      <c r="B33" s="180">
        <v>0</v>
      </c>
      <c r="C33" s="181">
        <v>1</v>
      </c>
      <c r="D33" s="181">
        <v>3</v>
      </c>
      <c r="E33" s="181">
        <v>4</v>
      </c>
      <c r="F33" s="181">
        <v>1</v>
      </c>
      <c r="G33" s="181">
        <v>0</v>
      </c>
      <c r="H33" s="182">
        <v>0</v>
      </c>
      <c r="I33" s="180">
        <f t="shared" si="10"/>
        <v>9</v>
      </c>
      <c r="J33" s="181">
        <v>7</v>
      </c>
      <c r="K33" s="182">
        <v>2</v>
      </c>
      <c r="L33" s="180">
        <v>911</v>
      </c>
      <c r="M33" s="233">
        <v>784</v>
      </c>
      <c r="N33" s="182">
        <v>930</v>
      </c>
      <c r="O33" s="227">
        <f t="shared" si="11"/>
        <v>0</v>
      </c>
      <c r="P33" s="185">
        <f t="shared" si="12"/>
        <v>0.5</v>
      </c>
      <c r="Q33" s="185">
        <f t="shared" si="8"/>
        <v>3</v>
      </c>
      <c r="R33" s="185">
        <f t="shared" si="13"/>
        <v>1</v>
      </c>
      <c r="S33" s="185">
        <f t="shared" si="9"/>
        <v>1</v>
      </c>
      <c r="T33" s="185">
        <f t="shared" si="9"/>
        <v>0</v>
      </c>
      <c r="U33" s="187">
        <f t="shared" si="9"/>
        <v>0</v>
      </c>
      <c r="V33" s="203">
        <f t="shared" si="14"/>
        <v>0.8181818181818182</v>
      </c>
      <c r="W33" s="204">
        <v>0.6363636363636364</v>
      </c>
      <c r="X33" s="205">
        <v>0.18181818181818182</v>
      </c>
      <c r="Y33" s="302">
        <v>0.9609704641350211</v>
      </c>
      <c r="Z33" s="185">
        <v>0.813278008</v>
      </c>
      <c r="AA33" s="187">
        <v>0.958762886598</v>
      </c>
      <c r="AE33" s="113"/>
    </row>
    <row r="34" spans="1:31" s="311" customFormat="1" ht="18" customHeight="1">
      <c r="A34" s="170" t="s">
        <v>10</v>
      </c>
      <c r="B34" s="180">
        <v>0</v>
      </c>
      <c r="C34" s="181">
        <v>0</v>
      </c>
      <c r="D34" s="181">
        <v>4</v>
      </c>
      <c r="E34" s="181">
        <v>6</v>
      </c>
      <c r="F34" s="181">
        <v>1</v>
      </c>
      <c r="G34" s="181">
        <v>0</v>
      </c>
      <c r="H34" s="182">
        <v>0</v>
      </c>
      <c r="I34" s="180">
        <f t="shared" si="10"/>
        <v>11</v>
      </c>
      <c r="J34" s="181">
        <v>6</v>
      </c>
      <c r="K34" s="182">
        <v>2</v>
      </c>
      <c r="L34" s="180">
        <v>773</v>
      </c>
      <c r="M34" s="233">
        <v>745</v>
      </c>
      <c r="N34" s="182">
        <v>744</v>
      </c>
      <c r="O34" s="227">
        <f t="shared" si="11"/>
        <v>0</v>
      </c>
      <c r="P34" s="185">
        <f t="shared" si="12"/>
        <v>0</v>
      </c>
      <c r="Q34" s="185">
        <f t="shared" si="8"/>
        <v>4</v>
      </c>
      <c r="R34" s="185">
        <f t="shared" si="13"/>
        <v>1.5</v>
      </c>
      <c r="S34" s="185">
        <f t="shared" si="9"/>
        <v>1</v>
      </c>
      <c r="T34" s="185">
        <f t="shared" si="9"/>
        <v>0</v>
      </c>
      <c r="U34" s="187">
        <f t="shared" si="9"/>
        <v>0</v>
      </c>
      <c r="V34" s="203">
        <f t="shared" si="14"/>
        <v>1</v>
      </c>
      <c r="W34" s="204">
        <v>0.5454545454545454</v>
      </c>
      <c r="X34" s="205">
        <v>0.18181818181818182</v>
      </c>
      <c r="Y34" s="302">
        <v>0.8162618796198522</v>
      </c>
      <c r="Z34" s="185">
        <v>0.776850886</v>
      </c>
      <c r="AA34" s="187">
        <v>0.76386036961</v>
      </c>
      <c r="AE34" s="113"/>
    </row>
    <row r="35" spans="1:31" s="311" customFormat="1" ht="18" customHeight="1">
      <c r="A35" s="188" t="s">
        <v>11</v>
      </c>
      <c r="B35" s="189">
        <v>0</v>
      </c>
      <c r="C35" s="190">
        <v>0</v>
      </c>
      <c r="D35" s="190">
        <v>2</v>
      </c>
      <c r="E35" s="190">
        <v>2</v>
      </c>
      <c r="F35" s="190">
        <v>1</v>
      </c>
      <c r="G35" s="190">
        <v>0</v>
      </c>
      <c r="H35" s="191">
        <v>1</v>
      </c>
      <c r="I35" s="189">
        <f t="shared" si="10"/>
        <v>6</v>
      </c>
      <c r="J35" s="190">
        <v>8</v>
      </c>
      <c r="K35" s="191">
        <v>7</v>
      </c>
      <c r="L35" s="189">
        <v>787</v>
      </c>
      <c r="M35" s="234">
        <v>743</v>
      </c>
      <c r="N35" s="191">
        <v>795</v>
      </c>
      <c r="O35" s="228">
        <f t="shared" si="11"/>
        <v>0</v>
      </c>
      <c r="P35" s="194">
        <f t="shared" si="12"/>
        <v>0</v>
      </c>
      <c r="Q35" s="194">
        <f t="shared" si="8"/>
        <v>2</v>
      </c>
      <c r="R35" s="194">
        <f t="shared" si="13"/>
        <v>0.5</v>
      </c>
      <c r="S35" s="194">
        <f t="shared" si="9"/>
        <v>1</v>
      </c>
      <c r="T35" s="194">
        <f t="shared" si="9"/>
        <v>0</v>
      </c>
      <c r="U35" s="196">
        <f t="shared" si="9"/>
        <v>1</v>
      </c>
      <c r="V35" s="206">
        <f t="shared" si="14"/>
        <v>0.5454545454545454</v>
      </c>
      <c r="W35" s="207">
        <v>0.7272727272727273</v>
      </c>
      <c r="X35" s="208">
        <v>0.6363636363636364</v>
      </c>
      <c r="Y35" s="303">
        <v>0.8310454065469906</v>
      </c>
      <c r="Z35" s="194">
        <v>0.773152966</v>
      </c>
      <c r="AA35" s="196">
        <v>0.818743563337</v>
      </c>
      <c r="AE35" s="113"/>
    </row>
    <row r="36" spans="1:27" s="311" customFormat="1" ht="21" customHeight="1">
      <c r="A36" s="312" t="s">
        <v>60</v>
      </c>
      <c r="B36" s="87">
        <f>SUM(B24:B35)</f>
        <v>5</v>
      </c>
      <c r="C36" s="88">
        <f aca="true" t="shared" si="15" ref="C36:AA36">SUM(C24:C35)</f>
        <v>4</v>
      </c>
      <c r="D36" s="88">
        <f t="shared" si="15"/>
        <v>45</v>
      </c>
      <c r="E36" s="88">
        <f t="shared" si="15"/>
        <v>37</v>
      </c>
      <c r="F36" s="88">
        <f t="shared" si="15"/>
        <v>6</v>
      </c>
      <c r="G36" s="88">
        <f t="shared" si="15"/>
        <v>2</v>
      </c>
      <c r="H36" s="89">
        <f t="shared" si="15"/>
        <v>6</v>
      </c>
      <c r="I36" s="87">
        <f t="shared" si="15"/>
        <v>105</v>
      </c>
      <c r="J36" s="88">
        <f t="shared" si="15"/>
        <v>87</v>
      </c>
      <c r="K36" s="89">
        <f t="shared" si="15"/>
        <v>83</v>
      </c>
      <c r="L36" s="90">
        <f t="shared" si="15"/>
        <v>10202</v>
      </c>
      <c r="M36" s="235">
        <f t="shared" si="15"/>
        <v>9285</v>
      </c>
      <c r="N36" s="89">
        <f t="shared" si="15"/>
        <v>10218</v>
      </c>
      <c r="O36" s="229">
        <f t="shared" si="15"/>
        <v>5</v>
      </c>
      <c r="P36" s="157">
        <f t="shared" si="15"/>
        <v>2</v>
      </c>
      <c r="Q36" s="157">
        <f t="shared" si="15"/>
        <v>45</v>
      </c>
      <c r="R36" s="157">
        <f t="shared" si="15"/>
        <v>9.25</v>
      </c>
      <c r="S36" s="157">
        <f t="shared" si="15"/>
        <v>6</v>
      </c>
      <c r="T36" s="157">
        <f t="shared" si="15"/>
        <v>2</v>
      </c>
      <c r="U36" s="159">
        <f t="shared" si="15"/>
        <v>6</v>
      </c>
      <c r="V36" s="96">
        <f t="shared" si="15"/>
        <v>9.545454545454545</v>
      </c>
      <c r="W36" s="94">
        <f t="shared" si="15"/>
        <v>7.909090909090909</v>
      </c>
      <c r="X36" s="95">
        <f t="shared" si="15"/>
        <v>7.545454545454546</v>
      </c>
      <c r="Y36" s="97">
        <f t="shared" si="15"/>
        <v>10.712540027796035</v>
      </c>
      <c r="Z36" s="94">
        <f t="shared" si="15"/>
        <v>9.65308402</v>
      </c>
      <c r="AA36" s="147">
        <f t="shared" si="15"/>
        <v>10.518273076363002</v>
      </c>
    </row>
    <row r="37" spans="1:27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9"/>
      <c r="O37" s="238" t="s">
        <v>109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50"/>
    </row>
    <row r="38" ht="15" customHeight="1"/>
  </sheetData>
  <sheetProtection/>
  <mergeCells count="16">
    <mergeCell ref="V3:X3"/>
    <mergeCell ref="L3:N3"/>
    <mergeCell ref="O3:U3"/>
    <mergeCell ref="O2:AA2"/>
    <mergeCell ref="O22:U22"/>
    <mergeCell ref="V22:X22"/>
    <mergeCell ref="Y22:AA22"/>
    <mergeCell ref="O21:AA21"/>
    <mergeCell ref="Y3:AA3"/>
    <mergeCell ref="B21:N21"/>
    <mergeCell ref="B22:H22"/>
    <mergeCell ref="I22:K22"/>
    <mergeCell ref="L22:N22"/>
    <mergeCell ref="B2:N2"/>
    <mergeCell ref="B3:H3"/>
    <mergeCell ref="I3:K3"/>
  </mergeCells>
  <printOptions/>
  <pageMargins left="0.7874015748031497" right="0.07874015748031496" top="0.3937007874015748" bottom="0.15748031496062992" header="0.4724409448818898" footer="0.15748031496062992"/>
  <pageSetup fitToHeight="1" fitToWidth="1" horizontalDpi="1200" verticalDpi="1200" orientation="landscape" paperSize="9" scale="74" r:id="rId1"/>
  <colBreaks count="1" manualBreakCount="1">
    <brk id="2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C56"/>
  <sheetViews>
    <sheetView showGridLines="0"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75390625" style="2" customWidth="1"/>
    <col min="2" max="10" width="6.375" style="3" customWidth="1"/>
    <col min="11" max="13" width="8.125" style="3" bestFit="1" customWidth="1"/>
    <col min="14" max="22" width="6.50390625" style="3" customWidth="1"/>
    <col min="23" max="25" width="6.625" style="3" customWidth="1"/>
    <col min="26" max="26" width="4.125" style="1" customWidth="1"/>
    <col min="27" max="27" width="10.125" style="1" customWidth="1"/>
    <col min="28" max="16384" width="9.00390625" style="1" customWidth="1"/>
  </cols>
  <sheetData>
    <row r="1" spans="1:25" s="5" customFormat="1" ht="25.5" customHeight="1">
      <c r="A1" s="101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04" customFormat="1" ht="15.75" customHeight="1">
      <c r="A2" s="153"/>
      <c r="B2" s="387" t="s">
        <v>56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8"/>
      <c r="N2" s="384" t="s">
        <v>91</v>
      </c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2"/>
    </row>
    <row r="3" spans="1:25" s="104" customFormat="1" ht="15.75" customHeight="1">
      <c r="A3" s="154"/>
      <c r="B3" s="389" t="s">
        <v>98</v>
      </c>
      <c r="C3" s="390"/>
      <c r="D3" s="390"/>
      <c r="E3" s="390"/>
      <c r="F3" s="390"/>
      <c r="G3" s="424"/>
      <c r="H3" s="391" t="s">
        <v>53</v>
      </c>
      <c r="I3" s="392"/>
      <c r="J3" s="392"/>
      <c r="K3" s="395" t="s">
        <v>59</v>
      </c>
      <c r="L3" s="396"/>
      <c r="M3" s="397"/>
      <c r="N3" s="389" t="s">
        <v>98</v>
      </c>
      <c r="O3" s="390"/>
      <c r="P3" s="390"/>
      <c r="Q3" s="390"/>
      <c r="R3" s="390"/>
      <c r="S3" s="424"/>
      <c r="T3" s="393" t="s">
        <v>57</v>
      </c>
      <c r="U3" s="394"/>
      <c r="V3" s="394"/>
      <c r="W3" s="406" t="s">
        <v>58</v>
      </c>
      <c r="X3" s="407"/>
      <c r="Y3" s="408"/>
    </row>
    <row r="4" spans="1:25" s="113" customFormat="1" ht="81.75" customHeight="1">
      <c r="A4" s="155" t="s">
        <v>54</v>
      </c>
      <c r="B4" s="119" t="s">
        <v>83</v>
      </c>
      <c r="C4" s="120" t="s">
        <v>84</v>
      </c>
      <c r="D4" s="120" t="s">
        <v>85</v>
      </c>
      <c r="E4" s="120" t="s">
        <v>86</v>
      </c>
      <c r="F4" s="120" t="s">
        <v>87</v>
      </c>
      <c r="G4" s="121" t="s">
        <v>88</v>
      </c>
      <c r="H4" s="107">
        <v>2010</v>
      </c>
      <c r="I4" s="108">
        <v>2009</v>
      </c>
      <c r="J4" s="109">
        <v>2008</v>
      </c>
      <c r="K4" s="107">
        <v>2010</v>
      </c>
      <c r="L4" s="108">
        <v>2009</v>
      </c>
      <c r="M4" s="122">
        <v>2008</v>
      </c>
      <c r="N4" s="119" t="s">
        <v>83</v>
      </c>
      <c r="O4" s="120" t="s">
        <v>84</v>
      </c>
      <c r="P4" s="120" t="s">
        <v>85</v>
      </c>
      <c r="Q4" s="120" t="s">
        <v>86</v>
      </c>
      <c r="R4" s="120" t="s">
        <v>87</v>
      </c>
      <c r="S4" s="121" t="s">
        <v>88</v>
      </c>
      <c r="T4" s="107">
        <v>2010</v>
      </c>
      <c r="U4" s="108">
        <v>2009</v>
      </c>
      <c r="V4" s="109">
        <v>2008</v>
      </c>
      <c r="W4" s="107">
        <v>2010</v>
      </c>
      <c r="X4" s="108">
        <v>2009</v>
      </c>
      <c r="Y4" s="123">
        <v>2008</v>
      </c>
    </row>
    <row r="5" spans="1:25" s="114" customFormat="1" ht="16.5" customHeight="1">
      <c r="A5" s="160" t="s">
        <v>0</v>
      </c>
      <c r="B5" s="161">
        <v>0</v>
      </c>
      <c r="C5" s="162">
        <v>0</v>
      </c>
      <c r="D5" s="162">
        <v>0</v>
      </c>
      <c r="E5" s="162">
        <v>1</v>
      </c>
      <c r="F5" s="162">
        <v>0</v>
      </c>
      <c r="G5" s="163">
        <v>3</v>
      </c>
      <c r="H5" s="161">
        <f>SUM(B5:G5)</f>
        <v>4</v>
      </c>
      <c r="I5" s="162">
        <v>10</v>
      </c>
      <c r="J5" s="163">
        <v>16</v>
      </c>
      <c r="K5" s="253">
        <v>1874</v>
      </c>
      <c r="L5" s="162">
        <v>2091</v>
      </c>
      <c r="M5" s="165">
        <v>2212</v>
      </c>
      <c r="N5" s="166">
        <f>B5/1</f>
        <v>0</v>
      </c>
      <c r="O5" s="167">
        <f aca="true" t="shared" si="0" ref="O5:O16">C5/1</f>
        <v>0</v>
      </c>
      <c r="P5" s="167">
        <f aca="true" t="shared" si="1" ref="P5:P16">D5/1</f>
        <v>0</v>
      </c>
      <c r="Q5" s="167">
        <f aca="true" t="shared" si="2" ref="Q5:Q16">E5/1</f>
        <v>1</v>
      </c>
      <c r="R5" s="167">
        <f aca="true" t="shared" si="3" ref="R5:R16">F5/1</f>
        <v>0</v>
      </c>
      <c r="S5" s="168">
        <f aca="true" t="shared" si="4" ref="S5:S16">G5/1</f>
        <v>3</v>
      </c>
      <c r="T5" s="197">
        <f>H5/6</f>
        <v>0.6666666666666666</v>
      </c>
      <c r="U5" s="198">
        <v>1.6666666666666667</v>
      </c>
      <c r="V5" s="199">
        <v>2.6666666666666665</v>
      </c>
      <c r="W5" s="254">
        <v>3.978768577494692</v>
      </c>
      <c r="X5" s="167">
        <v>4.42071882</v>
      </c>
      <c r="Y5" s="169">
        <v>4.676532769556</v>
      </c>
    </row>
    <row r="6" spans="1:25" s="114" customFormat="1" ht="16.5" customHeight="1">
      <c r="A6" s="170" t="s">
        <v>1</v>
      </c>
      <c r="B6" s="171">
        <v>2</v>
      </c>
      <c r="C6" s="172">
        <v>2</v>
      </c>
      <c r="D6" s="172">
        <v>0</v>
      </c>
      <c r="E6" s="172">
        <v>1</v>
      </c>
      <c r="F6" s="172">
        <v>0</v>
      </c>
      <c r="G6" s="173">
        <v>7</v>
      </c>
      <c r="H6" s="171">
        <f aca="true" t="shared" si="5" ref="H6:H16">SUM(B6:G6)</f>
        <v>12</v>
      </c>
      <c r="I6" s="172">
        <v>18</v>
      </c>
      <c r="J6" s="173">
        <v>12</v>
      </c>
      <c r="K6" s="180">
        <v>1818</v>
      </c>
      <c r="L6" s="172">
        <v>2042</v>
      </c>
      <c r="M6" s="175">
        <v>2102</v>
      </c>
      <c r="N6" s="176">
        <f aca="true" t="shared" si="6" ref="N6:N16">B6/1</f>
        <v>2</v>
      </c>
      <c r="O6" s="177">
        <f>C6/1</f>
        <v>2</v>
      </c>
      <c r="P6" s="177">
        <f t="shared" si="1"/>
        <v>0</v>
      </c>
      <c r="Q6" s="177">
        <f t="shared" si="2"/>
        <v>1</v>
      </c>
      <c r="R6" s="177">
        <f t="shared" si="3"/>
        <v>0</v>
      </c>
      <c r="S6" s="178">
        <f t="shared" si="4"/>
        <v>7</v>
      </c>
      <c r="T6" s="200">
        <f aca="true" t="shared" si="7" ref="T6:T16">H6/6</f>
        <v>2</v>
      </c>
      <c r="U6" s="201">
        <v>3</v>
      </c>
      <c r="V6" s="202">
        <v>2</v>
      </c>
      <c r="W6" s="184">
        <v>3.8763326226012795</v>
      </c>
      <c r="X6" s="177">
        <v>4.31712474</v>
      </c>
      <c r="Y6" s="179">
        <v>4.453389830508</v>
      </c>
    </row>
    <row r="7" spans="1:25" s="114" customFormat="1" ht="16.5" customHeight="1">
      <c r="A7" s="170" t="s">
        <v>2</v>
      </c>
      <c r="B7" s="171">
        <v>3</v>
      </c>
      <c r="C7" s="172">
        <v>2</v>
      </c>
      <c r="D7" s="172">
        <v>0</v>
      </c>
      <c r="E7" s="172">
        <v>3</v>
      </c>
      <c r="F7" s="172">
        <v>0</v>
      </c>
      <c r="G7" s="173">
        <v>7</v>
      </c>
      <c r="H7" s="171">
        <f t="shared" si="5"/>
        <v>15</v>
      </c>
      <c r="I7" s="172">
        <v>15</v>
      </c>
      <c r="J7" s="173">
        <v>16</v>
      </c>
      <c r="K7" s="180">
        <v>1900</v>
      </c>
      <c r="L7" s="172">
        <v>2119</v>
      </c>
      <c r="M7" s="175">
        <v>2094</v>
      </c>
      <c r="N7" s="176">
        <f t="shared" si="6"/>
        <v>3</v>
      </c>
      <c r="O7" s="177">
        <f t="shared" si="0"/>
        <v>2</v>
      </c>
      <c r="P7" s="177">
        <f t="shared" si="1"/>
        <v>0</v>
      </c>
      <c r="Q7" s="177">
        <f t="shared" si="2"/>
        <v>3</v>
      </c>
      <c r="R7" s="177">
        <f t="shared" si="3"/>
        <v>0</v>
      </c>
      <c r="S7" s="178">
        <f t="shared" si="4"/>
        <v>7</v>
      </c>
      <c r="T7" s="200">
        <f t="shared" si="7"/>
        <v>2.5</v>
      </c>
      <c r="U7" s="201">
        <v>2.5</v>
      </c>
      <c r="V7" s="202">
        <v>2.6666666666666665</v>
      </c>
      <c r="W7" s="184">
        <v>4.051172707889126</v>
      </c>
      <c r="X7" s="177">
        <v>4.48940678</v>
      </c>
      <c r="Y7" s="179">
        <v>4.417721518987</v>
      </c>
    </row>
    <row r="8" spans="1:25" s="114" customFormat="1" ht="16.5" customHeight="1">
      <c r="A8" s="170" t="s">
        <v>3</v>
      </c>
      <c r="B8" s="171">
        <v>3</v>
      </c>
      <c r="C8" s="172">
        <v>0</v>
      </c>
      <c r="D8" s="172">
        <v>0</v>
      </c>
      <c r="E8" s="172">
        <v>2</v>
      </c>
      <c r="F8" s="172">
        <v>0</v>
      </c>
      <c r="G8" s="173">
        <v>4</v>
      </c>
      <c r="H8" s="171">
        <f t="shared" si="5"/>
        <v>9</v>
      </c>
      <c r="I8" s="172">
        <v>9</v>
      </c>
      <c r="J8" s="173">
        <v>16</v>
      </c>
      <c r="K8" s="180">
        <v>2006</v>
      </c>
      <c r="L8" s="172">
        <v>2006</v>
      </c>
      <c r="M8" s="175">
        <v>2086</v>
      </c>
      <c r="N8" s="176">
        <f t="shared" si="6"/>
        <v>3</v>
      </c>
      <c r="O8" s="177">
        <f t="shared" si="0"/>
        <v>0</v>
      </c>
      <c r="P8" s="177">
        <f t="shared" si="1"/>
        <v>0</v>
      </c>
      <c r="Q8" s="177">
        <f t="shared" si="2"/>
        <v>2</v>
      </c>
      <c r="R8" s="177">
        <f t="shared" si="3"/>
        <v>0</v>
      </c>
      <c r="S8" s="178">
        <f t="shared" si="4"/>
        <v>4</v>
      </c>
      <c r="T8" s="200">
        <f t="shared" si="7"/>
        <v>1.5</v>
      </c>
      <c r="U8" s="201">
        <v>1.5</v>
      </c>
      <c r="V8" s="202">
        <v>2.6666666666666665</v>
      </c>
      <c r="W8" s="184">
        <v>4.268085106382979</v>
      </c>
      <c r="X8" s="177">
        <v>4.2771855</v>
      </c>
      <c r="Y8" s="179">
        <v>4.391578947368</v>
      </c>
    </row>
    <row r="9" spans="1:25" s="114" customFormat="1" ht="16.5" customHeight="1">
      <c r="A9" s="170" t="s">
        <v>4</v>
      </c>
      <c r="B9" s="171">
        <v>6</v>
      </c>
      <c r="C9" s="172">
        <v>0</v>
      </c>
      <c r="D9" s="172">
        <v>0</v>
      </c>
      <c r="E9" s="172">
        <v>4</v>
      </c>
      <c r="F9" s="172">
        <v>0</v>
      </c>
      <c r="G9" s="173">
        <v>3</v>
      </c>
      <c r="H9" s="171">
        <f t="shared" si="5"/>
        <v>13</v>
      </c>
      <c r="I9" s="172">
        <v>10</v>
      </c>
      <c r="J9" s="173">
        <v>8</v>
      </c>
      <c r="K9" s="180">
        <v>1998</v>
      </c>
      <c r="L9" s="172">
        <v>1828</v>
      </c>
      <c r="M9" s="175">
        <v>2019</v>
      </c>
      <c r="N9" s="176">
        <f t="shared" si="6"/>
        <v>6</v>
      </c>
      <c r="O9" s="177">
        <f t="shared" si="0"/>
        <v>0</v>
      </c>
      <c r="P9" s="177">
        <f t="shared" si="1"/>
        <v>0</v>
      </c>
      <c r="Q9" s="177">
        <f t="shared" si="2"/>
        <v>4</v>
      </c>
      <c r="R9" s="177">
        <f t="shared" si="3"/>
        <v>0</v>
      </c>
      <c r="S9" s="178">
        <f t="shared" si="4"/>
        <v>3</v>
      </c>
      <c r="T9" s="200">
        <f t="shared" si="7"/>
        <v>2.1666666666666665</v>
      </c>
      <c r="U9" s="201">
        <v>1.6666666666666667</v>
      </c>
      <c r="V9" s="202">
        <v>1.3333333333333333</v>
      </c>
      <c r="W9" s="184">
        <v>4.2601279317697225</v>
      </c>
      <c r="X9" s="177">
        <v>3.8893617</v>
      </c>
      <c r="Y9" s="179">
        <v>4.259493670886</v>
      </c>
    </row>
    <row r="10" spans="1:29" s="140" customFormat="1" ht="16.5" customHeight="1">
      <c r="A10" s="170" t="s">
        <v>5</v>
      </c>
      <c r="B10" s="180">
        <v>7</v>
      </c>
      <c r="C10" s="181">
        <v>3</v>
      </c>
      <c r="D10" s="181">
        <v>0</v>
      </c>
      <c r="E10" s="181">
        <v>1</v>
      </c>
      <c r="F10" s="181">
        <v>0</v>
      </c>
      <c r="G10" s="182">
        <v>4</v>
      </c>
      <c r="H10" s="180">
        <f t="shared" si="5"/>
        <v>15</v>
      </c>
      <c r="I10" s="181">
        <v>13</v>
      </c>
      <c r="J10" s="182">
        <v>17</v>
      </c>
      <c r="K10" s="180">
        <v>2169</v>
      </c>
      <c r="L10" s="172">
        <v>1994</v>
      </c>
      <c r="M10" s="183">
        <v>2113</v>
      </c>
      <c r="N10" s="184">
        <f t="shared" si="6"/>
        <v>7</v>
      </c>
      <c r="O10" s="185">
        <f t="shared" si="0"/>
        <v>3</v>
      </c>
      <c r="P10" s="185">
        <f t="shared" si="1"/>
        <v>0</v>
      </c>
      <c r="Q10" s="185">
        <f t="shared" si="2"/>
        <v>1</v>
      </c>
      <c r="R10" s="185">
        <f t="shared" si="3"/>
        <v>0</v>
      </c>
      <c r="S10" s="186">
        <f t="shared" si="4"/>
        <v>4</v>
      </c>
      <c r="T10" s="203">
        <f t="shared" si="7"/>
        <v>2.5</v>
      </c>
      <c r="U10" s="204">
        <v>2.1666666666666665</v>
      </c>
      <c r="V10" s="205">
        <v>2.8333333333333335</v>
      </c>
      <c r="W10" s="184">
        <v>4.756578947368421</v>
      </c>
      <c r="X10" s="185">
        <v>4.23354565</v>
      </c>
      <c r="Y10" s="187">
        <v>4.467230443975</v>
      </c>
      <c r="AC10" s="114"/>
    </row>
    <row r="11" spans="1:29" s="140" customFormat="1" ht="16.5" customHeight="1">
      <c r="A11" s="170" t="s">
        <v>6</v>
      </c>
      <c r="B11" s="180">
        <v>4</v>
      </c>
      <c r="C11" s="181">
        <v>0</v>
      </c>
      <c r="D11" s="181">
        <v>0</v>
      </c>
      <c r="E11" s="181">
        <v>2</v>
      </c>
      <c r="F11" s="181">
        <v>0</v>
      </c>
      <c r="G11" s="182">
        <v>3</v>
      </c>
      <c r="H11" s="180">
        <f t="shared" si="5"/>
        <v>9</v>
      </c>
      <c r="I11" s="181">
        <v>11</v>
      </c>
      <c r="J11" s="182">
        <v>20</v>
      </c>
      <c r="K11" s="180">
        <v>2106</v>
      </c>
      <c r="L11" s="172">
        <v>1916</v>
      </c>
      <c r="M11" s="183">
        <v>2120</v>
      </c>
      <c r="N11" s="184">
        <f t="shared" si="6"/>
        <v>4</v>
      </c>
      <c r="O11" s="185">
        <f t="shared" si="0"/>
        <v>0</v>
      </c>
      <c r="P11" s="185">
        <f t="shared" si="1"/>
        <v>0</v>
      </c>
      <c r="Q11" s="185">
        <f t="shared" si="2"/>
        <v>2</v>
      </c>
      <c r="R11" s="185">
        <f t="shared" si="3"/>
        <v>0</v>
      </c>
      <c r="S11" s="186">
        <f t="shared" si="4"/>
        <v>3</v>
      </c>
      <c r="T11" s="203">
        <f t="shared" si="7"/>
        <v>1.5</v>
      </c>
      <c r="U11" s="204">
        <v>1.8333333333333333</v>
      </c>
      <c r="V11" s="205">
        <v>3.3333333333333335</v>
      </c>
      <c r="W11" s="184">
        <v>4.608315098468271</v>
      </c>
      <c r="X11" s="185">
        <v>4.09401709</v>
      </c>
      <c r="Y11" s="187">
        <v>4.491525423729</v>
      </c>
      <c r="AC11" s="114"/>
    </row>
    <row r="12" spans="1:29" s="140" customFormat="1" ht="16.5" customHeight="1">
      <c r="A12" s="170" t="s">
        <v>7</v>
      </c>
      <c r="B12" s="180">
        <v>1</v>
      </c>
      <c r="C12" s="181">
        <v>0</v>
      </c>
      <c r="D12" s="181">
        <v>1</v>
      </c>
      <c r="E12" s="181">
        <v>3</v>
      </c>
      <c r="F12" s="181">
        <v>0</v>
      </c>
      <c r="G12" s="182">
        <v>3</v>
      </c>
      <c r="H12" s="180">
        <f t="shared" si="5"/>
        <v>8</v>
      </c>
      <c r="I12" s="181">
        <v>15</v>
      </c>
      <c r="J12" s="182">
        <v>17</v>
      </c>
      <c r="K12" s="180">
        <v>2190</v>
      </c>
      <c r="L12" s="172">
        <v>2007</v>
      </c>
      <c r="M12" s="183">
        <v>2114</v>
      </c>
      <c r="N12" s="184">
        <f t="shared" si="6"/>
        <v>1</v>
      </c>
      <c r="O12" s="185">
        <f t="shared" si="0"/>
        <v>0</v>
      </c>
      <c r="P12" s="185">
        <f t="shared" si="1"/>
        <v>1</v>
      </c>
      <c r="Q12" s="185">
        <f t="shared" si="2"/>
        <v>3</v>
      </c>
      <c r="R12" s="185">
        <f t="shared" si="3"/>
        <v>0</v>
      </c>
      <c r="S12" s="186">
        <f t="shared" si="4"/>
        <v>3</v>
      </c>
      <c r="T12" s="203">
        <f t="shared" si="7"/>
        <v>1.3333333333333333</v>
      </c>
      <c r="U12" s="204">
        <v>2.5</v>
      </c>
      <c r="V12" s="205">
        <v>2.8333333333333335</v>
      </c>
      <c r="W12" s="184">
        <v>4.760869565217392</v>
      </c>
      <c r="X12" s="185">
        <v>4.27021277</v>
      </c>
      <c r="Y12" s="187">
        <v>4.459915611814</v>
      </c>
      <c r="AC12" s="114"/>
    </row>
    <row r="13" spans="1:29" s="140" customFormat="1" ht="16.5" customHeight="1">
      <c r="A13" s="170" t="s">
        <v>8</v>
      </c>
      <c r="B13" s="180">
        <v>4</v>
      </c>
      <c r="C13" s="181">
        <v>0</v>
      </c>
      <c r="D13" s="181">
        <v>0</v>
      </c>
      <c r="E13" s="181">
        <v>4</v>
      </c>
      <c r="F13" s="181">
        <v>0</v>
      </c>
      <c r="G13" s="182">
        <v>3</v>
      </c>
      <c r="H13" s="180">
        <f t="shared" si="5"/>
        <v>11</v>
      </c>
      <c r="I13" s="181">
        <v>15</v>
      </c>
      <c r="J13" s="182">
        <v>21</v>
      </c>
      <c r="K13" s="180">
        <v>1949</v>
      </c>
      <c r="L13" s="172">
        <v>1879</v>
      </c>
      <c r="M13" s="183">
        <v>2003</v>
      </c>
      <c r="N13" s="184">
        <f t="shared" si="6"/>
        <v>4</v>
      </c>
      <c r="O13" s="185">
        <f t="shared" si="0"/>
        <v>0</v>
      </c>
      <c r="P13" s="185">
        <f t="shared" si="1"/>
        <v>0</v>
      </c>
      <c r="Q13" s="185">
        <f t="shared" si="2"/>
        <v>4</v>
      </c>
      <c r="R13" s="185">
        <f t="shared" si="3"/>
        <v>0</v>
      </c>
      <c r="S13" s="186">
        <f t="shared" si="4"/>
        <v>3</v>
      </c>
      <c r="T13" s="203">
        <f t="shared" si="7"/>
        <v>1.8333333333333333</v>
      </c>
      <c r="U13" s="204">
        <v>2.5</v>
      </c>
      <c r="V13" s="205">
        <v>3.5</v>
      </c>
      <c r="W13" s="184">
        <v>4.264770240700219</v>
      </c>
      <c r="X13" s="185">
        <v>4.03218884</v>
      </c>
      <c r="Y13" s="187">
        <v>4.252653927813</v>
      </c>
      <c r="AC13" s="114"/>
    </row>
    <row r="14" spans="1:29" s="140" customFormat="1" ht="16.5" customHeight="1">
      <c r="A14" s="170" t="s">
        <v>9</v>
      </c>
      <c r="B14" s="180">
        <v>5</v>
      </c>
      <c r="C14" s="181">
        <v>0</v>
      </c>
      <c r="D14" s="181">
        <v>0</v>
      </c>
      <c r="E14" s="181">
        <v>6</v>
      </c>
      <c r="F14" s="181">
        <v>0</v>
      </c>
      <c r="G14" s="182">
        <v>4</v>
      </c>
      <c r="H14" s="180">
        <f t="shared" si="5"/>
        <v>15</v>
      </c>
      <c r="I14" s="181">
        <v>10</v>
      </c>
      <c r="J14" s="182">
        <v>16</v>
      </c>
      <c r="K14" s="180">
        <v>1906</v>
      </c>
      <c r="L14" s="172">
        <v>1790</v>
      </c>
      <c r="M14" s="183">
        <v>2058</v>
      </c>
      <c r="N14" s="184">
        <f t="shared" si="6"/>
        <v>5</v>
      </c>
      <c r="O14" s="185">
        <f t="shared" si="0"/>
        <v>0</v>
      </c>
      <c r="P14" s="185">
        <f t="shared" si="1"/>
        <v>0</v>
      </c>
      <c r="Q14" s="185">
        <f t="shared" si="2"/>
        <v>6</v>
      </c>
      <c r="R14" s="185">
        <f t="shared" si="3"/>
        <v>0</v>
      </c>
      <c r="S14" s="186">
        <f t="shared" si="4"/>
        <v>4</v>
      </c>
      <c r="T14" s="203">
        <f t="shared" si="7"/>
        <v>2.5</v>
      </c>
      <c r="U14" s="204">
        <v>1.6666666666666667</v>
      </c>
      <c r="V14" s="205">
        <v>2.6666666666666665</v>
      </c>
      <c r="W14" s="184">
        <v>4.1615720524017465</v>
      </c>
      <c r="X14" s="185">
        <v>3.82478632</v>
      </c>
      <c r="Y14" s="187">
        <v>4.350951374207</v>
      </c>
      <c r="AC14" s="114"/>
    </row>
    <row r="15" spans="1:29" s="140" customFormat="1" ht="16.5" customHeight="1">
      <c r="A15" s="170" t="s">
        <v>10</v>
      </c>
      <c r="B15" s="180">
        <v>5</v>
      </c>
      <c r="C15" s="181">
        <v>0</v>
      </c>
      <c r="D15" s="181">
        <v>1</v>
      </c>
      <c r="E15" s="181">
        <v>5</v>
      </c>
      <c r="F15" s="181">
        <v>0</v>
      </c>
      <c r="G15" s="182">
        <v>5</v>
      </c>
      <c r="H15" s="180">
        <f t="shared" si="5"/>
        <v>16</v>
      </c>
      <c r="I15" s="181">
        <v>11</v>
      </c>
      <c r="J15" s="182">
        <v>9</v>
      </c>
      <c r="K15" s="180">
        <v>1927</v>
      </c>
      <c r="L15" s="172">
        <v>1819</v>
      </c>
      <c r="M15" s="183">
        <v>1922</v>
      </c>
      <c r="N15" s="184">
        <f t="shared" si="6"/>
        <v>5</v>
      </c>
      <c r="O15" s="185">
        <f t="shared" si="0"/>
        <v>0</v>
      </c>
      <c r="P15" s="185">
        <f t="shared" si="1"/>
        <v>1</v>
      </c>
      <c r="Q15" s="185">
        <f t="shared" si="2"/>
        <v>5</v>
      </c>
      <c r="R15" s="185">
        <f t="shared" si="3"/>
        <v>0</v>
      </c>
      <c r="S15" s="186">
        <f t="shared" si="4"/>
        <v>5</v>
      </c>
      <c r="T15" s="203">
        <f t="shared" si="7"/>
        <v>2.6666666666666665</v>
      </c>
      <c r="U15" s="204">
        <v>1.8333333333333333</v>
      </c>
      <c r="V15" s="205">
        <v>1.5</v>
      </c>
      <c r="W15" s="184">
        <v>4.207423580786026</v>
      </c>
      <c r="X15" s="185">
        <v>3.86199575</v>
      </c>
      <c r="Y15" s="187">
        <v>4.08067940552</v>
      </c>
      <c r="AC15" s="114"/>
    </row>
    <row r="16" spans="1:29" s="140" customFormat="1" ht="16.5" customHeight="1">
      <c r="A16" s="188" t="s">
        <v>11</v>
      </c>
      <c r="B16" s="189">
        <v>4</v>
      </c>
      <c r="C16" s="190">
        <v>0</v>
      </c>
      <c r="D16" s="190">
        <v>0</v>
      </c>
      <c r="E16" s="190">
        <v>4</v>
      </c>
      <c r="F16" s="190">
        <v>0</v>
      </c>
      <c r="G16" s="191">
        <v>2</v>
      </c>
      <c r="H16" s="189">
        <f t="shared" si="5"/>
        <v>10</v>
      </c>
      <c r="I16" s="190">
        <v>8</v>
      </c>
      <c r="J16" s="191">
        <v>9</v>
      </c>
      <c r="K16" s="189">
        <v>1792</v>
      </c>
      <c r="L16" s="309">
        <v>1868</v>
      </c>
      <c r="M16" s="192">
        <v>2055</v>
      </c>
      <c r="N16" s="193">
        <f t="shared" si="6"/>
        <v>4</v>
      </c>
      <c r="O16" s="194">
        <f t="shared" si="0"/>
        <v>0</v>
      </c>
      <c r="P16" s="194">
        <f t="shared" si="1"/>
        <v>0</v>
      </c>
      <c r="Q16" s="194">
        <f t="shared" si="2"/>
        <v>4</v>
      </c>
      <c r="R16" s="194">
        <f t="shared" si="3"/>
        <v>0</v>
      </c>
      <c r="S16" s="195">
        <f t="shared" si="4"/>
        <v>2</v>
      </c>
      <c r="T16" s="206">
        <f t="shared" si="7"/>
        <v>1.6666666666666667</v>
      </c>
      <c r="U16" s="207">
        <v>1.3333333333333333</v>
      </c>
      <c r="V16" s="208">
        <v>1.5</v>
      </c>
      <c r="W16" s="193">
        <v>3.9041394335511983</v>
      </c>
      <c r="X16" s="194">
        <v>3.94926004</v>
      </c>
      <c r="Y16" s="196">
        <v>4.353813559322</v>
      </c>
      <c r="AC16" s="114"/>
    </row>
    <row r="17" spans="1:25" s="145" customFormat="1" ht="21.75" customHeight="1">
      <c r="A17" s="312" t="s">
        <v>60</v>
      </c>
      <c r="B17" s="87">
        <f aca="true" t="shared" si="8" ref="B17:Y17">SUM(B5:B16)</f>
        <v>44</v>
      </c>
      <c r="C17" s="88">
        <f t="shared" si="8"/>
        <v>7</v>
      </c>
      <c r="D17" s="88">
        <f t="shared" si="8"/>
        <v>2</v>
      </c>
      <c r="E17" s="88">
        <f t="shared" si="8"/>
        <v>36</v>
      </c>
      <c r="F17" s="88">
        <f t="shared" si="8"/>
        <v>0</v>
      </c>
      <c r="G17" s="89">
        <f t="shared" si="8"/>
        <v>48</v>
      </c>
      <c r="H17" s="87">
        <f t="shared" si="8"/>
        <v>137</v>
      </c>
      <c r="I17" s="88">
        <f t="shared" si="8"/>
        <v>145</v>
      </c>
      <c r="J17" s="89">
        <f t="shared" si="8"/>
        <v>177</v>
      </c>
      <c r="K17" s="90">
        <f t="shared" si="8"/>
        <v>23635</v>
      </c>
      <c r="L17" s="308">
        <f t="shared" si="8"/>
        <v>23359</v>
      </c>
      <c r="M17" s="146">
        <f t="shared" si="8"/>
        <v>24898</v>
      </c>
      <c r="N17" s="156">
        <f t="shared" si="8"/>
        <v>44</v>
      </c>
      <c r="O17" s="157">
        <f t="shared" si="8"/>
        <v>7</v>
      </c>
      <c r="P17" s="157">
        <f t="shared" si="8"/>
        <v>2</v>
      </c>
      <c r="Q17" s="157">
        <f t="shared" si="8"/>
        <v>36</v>
      </c>
      <c r="R17" s="157">
        <f t="shared" si="8"/>
        <v>0</v>
      </c>
      <c r="S17" s="158">
        <f t="shared" si="8"/>
        <v>48</v>
      </c>
      <c r="T17" s="96">
        <f t="shared" si="8"/>
        <v>22.833333333333336</v>
      </c>
      <c r="U17" s="94">
        <f t="shared" si="8"/>
        <v>24.166666666666668</v>
      </c>
      <c r="V17" s="95">
        <f t="shared" si="8"/>
        <v>29.5</v>
      </c>
      <c r="W17" s="97">
        <f t="shared" si="8"/>
        <v>51.09815586463108</v>
      </c>
      <c r="X17" s="94">
        <f t="shared" si="8"/>
        <v>49.659804</v>
      </c>
      <c r="Y17" s="147">
        <f t="shared" si="8"/>
        <v>52.655486483684996</v>
      </c>
    </row>
    <row r="18" spans="1:25" ht="15" customHeight="1">
      <c r="A18" s="1"/>
      <c r="B18" s="1"/>
      <c r="C18" s="1"/>
      <c r="D18" s="1"/>
      <c r="E18" s="1"/>
      <c r="F18" s="1"/>
      <c r="G18" s="1"/>
      <c r="H18" s="1"/>
      <c r="J18" s="149"/>
      <c r="L18" s="1"/>
      <c r="M18" s="1"/>
      <c r="N18" s="238" t="s">
        <v>109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50"/>
    </row>
    <row r="19" ht="21.75" customHeight="1"/>
    <row r="20" spans="1:25" ht="25.5" customHeight="1">
      <c r="A20" s="101" t="s">
        <v>81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6.5" customHeight="1">
      <c r="A21" s="153"/>
      <c r="B21" s="387" t="s">
        <v>56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8"/>
      <c r="N21" s="384" t="s">
        <v>91</v>
      </c>
      <c r="O21" s="421"/>
      <c r="P21" s="421"/>
      <c r="Q21" s="421"/>
      <c r="R21" s="421"/>
      <c r="S21" s="421"/>
      <c r="T21" s="421"/>
      <c r="U21" s="421"/>
      <c r="V21" s="421"/>
      <c r="W21" s="421"/>
      <c r="X21" s="421"/>
      <c r="Y21" s="422"/>
    </row>
    <row r="22" spans="1:25" ht="16.5" customHeight="1">
      <c r="A22" s="154"/>
      <c r="B22" s="389" t="s">
        <v>98</v>
      </c>
      <c r="C22" s="390"/>
      <c r="D22" s="390"/>
      <c r="E22" s="390"/>
      <c r="F22" s="390"/>
      <c r="G22" s="424"/>
      <c r="H22" s="391" t="s">
        <v>53</v>
      </c>
      <c r="I22" s="392"/>
      <c r="J22" s="392"/>
      <c r="K22" s="395" t="s">
        <v>59</v>
      </c>
      <c r="L22" s="396"/>
      <c r="M22" s="397"/>
      <c r="N22" s="389" t="s">
        <v>98</v>
      </c>
      <c r="O22" s="390"/>
      <c r="P22" s="390"/>
      <c r="Q22" s="390"/>
      <c r="R22" s="390"/>
      <c r="S22" s="424"/>
      <c r="T22" s="393" t="s">
        <v>57</v>
      </c>
      <c r="U22" s="394"/>
      <c r="V22" s="394"/>
      <c r="W22" s="406" t="s">
        <v>58</v>
      </c>
      <c r="X22" s="407"/>
      <c r="Y22" s="408"/>
    </row>
    <row r="23" spans="1:25" ht="82.5" customHeight="1">
      <c r="A23" s="155" t="s">
        <v>54</v>
      </c>
      <c r="B23" s="119" t="s">
        <v>83</v>
      </c>
      <c r="C23" s="120" t="s">
        <v>84</v>
      </c>
      <c r="D23" s="120" t="s">
        <v>85</v>
      </c>
      <c r="E23" s="120" t="s">
        <v>86</v>
      </c>
      <c r="F23" s="120" t="s">
        <v>87</v>
      </c>
      <c r="G23" s="121" t="s">
        <v>88</v>
      </c>
      <c r="H23" s="107">
        <v>2010</v>
      </c>
      <c r="I23" s="108">
        <v>2009</v>
      </c>
      <c r="J23" s="109">
        <v>2008</v>
      </c>
      <c r="K23" s="107">
        <v>2010</v>
      </c>
      <c r="L23" s="108">
        <v>2009</v>
      </c>
      <c r="M23" s="122">
        <v>2008</v>
      </c>
      <c r="N23" s="119" t="s">
        <v>83</v>
      </c>
      <c r="O23" s="120" t="s">
        <v>84</v>
      </c>
      <c r="P23" s="120" t="s">
        <v>85</v>
      </c>
      <c r="Q23" s="120" t="s">
        <v>86</v>
      </c>
      <c r="R23" s="120" t="s">
        <v>87</v>
      </c>
      <c r="S23" s="121" t="s">
        <v>88</v>
      </c>
      <c r="T23" s="107">
        <v>2010</v>
      </c>
      <c r="U23" s="108">
        <v>2009</v>
      </c>
      <c r="V23" s="109">
        <v>2008</v>
      </c>
      <c r="W23" s="107">
        <v>2010</v>
      </c>
      <c r="X23" s="108">
        <v>2009</v>
      </c>
      <c r="Y23" s="123">
        <v>2008</v>
      </c>
    </row>
    <row r="24" spans="1:25" s="311" customFormat="1" ht="16.5" customHeight="1">
      <c r="A24" s="160" t="s">
        <v>0</v>
      </c>
      <c r="B24" s="162">
        <v>0</v>
      </c>
      <c r="C24" s="162">
        <v>0</v>
      </c>
      <c r="D24" s="162">
        <v>0</v>
      </c>
      <c r="E24" s="162">
        <v>1</v>
      </c>
      <c r="F24" s="163">
        <v>0</v>
      </c>
      <c r="G24" s="163">
        <v>0</v>
      </c>
      <c r="H24" s="161">
        <f>SUM(B24:G24)</f>
        <v>1</v>
      </c>
      <c r="I24" s="162">
        <v>0</v>
      </c>
      <c r="J24" s="163">
        <v>0</v>
      </c>
      <c r="K24" s="253">
        <v>432</v>
      </c>
      <c r="L24" s="164">
        <v>395</v>
      </c>
      <c r="M24" s="165">
        <v>395</v>
      </c>
      <c r="N24" s="166">
        <f aca="true" t="shared" si="9" ref="N24:N35">B24/1</f>
        <v>0</v>
      </c>
      <c r="O24" s="167">
        <f aca="true" t="shared" si="10" ref="O24:O35">C24/1</f>
        <v>0</v>
      </c>
      <c r="P24" s="167">
        <f aca="true" t="shared" si="11" ref="P24:P35">D24/1</f>
        <v>0</v>
      </c>
      <c r="Q24" s="167">
        <f aca="true" t="shared" si="12" ref="Q24:Q35">E24/1</f>
        <v>1</v>
      </c>
      <c r="R24" s="167">
        <f aca="true" t="shared" si="13" ref="R24:R35">F24/1</f>
        <v>0</v>
      </c>
      <c r="S24" s="168">
        <f aca="true" t="shared" si="14" ref="S24:S35">G24/1</f>
        <v>0</v>
      </c>
      <c r="T24" s="197">
        <f>H24/6</f>
        <v>0.16666666666666666</v>
      </c>
      <c r="U24" s="198">
        <v>0</v>
      </c>
      <c r="V24" s="199">
        <v>0</v>
      </c>
      <c r="W24" s="254">
        <v>0.9171974522292994</v>
      </c>
      <c r="X24" s="167">
        <v>0.835095137</v>
      </c>
      <c r="Y24" s="169">
        <v>0.835095137421</v>
      </c>
    </row>
    <row r="25" spans="1:25" s="311" customFormat="1" ht="16.5" customHeight="1">
      <c r="A25" s="170" t="s">
        <v>1</v>
      </c>
      <c r="B25" s="172">
        <v>0</v>
      </c>
      <c r="C25" s="172">
        <v>0</v>
      </c>
      <c r="D25" s="172">
        <v>0</v>
      </c>
      <c r="E25" s="172">
        <v>0</v>
      </c>
      <c r="F25" s="173">
        <v>0</v>
      </c>
      <c r="G25" s="173">
        <v>0</v>
      </c>
      <c r="H25" s="171">
        <f aca="true" t="shared" si="15" ref="H25:H35">SUM(B25:G25)</f>
        <v>0</v>
      </c>
      <c r="I25" s="172">
        <v>0</v>
      </c>
      <c r="J25" s="173">
        <v>0</v>
      </c>
      <c r="K25" s="180">
        <v>478</v>
      </c>
      <c r="L25" s="174">
        <v>324</v>
      </c>
      <c r="M25" s="175">
        <v>391</v>
      </c>
      <c r="N25" s="176">
        <f t="shared" si="9"/>
        <v>0</v>
      </c>
      <c r="O25" s="177">
        <f t="shared" si="10"/>
        <v>0</v>
      </c>
      <c r="P25" s="177">
        <f t="shared" si="11"/>
        <v>0</v>
      </c>
      <c r="Q25" s="177">
        <f t="shared" si="12"/>
        <v>0</v>
      </c>
      <c r="R25" s="177">
        <f t="shared" si="13"/>
        <v>0</v>
      </c>
      <c r="S25" s="178">
        <f t="shared" si="14"/>
        <v>0</v>
      </c>
      <c r="T25" s="200">
        <f aca="true" t="shared" si="16" ref="T25:T35">H25/6</f>
        <v>0</v>
      </c>
      <c r="U25" s="201">
        <v>0</v>
      </c>
      <c r="V25" s="202">
        <v>0</v>
      </c>
      <c r="W25" s="184">
        <v>1.019189765458422</v>
      </c>
      <c r="X25" s="177">
        <v>0.684989429</v>
      </c>
      <c r="Y25" s="179">
        <v>0.828389830508</v>
      </c>
    </row>
    <row r="26" spans="1:25" s="311" customFormat="1" ht="16.5" customHeight="1">
      <c r="A26" s="170" t="s">
        <v>2</v>
      </c>
      <c r="B26" s="172">
        <v>0</v>
      </c>
      <c r="C26" s="172">
        <v>0</v>
      </c>
      <c r="D26" s="172">
        <v>0</v>
      </c>
      <c r="E26" s="172">
        <v>0</v>
      </c>
      <c r="F26" s="173">
        <v>0</v>
      </c>
      <c r="G26" s="173">
        <v>0</v>
      </c>
      <c r="H26" s="171">
        <f t="shared" si="15"/>
        <v>0</v>
      </c>
      <c r="I26" s="172">
        <v>0</v>
      </c>
      <c r="J26" s="173">
        <v>1</v>
      </c>
      <c r="K26" s="180">
        <v>454</v>
      </c>
      <c r="L26" s="174">
        <v>338</v>
      </c>
      <c r="M26" s="175">
        <v>417</v>
      </c>
      <c r="N26" s="176">
        <f t="shared" si="9"/>
        <v>0</v>
      </c>
      <c r="O26" s="177">
        <f t="shared" si="10"/>
        <v>0</v>
      </c>
      <c r="P26" s="177">
        <f t="shared" si="11"/>
        <v>0</v>
      </c>
      <c r="Q26" s="177">
        <f t="shared" si="12"/>
        <v>0</v>
      </c>
      <c r="R26" s="177">
        <f t="shared" si="13"/>
        <v>0</v>
      </c>
      <c r="S26" s="178">
        <f t="shared" si="14"/>
        <v>0</v>
      </c>
      <c r="T26" s="200">
        <f t="shared" si="16"/>
        <v>0</v>
      </c>
      <c r="U26" s="201">
        <v>0</v>
      </c>
      <c r="V26" s="202">
        <v>0.16666666666666666</v>
      </c>
      <c r="W26" s="184">
        <v>0.9680170575692963</v>
      </c>
      <c r="X26" s="177">
        <v>0.716101695</v>
      </c>
      <c r="Y26" s="179">
        <v>0.879746835443</v>
      </c>
    </row>
    <row r="27" spans="1:25" s="311" customFormat="1" ht="16.5" customHeight="1">
      <c r="A27" s="170" t="s">
        <v>3</v>
      </c>
      <c r="B27" s="172">
        <v>0</v>
      </c>
      <c r="C27" s="172">
        <v>0</v>
      </c>
      <c r="D27" s="172">
        <v>0</v>
      </c>
      <c r="E27" s="172">
        <v>0</v>
      </c>
      <c r="F27" s="173">
        <v>0</v>
      </c>
      <c r="G27" s="173">
        <v>0</v>
      </c>
      <c r="H27" s="171">
        <f t="shared" si="15"/>
        <v>0</v>
      </c>
      <c r="I27" s="172">
        <v>0</v>
      </c>
      <c r="J27" s="173">
        <v>1</v>
      </c>
      <c r="K27" s="180">
        <v>503</v>
      </c>
      <c r="L27" s="174">
        <v>386</v>
      </c>
      <c r="M27" s="175">
        <v>468</v>
      </c>
      <c r="N27" s="176">
        <f t="shared" si="9"/>
        <v>0</v>
      </c>
      <c r="O27" s="177">
        <f t="shared" si="10"/>
        <v>0</v>
      </c>
      <c r="P27" s="177">
        <f t="shared" si="11"/>
        <v>0</v>
      </c>
      <c r="Q27" s="177">
        <f t="shared" si="12"/>
        <v>0</v>
      </c>
      <c r="R27" s="177">
        <f t="shared" si="13"/>
        <v>0</v>
      </c>
      <c r="S27" s="178">
        <f t="shared" si="14"/>
        <v>0</v>
      </c>
      <c r="T27" s="200">
        <f t="shared" si="16"/>
        <v>0</v>
      </c>
      <c r="U27" s="201">
        <v>0</v>
      </c>
      <c r="V27" s="202">
        <v>0.16666666666666666</v>
      </c>
      <c r="W27" s="184">
        <v>1.0702127659574467</v>
      </c>
      <c r="X27" s="177">
        <v>0.823027719</v>
      </c>
      <c r="Y27" s="179">
        <v>0.985263157895</v>
      </c>
    </row>
    <row r="28" spans="1:25" s="311" customFormat="1" ht="16.5" customHeight="1">
      <c r="A28" s="170" t="s">
        <v>4</v>
      </c>
      <c r="B28" s="172">
        <v>0</v>
      </c>
      <c r="C28" s="172">
        <v>0</v>
      </c>
      <c r="D28" s="172">
        <v>0</v>
      </c>
      <c r="E28" s="172">
        <v>0</v>
      </c>
      <c r="F28" s="173">
        <v>0</v>
      </c>
      <c r="G28" s="173">
        <v>0</v>
      </c>
      <c r="H28" s="171">
        <f t="shared" si="15"/>
        <v>0</v>
      </c>
      <c r="I28" s="172">
        <v>2</v>
      </c>
      <c r="J28" s="173">
        <v>0</v>
      </c>
      <c r="K28" s="180">
        <v>665</v>
      </c>
      <c r="L28" s="174">
        <v>542</v>
      </c>
      <c r="M28" s="175">
        <v>528</v>
      </c>
      <c r="N28" s="176">
        <f t="shared" si="9"/>
        <v>0</v>
      </c>
      <c r="O28" s="177">
        <f t="shared" si="10"/>
        <v>0</v>
      </c>
      <c r="P28" s="177">
        <f t="shared" si="11"/>
        <v>0</v>
      </c>
      <c r="Q28" s="177">
        <f t="shared" si="12"/>
        <v>0</v>
      </c>
      <c r="R28" s="177">
        <f t="shared" si="13"/>
        <v>0</v>
      </c>
      <c r="S28" s="178">
        <f t="shared" si="14"/>
        <v>0</v>
      </c>
      <c r="T28" s="200">
        <f t="shared" si="16"/>
        <v>0</v>
      </c>
      <c r="U28" s="201">
        <v>0.3333333333333333</v>
      </c>
      <c r="V28" s="202">
        <v>0</v>
      </c>
      <c r="W28" s="184">
        <v>1.4179104477611941</v>
      </c>
      <c r="X28" s="177">
        <v>1.15319149</v>
      </c>
      <c r="Y28" s="179">
        <v>1.113924050633</v>
      </c>
    </row>
    <row r="29" spans="1:25" s="311" customFormat="1" ht="16.5" customHeight="1">
      <c r="A29" s="170" t="s">
        <v>5</v>
      </c>
      <c r="B29" s="181">
        <v>0</v>
      </c>
      <c r="C29" s="181">
        <v>0</v>
      </c>
      <c r="D29" s="181">
        <v>0</v>
      </c>
      <c r="E29" s="181">
        <v>0</v>
      </c>
      <c r="F29" s="182">
        <v>0</v>
      </c>
      <c r="G29" s="182">
        <v>0</v>
      </c>
      <c r="H29" s="180">
        <f t="shared" si="15"/>
        <v>0</v>
      </c>
      <c r="I29" s="181">
        <v>0</v>
      </c>
      <c r="J29" s="182">
        <v>1</v>
      </c>
      <c r="K29" s="180">
        <v>576</v>
      </c>
      <c r="L29" s="181">
        <v>491</v>
      </c>
      <c r="M29" s="183">
        <v>520</v>
      </c>
      <c r="N29" s="184">
        <f t="shared" si="9"/>
        <v>0</v>
      </c>
      <c r="O29" s="185">
        <f t="shared" si="10"/>
        <v>0</v>
      </c>
      <c r="P29" s="185">
        <f t="shared" si="11"/>
        <v>0</v>
      </c>
      <c r="Q29" s="185">
        <f t="shared" si="12"/>
        <v>0</v>
      </c>
      <c r="R29" s="185">
        <f t="shared" si="13"/>
        <v>0</v>
      </c>
      <c r="S29" s="186">
        <f t="shared" si="14"/>
        <v>0</v>
      </c>
      <c r="T29" s="203">
        <f t="shared" si="16"/>
        <v>0</v>
      </c>
      <c r="U29" s="204">
        <v>0</v>
      </c>
      <c r="V29" s="205">
        <v>0.16666666666666666</v>
      </c>
      <c r="W29" s="184">
        <v>1.263157894736842</v>
      </c>
      <c r="X29" s="185">
        <v>1.04246285</v>
      </c>
      <c r="Y29" s="187">
        <v>1.099365750529</v>
      </c>
    </row>
    <row r="30" spans="1:25" s="311" customFormat="1" ht="16.5" customHeight="1">
      <c r="A30" s="170" t="s">
        <v>6</v>
      </c>
      <c r="B30" s="181">
        <v>0</v>
      </c>
      <c r="C30" s="181">
        <v>0</v>
      </c>
      <c r="D30" s="181">
        <v>0</v>
      </c>
      <c r="E30" s="181">
        <v>0</v>
      </c>
      <c r="F30" s="182">
        <v>0</v>
      </c>
      <c r="G30" s="182">
        <v>0</v>
      </c>
      <c r="H30" s="180">
        <f t="shared" si="15"/>
        <v>0</v>
      </c>
      <c r="I30" s="181">
        <v>0</v>
      </c>
      <c r="J30" s="182">
        <v>0</v>
      </c>
      <c r="K30" s="180">
        <v>470</v>
      </c>
      <c r="L30" s="181">
        <v>409</v>
      </c>
      <c r="M30" s="183">
        <v>349</v>
      </c>
      <c r="N30" s="184">
        <f t="shared" si="9"/>
        <v>0</v>
      </c>
      <c r="O30" s="185">
        <f t="shared" si="10"/>
        <v>0</v>
      </c>
      <c r="P30" s="185">
        <f t="shared" si="11"/>
        <v>0</v>
      </c>
      <c r="Q30" s="185">
        <f t="shared" si="12"/>
        <v>0</v>
      </c>
      <c r="R30" s="185">
        <f t="shared" si="13"/>
        <v>0</v>
      </c>
      <c r="S30" s="186">
        <f t="shared" si="14"/>
        <v>0</v>
      </c>
      <c r="T30" s="203">
        <f t="shared" si="16"/>
        <v>0</v>
      </c>
      <c r="U30" s="204">
        <v>0</v>
      </c>
      <c r="V30" s="205">
        <v>0</v>
      </c>
      <c r="W30" s="184">
        <v>1.0284463894967177</v>
      </c>
      <c r="X30" s="185">
        <v>0.873931624</v>
      </c>
      <c r="Y30" s="187">
        <v>0.739406779661</v>
      </c>
    </row>
    <row r="31" spans="1:25" s="311" customFormat="1" ht="16.5" customHeight="1">
      <c r="A31" s="170" t="s">
        <v>7</v>
      </c>
      <c r="B31" s="181">
        <v>0</v>
      </c>
      <c r="C31" s="181">
        <v>0</v>
      </c>
      <c r="D31" s="181">
        <v>0</v>
      </c>
      <c r="E31" s="181">
        <v>0</v>
      </c>
      <c r="F31" s="182">
        <v>0</v>
      </c>
      <c r="G31" s="182">
        <v>0</v>
      </c>
      <c r="H31" s="180">
        <f t="shared" si="15"/>
        <v>0</v>
      </c>
      <c r="I31" s="181">
        <v>0</v>
      </c>
      <c r="J31" s="182">
        <v>0</v>
      </c>
      <c r="K31" s="180">
        <v>343</v>
      </c>
      <c r="L31" s="181">
        <v>357</v>
      </c>
      <c r="M31" s="183">
        <v>284</v>
      </c>
      <c r="N31" s="184">
        <f t="shared" si="9"/>
        <v>0</v>
      </c>
      <c r="O31" s="185">
        <f t="shared" si="10"/>
        <v>0</v>
      </c>
      <c r="P31" s="185">
        <f t="shared" si="11"/>
        <v>0</v>
      </c>
      <c r="Q31" s="185">
        <f t="shared" si="12"/>
        <v>0</v>
      </c>
      <c r="R31" s="185">
        <f t="shared" si="13"/>
        <v>0</v>
      </c>
      <c r="S31" s="186">
        <f t="shared" si="14"/>
        <v>0</v>
      </c>
      <c r="T31" s="203">
        <f t="shared" si="16"/>
        <v>0</v>
      </c>
      <c r="U31" s="204">
        <v>0</v>
      </c>
      <c r="V31" s="205">
        <v>0</v>
      </c>
      <c r="W31" s="184">
        <v>0.7456521739130435</v>
      </c>
      <c r="X31" s="185">
        <v>0.759574468</v>
      </c>
      <c r="Y31" s="187">
        <v>0.599156118143</v>
      </c>
    </row>
    <row r="32" spans="1:25" s="311" customFormat="1" ht="16.5" customHeight="1">
      <c r="A32" s="170" t="s">
        <v>8</v>
      </c>
      <c r="B32" s="181">
        <v>0</v>
      </c>
      <c r="C32" s="181">
        <v>0</v>
      </c>
      <c r="D32" s="181">
        <v>0</v>
      </c>
      <c r="E32" s="181">
        <v>0</v>
      </c>
      <c r="F32" s="182">
        <v>0</v>
      </c>
      <c r="G32" s="182">
        <v>0</v>
      </c>
      <c r="H32" s="180">
        <f t="shared" si="15"/>
        <v>0</v>
      </c>
      <c r="I32" s="181">
        <v>0</v>
      </c>
      <c r="J32" s="182">
        <v>0</v>
      </c>
      <c r="K32" s="180">
        <v>291</v>
      </c>
      <c r="L32" s="181">
        <v>340</v>
      </c>
      <c r="M32" s="183">
        <v>291</v>
      </c>
      <c r="N32" s="184">
        <f t="shared" si="9"/>
        <v>0</v>
      </c>
      <c r="O32" s="185">
        <f t="shared" si="10"/>
        <v>0</v>
      </c>
      <c r="P32" s="185">
        <f t="shared" si="11"/>
        <v>0</v>
      </c>
      <c r="Q32" s="185">
        <f t="shared" si="12"/>
        <v>0</v>
      </c>
      <c r="R32" s="185">
        <f t="shared" si="13"/>
        <v>0</v>
      </c>
      <c r="S32" s="186">
        <f t="shared" si="14"/>
        <v>0</v>
      </c>
      <c r="T32" s="203">
        <f t="shared" si="16"/>
        <v>0</v>
      </c>
      <c r="U32" s="204">
        <v>0</v>
      </c>
      <c r="V32" s="205">
        <v>0</v>
      </c>
      <c r="W32" s="184">
        <v>0.6367614879649891</v>
      </c>
      <c r="X32" s="185">
        <v>0.729613734</v>
      </c>
      <c r="Y32" s="187">
        <v>0.617834394904</v>
      </c>
    </row>
    <row r="33" spans="1:25" s="311" customFormat="1" ht="16.5" customHeight="1">
      <c r="A33" s="170" t="s">
        <v>9</v>
      </c>
      <c r="B33" s="181">
        <v>0</v>
      </c>
      <c r="C33" s="181">
        <v>0</v>
      </c>
      <c r="D33" s="181">
        <v>0</v>
      </c>
      <c r="E33" s="181">
        <v>0</v>
      </c>
      <c r="F33" s="182">
        <v>0</v>
      </c>
      <c r="G33" s="182">
        <v>0</v>
      </c>
      <c r="H33" s="180">
        <f t="shared" si="15"/>
        <v>0</v>
      </c>
      <c r="I33" s="181">
        <v>0</v>
      </c>
      <c r="J33" s="182">
        <v>0</v>
      </c>
      <c r="K33" s="180">
        <v>393</v>
      </c>
      <c r="L33" s="181">
        <v>349</v>
      </c>
      <c r="M33" s="183">
        <v>478</v>
      </c>
      <c r="N33" s="184">
        <f t="shared" si="9"/>
        <v>0</v>
      </c>
      <c r="O33" s="185">
        <f t="shared" si="10"/>
        <v>0</v>
      </c>
      <c r="P33" s="185">
        <f t="shared" si="11"/>
        <v>0</v>
      </c>
      <c r="Q33" s="185">
        <f t="shared" si="12"/>
        <v>0</v>
      </c>
      <c r="R33" s="185">
        <f t="shared" si="13"/>
        <v>0</v>
      </c>
      <c r="S33" s="186">
        <f t="shared" si="14"/>
        <v>0</v>
      </c>
      <c r="T33" s="203">
        <f t="shared" si="16"/>
        <v>0</v>
      </c>
      <c r="U33" s="204">
        <v>0</v>
      </c>
      <c r="V33" s="205">
        <v>0</v>
      </c>
      <c r="W33" s="184">
        <v>0.8580786026200873</v>
      </c>
      <c r="X33" s="185">
        <v>0.745726496</v>
      </c>
      <c r="Y33" s="187">
        <v>1.010570824524</v>
      </c>
    </row>
    <row r="34" spans="1:25" s="311" customFormat="1" ht="16.5" customHeight="1">
      <c r="A34" s="170" t="s">
        <v>10</v>
      </c>
      <c r="B34" s="181">
        <v>0</v>
      </c>
      <c r="C34" s="181">
        <v>0</v>
      </c>
      <c r="D34" s="181">
        <v>0</v>
      </c>
      <c r="E34" s="181">
        <v>0</v>
      </c>
      <c r="F34" s="182">
        <v>0</v>
      </c>
      <c r="G34" s="182">
        <v>0</v>
      </c>
      <c r="H34" s="180">
        <f>SUM(B34:G34)</f>
        <v>0</v>
      </c>
      <c r="I34" s="181">
        <v>0</v>
      </c>
      <c r="J34" s="182">
        <v>0</v>
      </c>
      <c r="K34" s="180">
        <v>481</v>
      </c>
      <c r="L34" s="181">
        <v>406</v>
      </c>
      <c r="M34" s="183">
        <v>521</v>
      </c>
      <c r="N34" s="184">
        <f t="shared" si="9"/>
        <v>0</v>
      </c>
      <c r="O34" s="185">
        <f t="shared" si="10"/>
        <v>0</v>
      </c>
      <c r="P34" s="185">
        <f t="shared" si="11"/>
        <v>0</v>
      </c>
      <c r="Q34" s="185">
        <f t="shared" si="12"/>
        <v>0</v>
      </c>
      <c r="R34" s="185">
        <f t="shared" si="13"/>
        <v>0</v>
      </c>
      <c r="S34" s="186">
        <f t="shared" si="14"/>
        <v>0</v>
      </c>
      <c r="T34" s="203">
        <f t="shared" si="16"/>
        <v>0</v>
      </c>
      <c r="U34" s="204">
        <v>0</v>
      </c>
      <c r="V34" s="205">
        <v>0</v>
      </c>
      <c r="W34" s="184">
        <v>1.0502183406113537</v>
      </c>
      <c r="X34" s="185">
        <v>0.861995754</v>
      </c>
      <c r="Y34" s="187">
        <v>1.106157112527</v>
      </c>
    </row>
    <row r="35" spans="1:25" s="311" customFormat="1" ht="16.5" customHeight="1">
      <c r="A35" s="188" t="s">
        <v>11</v>
      </c>
      <c r="B35" s="190">
        <v>0</v>
      </c>
      <c r="C35" s="190">
        <v>0</v>
      </c>
      <c r="D35" s="190">
        <v>0</v>
      </c>
      <c r="E35" s="190">
        <v>0</v>
      </c>
      <c r="F35" s="191">
        <v>0</v>
      </c>
      <c r="G35" s="191">
        <v>0</v>
      </c>
      <c r="H35" s="189">
        <f t="shared" si="15"/>
        <v>0</v>
      </c>
      <c r="I35" s="190">
        <v>1</v>
      </c>
      <c r="J35" s="191">
        <v>0</v>
      </c>
      <c r="K35" s="189">
        <v>573</v>
      </c>
      <c r="L35" s="190">
        <v>436</v>
      </c>
      <c r="M35" s="192">
        <v>615</v>
      </c>
      <c r="N35" s="193">
        <f t="shared" si="9"/>
        <v>0</v>
      </c>
      <c r="O35" s="194">
        <f t="shared" si="10"/>
        <v>0</v>
      </c>
      <c r="P35" s="194">
        <f t="shared" si="11"/>
        <v>0</v>
      </c>
      <c r="Q35" s="194">
        <f t="shared" si="12"/>
        <v>0</v>
      </c>
      <c r="R35" s="194">
        <f t="shared" si="13"/>
        <v>0</v>
      </c>
      <c r="S35" s="195">
        <f t="shared" si="14"/>
        <v>0</v>
      </c>
      <c r="T35" s="206">
        <f t="shared" si="16"/>
        <v>0</v>
      </c>
      <c r="U35" s="207">
        <v>0.16666666666666666</v>
      </c>
      <c r="V35" s="208">
        <v>0</v>
      </c>
      <c r="W35" s="193">
        <v>1.2483660130718954</v>
      </c>
      <c r="X35" s="194">
        <v>0.921775899</v>
      </c>
      <c r="Y35" s="196">
        <v>1.302966101695</v>
      </c>
    </row>
    <row r="36" spans="1:25" s="311" customFormat="1" ht="21.75" customHeight="1">
      <c r="A36" s="312" t="s">
        <v>60</v>
      </c>
      <c r="B36" s="87">
        <f aca="true" t="shared" si="17" ref="B36:Y36">SUM(B24:B35)</f>
        <v>0</v>
      </c>
      <c r="C36" s="88">
        <f t="shared" si="17"/>
        <v>0</v>
      </c>
      <c r="D36" s="88">
        <f t="shared" si="17"/>
        <v>0</v>
      </c>
      <c r="E36" s="88">
        <f t="shared" si="17"/>
        <v>1</v>
      </c>
      <c r="F36" s="88">
        <f t="shared" si="17"/>
        <v>0</v>
      </c>
      <c r="G36" s="89">
        <f t="shared" si="17"/>
        <v>0</v>
      </c>
      <c r="H36" s="87">
        <f t="shared" si="17"/>
        <v>1</v>
      </c>
      <c r="I36" s="88">
        <f t="shared" si="17"/>
        <v>3</v>
      </c>
      <c r="J36" s="89">
        <f t="shared" si="17"/>
        <v>3</v>
      </c>
      <c r="K36" s="90">
        <f t="shared" si="17"/>
        <v>5659</v>
      </c>
      <c r="L36" s="88">
        <f t="shared" si="17"/>
        <v>4773</v>
      </c>
      <c r="M36" s="146">
        <f t="shared" si="17"/>
        <v>5257</v>
      </c>
      <c r="N36" s="156">
        <f t="shared" si="17"/>
        <v>0</v>
      </c>
      <c r="O36" s="157">
        <f t="shared" si="17"/>
        <v>0</v>
      </c>
      <c r="P36" s="157">
        <f t="shared" si="17"/>
        <v>0</v>
      </c>
      <c r="Q36" s="157">
        <f t="shared" si="17"/>
        <v>1</v>
      </c>
      <c r="R36" s="157">
        <f t="shared" si="17"/>
        <v>0</v>
      </c>
      <c r="S36" s="158">
        <f t="shared" si="17"/>
        <v>0</v>
      </c>
      <c r="T36" s="96">
        <f t="shared" si="17"/>
        <v>0.16666666666666666</v>
      </c>
      <c r="U36" s="94">
        <f t="shared" si="17"/>
        <v>0.5</v>
      </c>
      <c r="V36" s="95">
        <f t="shared" si="17"/>
        <v>0.5</v>
      </c>
      <c r="W36" s="97">
        <f t="shared" si="17"/>
        <v>12.223208391390589</v>
      </c>
      <c r="X36" s="94">
        <f t="shared" si="17"/>
        <v>10.147486295</v>
      </c>
      <c r="Y36" s="147">
        <f t="shared" si="17"/>
        <v>11.117876093883</v>
      </c>
    </row>
    <row r="37" spans="1:25" ht="15" customHeight="1">
      <c r="A37" s="1"/>
      <c r="B37" s="1"/>
      <c r="C37" s="1"/>
      <c r="D37" s="1"/>
      <c r="E37" s="1"/>
      <c r="F37" s="1"/>
      <c r="G37" s="1"/>
      <c r="H37" s="1"/>
      <c r="J37" s="149"/>
      <c r="L37" s="1"/>
      <c r="M37" s="1"/>
      <c r="N37" s="238" t="s">
        <v>109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50"/>
    </row>
    <row r="38" ht="21.75" customHeight="1"/>
    <row r="39" spans="1:25" ht="25.5" customHeight="1">
      <c r="A39" s="101" t="s">
        <v>82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6.5" customHeight="1">
      <c r="A40" s="153"/>
      <c r="B40" s="387" t="s">
        <v>56</v>
      </c>
      <c r="C40" s="385"/>
      <c r="D40" s="385"/>
      <c r="E40" s="385"/>
      <c r="F40" s="385"/>
      <c r="G40" s="385"/>
      <c r="H40" s="385"/>
      <c r="I40" s="385"/>
      <c r="J40" s="385"/>
      <c r="K40" s="385"/>
      <c r="L40" s="385"/>
      <c r="M40" s="388"/>
      <c r="N40" s="384" t="s">
        <v>91</v>
      </c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2"/>
    </row>
    <row r="41" spans="1:25" ht="16.5" customHeight="1">
      <c r="A41" s="154"/>
      <c r="B41" s="389" t="s">
        <v>98</v>
      </c>
      <c r="C41" s="390"/>
      <c r="D41" s="390"/>
      <c r="E41" s="390"/>
      <c r="F41" s="390"/>
      <c r="G41" s="424"/>
      <c r="H41" s="391" t="s">
        <v>53</v>
      </c>
      <c r="I41" s="392"/>
      <c r="J41" s="392"/>
      <c r="K41" s="395" t="s">
        <v>59</v>
      </c>
      <c r="L41" s="396"/>
      <c r="M41" s="397"/>
      <c r="N41" s="389" t="s">
        <v>98</v>
      </c>
      <c r="O41" s="390"/>
      <c r="P41" s="390"/>
      <c r="Q41" s="390"/>
      <c r="R41" s="390"/>
      <c r="S41" s="424"/>
      <c r="T41" s="393" t="s">
        <v>57</v>
      </c>
      <c r="U41" s="394"/>
      <c r="V41" s="394"/>
      <c r="W41" s="406" t="s">
        <v>58</v>
      </c>
      <c r="X41" s="407"/>
      <c r="Y41" s="408"/>
    </row>
    <row r="42" spans="1:25" ht="81.75" customHeight="1">
      <c r="A42" s="155" t="s">
        <v>54</v>
      </c>
      <c r="B42" s="119" t="s">
        <v>83</v>
      </c>
      <c r="C42" s="120" t="s">
        <v>84</v>
      </c>
      <c r="D42" s="120" t="s">
        <v>85</v>
      </c>
      <c r="E42" s="120" t="s">
        <v>86</v>
      </c>
      <c r="F42" s="120" t="s">
        <v>87</v>
      </c>
      <c r="G42" s="121" t="s">
        <v>88</v>
      </c>
      <c r="H42" s="107">
        <v>2010</v>
      </c>
      <c r="I42" s="108">
        <v>2009</v>
      </c>
      <c r="J42" s="109">
        <v>2008</v>
      </c>
      <c r="K42" s="107">
        <v>2010</v>
      </c>
      <c r="L42" s="108">
        <v>2009</v>
      </c>
      <c r="M42" s="122">
        <v>2008</v>
      </c>
      <c r="N42" s="119" t="s">
        <v>83</v>
      </c>
      <c r="O42" s="120" t="s">
        <v>84</v>
      </c>
      <c r="P42" s="120" t="s">
        <v>85</v>
      </c>
      <c r="Q42" s="120" t="s">
        <v>86</v>
      </c>
      <c r="R42" s="120" t="s">
        <v>87</v>
      </c>
      <c r="S42" s="121" t="s">
        <v>88</v>
      </c>
      <c r="T42" s="107">
        <v>2010</v>
      </c>
      <c r="U42" s="108">
        <v>2009</v>
      </c>
      <c r="V42" s="109">
        <v>2008</v>
      </c>
      <c r="W42" s="107">
        <v>2010</v>
      </c>
      <c r="X42" s="108">
        <v>2009</v>
      </c>
      <c r="Y42" s="123">
        <v>2008</v>
      </c>
    </row>
    <row r="43" spans="1:25" s="311" customFormat="1" ht="16.5" customHeight="1">
      <c r="A43" s="160" t="s">
        <v>0</v>
      </c>
      <c r="B43" s="161">
        <v>0</v>
      </c>
      <c r="C43" s="162">
        <v>0</v>
      </c>
      <c r="D43" s="162">
        <v>0</v>
      </c>
      <c r="E43" s="162">
        <v>0</v>
      </c>
      <c r="F43" s="162">
        <v>0</v>
      </c>
      <c r="G43" s="163">
        <v>0</v>
      </c>
      <c r="H43" s="161">
        <f>SUM(B43:G43)</f>
        <v>0</v>
      </c>
      <c r="I43" s="162">
        <v>0</v>
      </c>
      <c r="J43" s="163">
        <v>0</v>
      </c>
      <c r="K43" s="253">
        <v>25</v>
      </c>
      <c r="L43" s="231">
        <v>40</v>
      </c>
      <c r="M43" s="165">
        <v>33</v>
      </c>
      <c r="N43" s="166">
        <f aca="true" t="shared" si="18" ref="N43:S43">B43/1</f>
        <v>0</v>
      </c>
      <c r="O43" s="167">
        <f t="shared" si="18"/>
        <v>0</v>
      </c>
      <c r="P43" s="167">
        <f t="shared" si="18"/>
        <v>0</v>
      </c>
      <c r="Q43" s="167">
        <f t="shared" si="18"/>
        <v>0</v>
      </c>
      <c r="R43" s="167">
        <f t="shared" si="18"/>
        <v>0</v>
      </c>
      <c r="S43" s="168">
        <f t="shared" si="18"/>
        <v>0</v>
      </c>
      <c r="T43" s="197">
        <f>H43/6</f>
        <v>0</v>
      </c>
      <c r="U43" s="198">
        <v>0</v>
      </c>
      <c r="V43" s="199">
        <v>0</v>
      </c>
      <c r="W43" s="254">
        <v>0.05307855626326964</v>
      </c>
      <c r="X43" s="167">
        <v>0.084566596</v>
      </c>
      <c r="Y43" s="169">
        <v>0.06976744186</v>
      </c>
    </row>
    <row r="44" spans="1:25" s="311" customFormat="1" ht="16.5" customHeight="1">
      <c r="A44" s="170" t="s">
        <v>1</v>
      </c>
      <c r="B44" s="171">
        <v>0</v>
      </c>
      <c r="C44" s="172">
        <v>0</v>
      </c>
      <c r="D44" s="172">
        <v>0</v>
      </c>
      <c r="E44" s="172">
        <v>0</v>
      </c>
      <c r="F44" s="172">
        <v>0</v>
      </c>
      <c r="G44" s="173">
        <v>0</v>
      </c>
      <c r="H44" s="171">
        <f aca="true" t="shared" si="19" ref="H44:H54">SUM(B44:G44)</f>
        <v>0</v>
      </c>
      <c r="I44" s="172">
        <v>0</v>
      </c>
      <c r="J44" s="173">
        <v>0</v>
      </c>
      <c r="K44" s="180">
        <v>28</v>
      </c>
      <c r="L44" s="232">
        <v>28</v>
      </c>
      <c r="M44" s="175">
        <v>30</v>
      </c>
      <c r="N44" s="176">
        <f aca="true" t="shared" si="20" ref="N44:N54">B44/1</f>
        <v>0</v>
      </c>
      <c r="O44" s="177">
        <f aca="true" t="shared" si="21" ref="O44:O54">C44/1</f>
        <v>0</v>
      </c>
      <c r="P44" s="177">
        <f aca="true" t="shared" si="22" ref="P44:P54">D44/1</f>
        <v>0</v>
      </c>
      <c r="Q44" s="177">
        <f aca="true" t="shared" si="23" ref="Q44:Q54">E44/1</f>
        <v>0</v>
      </c>
      <c r="R44" s="177">
        <f aca="true" t="shared" si="24" ref="R44:R54">F44/1</f>
        <v>0</v>
      </c>
      <c r="S44" s="178">
        <f aca="true" t="shared" si="25" ref="S44:S54">G44/1</f>
        <v>0</v>
      </c>
      <c r="T44" s="200">
        <f aca="true" t="shared" si="26" ref="T44:T54">H44/6</f>
        <v>0</v>
      </c>
      <c r="U44" s="201">
        <v>0</v>
      </c>
      <c r="V44" s="202">
        <v>0</v>
      </c>
      <c r="W44" s="184">
        <v>0.05970149253731343</v>
      </c>
      <c r="X44" s="177">
        <v>0.059196617</v>
      </c>
      <c r="Y44" s="179">
        <v>0.063559322034</v>
      </c>
    </row>
    <row r="45" spans="1:25" s="311" customFormat="1" ht="16.5" customHeight="1">
      <c r="A45" s="170" t="s">
        <v>2</v>
      </c>
      <c r="B45" s="171">
        <v>0</v>
      </c>
      <c r="C45" s="172">
        <v>0</v>
      </c>
      <c r="D45" s="172">
        <v>0</v>
      </c>
      <c r="E45" s="172">
        <v>0</v>
      </c>
      <c r="F45" s="172">
        <v>0</v>
      </c>
      <c r="G45" s="173">
        <v>0</v>
      </c>
      <c r="H45" s="171">
        <f t="shared" si="19"/>
        <v>0</v>
      </c>
      <c r="I45" s="172">
        <v>0</v>
      </c>
      <c r="J45" s="173">
        <v>0</v>
      </c>
      <c r="K45" s="180">
        <v>28</v>
      </c>
      <c r="L45" s="232">
        <v>34</v>
      </c>
      <c r="M45" s="175">
        <v>41</v>
      </c>
      <c r="N45" s="176">
        <f t="shared" si="20"/>
        <v>0</v>
      </c>
      <c r="O45" s="177">
        <f t="shared" si="21"/>
        <v>0</v>
      </c>
      <c r="P45" s="177">
        <f t="shared" si="22"/>
        <v>0</v>
      </c>
      <c r="Q45" s="177">
        <f t="shared" si="23"/>
        <v>0</v>
      </c>
      <c r="R45" s="177">
        <f t="shared" si="24"/>
        <v>0</v>
      </c>
      <c r="S45" s="178">
        <f t="shared" si="25"/>
        <v>0</v>
      </c>
      <c r="T45" s="200">
        <f t="shared" si="26"/>
        <v>0</v>
      </c>
      <c r="U45" s="201">
        <v>0</v>
      </c>
      <c r="V45" s="202">
        <v>0</v>
      </c>
      <c r="W45" s="184">
        <v>0.05970149253731343</v>
      </c>
      <c r="X45" s="177">
        <v>0.072033898</v>
      </c>
      <c r="Y45" s="179">
        <v>0.086497890295</v>
      </c>
    </row>
    <row r="46" spans="1:25" s="311" customFormat="1" ht="16.5" customHeight="1">
      <c r="A46" s="170" t="s">
        <v>3</v>
      </c>
      <c r="B46" s="171">
        <v>0</v>
      </c>
      <c r="C46" s="172">
        <v>0</v>
      </c>
      <c r="D46" s="172">
        <v>0</v>
      </c>
      <c r="E46" s="172">
        <v>0</v>
      </c>
      <c r="F46" s="172">
        <v>0</v>
      </c>
      <c r="G46" s="173">
        <v>0</v>
      </c>
      <c r="H46" s="171">
        <f t="shared" si="19"/>
        <v>0</v>
      </c>
      <c r="I46" s="172">
        <v>0</v>
      </c>
      <c r="J46" s="173">
        <v>0</v>
      </c>
      <c r="K46" s="180">
        <v>28</v>
      </c>
      <c r="L46" s="232">
        <v>36</v>
      </c>
      <c r="M46" s="175">
        <v>31</v>
      </c>
      <c r="N46" s="176">
        <f t="shared" si="20"/>
        <v>0</v>
      </c>
      <c r="O46" s="177">
        <f t="shared" si="21"/>
        <v>0</v>
      </c>
      <c r="P46" s="177">
        <f t="shared" si="22"/>
        <v>0</v>
      </c>
      <c r="Q46" s="177">
        <f t="shared" si="23"/>
        <v>0</v>
      </c>
      <c r="R46" s="177">
        <f t="shared" si="24"/>
        <v>0</v>
      </c>
      <c r="S46" s="178">
        <f t="shared" si="25"/>
        <v>0</v>
      </c>
      <c r="T46" s="200">
        <f t="shared" si="26"/>
        <v>0</v>
      </c>
      <c r="U46" s="201">
        <v>0</v>
      </c>
      <c r="V46" s="202">
        <v>0</v>
      </c>
      <c r="W46" s="184">
        <v>0.059574468085106386</v>
      </c>
      <c r="X46" s="177">
        <v>0.076759062</v>
      </c>
      <c r="Y46" s="179">
        <v>0.065263157895</v>
      </c>
    </row>
    <row r="47" spans="1:25" s="311" customFormat="1" ht="16.5" customHeight="1">
      <c r="A47" s="170" t="s">
        <v>4</v>
      </c>
      <c r="B47" s="171">
        <v>0</v>
      </c>
      <c r="C47" s="172">
        <v>0</v>
      </c>
      <c r="D47" s="172">
        <v>0</v>
      </c>
      <c r="E47" s="172">
        <v>0</v>
      </c>
      <c r="F47" s="172">
        <v>0</v>
      </c>
      <c r="G47" s="173">
        <v>0</v>
      </c>
      <c r="H47" s="171">
        <f t="shared" si="19"/>
        <v>0</v>
      </c>
      <c r="I47" s="172">
        <v>1</v>
      </c>
      <c r="J47" s="173">
        <v>0</v>
      </c>
      <c r="K47" s="180">
        <v>36</v>
      </c>
      <c r="L47" s="232">
        <v>24</v>
      </c>
      <c r="M47" s="175">
        <v>35</v>
      </c>
      <c r="N47" s="176">
        <f t="shared" si="20"/>
        <v>0</v>
      </c>
      <c r="O47" s="177">
        <f t="shared" si="21"/>
        <v>0</v>
      </c>
      <c r="P47" s="177">
        <f t="shared" si="22"/>
        <v>0</v>
      </c>
      <c r="Q47" s="177">
        <f t="shared" si="23"/>
        <v>0</v>
      </c>
      <c r="R47" s="177">
        <f t="shared" si="24"/>
        <v>0</v>
      </c>
      <c r="S47" s="178">
        <f t="shared" si="25"/>
        <v>0</v>
      </c>
      <c r="T47" s="200">
        <f t="shared" si="26"/>
        <v>0</v>
      </c>
      <c r="U47" s="201">
        <v>0.16666666666666666</v>
      </c>
      <c r="V47" s="202">
        <v>0</v>
      </c>
      <c r="W47" s="184">
        <v>0.0767590618336887</v>
      </c>
      <c r="X47" s="177">
        <v>0.05106383</v>
      </c>
      <c r="Y47" s="179">
        <v>0.073839662447</v>
      </c>
    </row>
    <row r="48" spans="1:25" s="311" customFormat="1" ht="16.5" customHeight="1">
      <c r="A48" s="170" t="s">
        <v>5</v>
      </c>
      <c r="B48" s="180">
        <v>0</v>
      </c>
      <c r="C48" s="181">
        <v>0</v>
      </c>
      <c r="D48" s="181">
        <v>0</v>
      </c>
      <c r="E48" s="181">
        <v>0</v>
      </c>
      <c r="F48" s="181">
        <v>0</v>
      </c>
      <c r="G48" s="182">
        <v>0</v>
      </c>
      <c r="H48" s="180">
        <f t="shared" si="19"/>
        <v>0</v>
      </c>
      <c r="I48" s="181">
        <v>0</v>
      </c>
      <c r="J48" s="182">
        <v>0</v>
      </c>
      <c r="K48" s="180">
        <v>38</v>
      </c>
      <c r="L48" s="233">
        <v>41</v>
      </c>
      <c r="M48" s="183">
        <v>42</v>
      </c>
      <c r="N48" s="184">
        <f t="shared" si="20"/>
        <v>0</v>
      </c>
      <c r="O48" s="185">
        <f t="shared" si="21"/>
        <v>0</v>
      </c>
      <c r="P48" s="185">
        <f t="shared" si="22"/>
        <v>0</v>
      </c>
      <c r="Q48" s="185">
        <f t="shared" si="23"/>
        <v>0</v>
      </c>
      <c r="R48" s="185">
        <f t="shared" si="24"/>
        <v>0</v>
      </c>
      <c r="S48" s="186">
        <f t="shared" si="25"/>
        <v>0</v>
      </c>
      <c r="T48" s="203">
        <f t="shared" si="26"/>
        <v>0</v>
      </c>
      <c r="U48" s="204">
        <v>0</v>
      </c>
      <c r="V48" s="205">
        <v>0</v>
      </c>
      <c r="W48" s="184">
        <v>0.08333333333333333</v>
      </c>
      <c r="X48" s="185">
        <v>0.087048832</v>
      </c>
      <c r="Y48" s="187">
        <v>0.088794926004</v>
      </c>
    </row>
    <row r="49" spans="1:25" s="311" customFormat="1" ht="16.5" customHeight="1">
      <c r="A49" s="170" t="s">
        <v>6</v>
      </c>
      <c r="B49" s="180">
        <v>0</v>
      </c>
      <c r="C49" s="181">
        <v>0</v>
      </c>
      <c r="D49" s="181">
        <v>0</v>
      </c>
      <c r="E49" s="181">
        <v>0</v>
      </c>
      <c r="F49" s="181">
        <v>0</v>
      </c>
      <c r="G49" s="182">
        <v>0</v>
      </c>
      <c r="H49" s="180">
        <f t="shared" si="19"/>
        <v>0</v>
      </c>
      <c r="I49" s="181">
        <v>0</v>
      </c>
      <c r="J49" s="182">
        <v>0</v>
      </c>
      <c r="K49" s="180">
        <v>40</v>
      </c>
      <c r="L49" s="233">
        <v>46</v>
      </c>
      <c r="M49" s="183">
        <v>44</v>
      </c>
      <c r="N49" s="184">
        <f t="shared" si="20"/>
        <v>0</v>
      </c>
      <c r="O49" s="185">
        <f t="shared" si="21"/>
        <v>0</v>
      </c>
      <c r="P49" s="185">
        <f t="shared" si="22"/>
        <v>0</v>
      </c>
      <c r="Q49" s="185">
        <f t="shared" si="23"/>
        <v>0</v>
      </c>
      <c r="R49" s="185">
        <f t="shared" si="24"/>
        <v>0</v>
      </c>
      <c r="S49" s="186">
        <f t="shared" si="25"/>
        <v>0</v>
      </c>
      <c r="T49" s="203">
        <f t="shared" si="26"/>
        <v>0</v>
      </c>
      <c r="U49" s="204">
        <v>0</v>
      </c>
      <c r="V49" s="205">
        <v>0</v>
      </c>
      <c r="W49" s="184">
        <v>0.087527352297593</v>
      </c>
      <c r="X49" s="185">
        <v>0.098290598</v>
      </c>
      <c r="Y49" s="187">
        <v>0.093220338983</v>
      </c>
    </row>
    <row r="50" spans="1:25" s="311" customFormat="1" ht="16.5" customHeight="1">
      <c r="A50" s="170" t="s">
        <v>7</v>
      </c>
      <c r="B50" s="180">
        <v>0</v>
      </c>
      <c r="C50" s="181">
        <v>1</v>
      </c>
      <c r="D50" s="181">
        <v>0</v>
      </c>
      <c r="E50" s="181">
        <v>0</v>
      </c>
      <c r="F50" s="181">
        <v>0</v>
      </c>
      <c r="G50" s="182">
        <v>0</v>
      </c>
      <c r="H50" s="180">
        <f t="shared" si="19"/>
        <v>1</v>
      </c>
      <c r="I50" s="181">
        <v>0</v>
      </c>
      <c r="J50" s="182">
        <v>0</v>
      </c>
      <c r="K50" s="180">
        <v>57</v>
      </c>
      <c r="L50" s="233">
        <v>44</v>
      </c>
      <c r="M50" s="183">
        <v>38</v>
      </c>
      <c r="N50" s="184">
        <f t="shared" si="20"/>
        <v>0</v>
      </c>
      <c r="O50" s="185">
        <f t="shared" si="21"/>
        <v>1</v>
      </c>
      <c r="P50" s="185">
        <f t="shared" si="22"/>
        <v>0</v>
      </c>
      <c r="Q50" s="185">
        <f t="shared" si="23"/>
        <v>0</v>
      </c>
      <c r="R50" s="185">
        <f t="shared" si="24"/>
        <v>0</v>
      </c>
      <c r="S50" s="186">
        <f t="shared" si="25"/>
        <v>0</v>
      </c>
      <c r="T50" s="203">
        <f t="shared" si="26"/>
        <v>0.16666666666666666</v>
      </c>
      <c r="U50" s="204">
        <v>0</v>
      </c>
      <c r="V50" s="205">
        <v>0</v>
      </c>
      <c r="W50" s="184">
        <v>0.12391304347826088</v>
      </c>
      <c r="X50" s="185">
        <v>0.093617021</v>
      </c>
      <c r="Y50" s="187">
        <v>0.080168776371</v>
      </c>
    </row>
    <row r="51" spans="1:25" s="311" customFormat="1" ht="16.5" customHeight="1">
      <c r="A51" s="170" t="s">
        <v>8</v>
      </c>
      <c r="B51" s="180">
        <v>0</v>
      </c>
      <c r="C51" s="181">
        <v>0</v>
      </c>
      <c r="D51" s="181">
        <v>0</v>
      </c>
      <c r="E51" s="181">
        <v>1</v>
      </c>
      <c r="F51" s="181">
        <v>0</v>
      </c>
      <c r="G51" s="182">
        <v>0</v>
      </c>
      <c r="H51" s="180">
        <f t="shared" si="19"/>
        <v>1</v>
      </c>
      <c r="I51" s="181">
        <v>0</v>
      </c>
      <c r="J51" s="182">
        <v>1</v>
      </c>
      <c r="K51" s="180">
        <v>53</v>
      </c>
      <c r="L51" s="233">
        <v>46</v>
      </c>
      <c r="M51" s="183">
        <v>44</v>
      </c>
      <c r="N51" s="184">
        <f t="shared" si="20"/>
        <v>0</v>
      </c>
      <c r="O51" s="185">
        <f t="shared" si="21"/>
        <v>0</v>
      </c>
      <c r="P51" s="185">
        <f t="shared" si="22"/>
        <v>0</v>
      </c>
      <c r="Q51" s="185">
        <f t="shared" si="23"/>
        <v>1</v>
      </c>
      <c r="R51" s="185">
        <f t="shared" si="24"/>
        <v>0</v>
      </c>
      <c r="S51" s="186">
        <f t="shared" si="25"/>
        <v>0</v>
      </c>
      <c r="T51" s="203">
        <f t="shared" si="26"/>
        <v>0.16666666666666666</v>
      </c>
      <c r="U51" s="204">
        <v>0</v>
      </c>
      <c r="V51" s="205">
        <v>0.16666666666666666</v>
      </c>
      <c r="W51" s="184">
        <v>0.11597374179431072</v>
      </c>
      <c r="X51" s="185">
        <v>0.098712446</v>
      </c>
      <c r="Y51" s="187">
        <v>0.093418259023</v>
      </c>
    </row>
    <row r="52" spans="1:25" s="311" customFormat="1" ht="16.5" customHeight="1">
      <c r="A52" s="170" t="s">
        <v>9</v>
      </c>
      <c r="B52" s="180">
        <v>0</v>
      </c>
      <c r="C52" s="181">
        <v>1</v>
      </c>
      <c r="D52" s="181">
        <v>0</v>
      </c>
      <c r="E52" s="181">
        <v>1</v>
      </c>
      <c r="F52" s="181">
        <v>0</v>
      </c>
      <c r="G52" s="182">
        <v>0</v>
      </c>
      <c r="H52" s="180">
        <f t="shared" si="19"/>
        <v>2</v>
      </c>
      <c r="I52" s="181">
        <v>0</v>
      </c>
      <c r="J52" s="182">
        <v>0</v>
      </c>
      <c r="K52" s="180">
        <v>41</v>
      </c>
      <c r="L52" s="233">
        <v>35</v>
      </c>
      <c r="M52" s="183">
        <v>52</v>
      </c>
      <c r="N52" s="184">
        <f t="shared" si="20"/>
        <v>0</v>
      </c>
      <c r="O52" s="185">
        <f t="shared" si="21"/>
        <v>1</v>
      </c>
      <c r="P52" s="185">
        <f t="shared" si="22"/>
        <v>0</v>
      </c>
      <c r="Q52" s="185">
        <f t="shared" si="23"/>
        <v>1</v>
      </c>
      <c r="R52" s="185">
        <f t="shared" si="24"/>
        <v>0</v>
      </c>
      <c r="S52" s="186">
        <f t="shared" si="25"/>
        <v>0</v>
      </c>
      <c r="T52" s="203">
        <f t="shared" si="26"/>
        <v>0.3333333333333333</v>
      </c>
      <c r="U52" s="204">
        <v>0</v>
      </c>
      <c r="V52" s="205">
        <v>0</v>
      </c>
      <c r="W52" s="184">
        <v>0.08951965065502183</v>
      </c>
      <c r="X52" s="185">
        <v>0.074786325</v>
      </c>
      <c r="Y52" s="187">
        <v>0.109936575053</v>
      </c>
    </row>
    <row r="53" spans="1:25" s="311" customFormat="1" ht="16.5" customHeight="1">
      <c r="A53" s="170" t="s">
        <v>10</v>
      </c>
      <c r="B53" s="180">
        <v>0</v>
      </c>
      <c r="C53" s="181">
        <v>0</v>
      </c>
      <c r="D53" s="181">
        <v>0</v>
      </c>
      <c r="E53" s="181">
        <v>0</v>
      </c>
      <c r="F53" s="181">
        <v>0</v>
      </c>
      <c r="G53" s="182">
        <v>0</v>
      </c>
      <c r="H53" s="180">
        <f t="shared" si="19"/>
        <v>0</v>
      </c>
      <c r="I53" s="181">
        <v>0</v>
      </c>
      <c r="J53" s="182">
        <v>0</v>
      </c>
      <c r="K53" s="180">
        <v>51</v>
      </c>
      <c r="L53" s="233">
        <v>38</v>
      </c>
      <c r="M53" s="183">
        <v>31</v>
      </c>
      <c r="N53" s="184">
        <f t="shared" si="20"/>
        <v>0</v>
      </c>
      <c r="O53" s="185">
        <f t="shared" si="21"/>
        <v>0</v>
      </c>
      <c r="P53" s="185">
        <f t="shared" si="22"/>
        <v>0</v>
      </c>
      <c r="Q53" s="185">
        <f t="shared" si="23"/>
        <v>0</v>
      </c>
      <c r="R53" s="185">
        <f t="shared" si="24"/>
        <v>0</v>
      </c>
      <c r="S53" s="186">
        <f t="shared" si="25"/>
        <v>0</v>
      </c>
      <c r="T53" s="203">
        <f t="shared" si="26"/>
        <v>0</v>
      </c>
      <c r="U53" s="204">
        <v>0</v>
      </c>
      <c r="V53" s="205">
        <v>0</v>
      </c>
      <c r="W53" s="184">
        <v>0.11135371179039301</v>
      </c>
      <c r="X53" s="185">
        <v>0.080679406</v>
      </c>
      <c r="Y53" s="187">
        <v>0.065817409766</v>
      </c>
    </row>
    <row r="54" spans="1:25" s="311" customFormat="1" ht="16.5" customHeight="1">
      <c r="A54" s="188" t="s">
        <v>11</v>
      </c>
      <c r="B54" s="189">
        <v>0</v>
      </c>
      <c r="C54" s="190">
        <v>0</v>
      </c>
      <c r="D54" s="190">
        <v>0</v>
      </c>
      <c r="E54" s="190">
        <v>0</v>
      </c>
      <c r="F54" s="190">
        <v>0</v>
      </c>
      <c r="G54" s="191">
        <v>0</v>
      </c>
      <c r="H54" s="189">
        <f t="shared" si="19"/>
        <v>0</v>
      </c>
      <c r="I54" s="190">
        <v>0</v>
      </c>
      <c r="J54" s="191">
        <v>0</v>
      </c>
      <c r="K54" s="189">
        <v>45</v>
      </c>
      <c r="L54" s="234">
        <v>40</v>
      </c>
      <c r="M54" s="192">
        <v>39</v>
      </c>
      <c r="N54" s="193">
        <f t="shared" si="20"/>
        <v>0</v>
      </c>
      <c r="O54" s="194">
        <f t="shared" si="21"/>
        <v>0</v>
      </c>
      <c r="P54" s="194">
        <f t="shared" si="22"/>
        <v>0</v>
      </c>
      <c r="Q54" s="194">
        <f t="shared" si="23"/>
        <v>0</v>
      </c>
      <c r="R54" s="194">
        <f t="shared" si="24"/>
        <v>0</v>
      </c>
      <c r="S54" s="195">
        <f t="shared" si="25"/>
        <v>0</v>
      </c>
      <c r="T54" s="206">
        <f t="shared" si="26"/>
        <v>0</v>
      </c>
      <c r="U54" s="207">
        <v>0</v>
      </c>
      <c r="V54" s="208">
        <v>0</v>
      </c>
      <c r="W54" s="193">
        <v>0.09803921568627451</v>
      </c>
      <c r="X54" s="194">
        <v>0.084566596</v>
      </c>
      <c r="Y54" s="196">
        <v>0.082627118644</v>
      </c>
    </row>
    <row r="55" spans="1:25" s="311" customFormat="1" ht="21.75" customHeight="1">
      <c r="A55" s="312" t="s">
        <v>60</v>
      </c>
      <c r="B55" s="87">
        <f aca="true" t="shared" si="27" ref="B55:Y55">SUM(B43:B54)</f>
        <v>0</v>
      </c>
      <c r="C55" s="88">
        <f t="shared" si="27"/>
        <v>2</v>
      </c>
      <c r="D55" s="88">
        <f t="shared" si="27"/>
        <v>0</v>
      </c>
      <c r="E55" s="88">
        <f t="shared" si="27"/>
        <v>2</v>
      </c>
      <c r="F55" s="88">
        <f t="shared" si="27"/>
        <v>0</v>
      </c>
      <c r="G55" s="89">
        <f t="shared" si="27"/>
        <v>0</v>
      </c>
      <c r="H55" s="87">
        <f t="shared" si="27"/>
        <v>4</v>
      </c>
      <c r="I55" s="88">
        <f t="shared" si="27"/>
        <v>1</v>
      </c>
      <c r="J55" s="89">
        <f t="shared" si="27"/>
        <v>1</v>
      </c>
      <c r="K55" s="90">
        <f t="shared" si="27"/>
        <v>470</v>
      </c>
      <c r="L55" s="235">
        <f t="shared" si="27"/>
        <v>452</v>
      </c>
      <c r="M55" s="146">
        <f t="shared" si="27"/>
        <v>460</v>
      </c>
      <c r="N55" s="156">
        <f t="shared" si="27"/>
        <v>0</v>
      </c>
      <c r="O55" s="157">
        <f t="shared" si="27"/>
        <v>2</v>
      </c>
      <c r="P55" s="157">
        <f t="shared" si="27"/>
        <v>0</v>
      </c>
      <c r="Q55" s="157">
        <f t="shared" si="27"/>
        <v>2</v>
      </c>
      <c r="R55" s="157">
        <f t="shared" si="27"/>
        <v>0</v>
      </c>
      <c r="S55" s="158">
        <f t="shared" si="27"/>
        <v>0</v>
      </c>
      <c r="T55" s="96">
        <f t="shared" si="27"/>
        <v>0.6666666666666666</v>
      </c>
      <c r="U55" s="94">
        <f t="shared" si="27"/>
        <v>0.16666666666666666</v>
      </c>
      <c r="V55" s="95">
        <f t="shared" si="27"/>
        <v>0.16666666666666666</v>
      </c>
      <c r="W55" s="97">
        <f t="shared" si="27"/>
        <v>1.018475120291879</v>
      </c>
      <c r="X55" s="94">
        <f t="shared" si="27"/>
        <v>0.961321227</v>
      </c>
      <c r="Y55" s="147">
        <f t="shared" si="27"/>
        <v>0.9729108783750001</v>
      </c>
    </row>
    <row r="56" spans="1:25" ht="15" customHeight="1">
      <c r="A56" s="1"/>
      <c r="B56" s="1"/>
      <c r="C56" s="1"/>
      <c r="D56" s="1"/>
      <c r="E56" s="1"/>
      <c r="F56" s="1"/>
      <c r="G56" s="1"/>
      <c r="H56" s="1"/>
      <c r="J56" s="149"/>
      <c r="L56" s="1"/>
      <c r="M56" s="1"/>
      <c r="N56" s="238" t="s">
        <v>109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50"/>
    </row>
    <row r="57" ht="15" customHeight="1"/>
  </sheetData>
  <sheetProtection/>
  <mergeCells count="24">
    <mergeCell ref="W22:Y22"/>
    <mergeCell ref="N21:Y21"/>
    <mergeCell ref="B21:M21"/>
    <mergeCell ref="B22:G22"/>
    <mergeCell ref="H22:J22"/>
    <mergeCell ref="K22:M22"/>
    <mergeCell ref="N22:S22"/>
    <mergeCell ref="T22:V22"/>
    <mergeCell ref="W41:Y41"/>
    <mergeCell ref="N40:Y40"/>
    <mergeCell ref="B2:M2"/>
    <mergeCell ref="B3:G3"/>
    <mergeCell ref="H3:J3"/>
    <mergeCell ref="T3:V3"/>
    <mergeCell ref="K3:M3"/>
    <mergeCell ref="W3:Y3"/>
    <mergeCell ref="N3:S3"/>
    <mergeCell ref="N2:Y2"/>
    <mergeCell ref="N41:S41"/>
    <mergeCell ref="T41:V41"/>
    <mergeCell ref="B40:M40"/>
    <mergeCell ref="B41:G41"/>
    <mergeCell ref="H41:J41"/>
    <mergeCell ref="K41:M41"/>
  </mergeCells>
  <printOptions/>
  <pageMargins left="0.3937007874015748" right="0.07874015748031496" top="0.3937007874015748" bottom="0.15748031496062992" header="0.4724409448818898" footer="0.15748031496062992"/>
  <pageSetup fitToHeight="1" fitToWidth="1" horizontalDpi="1200" verticalDpi="1200" orientation="portrait" paperSize="9" scale="60" r:id="rId1"/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1" t="s">
        <v>105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0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95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95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275" t="s">
        <v>54</v>
      </c>
      <c r="B4" s="285" t="s">
        <v>55</v>
      </c>
      <c r="C4" s="276" t="s">
        <v>83</v>
      </c>
      <c r="D4" s="277" t="s">
        <v>84</v>
      </c>
      <c r="E4" s="277" t="s">
        <v>85</v>
      </c>
      <c r="F4" s="277" t="s">
        <v>52</v>
      </c>
      <c r="G4" s="277" t="s">
        <v>86</v>
      </c>
      <c r="H4" s="277" t="s">
        <v>87</v>
      </c>
      <c r="I4" s="278" t="s">
        <v>88</v>
      </c>
      <c r="J4" s="244" t="s">
        <v>103</v>
      </c>
      <c r="K4" s="279" t="s">
        <v>96</v>
      </c>
      <c r="L4" s="280" t="s">
        <v>94</v>
      </c>
      <c r="M4" s="244" t="s">
        <v>103</v>
      </c>
      <c r="N4" s="281" t="s">
        <v>96</v>
      </c>
      <c r="O4" s="282" t="s">
        <v>94</v>
      </c>
      <c r="P4" s="276" t="s">
        <v>83</v>
      </c>
      <c r="Q4" s="277" t="s">
        <v>84</v>
      </c>
      <c r="R4" s="277" t="s">
        <v>85</v>
      </c>
      <c r="S4" s="277" t="s">
        <v>52</v>
      </c>
      <c r="T4" s="277" t="s">
        <v>86</v>
      </c>
      <c r="U4" s="277" t="s">
        <v>87</v>
      </c>
      <c r="V4" s="278" t="s">
        <v>88</v>
      </c>
      <c r="W4" s="244" t="s">
        <v>103</v>
      </c>
      <c r="X4" s="279" t="s">
        <v>96</v>
      </c>
      <c r="Y4" s="280" t="s">
        <v>94</v>
      </c>
      <c r="Z4" s="244" t="s">
        <v>103</v>
      </c>
      <c r="AA4" s="281" t="s">
        <v>96</v>
      </c>
      <c r="AB4" s="283" t="s">
        <v>94</v>
      </c>
    </row>
    <row r="5" spans="1:28" s="284" customFormat="1" ht="13.5" customHeight="1">
      <c r="A5" s="403">
        <v>9</v>
      </c>
      <c r="B5" s="124">
        <v>36</v>
      </c>
      <c r="C5" s="286">
        <v>0</v>
      </c>
      <c r="D5" s="287">
        <v>0</v>
      </c>
      <c r="E5" s="287">
        <v>0</v>
      </c>
      <c r="F5" s="287">
        <v>0</v>
      </c>
      <c r="G5" s="287">
        <v>0</v>
      </c>
      <c r="H5" s="287">
        <v>0</v>
      </c>
      <c r="I5" s="288">
        <v>0</v>
      </c>
      <c r="J5" s="286">
        <f>SUM(C5:I5)</f>
        <v>0</v>
      </c>
      <c r="K5" s="287">
        <v>3</v>
      </c>
      <c r="L5" s="288">
        <v>0</v>
      </c>
      <c r="M5" s="11">
        <v>452</v>
      </c>
      <c r="N5" s="360">
        <v>838</v>
      </c>
      <c r="O5" s="361">
        <v>204</v>
      </c>
      <c r="P5" s="298">
        <f>C5/3</f>
        <v>0</v>
      </c>
      <c r="Q5" s="127">
        <f>D5/6</f>
        <v>0</v>
      </c>
      <c r="R5" s="127">
        <f>E5/5</f>
        <v>0</v>
      </c>
      <c r="S5" s="127">
        <f>F5/11</f>
        <v>0</v>
      </c>
      <c r="T5" s="127">
        <f>G5/4</f>
        <v>0</v>
      </c>
      <c r="U5" s="127">
        <f>H5/4</f>
        <v>0</v>
      </c>
      <c r="V5" s="295">
        <f>I5/4</f>
        <v>0</v>
      </c>
      <c r="W5" s="126">
        <f>J5/37</f>
        <v>0</v>
      </c>
      <c r="X5" s="127">
        <v>0.08108108108108109</v>
      </c>
      <c r="Y5" s="295">
        <v>0</v>
      </c>
      <c r="Z5" s="335"/>
      <c r="AA5" s="336"/>
      <c r="AB5" s="337"/>
    </row>
    <row r="6" spans="1:28" s="284" customFormat="1" ht="13.5" customHeight="1">
      <c r="A6" s="402"/>
      <c r="B6" s="129">
        <v>37</v>
      </c>
      <c r="C6" s="289">
        <v>0</v>
      </c>
      <c r="D6" s="290">
        <v>0</v>
      </c>
      <c r="E6" s="290">
        <v>0</v>
      </c>
      <c r="F6" s="290">
        <v>3</v>
      </c>
      <c r="G6" s="290">
        <v>3</v>
      </c>
      <c r="H6" s="290">
        <v>0</v>
      </c>
      <c r="I6" s="291">
        <v>0</v>
      </c>
      <c r="J6" s="289">
        <f aca="true" t="shared" si="0" ref="J6:J21">SUM(C6:I6)</f>
        <v>6</v>
      </c>
      <c r="K6" s="290">
        <v>1</v>
      </c>
      <c r="L6" s="291">
        <v>7</v>
      </c>
      <c r="M6" s="25">
        <v>448</v>
      </c>
      <c r="N6" s="362">
        <v>1004</v>
      </c>
      <c r="O6" s="363">
        <v>293</v>
      </c>
      <c r="P6" s="299">
        <f aca="true" t="shared" si="1" ref="P6:P57">C6/3</f>
        <v>0</v>
      </c>
      <c r="Q6" s="132">
        <f aca="true" t="shared" si="2" ref="Q6:Q57">D6/6</f>
        <v>0</v>
      </c>
      <c r="R6" s="132">
        <f aca="true" t="shared" si="3" ref="R6:R57">E6/5</f>
        <v>0</v>
      </c>
      <c r="S6" s="132">
        <f aca="true" t="shared" si="4" ref="S6:S57">F6/11</f>
        <v>0.2727272727272727</v>
      </c>
      <c r="T6" s="132">
        <f aca="true" t="shared" si="5" ref="T6:T57">G6/4</f>
        <v>0.75</v>
      </c>
      <c r="U6" s="132">
        <f aca="true" t="shared" si="6" ref="U6:U57">H6/4</f>
        <v>0</v>
      </c>
      <c r="V6" s="296">
        <f aca="true" t="shared" si="7" ref="V6:V57">I6/4</f>
        <v>0</v>
      </c>
      <c r="W6" s="131">
        <f>J6/37</f>
        <v>0.16216216216216217</v>
      </c>
      <c r="X6" s="132">
        <v>0.02702702702702703</v>
      </c>
      <c r="Y6" s="296">
        <v>0.1891891891891892</v>
      </c>
      <c r="Z6" s="243"/>
      <c r="AA6" s="318"/>
      <c r="AB6" s="329"/>
    </row>
    <row r="7" spans="1:28" s="284" customFormat="1" ht="13.5" customHeight="1">
      <c r="A7" s="402"/>
      <c r="B7" s="129">
        <v>38</v>
      </c>
      <c r="C7" s="289">
        <v>0</v>
      </c>
      <c r="D7" s="290">
        <v>0</v>
      </c>
      <c r="E7" s="290">
        <v>0</v>
      </c>
      <c r="F7" s="290">
        <v>2</v>
      </c>
      <c r="G7" s="290">
        <v>0</v>
      </c>
      <c r="H7" s="290">
        <v>0</v>
      </c>
      <c r="I7" s="291">
        <v>0</v>
      </c>
      <c r="J7" s="289">
        <f t="shared" si="0"/>
        <v>2</v>
      </c>
      <c r="K7" s="290">
        <v>3</v>
      </c>
      <c r="L7" s="291">
        <v>4</v>
      </c>
      <c r="M7" s="25">
        <v>485</v>
      </c>
      <c r="N7" s="362">
        <v>932</v>
      </c>
      <c r="O7" s="363">
        <v>303</v>
      </c>
      <c r="P7" s="299">
        <f t="shared" si="1"/>
        <v>0</v>
      </c>
      <c r="Q7" s="132">
        <f t="shared" si="2"/>
        <v>0</v>
      </c>
      <c r="R7" s="132">
        <f t="shared" si="3"/>
        <v>0</v>
      </c>
      <c r="S7" s="132">
        <f t="shared" si="4"/>
        <v>0.18181818181818182</v>
      </c>
      <c r="T7" s="132">
        <f t="shared" si="5"/>
        <v>0</v>
      </c>
      <c r="U7" s="132">
        <f t="shared" si="6"/>
        <v>0</v>
      </c>
      <c r="V7" s="296">
        <f t="shared" si="7"/>
        <v>0</v>
      </c>
      <c r="W7" s="131">
        <f>J7/37</f>
        <v>0.05405405405405406</v>
      </c>
      <c r="X7" s="132">
        <v>0.08108108108108109</v>
      </c>
      <c r="Y7" s="296">
        <v>0.10810810810810811</v>
      </c>
      <c r="Z7" s="243"/>
      <c r="AA7" s="318"/>
      <c r="AB7" s="329"/>
    </row>
    <row r="8" spans="1:28" s="284" customFormat="1" ht="13.5" customHeight="1">
      <c r="A8" s="402"/>
      <c r="B8" s="134">
        <v>39</v>
      </c>
      <c r="C8" s="292">
        <v>0</v>
      </c>
      <c r="D8" s="293">
        <v>0</v>
      </c>
      <c r="E8" s="293">
        <v>0</v>
      </c>
      <c r="F8" s="293">
        <v>1</v>
      </c>
      <c r="G8" s="293">
        <v>0</v>
      </c>
      <c r="H8" s="293">
        <v>0</v>
      </c>
      <c r="I8" s="294">
        <v>0</v>
      </c>
      <c r="J8" s="292">
        <f t="shared" si="0"/>
        <v>1</v>
      </c>
      <c r="K8" s="293">
        <v>3</v>
      </c>
      <c r="L8" s="294">
        <v>5</v>
      </c>
      <c r="M8" s="39">
        <v>292</v>
      </c>
      <c r="N8" s="364">
        <v>1191</v>
      </c>
      <c r="O8" s="365">
        <v>369</v>
      </c>
      <c r="P8" s="300">
        <f t="shared" si="1"/>
        <v>0</v>
      </c>
      <c r="Q8" s="137">
        <f t="shared" si="2"/>
        <v>0</v>
      </c>
      <c r="R8" s="137">
        <f t="shared" si="3"/>
        <v>0</v>
      </c>
      <c r="S8" s="137">
        <f t="shared" si="4"/>
        <v>0.09090909090909091</v>
      </c>
      <c r="T8" s="137">
        <f t="shared" si="5"/>
        <v>0</v>
      </c>
      <c r="U8" s="137">
        <f t="shared" si="6"/>
        <v>0</v>
      </c>
      <c r="V8" s="297">
        <f t="shared" si="7"/>
        <v>0</v>
      </c>
      <c r="W8" s="136">
        <f>J8/37</f>
        <v>0.02702702702702703</v>
      </c>
      <c r="X8" s="137">
        <v>0.08108108108108109</v>
      </c>
      <c r="Y8" s="297">
        <v>0.13513513513513514</v>
      </c>
      <c r="Z8" s="338"/>
      <c r="AA8" s="339"/>
      <c r="AB8" s="340"/>
    </row>
    <row r="9" spans="1:28" s="114" customFormat="1" ht="13.5" customHeight="1">
      <c r="A9" s="405">
        <v>10</v>
      </c>
      <c r="B9" s="24">
        <v>40</v>
      </c>
      <c r="C9" s="25">
        <v>0</v>
      </c>
      <c r="D9" s="26">
        <v>0</v>
      </c>
      <c r="E9" s="26">
        <v>1</v>
      </c>
      <c r="F9" s="26">
        <v>1</v>
      </c>
      <c r="G9" s="26">
        <v>0</v>
      </c>
      <c r="H9" s="26">
        <v>0</v>
      </c>
      <c r="I9" s="27">
        <v>0</v>
      </c>
      <c r="J9" s="25">
        <f t="shared" si="0"/>
        <v>2</v>
      </c>
      <c r="K9" s="26">
        <v>4</v>
      </c>
      <c r="L9" s="27">
        <v>8</v>
      </c>
      <c r="M9" s="28">
        <v>347</v>
      </c>
      <c r="N9" s="29">
        <v>1276</v>
      </c>
      <c r="O9" s="30">
        <v>481</v>
      </c>
      <c r="P9" s="314">
        <f t="shared" si="1"/>
        <v>0</v>
      </c>
      <c r="Q9" s="132">
        <f t="shared" si="2"/>
        <v>0</v>
      </c>
      <c r="R9" s="132">
        <f t="shared" si="3"/>
        <v>0.2</v>
      </c>
      <c r="S9" s="132">
        <f t="shared" si="4"/>
        <v>0.09090909090909091</v>
      </c>
      <c r="T9" s="132">
        <f t="shared" si="5"/>
        <v>0</v>
      </c>
      <c r="U9" s="132">
        <f t="shared" si="6"/>
        <v>0</v>
      </c>
      <c r="V9" s="296">
        <f t="shared" si="7"/>
        <v>0</v>
      </c>
      <c r="W9" s="34">
        <f>J9/37</f>
        <v>0.05405405405405406</v>
      </c>
      <c r="X9" s="32">
        <v>0.10810810810810811</v>
      </c>
      <c r="Y9" s="33">
        <v>0.21621621621621623</v>
      </c>
      <c r="Z9" s="243"/>
      <c r="AA9" s="318"/>
      <c r="AB9" s="329"/>
    </row>
    <row r="10" spans="1:28" s="114" customFormat="1" ht="13.5" customHeight="1">
      <c r="A10" s="405"/>
      <c r="B10" s="24">
        <v>41</v>
      </c>
      <c r="C10" s="25">
        <v>0</v>
      </c>
      <c r="D10" s="26">
        <v>0</v>
      </c>
      <c r="E10" s="26">
        <v>0</v>
      </c>
      <c r="F10" s="26">
        <v>3</v>
      </c>
      <c r="G10" s="26">
        <v>0</v>
      </c>
      <c r="H10" s="26">
        <v>1</v>
      </c>
      <c r="I10" s="27">
        <v>0</v>
      </c>
      <c r="J10" s="25">
        <f t="shared" si="0"/>
        <v>4</v>
      </c>
      <c r="K10" s="26">
        <v>22</v>
      </c>
      <c r="L10" s="27">
        <v>5</v>
      </c>
      <c r="M10" s="28">
        <v>511</v>
      </c>
      <c r="N10" s="29">
        <v>1656</v>
      </c>
      <c r="O10" s="30">
        <v>421</v>
      </c>
      <c r="P10" s="314">
        <f t="shared" si="1"/>
        <v>0</v>
      </c>
      <c r="Q10" s="132">
        <f t="shared" si="2"/>
        <v>0</v>
      </c>
      <c r="R10" s="132">
        <f t="shared" si="3"/>
        <v>0</v>
      </c>
      <c r="S10" s="132">
        <f t="shared" si="4"/>
        <v>0.2727272727272727</v>
      </c>
      <c r="T10" s="132">
        <f t="shared" si="5"/>
        <v>0</v>
      </c>
      <c r="U10" s="132">
        <f t="shared" si="6"/>
        <v>0.25</v>
      </c>
      <c r="V10" s="296">
        <f t="shared" si="7"/>
        <v>0</v>
      </c>
      <c r="W10" s="34">
        <f aca="true" t="shared" si="8" ref="W10:W57">J10/37</f>
        <v>0.10810810810810811</v>
      </c>
      <c r="X10" s="32">
        <v>0.5945945945945946</v>
      </c>
      <c r="Y10" s="33">
        <v>0.13513513513513514</v>
      </c>
      <c r="Z10" s="243"/>
      <c r="AA10" s="318"/>
      <c r="AB10" s="329"/>
    </row>
    <row r="11" spans="1:28" s="114" customFormat="1" ht="13.5" customHeight="1">
      <c r="A11" s="405"/>
      <c r="B11" s="24">
        <v>42</v>
      </c>
      <c r="C11" s="25">
        <v>0</v>
      </c>
      <c r="D11" s="26">
        <v>0</v>
      </c>
      <c r="E11" s="26">
        <v>0</v>
      </c>
      <c r="F11" s="26">
        <v>2</v>
      </c>
      <c r="G11" s="26">
        <v>0</v>
      </c>
      <c r="H11" s="26">
        <v>0</v>
      </c>
      <c r="I11" s="27">
        <v>0</v>
      </c>
      <c r="J11" s="25">
        <f t="shared" si="0"/>
        <v>2</v>
      </c>
      <c r="K11" s="26">
        <v>14</v>
      </c>
      <c r="L11" s="27">
        <v>5</v>
      </c>
      <c r="M11" s="28">
        <v>548</v>
      </c>
      <c r="N11" s="29">
        <v>1591</v>
      </c>
      <c r="O11" s="30">
        <v>528</v>
      </c>
      <c r="P11" s="314">
        <f t="shared" si="1"/>
        <v>0</v>
      </c>
      <c r="Q11" s="132">
        <f t="shared" si="2"/>
        <v>0</v>
      </c>
      <c r="R11" s="132">
        <f t="shared" si="3"/>
        <v>0</v>
      </c>
      <c r="S11" s="132">
        <f t="shared" si="4"/>
        <v>0.18181818181818182</v>
      </c>
      <c r="T11" s="132">
        <f t="shared" si="5"/>
        <v>0</v>
      </c>
      <c r="U11" s="132">
        <f t="shared" si="6"/>
        <v>0</v>
      </c>
      <c r="V11" s="296">
        <f t="shared" si="7"/>
        <v>0</v>
      </c>
      <c r="W11" s="34">
        <f t="shared" si="8"/>
        <v>0.05405405405405406</v>
      </c>
      <c r="X11" s="32">
        <v>0.3783783783783784</v>
      </c>
      <c r="Y11" s="33">
        <v>0.13513513513513514</v>
      </c>
      <c r="Z11" s="243"/>
      <c r="AA11" s="318"/>
      <c r="AB11" s="329"/>
    </row>
    <row r="12" spans="1:28" s="114" customFormat="1" ht="13.5" customHeight="1">
      <c r="A12" s="405"/>
      <c r="B12" s="24">
        <v>43</v>
      </c>
      <c r="C12" s="25">
        <v>0</v>
      </c>
      <c r="D12" s="26">
        <v>0</v>
      </c>
      <c r="E12" s="26">
        <v>0</v>
      </c>
      <c r="F12" s="26">
        <v>2</v>
      </c>
      <c r="G12" s="26">
        <v>0</v>
      </c>
      <c r="H12" s="26">
        <v>0</v>
      </c>
      <c r="I12" s="27">
        <v>0</v>
      </c>
      <c r="J12" s="25">
        <f t="shared" si="0"/>
        <v>2</v>
      </c>
      <c r="K12" s="26">
        <v>36</v>
      </c>
      <c r="L12" s="27">
        <v>7</v>
      </c>
      <c r="M12" s="28">
        <v>563</v>
      </c>
      <c r="N12" s="29">
        <v>1787</v>
      </c>
      <c r="O12" s="30">
        <v>634</v>
      </c>
      <c r="P12" s="314">
        <f t="shared" si="1"/>
        <v>0</v>
      </c>
      <c r="Q12" s="132">
        <f t="shared" si="2"/>
        <v>0</v>
      </c>
      <c r="R12" s="132">
        <f t="shared" si="3"/>
        <v>0</v>
      </c>
      <c r="S12" s="132">
        <f t="shared" si="4"/>
        <v>0.18181818181818182</v>
      </c>
      <c r="T12" s="132">
        <f t="shared" si="5"/>
        <v>0</v>
      </c>
      <c r="U12" s="132">
        <f t="shared" si="6"/>
        <v>0</v>
      </c>
      <c r="V12" s="296">
        <f t="shared" si="7"/>
        <v>0</v>
      </c>
      <c r="W12" s="34">
        <f t="shared" si="8"/>
        <v>0.05405405405405406</v>
      </c>
      <c r="X12" s="32">
        <v>0.972972972972973</v>
      </c>
      <c r="Y12" s="33">
        <v>0.1891891891891892</v>
      </c>
      <c r="Z12" s="243"/>
      <c r="AA12" s="318"/>
      <c r="AB12" s="329"/>
    </row>
    <row r="13" spans="1:28" s="114" customFormat="1" ht="13.5" customHeight="1">
      <c r="A13" s="405"/>
      <c r="B13" s="38">
        <v>44</v>
      </c>
      <c r="C13" s="39">
        <v>0</v>
      </c>
      <c r="D13" s="40">
        <v>0</v>
      </c>
      <c r="E13" s="40">
        <v>0</v>
      </c>
      <c r="F13" s="40">
        <v>1</v>
      </c>
      <c r="G13" s="40">
        <v>0</v>
      </c>
      <c r="H13" s="40">
        <v>1</v>
      </c>
      <c r="I13" s="41">
        <v>0</v>
      </c>
      <c r="J13" s="39">
        <f t="shared" si="0"/>
        <v>2</v>
      </c>
      <c r="K13" s="40">
        <v>55</v>
      </c>
      <c r="L13" s="41">
        <v>4</v>
      </c>
      <c r="M13" s="42">
        <v>625</v>
      </c>
      <c r="N13" s="43">
        <v>2051</v>
      </c>
      <c r="O13" s="44">
        <v>730</v>
      </c>
      <c r="P13" s="315">
        <f t="shared" si="1"/>
        <v>0</v>
      </c>
      <c r="Q13" s="137">
        <f t="shared" si="2"/>
        <v>0</v>
      </c>
      <c r="R13" s="137">
        <f t="shared" si="3"/>
        <v>0</v>
      </c>
      <c r="S13" s="137">
        <f t="shared" si="4"/>
        <v>0.09090909090909091</v>
      </c>
      <c r="T13" s="137">
        <f t="shared" si="5"/>
        <v>0</v>
      </c>
      <c r="U13" s="137">
        <f t="shared" si="6"/>
        <v>0.25</v>
      </c>
      <c r="V13" s="297">
        <f t="shared" si="7"/>
        <v>0</v>
      </c>
      <c r="W13" s="48">
        <f t="shared" si="8"/>
        <v>0.05405405405405406</v>
      </c>
      <c r="X13" s="46">
        <v>1.4864864864864864</v>
      </c>
      <c r="Y13" s="47">
        <v>0.10810810810810811</v>
      </c>
      <c r="Z13" s="338"/>
      <c r="AA13" s="339"/>
      <c r="AB13" s="340"/>
    </row>
    <row r="14" spans="1:28" s="140" customFormat="1" ht="13.5" customHeight="1">
      <c r="A14" s="400">
        <v>11</v>
      </c>
      <c r="B14" s="52">
        <v>45</v>
      </c>
      <c r="C14" s="28">
        <v>0</v>
      </c>
      <c r="D14" s="29">
        <v>0</v>
      </c>
      <c r="E14" s="29">
        <v>0</v>
      </c>
      <c r="F14" s="29">
        <v>3</v>
      </c>
      <c r="G14" s="29">
        <v>0</v>
      </c>
      <c r="H14" s="29">
        <v>0</v>
      </c>
      <c r="I14" s="53">
        <v>0</v>
      </c>
      <c r="J14" s="25">
        <f t="shared" si="0"/>
        <v>3</v>
      </c>
      <c r="K14" s="29">
        <v>36</v>
      </c>
      <c r="L14" s="53">
        <v>3</v>
      </c>
      <c r="M14" s="28">
        <v>658</v>
      </c>
      <c r="N14" s="29">
        <v>2073</v>
      </c>
      <c r="O14" s="30">
        <v>933</v>
      </c>
      <c r="P14" s="314">
        <f t="shared" si="1"/>
        <v>0</v>
      </c>
      <c r="Q14" s="132">
        <f t="shared" si="2"/>
        <v>0</v>
      </c>
      <c r="R14" s="132">
        <f t="shared" si="3"/>
        <v>0</v>
      </c>
      <c r="S14" s="132">
        <f t="shared" si="4"/>
        <v>0.2727272727272727</v>
      </c>
      <c r="T14" s="132">
        <f t="shared" si="5"/>
        <v>0</v>
      </c>
      <c r="U14" s="132">
        <f t="shared" si="6"/>
        <v>0</v>
      </c>
      <c r="V14" s="296">
        <f t="shared" si="7"/>
        <v>0</v>
      </c>
      <c r="W14" s="34">
        <f t="shared" si="8"/>
        <v>0.08108108108108109</v>
      </c>
      <c r="X14" s="54">
        <v>0.972972972972973</v>
      </c>
      <c r="Y14" s="55">
        <v>0.08108108108108109</v>
      </c>
      <c r="Z14" s="243"/>
      <c r="AA14" s="318"/>
      <c r="AB14" s="329"/>
    </row>
    <row r="15" spans="1:28" s="140" customFormat="1" ht="13.5" customHeight="1">
      <c r="A15" s="400"/>
      <c r="B15" s="52">
        <v>46</v>
      </c>
      <c r="C15" s="28">
        <v>0</v>
      </c>
      <c r="D15" s="29">
        <v>0</v>
      </c>
      <c r="E15" s="29">
        <v>1</v>
      </c>
      <c r="F15" s="29">
        <v>6</v>
      </c>
      <c r="G15" s="29">
        <v>0</v>
      </c>
      <c r="H15" s="29">
        <v>0</v>
      </c>
      <c r="I15" s="53">
        <v>0</v>
      </c>
      <c r="J15" s="25">
        <f t="shared" si="0"/>
        <v>7</v>
      </c>
      <c r="K15" s="29">
        <v>40</v>
      </c>
      <c r="L15" s="53">
        <v>8</v>
      </c>
      <c r="M15" s="28">
        <v>892</v>
      </c>
      <c r="N15" s="29">
        <v>2616</v>
      </c>
      <c r="O15" s="30">
        <v>1187</v>
      </c>
      <c r="P15" s="314">
        <f t="shared" si="1"/>
        <v>0</v>
      </c>
      <c r="Q15" s="132">
        <f t="shared" si="2"/>
        <v>0</v>
      </c>
      <c r="R15" s="132">
        <f t="shared" si="3"/>
        <v>0.2</v>
      </c>
      <c r="S15" s="132">
        <f t="shared" si="4"/>
        <v>0.5454545454545454</v>
      </c>
      <c r="T15" s="132">
        <f t="shared" si="5"/>
        <v>0</v>
      </c>
      <c r="U15" s="132">
        <f t="shared" si="6"/>
        <v>0</v>
      </c>
      <c r="V15" s="296">
        <f t="shared" si="7"/>
        <v>0</v>
      </c>
      <c r="W15" s="34">
        <f t="shared" si="8"/>
        <v>0.1891891891891892</v>
      </c>
      <c r="X15" s="54">
        <v>1.0810810810810811</v>
      </c>
      <c r="Y15" s="55">
        <v>0.21621621621621623</v>
      </c>
      <c r="Z15" s="243"/>
      <c r="AA15" s="318"/>
      <c r="AB15" s="329"/>
    </row>
    <row r="16" spans="1:28" s="140" customFormat="1" ht="13.5" customHeight="1">
      <c r="A16" s="400"/>
      <c r="B16" s="52">
        <v>47</v>
      </c>
      <c r="C16" s="28">
        <v>0</v>
      </c>
      <c r="D16" s="29">
        <v>0</v>
      </c>
      <c r="E16" s="29">
        <v>2</v>
      </c>
      <c r="F16" s="29">
        <v>3</v>
      </c>
      <c r="G16" s="29">
        <v>0</v>
      </c>
      <c r="H16" s="29">
        <v>0</v>
      </c>
      <c r="I16" s="53">
        <v>0</v>
      </c>
      <c r="J16" s="25">
        <f t="shared" si="0"/>
        <v>5</v>
      </c>
      <c r="K16" s="29">
        <v>72</v>
      </c>
      <c r="L16" s="53">
        <v>6</v>
      </c>
      <c r="M16" s="28">
        <v>1146</v>
      </c>
      <c r="N16" s="29">
        <v>2989</v>
      </c>
      <c r="O16" s="30">
        <v>1433</v>
      </c>
      <c r="P16" s="314">
        <f t="shared" si="1"/>
        <v>0</v>
      </c>
      <c r="Q16" s="132">
        <f t="shared" si="2"/>
        <v>0</v>
      </c>
      <c r="R16" s="132">
        <f t="shared" si="3"/>
        <v>0.4</v>
      </c>
      <c r="S16" s="132">
        <f t="shared" si="4"/>
        <v>0.2727272727272727</v>
      </c>
      <c r="T16" s="132">
        <f t="shared" si="5"/>
        <v>0</v>
      </c>
      <c r="U16" s="132">
        <f t="shared" si="6"/>
        <v>0</v>
      </c>
      <c r="V16" s="296">
        <f t="shared" si="7"/>
        <v>0</v>
      </c>
      <c r="W16" s="34">
        <f t="shared" si="8"/>
        <v>0.13513513513513514</v>
      </c>
      <c r="X16" s="54">
        <v>1.945945945945946</v>
      </c>
      <c r="Y16" s="55">
        <v>0.16216216216216217</v>
      </c>
      <c r="Z16" s="243"/>
      <c r="AA16" s="318"/>
      <c r="AB16" s="329"/>
    </row>
    <row r="17" spans="1:28" s="140" customFormat="1" ht="13.5" customHeight="1">
      <c r="A17" s="400"/>
      <c r="B17" s="59">
        <v>48</v>
      </c>
      <c r="C17" s="42">
        <v>0</v>
      </c>
      <c r="D17" s="43">
        <v>0</v>
      </c>
      <c r="E17" s="43">
        <v>2</v>
      </c>
      <c r="F17" s="43">
        <v>2</v>
      </c>
      <c r="G17" s="43">
        <v>2</v>
      </c>
      <c r="H17" s="43">
        <v>0</v>
      </c>
      <c r="I17" s="60">
        <v>0</v>
      </c>
      <c r="J17" s="39">
        <f t="shared" si="0"/>
        <v>6</v>
      </c>
      <c r="K17" s="43">
        <v>58</v>
      </c>
      <c r="L17" s="60">
        <v>20</v>
      </c>
      <c r="M17" s="42">
        <v>1330</v>
      </c>
      <c r="N17" s="43">
        <v>2822</v>
      </c>
      <c r="O17" s="44">
        <v>2100</v>
      </c>
      <c r="P17" s="315">
        <f t="shared" si="1"/>
        <v>0</v>
      </c>
      <c r="Q17" s="137">
        <f t="shared" si="2"/>
        <v>0</v>
      </c>
      <c r="R17" s="137">
        <f t="shared" si="3"/>
        <v>0.4</v>
      </c>
      <c r="S17" s="137">
        <f t="shared" si="4"/>
        <v>0.18181818181818182</v>
      </c>
      <c r="T17" s="137">
        <f t="shared" si="5"/>
        <v>0.5</v>
      </c>
      <c r="U17" s="137">
        <f t="shared" si="6"/>
        <v>0</v>
      </c>
      <c r="V17" s="297">
        <f t="shared" si="7"/>
        <v>0</v>
      </c>
      <c r="W17" s="48">
        <f t="shared" si="8"/>
        <v>0.16216216216216217</v>
      </c>
      <c r="X17" s="61">
        <v>1.5675675675675675</v>
      </c>
      <c r="Y17" s="62">
        <v>0.5405405405405406</v>
      </c>
      <c r="Z17" s="338"/>
      <c r="AA17" s="339"/>
      <c r="AB17" s="340"/>
    </row>
    <row r="18" spans="1:28" s="140" customFormat="1" ht="13.5" customHeight="1">
      <c r="A18" s="400">
        <v>12</v>
      </c>
      <c r="B18" s="52">
        <v>49</v>
      </c>
      <c r="C18" s="28">
        <v>0</v>
      </c>
      <c r="D18" s="29">
        <v>0</v>
      </c>
      <c r="E18" s="29">
        <v>0</v>
      </c>
      <c r="F18" s="29">
        <v>6</v>
      </c>
      <c r="G18" s="29">
        <v>1</v>
      </c>
      <c r="H18" s="29">
        <v>0</v>
      </c>
      <c r="I18" s="53">
        <v>0</v>
      </c>
      <c r="J18" s="25">
        <f t="shared" si="0"/>
        <v>7</v>
      </c>
      <c r="K18" s="29">
        <v>65</v>
      </c>
      <c r="L18" s="53">
        <v>34</v>
      </c>
      <c r="M18" s="28">
        <v>1834</v>
      </c>
      <c r="N18" s="29">
        <v>3157</v>
      </c>
      <c r="O18" s="30">
        <v>2577</v>
      </c>
      <c r="P18" s="314">
        <f t="shared" si="1"/>
        <v>0</v>
      </c>
      <c r="Q18" s="132">
        <f t="shared" si="2"/>
        <v>0</v>
      </c>
      <c r="R18" s="132">
        <f t="shared" si="3"/>
        <v>0</v>
      </c>
      <c r="S18" s="132">
        <f t="shared" si="4"/>
        <v>0.5454545454545454</v>
      </c>
      <c r="T18" s="132">
        <f t="shared" si="5"/>
        <v>0.25</v>
      </c>
      <c r="U18" s="132">
        <f t="shared" si="6"/>
        <v>0</v>
      </c>
      <c r="V18" s="296">
        <f t="shared" si="7"/>
        <v>0</v>
      </c>
      <c r="W18" s="34">
        <f t="shared" si="8"/>
        <v>0.1891891891891892</v>
      </c>
      <c r="X18" s="54">
        <v>1.7567567567567568</v>
      </c>
      <c r="Y18" s="55">
        <v>0.918918918918919</v>
      </c>
      <c r="Z18" s="243"/>
      <c r="AA18" s="318"/>
      <c r="AB18" s="329"/>
    </row>
    <row r="19" spans="1:28" s="140" customFormat="1" ht="13.5" customHeight="1">
      <c r="A19" s="400"/>
      <c r="B19" s="52">
        <v>50</v>
      </c>
      <c r="C19" s="28">
        <v>0</v>
      </c>
      <c r="D19" s="29">
        <v>0</v>
      </c>
      <c r="E19" s="29">
        <v>1</v>
      </c>
      <c r="F19" s="29">
        <v>8</v>
      </c>
      <c r="G19" s="29">
        <v>1</v>
      </c>
      <c r="H19" s="29">
        <v>0</v>
      </c>
      <c r="I19" s="53">
        <v>2</v>
      </c>
      <c r="J19" s="25">
        <f t="shared" si="0"/>
        <v>12</v>
      </c>
      <c r="K19" s="29">
        <v>87</v>
      </c>
      <c r="L19" s="53">
        <v>46</v>
      </c>
      <c r="M19" s="28">
        <v>2375</v>
      </c>
      <c r="N19" s="29">
        <v>3185</v>
      </c>
      <c r="O19" s="30">
        <v>3398</v>
      </c>
      <c r="P19" s="314">
        <f t="shared" si="1"/>
        <v>0</v>
      </c>
      <c r="Q19" s="132">
        <f t="shared" si="2"/>
        <v>0</v>
      </c>
      <c r="R19" s="132">
        <f t="shared" si="3"/>
        <v>0.2</v>
      </c>
      <c r="S19" s="132">
        <f t="shared" si="4"/>
        <v>0.7272727272727273</v>
      </c>
      <c r="T19" s="132">
        <f t="shared" si="5"/>
        <v>0.25</v>
      </c>
      <c r="U19" s="132">
        <f t="shared" si="6"/>
        <v>0</v>
      </c>
      <c r="V19" s="296">
        <f t="shared" si="7"/>
        <v>0.5</v>
      </c>
      <c r="W19" s="34">
        <f t="shared" si="8"/>
        <v>0.32432432432432434</v>
      </c>
      <c r="X19" s="54">
        <v>2.3513513513513513</v>
      </c>
      <c r="Y19" s="55">
        <v>1.2432432432432432</v>
      </c>
      <c r="Z19" s="243"/>
      <c r="AA19" s="318"/>
      <c r="AB19" s="329"/>
    </row>
    <row r="20" spans="1:28" s="140" customFormat="1" ht="13.5" customHeight="1">
      <c r="A20" s="400"/>
      <c r="B20" s="52">
        <v>51</v>
      </c>
      <c r="C20" s="28">
        <v>3</v>
      </c>
      <c r="D20" s="29">
        <v>1</v>
      </c>
      <c r="E20" s="29">
        <v>3</v>
      </c>
      <c r="F20" s="29">
        <v>7</v>
      </c>
      <c r="G20" s="29">
        <v>6</v>
      </c>
      <c r="H20" s="29">
        <v>0</v>
      </c>
      <c r="I20" s="53">
        <v>4</v>
      </c>
      <c r="J20" s="25">
        <f t="shared" si="0"/>
        <v>24</v>
      </c>
      <c r="K20" s="29">
        <v>56</v>
      </c>
      <c r="L20" s="53">
        <v>44</v>
      </c>
      <c r="M20" s="28">
        <v>3175</v>
      </c>
      <c r="N20" s="29">
        <v>2988</v>
      </c>
      <c r="O20" s="30">
        <v>3666</v>
      </c>
      <c r="P20" s="314">
        <f t="shared" si="1"/>
        <v>1</v>
      </c>
      <c r="Q20" s="132">
        <f t="shared" si="2"/>
        <v>0.16666666666666666</v>
      </c>
      <c r="R20" s="132">
        <f t="shared" si="3"/>
        <v>0.6</v>
      </c>
      <c r="S20" s="132">
        <f t="shared" si="4"/>
        <v>0.6363636363636364</v>
      </c>
      <c r="T20" s="132">
        <f t="shared" si="5"/>
        <v>1.5</v>
      </c>
      <c r="U20" s="132">
        <f t="shared" si="6"/>
        <v>0</v>
      </c>
      <c r="V20" s="296">
        <f t="shared" si="7"/>
        <v>1</v>
      </c>
      <c r="W20" s="34">
        <f t="shared" si="8"/>
        <v>0.6486486486486487</v>
      </c>
      <c r="X20" s="54">
        <v>1.5135135135135136</v>
      </c>
      <c r="Y20" s="55">
        <v>1.1891891891891893</v>
      </c>
      <c r="Z20" s="243"/>
      <c r="AA20" s="318"/>
      <c r="AB20" s="329"/>
    </row>
    <row r="21" spans="1:28" s="140" customFormat="1" ht="13.5" customHeight="1">
      <c r="A21" s="400"/>
      <c r="B21" s="52">
        <v>52</v>
      </c>
      <c r="C21" s="28">
        <v>4</v>
      </c>
      <c r="D21" s="29">
        <v>1</v>
      </c>
      <c r="E21" s="29">
        <v>2</v>
      </c>
      <c r="F21" s="29">
        <v>11</v>
      </c>
      <c r="G21" s="29">
        <v>5</v>
      </c>
      <c r="H21" s="29">
        <v>0</v>
      </c>
      <c r="I21" s="53">
        <v>0</v>
      </c>
      <c r="J21" s="25">
        <f t="shared" si="0"/>
        <v>23</v>
      </c>
      <c r="K21" s="29">
        <v>59</v>
      </c>
      <c r="L21" s="53">
        <v>40</v>
      </c>
      <c r="M21" s="28">
        <v>3529</v>
      </c>
      <c r="N21" s="29">
        <v>2377</v>
      </c>
      <c r="O21" s="30">
        <v>3503</v>
      </c>
      <c r="P21" s="314">
        <f t="shared" si="1"/>
        <v>1.3333333333333333</v>
      </c>
      <c r="Q21" s="132">
        <f t="shared" si="2"/>
        <v>0.16666666666666666</v>
      </c>
      <c r="R21" s="132">
        <f t="shared" si="3"/>
        <v>0.4</v>
      </c>
      <c r="S21" s="132">
        <f t="shared" si="4"/>
        <v>1</v>
      </c>
      <c r="T21" s="132">
        <f t="shared" si="5"/>
        <v>1.25</v>
      </c>
      <c r="U21" s="132">
        <f t="shared" si="6"/>
        <v>0</v>
      </c>
      <c r="V21" s="296">
        <f t="shared" si="7"/>
        <v>0</v>
      </c>
      <c r="W21" s="34">
        <f t="shared" si="8"/>
        <v>0.6216216216216216</v>
      </c>
      <c r="X21" s="54">
        <v>1.5945945945945945</v>
      </c>
      <c r="Y21" s="55">
        <v>1.0810810810810811</v>
      </c>
      <c r="Z21" s="243"/>
      <c r="AA21" s="318"/>
      <c r="AB21" s="329"/>
    </row>
    <row r="22" spans="1:28" s="140" customFormat="1" ht="13.5" customHeight="1">
      <c r="A22" s="401"/>
      <c r="B22" s="59">
        <v>53</v>
      </c>
      <c r="C22" s="42">
        <v>1</v>
      </c>
      <c r="D22" s="43">
        <v>3</v>
      </c>
      <c r="E22" s="43">
        <v>4</v>
      </c>
      <c r="F22" s="43">
        <v>11</v>
      </c>
      <c r="G22" s="43">
        <v>5</v>
      </c>
      <c r="H22" s="43">
        <v>3</v>
      </c>
      <c r="I22" s="60">
        <v>1</v>
      </c>
      <c r="J22" s="331">
        <f>SUM(C22:I22)</f>
        <v>28</v>
      </c>
      <c r="K22" s="219"/>
      <c r="L22" s="305"/>
      <c r="M22" s="42">
        <v>2696</v>
      </c>
      <c r="N22" s="249"/>
      <c r="O22" s="306"/>
      <c r="P22" s="333">
        <f t="shared" si="1"/>
        <v>0.3333333333333333</v>
      </c>
      <c r="Q22" s="36">
        <f t="shared" si="2"/>
        <v>0.5</v>
      </c>
      <c r="R22" s="36">
        <f t="shared" si="3"/>
        <v>0.8</v>
      </c>
      <c r="S22" s="36">
        <f t="shared" si="4"/>
        <v>1</v>
      </c>
      <c r="T22" s="36">
        <f t="shared" si="5"/>
        <v>1.25</v>
      </c>
      <c r="U22" s="36">
        <f t="shared" si="6"/>
        <v>0.75</v>
      </c>
      <c r="V22" s="334">
        <f t="shared" si="7"/>
        <v>0.25</v>
      </c>
      <c r="W22" s="56">
        <f t="shared" si="8"/>
        <v>0.7567567567567568</v>
      </c>
      <c r="X22" s="267"/>
      <c r="Y22" s="267"/>
      <c r="Z22" s="243"/>
      <c r="AA22" s="248"/>
      <c r="AB22" s="307"/>
    </row>
    <row r="23" spans="1:28" s="145" customFormat="1" ht="13.5" customHeight="1">
      <c r="A23" s="403">
        <v>1</v>
      </c>
      <c r="B23" s="124" t="s">
        <v>0</v>
      </c>
      <c r="C23" s="71">
        <v>3</v>
      </c>
      <c r="D23" s="72">
        <v>0</v>
      </c>
      <c r="E23" s="72">
        <v>1</v>
      </c>
      <c r="F23" s="72">
        <v>35</v>
      </c>
      <c r="G23" s="72">
        <v>2</v>
      </c>
      <c r="H23" s="72">
        <v>1</v>
      </c>
      <c r="I23" s="73">
        <v>7</v>
      </c>
      <c r="J23" s="11">
        <f aca="true" t="shared" si="9" ref="J23:J40">SUM(C23:I23)</f>
        <v>49</v>
      </c>
      <c r="K23" s="72">
        <v>14</v>
      </c>
      <c r="L23" s="73">
        <v>18</v>
      </c>
      <c r="M23" s="14">
        <v>3370</v>
      </c>
      <c r="N23" s="15">
        <v>1024</v>
      </c>
      <c r="O23" s="16">
        <v>1691</v>
      </c>
      <c r="P23" s="319">
        <f t="shared" si="1"/>
        <v>1</v>
      </c>
      <c r="Q23" s="127">
        <f t="shared" si="2"/>
        <v>0</v>
      </c>
      <c r="R23" s="127">
        <f t="shared" si="3"/>
        <v>0.2</v>
      </c>
      <c r="S23" s="127">
        <f t="shared" si="4"/>
        <v>3.1818181818181817</v>
      </c>
      <c r="T23" s="127">
        <f t="shared" si="5"/>
        <v>0.5</v>
      </c>
      <c r="U23" s="127">
        <f t="shared" si="6"/>
        <v>0.25</v>
      </c>
      <c r="V23" s="295">
        <f t="shared" si="7"/>
        <v>1.75</v>
      </c>
      <c r="W23" s="20">
        <f t="shared" si="8"/>
        <v>1.3243243243243243</v>
      </c>
      <c r="X23" s="18">
        <v>0.3783783783783784</v>
      </c>
      <c r="Y23" s="19">
        <v>0.4864864864864865</v>
      </c>
      <c r="Z23" s="335"/>
      <c r="AA23" s="336"/>
      <c r="AB23" s="337"/>
    </row>
    <row r="24" spans="1:28" s="145" customFormat="1" ht="13.5" customHeight="1">
      <c r="A24" s="402"/>
      <c r="B24" s="129" t="s">
        <v>1</v>
      </c>
      <c r="C24" s="74">
        <v>4</v>
      </c>
      <c r="D24" s="75">
        <v>13</v>
      </c>
      <c r="E24" s="75">
        <v>4</v>
      </c>
      <c r="F24" s="75">
        <v>20</v>
      </c>
      <c r="G24" s="75">
        <v>5</v>
      </c>
      <c r="H24" s="75">
        <v>1</v>
      </c>
      <c r="I24" s="76">
        <v>6</v>
      </c>
      <c r="J24" s="25">
        <f t="shared" si="9"/>
        <v>53</v>
      </c>
      <c r="K24" s="75">
        <v>32</v>
      </c>
      <c r="L24" s="76">
        <v>33</v>
      </c>
      <c r="M24" s="28">
        <v>3057</v>
      </c>
      <c r="N24" s="29">
        <v>1391</v>
      </c>
      <c r="O24" s="30">
        <v>2201</v>
      </c>
      <c r="P24" s="314">
        <f t="shared" si="1"/>
        <v>1.3333333333333333</v>
      </c>
      <c r="Q24" s="132">
        <f t="shared" si="2"/>
        <v>2.1666666666666665</v>
      </c>
      <c r="R24" s="132">
        <f t="shared" si="3"/>
        <v>0.8</v>
      </c>
      <c r="S24" s="132">
        <f t="shared" si="4"/>
        <v>1.8181818181818181</v>
      </c>
      <c r="T24" s="132">
        <f t="shared" si="5"/>
        <v>1.25</v>
      </c>
      <c r="U24" s="132">
        <f t="shared" si="6"/>
        <v>0.25</v>
      </c>
      <c r="V24" s="296">
        <f t="shared" si="7"/>
        <v>1.5</v>
      </c>
      <c r="W24" s="34">
        <f t="shared" si="8"/>
        <v>1.4324324324324325</v>
      </c>
      <c r="X24" s="32">
        <v>0.8648648648648649</v>
      </c>
      <c r="Y24" s="33">
        <v>0.8918918918918919</v>
      </c>
      <c r="Z24" s="243"/>
      <c r="AA24" s="318"/>
      <c r="AB24" s="329"/>
    </row>
    <row r="25" spans="1:28" s="145" customFormat="1" ht="13.5" customHeight="1">
      <c r="A25" s="402"/>
      <c r="B25" s="129" t="s">
        <v>2</v>
      </c>
      <c r="C25" s="74">
        <v>3</v>
      </c>
      <c r="D25" s="75">
        <v>11</v>
      </c>
      <c r="E25" s="75">
        <v>13</v>
      </c>
      <c r="F25" s="75">
        <v>20</v>
      </c>
      <c r="G25" s="75">
        <v>13</v>
      </c>
      <c r="H25" s="75">
        <v>1</v>
      </c>
      <c r="I25" s="76">
        <v>2</v>
      </c>
      <c r="J25" s="25">
        <f t="shared" si="9"/>
        <v>63</v>
      </c>
      <c r="K25" s="75">
        <v>16</v>
      </c>
      <c r="L25" s="76">
        <v>21</v>
      </c>
      <c r="M25" s="28">
        <v>3933</v>
      </c>
      <c r="N25" s="29">
        <v>731</v>
      </c>
      <c r="O25" s="30">
        <v>1478</v>
      </c>
      <c r="P25" s="314">
        <f t="shared" si="1"/>
        <v>1</v>
      </c>
      <c r="Q25" s="132">
        <f t="shared" si="2"/>
        <v>1.8333333333333333</v>
      </c>
      <c r="R25" s="132">
        <f t="shared" si="3"/>
        <v>2.6</v>
      </c>
      <c r="S25" s="132">
        <f t="shared" si="4"/>
        <v>1.8181818181818181</v>
      </c>
      <c r="T25" s="132">
        <f t="shared" si="5"/>
        <v>3.25</v>
      </c>
      <c r="U25" s="132">
        <f t="shared" si="6"/>
        <v>0.25</v>
      </c>
      <c r="V25" s="296">
        <f t="shared" si="7"/>
        <v>0.5</v>
      </c>
      <c r="W25" s="34">
        <f t="shared" si="8"/>
        <v>1.7027027027027026</v>
      </c>
      <c r="X25" s="32">
        <v>0.43243243243243246</v>
      </c>
      <c r="Y25" s="33">
        <v>0.5675675675675675</v>
      </c>
      <c r="Z25" s="243"/>
      <c r="AA25" s="318"/>
      <c r="AB25" s="329"/>
    </row>
    <row r="26" spans="1:28" s="145" customFormat="1" ht="13.5" customHeight="1">
      <c r="A26" s="402"/>
      <c r="B26" s="129" t="s">
        <v>3</v>
      </c>
      <c r="C26" s="74">
        <v>12</v>
      </c>
      <c r="D26" s="75">
        <v>36</v>
      </c>
      <c r="E26" s="75">
        <v>10</v>
      </c>
      <c r="F26" s="75">
        <v>31</v>
      </c>
      <c r="G26" s="75">
        <v>16</v>
      </c>
      <c r="H26" s="75">
        <v>1</v>
      </c>
      <c r="I26" s="76">
        <v>13</v>
      </c>
      <c r="J26" s="25">
        <f t="shared" si="9"/>
        <v>119</v>
      </c>
      <c r="K26" s="75">
        <v>9</v>
      </c>
      <c r="L26" s="76">
        <v>25</v>
      </c>
      <c r="M26" s="28">
        <v>4745</v>
      </c>
      <c r="N26" s="29">
        <v>649</v>
      </c>
      <c r="O26" s="30">
        <v>1535</v>
      </c>
      <c r="P26" s="314">
        <f t="shared" si="1"/>
        <v>4</v>
      </c>
      <c r="Q26" s="132">
        <f t="shared" si="2"/>
        <v>6</v>
      </c>
      <c r="R26" s="132">
        <f t="shared" si="3"/>
        <v>2</v>
      </c>
      <c r="S26" s="132">
        <f t="shared" si="4"/>
        <v>2.8181818181818183</v>
      </c>
      <c r="T26" s="132">
        <f t="shared" si="5"/>
        <v>4</v>
      </c>
      <c r="U26" s="132">
        <f t="shared" si="6"/>
        <v>0.25</v>
      </c>
      <c r="V26" s="296">
        <f t="shared" si="7"/>
        <v>3.25</v>
      </c>
      <c r="W26" s="34">
        <f t="shared" si="8"/>
        <v>3.2162162162162162</v>
      </c>
      <c r="X26" s="32">
        <v>0.24324324324324326</v>
      </c>
      <c r="Y26" s="33">
        <v>0.6756756756756757</v>
      </c>
      <c r="Z26" s="243"/>
      <c r="AA26" s="318"/>
      <c r="AB26" s="329"/>
    </row>
    <row r="27" spans="1:28" s="145" customFormat="1" ht="13.5" customHeight="1">
      <c r="A27" s="404">
        <v>2</v>
      </c>
      <c r="B27" s="139" t="s">
        <v>4</v>
      </c>
      <c r="C27" s="80">
        <v>19</v>
      </c>
      <c r="D27" s="81">
        <v>25</v>
      </c>
      <c r="E27" s="81">
        <v>37</v>
      </c>
      <c r="F27" s="81">
        <v>31</v>
      </c>
      <c r="G27" s="81">
        <v>10</v>
      </c>
      <c r="H27" s="81">
        <v>2</v>
      </c>
      <c r="I27" s="82">
        <v>4</v>
      </c>
      <c r="J27" s="212">
        <f t="shared" si="9"/>
        <v>128</v>
      </c>
      <c r="K27" s="81">
        <v>4</v>
      </c>
      <c r="L27" s="82">
        <v>18</v>
      </c>
      <c r="M27" s="63">
        <v>4518</v>
      </c>
      <c r="N27" s="64">
        <v>641</v>
      </c>
      <c r="O27" s="66">
        <v>1389</v>
      </c>
      <c r="P27" s="316">
        <f t="shared" si="1"/>
        <v>6.333333333333333</v>
      </c>
      <c r="Q27" s="143">
        <f t="shared" si="2"/>
        <v>4.166666666666667</v>
      </c>
      <c r="R27" s="143">
        <f t="shared" si="3"/>
        <v>7.4</v>
      </c>
      <c r="S27" s="143">
        <f t="shared" si="4"/>
        <v>2.8181818181818183</v>
      </c>
      <c r="T27" s="143">
        <f t="shared" si="5"/>
        <v>2.5</v>
      </c>
      <c r="U27" s="143">
        <f t="shared" si="6"/>
        <v>0.5</v>
      </c>
      <c r="V27" s="317">
        <f t="shared" si="7"/>
        <v>1</v>
      </c>
      <c r="W27" s="86">
        <f t="shared" si="8"/>
        <v>3.4594594594594597</v>
      </c>
      <c r="X27" s="84">
        <v>0.10810810810810811</v>
      </c>
      <c r="Y27" s="85">
        <v>0.4864864864864865</v>
      </c>
      <c r="Z27" s="341"/>
      <c r="AA27" s="342"/>
      <c r="AB27" s="343"/>
    </row>
    <row r="28" spans="1:28" s="145" customFormat="1" ht="13.5" customHeight="1">
      <c r="A28" s="404"/>
      <c r="B28" s="129" t="s">
        <v>5</v>
      </c>
      <c r="C28" s="74">
        <v>12</v>
      </c>
      <c r="D28" s="75">
        <v>28</v>
      </c>
      <c r="E28" s="75">
        <v>68</v>
      </c>
      <c r="F28" s="75">
        <v>26</v>
      </c>
      <c r="G28" s="75">
        <v>3</v>
      </c>
      <c r="H28" s="75">
        <v>1</v>
      </c>
      <c r="I28" s="76">
        <v>2</v>
      </c>
      <c r="J28" s="25">
        <f t="shared" si="9"/>
        <v>140</v>
      </c>
      <c r="K28" s="75">
        <v>6</v>
      </c>
      <c r="L28" s="76">
        <v>10</v>
      </c>
      <c r="M28" s="28">
        <v>4357</v>
      </c>
      <c r="N28" s="29">
        <v>496</v>
      </c>
      <c r="O28" s="30">
        <v>1112</v>
      </c>
      <c r="P28" s="314">
        <f t="shared" si="1"/>
        <v>4</v>
      </c>
      <c r="Q28" s="132">
        <f t="shared" si="2"/>
        <v>4.666666666666667</v>
      </c>
      <c r="R28" s="132">
        <f t="shared" si="3"/>
        <v>13.6</v>
      </c>
      <c r="S28" s="132">
        <f t="shared" si="4"/>
        <v>2.3636363636363638</v>
      </c>
      <c r="T28" s="132">
        <f t="shared" si="5"/>
        <v>0.75</v>
      </c>
      <c r="U28" s="132">
        <f t="shared" si="6"/>
        <v>0.25</v>
      </c>
      <c r="V28" s="296">
        <f t="shared" si="7"/>
        <v>0.5</v>
      </c>
      <c r="W28" s="34">
        <f t="shared" si="8"/>
        <v>3.7837837837837838</v>
      </c>
      <c r="X28" s="32">
        <v>0.16216216216216217</v>
      </c>
      <c r="Y28" s="33">
        <v>0.2702702702702703</v>
      </c>
      <c r="Z28" s="243"/>
      <c r="AA28" s="318"/>
      <c r="AB28" s="329"/>
    </row>
    <row r="29" spans="1:28" s="145" customFormat="1" ht="13.5" customHeight="1">
      <c r="A29" s="404"/>
      <c r="B29" s="129" t="s">
        <v>6</v>
      </c>
      <c r="C29" s="74">
        <v>10</v>
      </c>
      <c r="D29" s="75">
        <v>44</v>
      </c>
      <c r="E29" s="75">
        <v>46</v>
      </c>
      <c r="F29" s="75">
        <v>18</v>
      </c>
      <c r="G29" s="75">
        <v>7</v>
      </c>
      <c r="H29" s="75">
        <v>2</v>
      </c>
      <c r="I29" s="76">
        <v>2</v>
      </c>
      <c r="J29" s="25">
        <f t="shared" si="9"/>
        <v>129</v>
      </c>
      <c r="K29" s="75">
        <v>3</v>
      </c>
      <c r="L29" s="76">
        <v>9</v>
      </c>
      <c r="M29" s="28">
        <v>3902</v>
      </c>
      <c r="N29" s="29">
        <v>436</v>
      </c>
      <c r="O29" s="30">
        <v>875</v>
      </c>
      <c r="P29" s="314">
        <f t="shared" si="1"/>
        <v>3.3333333333333335</v>
      </c>
      <c r="Q29" s="132">
        <f t="shared" si="2"/>
        <v>7.333333333333333</v>
      </c>
      <c r="R29" s="132">
        <f t="shared" si="3"/>
        <v>9.2</v>
      </c>
      <c r="S29" s="132">
        <f t="shared" si="4"/>
        <v>1.6363636363636365</v>
      </c>
      <c r="T29" s="132">
        <f t="shared" si="5"/>
        <v>1.75</v>
      </c>
      <c r="U29" s="132">
        <f t="shared" si="6"/>
        <v>0.5</v>
      </c>
      <c r="V29" s="296">
        <f t="shared" si="7"/>
        <v>0.5</v>
      </c>
      <c r="W29" s="34">
        <f t="shared" si="8"/>
        <v>3.4864864864864864</v>
      </c>
      <c r="X29" s="32">
        <v>0.08108108108108109</v>
      </c>
      <c r="Y29" s="33">
        <v>0.24324324324324326</v>
      </c>
      <c r="Z29" s="243"/>
      <c r="AA29" s="318"/>
      <c r="AB29" s="329"/>
    </row>
    <row r="30" spans="1:28" s="145" customFormat="1" ht="13.5" customHeight="1">
      <c r="A30" s="404"/>
      <c r="B30" s="129" t="s">
        <v>7</v>
      </c>
      <c r="C30" s="74">
        <v>12</v>
      </c>
      <c r="D30" s="75">
        <v>25</v>
      </c>
      <c r="E30" s="75">
        <v>35</v>
      </c>
      <c r="F30" s="75">
        <v>35</v>
      </c>
      <c r="G30" s="75">
        <v>5</v>
      </c>
      <c r="H30" s="75">
        <v>0</v>
      </c>
      <c r="I30" s="76">
        <v>7</v>
      </c>
      <c r="J30" s="25">
        <f t="shared" si="9"/>
        <v>119</v>
      </c>
      <c r="K30" s="75">
        <v>2</v>
      </c>
      <c r="L30" s="76">
        <v>5</v>
      </c>
      <c r="M30" s="28">
        <v>3545</v>
      </c>
      <c r="N30" s="29">
        <v>418</v>
      </c>
      <c r="O30" s="30">
        <v>771</v>
      </c>
      <c r="P30" s="314">
        <f t="shared" si="1"/>
        <v>4</v>
      </c>
      <c r="Q30" s="132">
        <f t="shared" si="2"/>
        <v>4.166666666666667</v>
      </c>
      <c r="R30" s="132">
        <f t="shared" si="3"/>
        <v>7</v>
      </c>
      <c r="S30" s="132">
        <f t="shared" si="4"/>
        <v>3.1818181818181817</v>
      </c>
      <c r="T30" s="132">
        <f t="shared" si="5"/>
        <v>1.25</v>
      </c>
      <c r="U30" s="132">
        <f t="shared" si="6"/>
        <v>0</v>
      </c>
      <c r="V30" s="296">
        <f t="shared" si="7"/>
        <v>1.75</v>
      </c>
      <c r="W30" s="34">
        <f t="shared" si="8"/>
        <v>3.2162162162162162</v>
      </c>
      <c r="X30" s="32">
        <v>0.05405405405405406</v>
      </c>
      <c r="Y30" s="33">
        <v>0.13513513513513514</v>
      </c>
      <c r="Z30" s="243"/>
      <c r="AA30" s="318"/>
      <c r="AB30" s="329"/>
    </row>
    <row r="31" spans="1:28" s="145" customFormat="1" ht="13.5" customHeight="1">
      <c r="A31" s="402">
        <v>3</v>
      </c>
      <c r="B31" s="139" t="s">
        <v>8</v>
      </c>
      <c r="C31" s="80">
        <v>4</v>
      </c>
      <c r="D31" s="81">
        <v>32</v>
      </c>
      <c r="E31" s="81">
        <v>39</v>
      </c>
      <c r="F31" s="81">
        <v>12</v>
      </c>
      <c r="G31" s="81">
        <v>4</v>
      </c>
      <c r="H31" s="81">
        <v>2</v>
      </c>
      <c r="I31" s="82">
        <v>3</v>
      </c>
      <c r="J31" s="212">
        <f t="shared" si="9"/>
        <v>96</v>
      </c>
      <c r="K31" s="81">
        <v>6</v>
      </c>
      <c r="L31" s="82">
        <v>7</v>
      </c>
      <c r="M31" s="63">
        <v>3025</v>
      </c>
      <c r="N31" s="64">
        <v>395</v>
      </c>
      <c r="O31" s="66">
        <v>728</v>
      </c>
      <c r="P31" s="316">
        <f t="shared" si="1"/>
        <v>1.3333333333333333</v>
      </c>
      <c r="Q31" s="143">
        <f t="shared" si="2"/>
        <v>5.333333333333333</v>
      </c>
      <c r="R31" s="143">
        <f t="shared" si="3"/>
        <v>7.8</v>
      </c>
      <c r="S31" s="143">
        <f t="shared" si="4"/>
        <v>1.0909090909090908</v>
      </c>
      <c r="T31" s="143">
        <f t="shared" si="5"/>
        <v>1</v>
      </c>
      <c r="U31" s="143">
        <f t="shared" si="6"/>
        <v>0.5</v>
      </c>
      <c r="V31" s="317">
        <f t="shared" si="7"/>
        <v>0.75</v>
      </c>
      <c r="W31" s="86">
        <f t="shared" si="8"/>
        <v>2.5945945945945947</v>
      </c>
      <c r="X31" s="84">
        <v>0.16216216216216217</v>
      </c>
      <c r="Y31" s="85">
        <v>0.1891891891891892</v>
      </c>
      <c r="Z31" s="341"/>
      <c r="AA31" s="342"/>
      <c r="AB31" s="343"/>
    </row>
    <row r="32" spans="1:28" s="145" customFormat="1" ht="13.5" customHeight="1">
      <c r="A32" s="402"/>
      <c r="B32" s="129" t="s">
        <v>9</v>
      </c>
      <c r="C32" s="74">
        <v>4</v>
      </c>
      <c r="D32" s="75">
        <v>8</v>
      </c>
      <c r="E32" s="75">
        <v>29</v>
      </c>
      <c r="F32" s="75">
        <v>14</v>
      </c>
      <c r="G32" s="75">
        <v>3</v>
      </c>
      <c r="H32" s="75">
        <v>2</v>
      </c>
      <c r="I32" s="76">
        <v>2</v>
      </c>
      <c r="J32" s="25">
        <f t="shared" si="9"/>
        <v>62</v>
      </c>
      <c r="K32" s="75">
        <v>8</v>
      </c>
      <c r="L32" s="76">
        <v>10</v>
      </c>
      <c r="M32" s="28">
        <v>2354</v>
      </c>
      <c r="N32" s="29">
        <v>394</v>
      </c>
      <c r="O32" s="30">
        <v>616</v>
      </c>
      <c r="P32" s="314">
        <f t="shared" si="1"/>
        <v>1.3333333333333333</v>
      </c>
      <c r="Q32" s="132">
        <f t="shared" si="2"/>
        <v>1.3333333333333333</v>
      </c>
      <c r="R32" s="132">
        <f t="shared" si="3"/>
        <v>5.8</v>
      </c>
      <c r="S32" s="132">
        <f t="shared" si="4"/>
        <v>1.2727272727272727</v>
      </c>
      <c r="T32" s="132">
        <f t="shared" si="5"/>
        <v>0.75</v>
      </c>
      <c r="U32" s="132">
        <f t="shared" si="6"/>
        <v>0.5</v>
      </c>
      <c r="V32" s="296">
        <f t="shared" si="7"/>
        <v>0.5</v>
      </c>
      <c r="W32" s="34">
        <f t="shared" si="8"/>
        <v>1.6756756756756757</v>
      </c>
      <c r="X32" s="32">
        <v>0.21621621621621623</v>
      </c>
      <c r="Y32" s="33">
        <v>0.2702702702702703</v>
      </c>
      <c r="Z32" s="243"/>
      <c r="AA32" s="318"/>
      <c r="AB32" s="329"/>
    </row>
    <row r="33" spans="1:28" s="145" customFormat="1" ht="13.5" customHeight="1">
      <c r="A33" s="402"/>
      <c r="B33" s="129" t="s">
        <v>10</v>
      </c>
      <c r="C33" s="74">
        <v>6</v>
      </c>
      <c r="D33" s="75">
        <v>5</v>
      </c>
      <c r="E33" s="75">
        <v>10</v>
      </c>
      <c r="F33" s="75">
        <v>14</v>
      </c>
      <c r="G33" s="75">
        <v>2</v>
      </c>
      <c r="H33" s="75">
        <v>2</v>
      </c>
      <c r="I33" s="76">
        <v>4</v>
      </c>
      <c r="J33" s="25">
        <f t="shared" si="9"/>
        <v>43</v>
      </c>
      <c r="K33" s="75">
        <v>4</v>
      </c>
      <c r="L33" s="76">
        <v>3</v>
      </c>
      <c r="M33" s="28">
        <v>1799</v>
      </c>
      <c r="N33" s="29">
        <v>478</v>
      </c>
      <c r="O33" s="30">
        <v>530</v>
      </c>
      <c r="P33" s="314">
        <f t="shared" si="1"/>
        <v>2</v>
      </c>
      <c r="Q33" s="132">
        <f t="shared" si="2"/>
        <v>0.8333333333333334</v>
      </c>
      <c r="R33" s="132">
        <f t="shared" si="3"/>
        <v>2</v>
      </c>
      <c r="S33" s="132">
        <f t="shared" si="4"/>
        <v>1.2727272727272727</v>
      </c>
      <c r="T33" s="132">
        <f t="shared" si="5"/>
        <v>0.5</v>
      </c>
      <c r="U33" s="132">
        <f t="shared" si="6"/>
        <v>0.5</v>
      </c>
      <c r="V33" s="296">
        <f t="shared" si="7"/>
        <v>1</v>
      </c>
      <c r="W33" s="34">
        <f t="shared" si="8"/>
        <v>1.162162162162162</v>
      </c>
      <c r="X33" s="32">
        <v>0.10810810810810811</v>
      </c>
      <c r="Y33" s="33">
        <v>0.08108108108108109</v>
      </c>
      <c r="Z33" s="243"/>
      <c r="AA33" s="318"/>
      <c r="AB33" s="329"/>
    </row>
    <row r="34" spans="1:28" s="145" customFormat="1" ht="13.5" customHeight="1">
      <c r="A34" s="402"/>
      <c r="B34" s="129" t="s">
        <v>11</v>
      </c>
      <c r="C34" s="74">
        <v>1</v>
      </c>
      <c r="D34" s="75">
        <v>3</v>
      </c>
      <c r="E34" s="75">
        <v>9</v>
      </c>
      <c r="F34" s="75">
        <v>5</v>
      </c>
      <c r="G34" s="75">
        <v>1</v>
      </c>
      <c r="H34" s="75">
        <v>1</v>
      </c>
      <c r="I34" s="76">
        <v>0</v>
      </c>
      <c r="J34" s="25">
        <f t="shared" si="9"/>
        <v>20</v>
      </c>
      <c r="K34" s="75">
        <v>5</v>
      </c>
      <c r="L34" s="76">
        <v>10</v>
      </c>
      <c r="M34" s="28">
        <v>1100</v>
      </c>
      <c r="N34" s="29">
        <v>403</v>
      </c>
      <c r="O34" s="30">
        <v>398</v>
      </c>
      <c r="P34" s="314">
        <f t="shared" si="1"/>
        <v>0.3333333333333333</v>
      </c>
      <c r="Q34" s="132">
        <f t="shared" si="2"/>
        <v>0.5</v>
      </c>
      <c r="R34" s="132">
        <f t="shared" si="3"/>
        <v>1.8</v>
      </c>
      <c r="S34" s="132">
        <f t="shared" si="4"/>
        <v>0.45454545454545453</v>
      </c>
      <c r="T34" s="132">
        <f t="shared" si="5"/>
        <v>0.25</v>
      </c>
      <c r="U34" s="132">
        <f t="shared" si="6"/>
        <v>0.25</v>
      </c>
      <c r="V34" s="296">
        <f t="shared" si="7"/>
        <v>0</v>
      </c>
      <c r="W34" s="34">
        <f t="shared" si="8"/>
        <v>0.5405405405405406</v>
      </c>
      <c r="X34" s="32">
        <v>0.13513513513513514</v>
      </c>
      <c r="Y34" s="33">
        <v>0.2702702702702703</v>
      </c>
      <c r="Z34" s="243"/>
      <c r="AA34" s="318"/>
      <c r="AB34" s="329"/>
    </row>
    <row r="35" spans="1:28" s="145" customFormat="1" ht="13.5" customHeight="1">
      <c r="A35" s="402">
        <v>4</v>
      </c>
      <c r="B35" s="139" t="s">
        <v>12</v>
      </c>
      <c r="C35" s="80">
        <v>0</v>
      </c>
      <c r="D35" s="81">
        <v>1</v>
      </c>
      <c r="E35" s="81">
        <v>3</v>
      </c>
      <c r="F35" s="81">
        <v>8</v>
      </c>
      <c r="G35" s="81">
        <v>0</v>
      </c>
      <c r="H35" s="81">
        <v>0</v>
      </c>
      <c r="I35" s="82">
        <v>1</v>
      </c>
      <c r="J35" s="212">
        <f t="shared" si="9"/>
        <v>13</v>
      </c>
      <c r="K35" s="81">
        <v>4</v>
      </c>
      <c r="L35" s="82">
        <v>8</v>
      </c>
      <c r="M35" s="63">
        <v>898</v>
      </c>
      <c r="N35" s="64">
        <v>403</v>
      </c>
      <c r="O35" s="66">
        <v>411</v>
      </c>
      <c r="P35" s="316">
        <f t="shared" si="1"/>
        <v>0</v>
      </c>
      <c r="Q35" s="143">
        <f t="shared" si="2"/>
        <v>0.16666666666666666</v>
      </c>
      <c r="R35" s="143">
        <f t="shared" si="3"/>
        <v>0.6</v>
      </c>
      <c r="S35" s="143">
        <f t="shared" si="4"/>
        <v>0.7272727272727273</v>
      </c>
      <c r="T35" s="143">
        <f t="shared" si="5"/>
        <v>0</v>
      </c>
      <c r="U35" s="143">
        <f t="shared" si="6"/>
        <v>0</v>
      </c>
      <c r="V35" s="317">
        <f t="shared" si="7"/>
        <v>0.25</v>
      </c>
      <c r="W35" s="86">
        <f t="shared" si="8"/>
        <v>0.35135135135135137</v>
      </c>
      <c r="X35" s="84">
        <v>0.10810810810810811</v>
      </c>
      <c r="Y35" s="85">
        <v>0.21621621621621623</v>
      </c>
      <c r="Z35" s="341"/>
      <c r="AA35" s="342"/>
      <c r="AB35" s="343"/>
    </row>
    <row r="36" spans="1:28" s="145" customFormat="1" ht="13.5" customHeight="1">
      <c r="A36" s="402"/>
      <c r="B36" s="129" t="s">
        <v>13</v>
      </c>
      <c r="C36" s="74">
        <v>0</v>
      </c>
      <c r="D36" s="75">
        <v>0</v>
      </c>
      <c r="E36" s="75">
        <v>0</v>
      </c>
      <c r="F36" s="75">
        <v>4</v>
      </c>
      <c r="G36" s="75">
        <v>0</v>
      </c>
      <c r="H36" s="75">
        <v>0</v>
      </c>
      <c r="I36" s="76">
        <v>1</v>
      </c>
      <c r="J36" s="25">
        <f t="shared" si="9"/>
        <v>5</v>
      </c>
      <c r="K36" s="75">
        <v>2</v>
      </c>
      <c r="L36" s="76">
        <v>7</v>
      </c>
      <c r="M36" s="28">
        <v>754</v>
      </c>
      <c r="N36" s="29">
        <v>355</v>
      </c>
      <c r="O36" s="30">
        <v>283</v>
      </c>
      <c r="P36" s="314">
        <f t="shared" si="1"/>
        <v>0</v>
      </c>
      <c r="Q36" s="132">
        <f t="shared" si="2"/>
        <v>0</v>
      </c>
      <c r="R36" s="132">
        <f t="shared" si="3"/>
        <v>0</v>
      </c>
      <c r="S36" s="132">
        <f t="shared" si="4"/>
        <v>0.36363636363636365</v>
      </c>
      <c r="T36" s="132">
        <f t="shared" si="5"/>
        <v>0</v>
      </c>
      <c r="U36" s="132">
        <f t="shared" si="6"/>
        <v>0</v>
      </c>
      <c r="V36" s="296">
        <f t="shared" si="7"/>
        <v>0.25</v>
      </c>
      <c r="W36" s="34">
        <f t="shared" si="8"/>
        <v>0.13513513513513514</v>
      </c>
      <c r="X36" s="32">
        <v>0.05405405405405406</v>
      </c>
      <c r="Y36" s="33">
        <v>0.1891891891891892</v>
      </c>
      <c r="Z36" s="243"/>
      <c r="AA36" s="318"/>
      <c r="AB36" s="329"/>
    </row>
    <row r="37" spans="1:28" s="145" customFormat="1" ht="13.5" customHeight="1">
      <c r="A37" s="402"/>
      <c r="B37" s="129" t="s">
        <v>14</v>
      </c>
      <c r="C37" s="74">
        <v>0</v>
      </c>
      <c r="D37" s="75">
        <v>0</v>
      </c>
      <c r="E37" s="75">
        <v>0</v>
      </c>
      <c r="F37" s="75">
        <v>7</v>
      </c>
      <c r="G37" s="75">
        <v>0</v>
      </c>
      <c r="H37" s="75">
        <v>0</v>
      </c>
      <c r="I37" s="76">
        <v>0</v>
      </c>
      <c r="J37" s="25">
        <f t="shared" si="9"/>
        <v>7</v>
      </c>
      <c r="K37" s="75">
        <v>1</v>
      </c>
      <c r="L37" s="76">
        <v>3</v>
      </c>
      <c r="M37" s="28">
        <v>661</v>
      </c>
      <c r="N37" s="29">
        <v>358</v>
      </c>
      <c r="O37" s="30">
        <v>260</v>
      </c>
      <c r="P37" s="314">
        <f t="shared" si="1"/>
        <v>0</v>
      </c>
      <c r="Q37" s="132">
        <f t="shared" si="2"/>
        <v>0</v>
      </c>
      <c r="R37" s="132">
        <f t="shared" si="3"/>
        <v>0</v>
      </c>
      <c r="S37" s="132">
        <f t="shared" si="4"/>
        <v>0.6363636363636364</v>
      </c>
      <c r="T37" s="132">
        <f t="shared" si="5"/>
        <v>0</v>
      </c>
      <c r="U37" s="132">
        <f t="shared" si="6"/>
        <v>0</v>
      </c>
      <c r="V37" s="296">
        <f t="shared" si="7"/>
        <v>0</v>
      </c>
      <c r="W37" s="34">
        <f t="shared" si="8"/>
        <v>0.1891891891891892</v>
      </c>
      <c r="X37" s="32">
        <v>0.02702702702702703</v>
      </c>
      <c r="Y37" s="33">
        <v>0.08108108108108109</v>
      </c>
      <c r="Z37" s="243"/>
      <c r="AA37" s="318"/>
      <c r="AB37" s="329"/>
    </row>
    <row r="38" spans="1:28" s="145" customFormat="1" ht="13.5" customHeight="1">
      <c r="A38" s="402"/>
      <c r="B38" s="129" t="s">
        <v>15</v>
      </c>
      <c r="C38" s="74">
        <v>0</v>
      </c>
      <c r="D38" s="75">
        <v>0</v>
      </c>
      <c r="E38" s="75">
        <v>0</v>
      </c>
      <c r="F38" s="75">
        <v>2</v>
      </c>
      <c r="G38" s="75">
        <v>0</v>
      </c>
      <c r="H38" s="75">
        <v>0</v>
      </c>
      <c r="I38" s="76">
        <v>0</v>
      </c>
      <c r="J38" s="25">
        <f t="shared" si="9"/>
        <v>2</v>
      </c>
      <c r="K38" s="75">
        <v>1</v>
      </c>
      <c r="L38" s="76">
        <v>7</v>
      </c>
      <c r="M38" s="28">
        <v>539</v>
      </c>
      <c r="N38" s="29">
        <v>346</v>
      </c>
      <c r="O38" s="30">
        <v>220</v>
      </c>
      <c r="P38" s="314">
        <f t="shared" si="1"/>
        <v>0</v>
      </c>
      <c r="Q38" s="132">
        <f t="shared" si="2"/>
        <v>0</v>
      </c>
      <c r="R38" s="132">
        <f t="shared" si="3"/>
        <v>0</v>
      </c>
      <c r="S38" s="132">
        <f t="shared" si="4"/>
        <v>0.18181818181818182</v>
      </c>
      <c r="T38" s="132">
        <f t="shared" si="5"/>
        <v>0</v>
      </c>
      <c r="U38" s="132">
        <f t="shared" si="6"/>
        <v>0</v>
      </c>
      <c r="V38" s="296">
        <f t="shared" si="7"/>
        <v>0</v>
      </c>
      <c r="W38" s="34">
        <f t="shared" si="8"/>
        <v>0.05405405405405406</v>
      </c>
      <c r="X38" s="32">
        <v>0.02702702702702703</v>
      </c>
      <c r="Y38" s="33">
        <v>0.1891891891891892</v>
      </c>
      <c r="Z38" s="243"/>
      <c r="AA38" s="318"/>
      <c r="AB38" s="329"/>
    </row>
    <row r="39" spans="1:28" s="145" customFormat="1" ht="13.5" customHeight="1">
      <c r="A39" s="402"/>
      <c r="B39" s="129" t="s">
        <v>16</v>
      </c>
      <c r="C39" s="74">
        <v>1</v>
      </c>
      <c r="D39" s="75">
        <v>0</v>
      </c>
      <c r="E39" s="75">
        <v>1</v>
      </c>
      <c r="F39" s="75">
        <v>3</v>
      </c>
      <c r="G39" s="75">
        <v>0</v>
      </c>
      <c r="H39" s="75">
        <v>1</v>
      </c>
      <c r="I39" s="76">
        <v>0</v>
      </c>
      <c r="J39" s="25">
        <f t="shared" si="9"/>
        <v>6</v>
      </c>
      <c r="K39" s="75">
        <v>6</v>
      </c>
      <c r="L39" s="76">
        <v>3</v>
      </c>
      <c r="M39" s="28">
        <v>432</v>
      </c>
      <c r="N39" s="29">
        <v>294</v>
      </c>
      <c r="O39" s="30">
        <v>187</v>
      </c>
      <c r="P39" s="314">
        <f t="shared" si="1"/>
        <v>0.3333333333333333</v>
      </c>
      <c r="Q39" s="132">
        <f t="shared" si="2"/>
        <v>0</v>
      </c>
      <c r="R39" s="132">
        <f t="shared" si="3"/>
        <v>0.2</v>
      </c>
      <c r="S39" s="132">
        <f t="shared" si="4"/>
        <v>0.2727272727272727</v>
      </c>
      <c r="T39" s="132">
        <f t="shared" si="5"/>
        <v>0</v>
      </c>
      <c r="U39" s="132">
        <f t="shared" si="6"/>
        <v>0.25</v>
      </c>
      <c r="V39" s="296">
        <f t="shared" si="7"/>
        <v>0</v>
      </c>
      <c r="W39" s="34">
        <f t="shared" si="8"/>
        <v>0.16216216216216217</v>
      </c>
      <c r="X39" s="32">
        <v>0.16216216216216217</v>
      </c>
      <c r="Y39" s="33">
        <v>0.08108108108108109</v>
      </c>
      <c r="Z39" s="243"/>
      <c r="AA39" s="318"/>
      <c r="AB39" s="329"/>
    </row>
    <row r="40" spans="1:28" s="145" customFormat="1" ht="13.5" customHeight="1">
      <c r="A40" s="402">
        <v>5</v>
      </c>
      <c r="B40" s="139" t="s">
        <v>17</v>
      </c>
      <c r="C40" s="80">
        <v>1</v>
      </c>
      <c r="D40" s="81">
        <v>0</v>
      </c>
      <c r="E40" s="81">
        <v>0</v>
      </c>
      <c r="F40" s="81">
        <v>3</v>
      </c>
      <c r="G40" s="81">
        <v>0</v>
      </c>
      <c r="H40" s="81">
        <v>0</v>
      </c>
      <c r="I40" s="82">
        <v>0</v>
      </c>
      <c r="J40" s="212">
        <f t="shared" si="9"/>
        <v>4</v>
      </c>
      <c r="K40" s="81">
        <v>4</v>
      </c>
      <c r="L40" s="82">
        <v>3</v>
      </c>
      <c r="M40" s="63">
        <v>283</v>
      </c>
      <c r="N40" s="64">
        <v>283</v>
      </c>
      <c r="O40" s="66">
        <v>172</v>
      </c>
      <c r="P40" s="316">
        <f t="shared" si="1"/>
        <v>0.3333333333333333</v>
      </c>
      <c r="Q40" s="143">
        <f t="shared" si="2"/>
        <v>0</v>
      </c>
      <c r="R40" s="143">
        <f t="shared" si="3"/>
        <v>0</v>
      </c>
      <c r="S40" s="143">
        <f t="shared" si="4"/>
        <v>0.2727272727272727</v>
      </c>
      <c r="T40" s="143">
        <f t="shared" si="5"/>
        <v>0</v>
      </c>
      <c r="U40" s="143">
        <f t="shared" si="6"/>
        <v>0</v>
      </c>
      <c r="V40" s="317">
        <f t="shared" si="7"/>
        <v>0</v>
      </c>
      <c r="W40" s="86">
        <f t="shared" si="8"/>
        <v>0.10810810810810811</v>
      </c>
      <c r="X40" s="84">
        <v>0.10810810810810811</v>
      </c>
      <c r="Y40" s="85">
        <v>0.08108108108108109</v>
      </c>
      <c r="Z40" s="341"/>
      <c r="AA40" s="342"/>
      <c r="AB40" s="343"/>
    </row>
    <row r="41" spans="1:28" s="145" customFormat="1" ht="13.5" customHeight="1">
      <c r="A41" s="402"/>
      <c r="B41" s="129" t="s">
        <v>18</v>
      </c>
      <c r="C41" s="74">
        <v>1</v>
      </c>
      <c r="D41" s="75">
        <v>0</v>
      </c>
      <c r="E41" s="75">
        <v>0</v>
      </c>
      <c r="F41" s="75">
        <v>4</v>
      </c>
      <c r="G41" s="75">
        <v>0</v>
      </c>
      <c r="H41" s="75">
        <v>0</v>
      </c>
      <c r="I41" s="76">
        <v>0</v>
      </c>
      <c r="J41" s="25">
        <f aca="true" t="shared" si="10" ref="J41:J57">SUM(C41:I41)</f>
        <v>5</v>
      </c>
      <c r="K41" s="75">
        <v>4</v>
      </c>
      <c r="L41" s="76">
        <v>2</v>
      </c>
      <c r="M41" s="28">
        <v>290</v>
      </c>
      <c r="N41" s="29">
        <v>207</v>
      </c>
      <c r="O41" s="30">
        <v>123</v>
      </c>
      <c r="P41" s="314">
        <f t="shared" si="1"/>
        <v>0.3333333333333333</v>
      </c>
      <c r="Q41" s="132">
        <f t="shared" si="2"/>
        <v>0</v>
      </c>
      <c r="R41" s="132">
        <f t="shared" si="3"/>
        <v>0</v>
      </c>
      <c r="S41" s="132">
        <f t="shared" si="4"/>
        <v>0.36363636363636365</v>
      </c>
      <c r="T41" s="132">
        <f t="shared" si="5"/>
        <v>0</v>
      </c>
      <c r="U41" s="132">
        <f t="shared" si="6"/>
        <v>0</v>
      </c>
      <c r="V41" s="296">
        <f t="shared" si="7"/>
        <v>0</v>
      </c>
      <c r="W41" s="34">
        <f t="shared" si="8"/>
        <v>0.13513513513513514</v>
      </c>
      <c r="X41" s="32">
        <v>0.10810810810810811</v>
      </c>
      <c r="Y41" s="33">
        <v>0.05405405405405406</v>
      </c>
      <c r="Z41" s="243"/>
      <c r="AA41" s="318"/>
      <c r="AB41" s="329"/>
    </row>
    <row r="42" spans="1:28" s="145" customFormat="1" ht="13.5" customHeight="1">
      <c r="A42" s="402"/>
      <c r="B42" s="129" t="s">
        <v>19</v>
      </c>
      <c r="C42" s="74">
        <v>0</v>
      </c>
      <c r="D42" s="75">
        <v>0</v>
      </c>
      <c r="E42" s="75">
        <v>0</v>
      </c>
      <c r="F42" s="75">
        <v>3</v>
      </c>
      <c r="G42" s="75">
        <v>0</v>
      </c>
      <c r="H42" s="75">
        <v>0</v>
      </c>
      <c r="I42" s="76">
        <v>1</v>
      </c>
      <c r="J42" s="25">
        <f t="shared" si="10"/>
        <v>4</v>
      </c>
      <c r="K42" s="75">
        <v>1</v>
      </c>
      <c r="L42" s="76">
        <v>2</v>
      </c>
      <c r="M42" s="28">
        <v>275</v>
      </c>
      <c r="N42" s="29">
        <v>210</v>
      </c>
      <c r="O42" s="30">
        <v>151</v>
      </c>
      <c r="P42" s="314">
        <f t="shared" si="1"/>
        <v>0</v>
      </c>
      <c r="Q42" s="132">
        <f t="shared" si="2"/>
        <v>0</v>
      </c>
      <c r="R42" s="132">
        <f t="shared" si="3"/>
        <v>0</v>
      </c>
      <c r="S42" s="132">
        <f t="shared" si="4"/>
        <v>0.2727272727272727</v>
      </c>
      <c r="T42" s="132">
        <f t="shared" si="5"/>
        <v>0</v>
      </c>
      <c r="U42" s="132">
        <f t="shared" si="6"/>
        <v>0</v>
      </c>
      <c r="V42" s="296">
        <f t="shared" si="7"/>
        <v>0.25</v>
      </c>
      <c r="W42" s="34">
        <f t="shared" si="8"/>
        <v>0.10810810810810811</v>
      </c>
      <c r="X42" s="32">
        <v>0.02702702702702703</v>
      </c>
      <c r="Y42" s="33">
        <v>0.05405405405405406</v>
      </c>
      <c r="Z42" s="243"/>
      <c r="AA42" s="318"/>
      <c r="AB42" s="329"/>
    </row>
    <row r="43" spans="1:28" s="145" customFormat="1" ht="13.5" customHeight="1">
      <c r="A43" s="402"/>
      <c r="B43" s="129" t="s">
        <v>20</v>
      </c>
      <c r="C43" s="74">
        <v>0</v>
      </c>
      <c r="D43" s="75">
        <v>0</v>
      </c>
      <c r="E43" s="75">
        <v>0</v>
      </c>
      <c r="F43" s="75">
        <v>3</v>
      </c>
      <c r="G43" s="75">
        <v>0</v>
      </c>
      <c r="H43" s="75">
        <v>0</v>
      </c>
      <c r="I43" s="76">
        <v>0</v>
      </c>
      <c r="J43" s="25">
        <f t="shared" si="10"/>
        <v>3</v>
      </c>
      <c r="K43" s="75">
        <v>2</v>
      </c>
      <c r="L43" s="76">
        <v>2</v>
      </c>
      <c r="M43" s="28">
        <v>231</v>
      </c>
      <c r="N43" s="29">
        <v>241</v>
      </c>
      <c r="O43" s="30">
        <v>136</v>
      </c>
      <c r="P43" s="314">
        <f t="shared" si="1"/>
        <v>0</v>
      </c>
      <c r="Q43" s="132">
        <f t="shared" si="2"/>
        <v>0</v>
      </c>
      <c r="R43" s="132">
        <f t="shared" si="3"/>
        <v>0</v>
      </c>
      <c r="S43" s="132">
        <f t="shared" si="4"/>
        <v>0.2727272727272727</v>
      </c>
      <c r="T43" s="132">
        <f t="shared" si="5"/>
        <v>0</v>
      </c>
      <c r="U43" s="132">
        <f t="shared" si="6"/>
        <v>0</v>
      </c>
      <c r="V43" s="296">
        <f t="shared" si="7"/>
        <v>0</v>
      </c>
      <c r="W43" s="34">
        <f t="shared" si="8"/>
        <v>0.08108108108108109</v>
      </c>
      <c r="X43" s="32">
        <v>0.05405405405405406</v>
      </c>
      <c r="Y43" s="33">
        <v>0.05405405405405406</v>
      </c>
      <c r="Z43" s="243"/>
      <c r="AA43" s="318"/>
      <c r="AB43" s="329"/>
    </row>
    <row r="44" spans="1:28" s="145" customFormat="1" ht="13.5" customHeight="1">
      <c r="A44" s="402">
        <v>6</v>
      </c>
      <c r="B44" s="139" t="s">
        <v>21</v>
      </c>
      <c r="C44" s="80">
        <v>0</v>
      </c>
      <c r="D44" s="81">
        <v>0</v>
      </c>
      <c r="E44" s="81">
        <v>2</v>
      </c>
      <c r="F44" s="81">
        <v>4</v>
      </c>
      <c r="G44" s="81">
        <v>0</v>
      </c>
      <c r="H44" s="81">
        <v>0</v>
      </c>
      <c r="I44" s="82">
        <v>0</v>
      </c>
      <c r="J44" s="212">
        <f t="shared" si="10"/>
        <v>6</v>
      </c>
      <c r="K44" s="81">
        <v>1</v>
      </c>
      <c r="L44" s="82">
        <v>0</v>
      </c>
      <c r="M44" s="63">
        <v>244</v>
      </c>
      <c r="N44" s="64">
        <v>219</v>
      </c>
      <c r="O44" s="66">
        <v>121</v>
      </c>
      <c r="P44" s="316">
        <f t="shared" si="1"/>
        <v>0</v>
      </c>
      <c r="Q44" s="143">
        <f t="shared" si="2"/>
        <v>0</v>
      </c>
      <c r="R44" s="143">
        <f t="shared" si="3"/>
        <v>0.4</v>
      </c>
      <c r="S44" s="143">
        <f t="shared" si="4"/>
        <v>0.36363636363636365</v>
      </c>
      <c r="T44" s="143">
        <f t="shared" si="5"/>
        <v>0</v>
      </c>
      <c r="U44" s="143">
        <f t="shared" si="6"/>
        <v>0</v>
      </c>
      <c r="V44" s="317">
        <f t="shared" si="7"/>
        <v>0</v>
      </c>
      <c r="W44" s="86">
        <f t="shared" si="8"/>
        <v>0.16216216216216217</v>
      </c>
      <c r="X44" s="84">
        <v>0.02702702702702703</v>
      </c>
      <c r="Y44" s="85">
        <v>0</v>
      </c>
      <c r="Z44" s="341"/>
      <c r="AA44" s="342"/>
      <c r="AB44" s="343"/>
    </row>
    <row r="45" spans="1:28" s="145" customFormat="1" ht="13.5" customHeight="1">
      <c r="A45" s="402"/>
      <c r="B45" s="129" t="s">
        <v>22</v>
      </c>
      <c r="C45" s="74">
        <v>0</v>
      </c>
      <c r="D45" s="75">
        <v>2</v>
      </c>
      <c r="E45" s="75">
        <v>0</v>
      </c>
      <c r="F45" s="75">
        <v>2</v>
      </c>
      <c r="G45" s="75">
        <v>0</v>
      </c>
      <c r="H45" s="75">
        <v>0</v>
      </c>
      <c r="I45" s="76">
        <v>0</v>
      </c>
      <c r="J45" s="25">
        <f t="shared" si="10"/>
        <v>4</v>
      </c>
      <c r="K45" s="75">
        <v>4</v>
      </c>
      <c r="L45" s="76">
        <v>3</v>
      </c>
      <c r="M45" s="28">
        <v>227</v>
      </c>
      <c r="N45" s="29">
        <v>175</v>
      </c>
      <c r="O45" s="30">
        <v>142</v>
      </c>
      <c r="P45" s="314">
        <f t="shared" si="1"/>
        <v>0</v>
      </c>
      <c r="Q45" s="132">
        <f t="shared" si="2"/>
        <v>0.3333333333333333</v>
      </c>
      <c r="R45" s="132">
        <f t="shared" si="3"/>
        <v>0</v>
      </c>
      <c r="S45" s="132">
        <f t="shared" si="4"/>
        <v>0.18181818181818182</v>
      </c>
      <c r="T45" s="132">
        <f t="shared" si="5"/>
        <v>0</v>
      </c>
      <c r="U45" s="132">
        <f t="shared" si="6"/>
        <v>0</v>
      </c>
      <c r="V45" s="296">
        <f t="shared" si="7"/>
        <v>0</v>
      </c>
      <c r="W45" s="34">
        <f t="shared" si="8"/>
        <v>0.10810810810810811</v>
      </c>
      <c r="X45" s="32">
        <v>0.10810810810810811</v>
      </c>
      <c r="Y45" s="33">
        <v>0.08108108108108109</v>
      </c>
      <c r="Z45" s="243"/>
      <c r="AA45" s="318"/>
      <c r="AB45" s="329"/>
    </row>
    <row r="46" spans="1:28" s="145" customFormat="1" ht="13.5" customHeight="1">
      <c r="A46" s="402"/>
      <c r="B46" s="129" t="s">
        <v>23</v>
      </c>
      <c r="C46" s="74">
        <v>0</v>
      </c>
      <c r="D46" s="75">
        <v>0</v>
      </c>
      <c r="E46" s="75">
        <v>1</v>
      </c>
      <c r="F46" s="75">
        <v>0</v>
      </c>
      <c r="G46" s="75">
        <v>0</v>
      </c>
      <c r="H46" s="75">
        <v>0</v>
      </c>
      <c r="I46" s="76">
        <v>0</v>
      </c>
      <c r="J46" s="25">
        <f t="shared" si="10"/>
        <v>1</v>
      </c>
      <c r="K46" s="75">
        <v>3</v>
      </c>
      <c r="L46" s="76">
        <v>2</v>
      </c>
      <c r="M46" s="28">
        <v>169</v>
      </c>
      <c r="N46" s="29">
        <v>204</v>
      </c>
      <c r="O46" s="30">
        <v>160</v>
      </c>
      <c r="P46" s="314">
        <f t="shared" si="1"/>
        <v>0</v>
      </c>
      <c r="Q46" s="132">
        <f t="shared" si="2"/>
        <v>0</v>
      </c>
      <c r="R46" s="132">
        <f t="shared" si="3"/>
        <v>0.2</v>
      </c>
      <c r="S46" s="132">
        <f t="shared" si="4"/>
        <v>0</v>
      </c>
      <c r="T46" s="132">
        <f t="shared" si="5"/>
        <v>0</v>
      </c>
      <c r="U46" s="132">
        <f t="shared" si="6"/>
        <v>0</v>
      </c>
      <c r="V46" s="296">
        <f t="shared" si="7"/>
        <v>0</v>
      </c>
      <c r="W46" s="34">
        <f t="shared" si="8"/>
        <v>0.02702702702702703</v>
      </c>
      <c r="X46" s="32">
        <v>0.08108108108108109</v>
      </c>
      <c r="Y46" s="33">
        <v>0.05405405405405406</v>
      </c>
      <c r="Z46" s="243"/>
      <c r="AA46" s="318"/>
      <c r="AB46" s="329"/>
    </row>
    <row r="47" spans="1:28" s="145" customFormat="1" ht="13.5" customHeight="1">
      <c r="A47" s="402"/>
      <c r="B47" s="129" t="s">
        <v>24</v>
      </c>
      <c r="C47" s="74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6">
        <v>0</v>
      </c>
      <c r="J47" s="25">
        <f t="shared" si="10"/>
        <v>0</v>
      </c>
      <c r="K47" s="75">
        <v>4</v>
      </c>
      <c r="L47" s="76">
        <v>1</v>
      </c>
      <c r="M47" s="28">
        <v>173</v>
      </c>
      <c r="N47" s="29">
        <v>168</v>
      </c>
      <c r="O47" s="30">
        <v>124</v>
      </c>
      <c r="P47" s="314">
        <f t="shared" si="1"/>
        <v>0</v>
      </c>
      <c r="Q47" s="132">
        <f t="shared" si="2"/>
        <v>0</v>
      </c>
      <c r="R47" s="132">
        <f t="shared" si="3"/>
        <v>0</v>
      </c>
      <c r="S47" s="132">
        <f t="shared" si="4"/>
        <v>0</v>
      </c>
      <c r="T47" s="132">
        <f t="shared" si="5"/>
        <v>0</v>
      </c>
      <c r="U47" s="132">
        <f t="shared" si="6"/>
        <v>0</v>
      </c>
      <c r="V47" s="296">
        <f t="shared" si="7"/>
        <v>0</v>
      </c>
      <c r="W47" s="34">
        <f t="shared" si="8"/>
        <v>0</v>
      </c>
      <c r="X47" s="32">
        <v>0.10810810810810811</v>
      </c>
      <c r="Y47" s="33">
        <v>0.02702702702702703</v>
      </c>
      <c r="Z47" s="243"/>
      <c r="AA47" s="318"/>
      <c r="AB47" s="329"/>
    </row>
    <row r="48" spans="1:28" s="145" customFormat="1" ht="13.5" customHeight="1">
      <c r="A48" s="402">
        <v>7</v>
      </c>
      <c r="B48" s="139" t="s">
        <v>25</v>
      </c>
      <c r="C48" s="80">
        <v>1</v>
      </c>
      <c r="D48" s="81">
        <v>1</v>
      </c>
      <c r="E48" s="81">
        <v>1</v>
      </c>
      <c r="F48" s="81">
        <v>1</v>
      </c>
      <c r="G48" s="81">
        <v>0</v>
      </c>
      <c r="H48" s="81">
        <v>0</v>
      </c>
      <c r="I48" s="82">
        <v>0</v>
      </c>
      <c r="J48" s="212">
        <f t="shared" si="10"/>
        <v>4</v>
      </c>
      <c r="K48" s="81">
        <v>1</v>
      </c>
      <c r="L48" s="82">
        <v>1</v>
      </c>
      <c r="M48" s="63">
        <v>186</v>
      </c>
      <c r="N48" s="64">
        <v>169</v>
      </c>
      <c r="O48" s="66">
        <v>156</v>
      </c>
      <c r="P48" s="316">
        <f t="shared" si="1"/>
        <v>0.3333333333333333</v>
      </c>
      <c r="Q48" s="143">
        <f t="shared" si="2"/>
        <v>0.16666666666666666</v>
      </c>
      <c r="R48" s="143">
        <f t="shared" si="3"/>
        <v>0.2</v>
      </c>
      <c r="S48" s="143">
        <f t="shared" si="4"/>
        <v>0.09090909090909091</v>
      </c>
      <c r="T48" s="143">
        <f t="shared" si="5"/>
        <v>0</v>
      </c>
      <c r="U48" s="143">
        <f t="shared" si="6"/>
        <v>0</v>
      </c>
      <c r="V48" s="317">
        <f t="shared" si="7"/>
        <v>0</v>
      </c>
      <c r="W48" s="86">
        <f t="shared" si="8"/>
        <v>0.10810810810810811</v>
      </c>
      <c r="X48" s="84">
        <v>0.02702702702702703</v>
      </c>
      <c r="Y48" s="85">
        <v>0.02702702702702703</v>
      </c>
      <c r="Z48" s="341"/>
      <c r="AA48" s="342"/>
      <c r="AB48" s="343"/>
    </row>
    <row r="49" spans="1:28" s="145" customFormat="1" ht="13.5" customHeight="1">
      <c r="A49" s="402"/>
      <c r="B49" s="129" t="s">
        <v>26</v>
      </c>
      <c r="C49" s="74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6">
        <v>0</v>
      </c>
      <c r="J49" s="25">
        <f t="shared" si="10"/>
        <v>0</v>
      </c>
      <c r="K49" s="75">
        <v>0</v>
      </c>
      <c r="L49" s="76">
        <v>0</v>
      </c>
      <c r="M49" s="28">
        <v>179</v>
      </c>
      <c r="N49" s="29">
        <v>177</v>
      </c>
      <c r="O49" s="30">
        <v>146</v>
      </c>
      <c r="P49" s="314">
        <f t="shared" si="1"/>
        <v>0</v>
      </c>
      <c r="Q49" s="132">
        <f t="shared" si="2"/>
        <v>0</v>
      </c>
      <c r="R49" s="132">
        <f t="shared" si="3"/>
        <v>0</v>
      </c>
      <c r="S49" s="132">
        <f t="shared" si="4"/>
        <v>0</v>
      </c>
      <c r="T49" s="132">
        <f t="shared" si="5"/>
        <v>0</v>
      </c>
      <c r="U49" s="132">
        <f t="shared" si="6"/>
        <v>0</v>
      </c>
      <c r="V49" s="296">
        <f t="shared" si="7"/>
        <v>0</v>
      </c>
      <c r="W49" s="34">
        <f t="shared" si="8"/>
        <v>0</v>
      </c>
      <c r="X49" s="32">
        <v>0</v>
      </c>
      <c r="Y49" s="33">
        <v>0</v>
      </c>
      <c r="Z49" s="243"/>
      <c r="AA49" s="318"/>
      <c r="AB49" s="329"/>
    </row>
    <row r="50" spans="1:28" s="145" customFormat="1" ht="13.5" customHeight="1">
      <c r="A50" s="402"/>
      <c r="B50" s="129" t="s">
        <v>27</v>
      </c>
      <c r="C50" s="74">
        <v>0</v>
      </c>
      <c r="D50" s="75">
        <v>1</v>
      </c>
      <c r="E50" s="75">
        <v>0</v>
      </c>
      <c r="F50" s="75">
        <v>0</v>
      </c>
      <c r="G50" s="75">
        <v>0</v>
      </c>
      <c r="H50" s="75">
        <v>0</v>
      </c>
      <c r="I50" s="76">
        <v>0</v>
      </c>
      <c r="J50" s="25">
        <f t="shared" si="10"/>
        <v>1</v>
      </c>
      <c r="K50" s="75">
        <v>1</v>
      </c>
      <c r="L50" s="76">
        <v>2</v>
      </c>
      <c r="M50" s="28">
        <v>145</v>
      </c>
      <c r="N50" s="29">
        <v>160</v>
      </c>
      <c r="O50" s="30">
        <v>177</v>
      </c>
      <c r="P50" s="314">
        <f t="shared" si="1"/>
        <v>0</v>
      </c>
      <c r="Q50" s="132">
        <f t="shared" si="2"/>
        <v>0.16666666666666666</v>
      </c>
      <c r="R50" s="132">
        <f t="shared" si="3"/>
        <v>0</v>
      </c>
      <c r="S50" s="132">
        <f t="shared" si="4"/>
        <v>0</v>
      </c>
      <c r="T50" s="132">
        <f t="shared" si="5"/>
        <v>0</v>
      </c>
      <c r="U50" s="132">
        <f t="shared" si="6"/>
        <v>0</v>
      </c>
      <c r="V50" s="296">
        <f t="shared" si="7"/>
        <v>0</v>
      </c>
      <c r="W50" s="34">
        <f t="shared" si="8"/>
        <v>0.02702702702702703</v>
      </c>
      <c r="X50" s="32">
        <v>0.02702702702702703</v>
      </c>
      <c r="Y50" s="33">
        <v>0.05405405405405406</v>
      </c>
      <c r="Z50" s="243"/>
      <c r="AA50" s="318"/>
      <c r="AB50" s="329"/>
    </row>
    <row r="51" spans="1:28" s="145" customFormat="1" ht="13.5" customHeight="1">
      <c r="A51" s="402"/>
      <c r="B51" s="129" t="s">
        <v>28</v>
      </c>
      <c r="C51" s="74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6">
        <v>0</v>
      </c>
      <c r="J51" s="25">
        <f t="shared" si="10"/>
        <v>0</v>
      </c>
      <c r="K51" s="75">
        <v>0</v>
      </c>
      <c r="L51" s="76">
        <v>0</v>
      </c>
      <c r="M51" s="28">
        <v>168</v>
      </c>
      <c r="N51" s="29">
        <v>168</v>
      </c>
      <c r="O51" s="30">
        <v>185</v>
      </c>
      <c r="P51" s="314">
        <f t="shared" si="1"/>
        <v>0</v>
      </c>
      <c r="Q51" s="132">
        <f t="shared" si="2"/>
        <v>0</v>
      </c>
      <c r="R51" s="132">
        <f t="shared" si="3"/>
        <v>0</v>
      </c>
      <c r="S51" s="132">
        <f t="shared" si="4"/>
        <v>0</v>
      </c>
      <c r="T51" s="132">
        <f t="shared" si="5"/>
        <v>0</v>
      </c>
      <c r="U51" s="132">
        <f t="shared" si="6"/>
        <v>0</v>
      </c>
      <c r="V51" s="296">
        <f t="shared" si="7"/>
        <v>0</v>
      </c>
      <c r="W51" s="34">
        <f t="shared" si="8"/>
        <v>0</v>
      </c>
      <c r="X51" s="32">
        <v>0</v>
      </c>
      <c r="Y51" s="33">
        <v>0</v>
      </c>
      <c r="Z51" s="243"/>
      <c r="AA51" s="318"/>
      <c r="AB51" s="329"/>
    </row>
    <row r="52" spans="1:28" s="145" customFormat="1" ht="13.5" customHeight="1">
      <c r="A52" s="402"/>
      <c r="B52" s="129" t="s">
        <v>29</v>
      </c>
      <c r="C52" s="74">
        <v>0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6">
        <v>0</v>
      </c>
      <c r="J52" s="25">
        <f t="shared" si="10"/>
        <v>0</v>
      </c>
      <c r="K52" s="75">
        <v>0</v>
      </c>
      <c r="L52" s="76">
        <v>0</v>
      </c>
      <c r="M52" s="28">
        <v>173</v>
      </c>
      <c r="N52" s="29">
        <v>179</v>
      </c>
      <c r="O52" s="30">
        <v>239</v>
      </c>
      <c r="P52" s="314">
        <f t="shared" si="1"/>
        <v>0</v>
      </c>
      <c r="Q52" s="132">
        <f t="shared" si="2"/>
        <v>0</v>
      </c>
      <c r="R52" s="132">
        <f t="shared" si="3"/>
        <v>0</v>
      </c>
      <c r="S52" s="132">
        <f t="shared" si="4"/>
        <v>0</v>
      </c>
      <c r="T52" s="132">
        <f t="shared" si="5"/>
        <v>0</v>
      </c>
      <c r="U52" s="132">
        <f t="shared" si="6"/>
        <v>0</v>
      </c>
      <c r="V52" s="296">
        <f t="shared" si="7"/>
        <v>0</v>
      </c>
      <c r="W52" s="34">
        <f t="shared" si="8"/>
        <v>0</v>
      </c>
      <c r="X52" s="32">
        <v>0</v>
      </c>
      <c r="Y52" s="33">
        <v>0</v>
      </c>
      <c r="Z52" s="243"/>
      <c r="AA52" s="318"/>
      <c r="AB52" s="329"/>
    </row>
    <row r="53" spans="1:28" s="145" customFormat="1" ht="13.5" customHeight="1">
      <c r="A53" s="412">
        <v>8</v>
      </c>
      <c r="B53" s="139" t="s">
        <v>30</v>
      </c>
      <c r="C53" s="80">
        <v>0</v>
      </c>
      <c r="D53" s="81">
        <v>0</v>
      </c>
      <c r="E53" s="81">
        <v>1</v>
      </c>
      <c r="F53" s="81">
        <v>1</v>
      </c>
      <c r="G53" s="81">
        <v>0</v>
      </c>
      <c r="H53" s="81">
        <v>0</v>
      </c>
      <c r="I53" s="82">
        <v>1</v>
      </c>
      <c r="J53" s="212">
        <f t="shared" si="10"/>
        <v>3</v>
      </c>
      <c r="K53" s="81">
        <v>0</v>
      </c>
      <c r="L53" s="82">
        <v>1</v>
      </c>
      <c r="M53" s="63">
        <v>223</v>
      </c>
      <c r="N53" s="64">
        <v>193</v>
      </c>
      <c r="O53" s="66">
        <v>314</v>
      </c>
      <c r="P53" s="316">
        <f t="shared" si="1"/>
        <v>0</v>
      </c>
      <c r="Q53" s="143">
        <f t="shared" si="2"/>
        <v>0</v>
      </c>
      <c r="R53" s="143">
        <f t="shared" si="3"/>
        <v>0.2</v>
      </c>
      <c r="S53" s="143">
        <f t="shared" si="4"/>
        <v>0.09090909090909091</v>
      </c>
      <c r="T53" s="143">
        <f t="shared" si="5"/>
        <v>0</v>
      </c>
      <c r="U53" s="143">
        <f t="shared" si="6"/>
        <v>0</v>
      </c>
      <c r="V53" s="317">
        <f t="shared" si="7"/>
        <v>0.25</v>
      </c>
      <c r="W53" s="86">
        <f t="shared" si="8"/>
        <v>0.08108108108108109</v>
      </c>
      <c r="X53" s="84">
        <v>0</v>
      </c>
      <c r="Y53" s="85">
        <v>0.02702702702702703</v>
      </c>
      <c r="Z53" s="341"/>
      <c r="AA53" s="342"/>
      <c r="AB53" s="343"/>
    </row>
    <row r="54" spans="1:28" s="145" customFormat="1" ht="13.5" customHeight="1">
      <c r="A54" s="410"/>
      <c r="B54" s="129" t="s">
        <v>31</v>
      </c>
      <c r="C54" s="74">
        <v>1</v>
      </c>
      <c r="D54" s="75">
        <v>0</v>
      </c>
      <c r="E54" s="75">
        <v>3</v>
      </c>
      <c r="F54" s="75">
        <v>1</v>
      </c>
      <c r="G54" s="75">
        <v>0</v>
      </c>
      <c r="H54" s="75">
        <v>0</v>
      </c>
      <c r="I54" s="76">
        <v>0</v>
      </c>
      <c r="J54" s="25">
        <f t="shared" si="10"/>
        <v>5</v>
      </c>
      <c r="K54" s="75">
        <v>1</v>
      </c>
      <c r="L54" s="76">
        <v>0</v>
      </c>
      <c r="M54" s="28">
        <v>198</v>
      </c>
      <c r="N54" s="29">
        <v>253</v>
      </c>
      <c r="O54" s="30">
        <v>335</v>
      </c>
      <c r="P54" s="314">
        <f t="shared" si="1"/>
        <v>0.3333333333333333</v>
      </c>
      <c r="Q54" s="132">
        <f t="shared" si="2"/>
        <v>0</v>
      </c>
      <c r="R54" s="132">
        <f t="shared" si="3"/>
        <v>0.6</v>
      </c>
      <c r="S54" s="132">
        <f t="shared" si="4"/>
        <v>0.09090909090909091</v>
      </c>
      <c r="T54" s="132">
        <f t="shared" si="5"/>
        <v>0</v>
      </c>
      <c r="U54" s="132">
        <f t="shared" si="6"/>
        <v>0</v>
      </c>
      <c r="V54" s="296">
        <f t="shared" si="7"/>
        <v>0</v>
      </c>
      <c r="W54" s="34">
        <f t="shared" si="8"/>
        <v>0.13513513513513514</v>
      </c>
      <c r="X54" s="32">
        <v>0.02702702702702703</v>
      </c>
      <c r="Y54" s="33">
        <v>0</v>
      </c>
      <c r="Z54" s="243"/>
      <c r="AA54" s="318"/>
      <c r="AB54" s="329"/>
    </row>
    <row r="55" spans="1:28" s="145" customFormat="1" ht="13.5" customHeight="1">
      <c r="A55" s="410"/>
      <c r="B55" s="129" t="s">
        <v>32</v>
      </c>
      <c r="C55" s="74">
        <v>0</v>
      </c>
      <c r="D55" s="75">
        <v>0</v>
      </c>
      <c r="E55" s="75">
        <v>2</v>
      </c>
      <c r="F55" s="75">
        <v>1</v>
      </c>
      <c r="G55" s="75">
        <v>0</v>
      </c>
      <c r="H55" s="75">
        <v>0</v>
      </c>
      <c r="I55" s="76">
        <v>0</v>
      </c>
      <c r="J55" s="25">
        <f t="shared" si="10"/>
        <v>3</v>
      </c>
      <c r="K55" s="75">
        <v>0</v>
      </c>
      <c r="L55" s="76">
        <v>0</v>
      </c>
      <c r="M55" s="28">
        <v>202</v>
      </c>
      <c r="N55" s="29">
        <v>254</v>
      </c>
      <c r="O55" s="30">
        <v>341</v>
      </c>
      <c r="P55" s="314">
        <f t="shared" si="1"/>
        <v>0</v>
      </c>
      <c r="Q55" s="132">
        <f t="shared" si="2"/>
        <v>0</v>
      </c>
      <c r="R55" s="132">
        <f t="shared" si="3"/>
        <v>0.4</v>
      </c>
      <c r="S55" s="132">
        <f t="shared" si="4"/>
        <v>0.09090909090909091</v>
      </c>
      <c r="T55" s="132">
        <f t="shared" si="5"/>
        <v>0</v>
      </c>
      <c r="U55" s="132">
        <f t="shared" si="6"/>
        <v>0</v>
      </c>
      <c r="V55" s="296">
        <f t="shared" si="7"/>
        <v>0</v>
      </c>
      <c r="W55" s="34">
        <f t="shared" si="8"/>
        <v>0.08108108108108109</v>
      </c>
      <c r="X55" s="32">
        <v>0</v>
      </c>
      <c r="Y55" s="33">
        <v>0</v>
      </c>
      <c r="Z55" s="243"/>
      <c r="AA55" s="318"/>
      <c r="AB55" s="329"/>
    </row>
    <row r="56" spans="1:28" s="145" customFormat="1" ht="13.5" customHeight="1">
      <c r="A56" s="410"/>
      <c r="B56" s="129" t="s">
        <v>33</v>
      </c>
      <c r="C56" s="74">
        <v>0</v>
      </c>
      <c r="D56" s="75">
        <v>0</v>
      </c>
      <c r="E56" s="75">
        <v>1</v>
      </c>
      <c r="F56" s="75">
        <v>3</v>
      </c>
      <c r="G56" s="75">
        <v>0</v>
      </c>
      <c r="H56" s="75">
        <v>0</v>
      </c>
      <c r="I56" s="76">
        <v>0</v>
      </c>
      <c r="J56" s="25">
        <f t="shared" si="10"/>
        <v>4</v>
      </c>
      <c r="K56" s="75">
        <v>0</v>
      </c>
      <c r="L56" s="76">
        <v>1</v>
      </c>
      <c r="M56" s="28">
        <v>262</v>
      </c>
      <c r="N56" s="29">
        <v>303</v>
      </c>
      <c r="O56" s="30">
        <v>451</v>
      </c>
      <c r="P56" s="314">
        <f t="shared" si="1"/>
        <v>0</v>
      </c>
      <c r="Q56" s="132">
        <f t="shared" si="2"/>
        <v>0</v>
      </c>
      <c r="R56" s="132">
        <f t="shared" si="3"/>
        <v>0.2</v>
      </c>
      <c r="S56" s="132">
        <f t="shared" si="4"/>
        <v>0.2727272727272727</v>
      </c>
      <c r="T56" s="132">
        <f t="shared" si="5"/>
        <v>0</v>
      </c>
      <c r="U56" s="132">
        <f t="shared" si="6"/>
        <v>0</v>
      </c>
      <c r="V56" s="296">
        <f t="shared" si="7"/>
        <v>0</v>
      </c>
      <c r="W56" s="34">
        <f t="shared" si="8"/>
        <v>0.10810810810810811</v>
      </c>
      <c r="X56" s="32">
        <v>0</v>
      </c>
      <c r="Y56" s="33">
        <v>0.02702702702702703</v>
      </c>
      <c r="Z56" s="243"/>
      <c r="AA56" s="318"/>
      <c r="AB56" s="329"/>
    </row>
    <row r="57" spans="1:28" s="145" customFormat="1" ht="13.5" customHeight="1">
      <c r="A57" s="413"/>
      <c r="B57" s="38" t="s">
        <v>34</v>
      </c>
      <c r="C57" s="77">
        <v>0</v>
      </c>
      <c r="D57" s="78">
        <v>0</v>
      </c>
      <c r="E57" s="78">
        <v>0</v>
      </c>
      <c r="F57" s="78">
        <v>2</v>
      </c>
      <c r="G57" s="78">
        <v>0</v>
      </c>
      <c r="H57" s="78">
        <v>0</v>
      </c>
      <c r="I57" s="79">
        <v>0</v>
      </c>
      <c r="J57" s="39">
        <f t="shared" si="10"/>
        <v>2</v>
      </c>
      <c r="K57" s="78">
        <v>0</v>
      </c>
      <c r="L57" s="79">
        <v>0</v>
      </c>
      <c r="M57" s="42">
        <v>372</v>
      </c>
      <c r="N57" s="43">
        <v>331</v>
      </c>
      <c r="O57" s="44">
        <v>561</v>
      </c>
      <c r="P57" s="314">
        <f t="shared" si="1"/>
        <v>0</v>
      </c>
      <c r="Q57" s="132">
        <f t="shared" si="2"/>
        <v>0</v>
      </c>
      <c r="R57" s="132">
        <f t="shared" si="3"/>
        <v>0</v>
      </c>
      <c r="S57" s="132">
        <f t="shared" si="4"/>
        <v>0.18181818181818182</v>
      </c>
      <c r="T57" s="132">
        <f t="shared" si="5"/>
        <v>0</v>
      </c>
      <c r="U57" s="132">
        <f t="shared" si="6"/>
        <v>0</v>
      </c>
      <c r="V57" s="296">
        <f t="shared" si="7"/>
        <v>0</v>
      </c>
      <c r="W57" s="34">
        <f t="shared" si="8"/>
        <v>0.05405405405405406</v>
      </c>
      <c r="X57" s="46">
        <v>0</v>
      </c>
      <c r="Y57" s="47">
        <v>0</v>
      </c>
      <c r="Z57" s="338"/>
      <c r="AA57" s="339"/>
      <c r="AB57" s="340"/>
    </row>
    <row r="58" spans="1:28" s="145" customFormat="1" ht="15.75" customHeight="1">
      <c r="A58" s="398" t="s">
        <v>60</v>
      </c>
      <c r="B58" s="418"/>
      <c r="C58" s="87">
        <f>SUM(C5:C57)</f>
        <v>103</v>
      </c>
      <c r="D58" s="88">
        <f aca="true" t="shared" si="11" ref="D58:AB58">SUM(D5:D57)</f>
        <v>240</v>
      </c>
      <c r="E58" s="88">
        <f t="shared" si="11"/>
        <v>332</v>
      </c>
      <c r="F58" s="88">
        <f t="shared" si="11"/>
        <v>385</v>
      </c>
      <c r="G58" s="88">
        <f t="shared" si="11"/>
        <v>94</v>
      </c>
      <c r="H58" s="88">
        <f t="shared" si="11"/>
        <v>22</v>
      </c>
      <c r="I58" s="89">
        <f t="shared" si="11"/>
        <v>63</v>
      </c>
      <c r="J58" s="213">
        <f>SUM(J5:J57)</f>
        <v>1239</v>
      </c>
      <c r="K58" s="308">
        <f>SUM(K5:K57)</f>
        <v>763</v>
      </c>
      <c r="L58" s="320">
        <f t="shared" si="11"/>
        <v>463</v>
      </c>
      <c r="M58" s="321">
        <f t="shared" si="11"/>
        <v>68895</v>
      </c>
      <c r="N58" s="322">
        <f t="shared" si="11"/>
        <v>47639</v>
      </c>
      <c r="O58" s="323">
        <f t="shared" si="11"/>
        <v>41479</v>
      </c>
      <c r="P58" s="93">
        <f t="shared" si="11"/>
        <v>34.33333333333334</v>
      </c>
      <c r="Q58" s="94">
        <f t="shared" si="11"/>
        <v>40</v>
      </c>
      <c r="R58" s="94">
        <f t="shared" si="11"/>
        <v>66.4</v>
      </c>
      <c r="S58" s="94">
        <f t="shared" si="11"/>
        <v>35.000000000000014</v>
      </c>
      <c r="T58" s="94">
        <f t="shared" si="11"/>
        <v>23.5</v>
      </c>
      <c r="U58" s="94">
        <f t="shared" si="11"/>
        <v>5.5</v>
      </c>
      <c r="V58" s="95">
        <f t="shared" si="11"/>
        <v>15.75</v>
      </c>
      <c r="W58" s="96">
        <f>SUM(W5:W57)</f>
        <v>33.48648648648648</v>
      </c>
      <c r="X58" s="94">
        <f>SUM(X5:X57)</f>
        <v>20.621621621621628</v>
      </c>
      <c r="Y58" s="95">
        <f t="shared" si="11"/>
        <v>12.513513513513512</v>
      </c>
      <c r="Z58" s="344">
        <f t="shared" si="11"/>
        <v>0</v>
      </c>
      <c r="AA58" s="345">
        <f t="shared" si="11"/>
        <v>0</v>
      </c>
      <c r="AB58" s="346">
        <f t="shared" si="11"/>
        <v>0</v>
      </c>
    </row>
    <row r="59" spans="13:28" ht="13.5" customHeight="1">
      <c r="M59" s="149" t="s">
        <v>110</v>
      </c>
      <c r="AB59" s="150"/>
    </row>
    <row r="60" spans="15:28" ht="12">
      <c r="O60" s="238"/>
      <c r="AB60" s="150"/>
    </row>
    <row r="65" ht="14.25">
      <c r="AB65" s="237"/>
    </row>
  </sheetData>
  <sheetProtection/>
  <mergeCells count="21">
    <mergeCell ref="A14:A17"/>
    <mergeCell ref="A48:A52"/>
    <mergeCell ref="A18:A22"/>
    <mergeCell ref="A5:A8"/>
    <mergeCell ref="A9:A13"/>
    <mergeCell ref="P2:AB2"/>
    <mergeCell ref="C2:O2"/>
    <mergeCell ref="C3:I3"/>
    <mergeCell ref="J3:L3"/>
    <mergeCell ref="P3:V3"/>
    <mergeCell ref="W3:Y3"/>
    <mergeCell ref="M3:O3"/>
    <mergeCell ref="Z3:AB3"/>
    <mergeCell ref="A58:B58"/>
    <mergeCell ref="A23:A26"/>
    <mergeCell ref="A27:A30"/>
    <mergeCell ref="A31:A34"/>
    <mergeCell ref="A35:A39"/>
    <mergeCell ref="A40:A43"/>
    <mergeCell ref="A44:A47"/>
    <mergeCell ref="A53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106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97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419" t="s">
        <v>98</v>
      </c>
      <c r="Q3" s="394"/>
      <c r="R3" s="394"/>
      <c r="S3" s="394"/>
      <c r="T3" s="394"/>
      <c r="U3" s="394"/>
      <c r="V3" s="394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3</v>
      </c>
      <c r="D5" s="12">
        <v>0</v>
      </c>
      <c r="E5" s="12">
        <v>1</v>
      </c>
      <c r="F5" s="12">
        <v>35</v>
      </c>
      <c r="G5" s="12">
        <v>2</v>
      </c>
      <c r="H5" s="12">
        <v>1</v>
      </c>
      <c r="I5" s="13">
        <v>7</v>
      </c>
      <c r="J5" s="11">
        <f aca="true" t="shared" si="0" ref="J5:J36">SUM(C5:I5)</f>
        <v>49</v>
      </c>
      <c r="K5" s="12">
        <v>14</v>
      </c>
      <c r="L5" s="240">
        <v>18</v>
      </c>
      <c r="M5" s="71">
        <v>3370</v>
      </c>
      <c r="N5" s="72">
        <v>1024</v>
      </c>
      <c r="O5" s="16">
        <v>1691</v>
      </c>
      <c r="P5" s="17">
        <f aca="true" t="shared" si="1" ref="P5:P36">C5/3</f>
        <v>1</v>
      </c>
      <c r="Q5" s="18">
        <f aca="true" t="shared" si="2" ref="Q5:Q36">D5/6</f>
        <v>0</v>
      </c>
      <c r="R5" s="18">
        <f aca="true" t="shared" si="3" ref="R5:R36">E5/5</f>
        <v>0.2</v>
      </c>
      <c r="S5" s="18">
        <f aca="true" t="shared" si="4" ref="S5:S36">F5/11</f>
        <v>3.1818181818181817</v>
      </c>
      <c r="T5" s="18">
        <f aca="true" t="shared" si="5" ref="T5:T36">G5/4</f>
        <v>0.5</v>
      </c>
      <c r="U5" s="18">
        <f aca="true" t="shared" si="6" ref="U5:U36">H5/4</f>
        <v>0.25</v>
      </c>
      <c r="V5" s="19">
        <f aca="true" t="shared" si="7" ref="V5:V36">I5/4</f>
        <v>1.75</v>
      </c>
      <c r="W5" s="20">
        <f aca="true" t="shared" si="8" ref="W5:W36">J5/37</f>
        <v>1.3243243243243243</v>
      </c>
      <c r="X5" s="18">
        <v>0.3783783783783784</v>
      </c>
      <c r="Y5" s="242">
        <v>0.4864864864864865</v>
      </c>
      <c r="Z5" s="335"/>
      <c r="AA5" s="336"/>
      <c r="AB5" s="337"/>
    </row>
    <row r="6" spans="1:28" s="114" customFormat="1" ht="13.5" customHeight="1">
      <c r="A6" s="402"/>
      <c r="B6" s="129" t="s">
        <v>1</v>
      </c>
      <c r="C6" s="25">
        <v>4</v>
      </c>
      <c r="D6" s="26">
        <v>13</v>
      </c>
      <c r="E6" s="26">
        <v>4</v>
      </c>
      <c r="F6" s="26">
        <v>20</v>
      </c>
      <c r="G6" s="26">
        <v>5</v>
      </c>
      <c r="H6" s="26">
        <v>1</v>
      </c>
      <c r="I6" s="27">
        <v>6</v>
      </c>
      <c r="J6" s="25">
        <f t="shared" si="0"/>
        <v>53</v>
      </c>
      <c r="K6" s="26">
        <v>32</v>
      </c>
      <c r="L6" s="241">
        <v>33</v>
      </c>
      <c r="M6" s="74">
        <v>3057</v>
      </c>
      <c r="N6" s="75">
        <v>1391</v>
      </c>
      <c r="O6" s="30">
        <v>2201</v>
      </c>
      <c r="P6" s="31">
        <f t="shared" si="1"/>
        <v>1.3333333333333333</v>
      </c>
      <c r="Q6" s="32">
        <f t="shared" si="2"/>
        <v>2.1666666666666665</v>
      </c>
      <c r="R6" s="32">
        <f t="shared" si="3"/>
        <v>0.8</v>
      </c>
      <c r="S6" s="32">
        <f t="shared" si="4"/>
        <v>1.8181818181818181</v>
      </c>
      <c r="T6" s="32">
        <f t="shared" si="5"/>
        <v>1.25</v>
      </c>
      <c r="U6" s="32">
        <f t="shared" si="6"/>
        <v>0.25</v>
      </c>
      <c r="V6" s="33">
        <f t="shared" si="7"/>
        <v>1.5</v>
      </c>
      <c r="W6" s="34">
        <f t="shared" si="8"/>
        <v>1.4324324324324325</v>
      </c>
      <c r="X6" s="32">
        <v>0.8648648648648649</v>
      </c>
      <c r="Y6" s="55">
        <v>0.8918918918918919</v>
      </c>
      <c r="Z6" s="243"/>
      <c r="AA6" s="318"/>
      <c r="AB6" s="329"/>
    </row>
    <row r="7" spans="1:28" s="114" customFormat="1" ht="13.5" customHeight="1">
      <c r="A7" s="402"/>
      <c r="B7" s="129" t="s">
        <v>2</v>
      </c>
      <c r="C7" s="25">
        <v>3</v>
      </c>
      <c r="D7" s="26">
        <v>11</v>
      </c>
      <c r="E7" s="26">
        <v>13</v>
      </c>
      <c r="F7" s="26">
        <v>20</v>
      </c>
      <c r="G7" s="26">
        <v>13</v>
      </c>
      <c r="H7" s="26">
        <v>1</v>
      </c>
      <c r="I7" s="27">
        <v>2</v>
      </c>
      <c r="J7" s="25">
        <f t="shared" si="0"/>
        <v>63</v>
      </c>
      <c r="K7" s="26">
        <v>16</v>
      </c>
      <c r="L7" s="241">
        <v>21</v>
      </c>
      <c r="M7" s="74">
        <v>3933</v>
      </c>
      <c r="N7" s="75">
        <v>731</v>
      </c>
      <c r="O7" s="30">
        <v>1478</v>
      </c>
      <c r="P7" s="31">
        <f t="shared" si="1"/>
        <v>1</v>
      </c>
      <c r="Q7" s="32">
        <f t="shared" si="2"/>
        <v>1.8333333333333333</v>
      </c>
      <c r="R7" s="32">
        <f t="shared" si="3"/>
        <v>2.6</v>
      </c>
      <c r="S7" s="32">
        <f t="shared" si="4"/>
        <v>1.8181818181818181</v>
      </c>
      <c r="T7" s="32">
        <f t="shared" si="5"/>
        <v>3.25</v>
      </c>
      <c r="U7" s="32">
        <f t="shared" si="6"/>
        <v>0.25</v>
      </c>
      <c r="V7" s="33">
        <f t="shared" si="7"/>
        <v>0.5</v>
      </c>
      <c r="W7" s="34">
        <f t="shared" si="8"/>
        <v>1.7027027027027026</v>
      </c>
      <c r="X7" s="32">
        <v>0.43243243243243246</v>
      </c>
      <c r="Y7" s="55">
        <v>0.5675675675675675</v>
      </c>
      <c r="Z7" s="243"/>
      <c r="AA7" s="318"/>
      <c r="AB7" s="329"/>
    </row>
    <row r="8" spans="1:28" s="114" customFormat="1" ht="13.5" customHeight="1">
      <c r="A8" s="402"/>
      <c r="B8" s="129" t="s">
        <v>3</v>
      </c>
      <c r="C8" s="25">
        <v>12</v>
      </c>
      <c r="D8" s="26">
        <v>36</v>
      </c>
      <c r="E8" s="26">
        <v>10</v>
      </c>
      <c r="F8" s="26">
        <v>31</v>
      </c>
      <c r="G8" s="26">
        <v>16</v>
      </c>
      <c r="H8" s="26">
        <v>1</v>
      </c>
      <c r="I8" s="27">
        <v>13</v>
      </c>
      <c r="J8" s="25">
        <f t="shared" si="0"/>
        <v>119</v>
      </c>
      <c r="K8" s="26">
        <v>9</v>
      </c>
      <c r="L8" s="241">
        <v>25</v>
      </c>
      <c r="M8" s="74">
        <v>4745</v>
      </c>
      <c r="N8" s="75">
        <v>649</v>
      </c>
      <c r="O8" s="30">
        <v>1535</v>
      </c>
      <c r="P8" s="31">
        <f t="shared" si="1"/>
        <v>4</v>
      </c>
      <c r="Q8" s="32">
        <f t="shared" si="2"/>
        <v>6</v>
      </c>
      <c r="R8" s="32">
        <f t="shared" si="3"/>
        <v>2</v>
      </c>
      <c r="S8" s="32">
        <f t="shared" si="4"/>
        <v>2.8181818181818183</v>
      </c>
      <c r="T8" s="32">
        <f t="shared" si="5"/>
        <v>4</v>
      </c>
      <c r="U8" s="32">
        <f t="shared" si="6"/>
        <v>0.25</v>
      </c>
      <c r="V8" s="33">
        <f t="shared" si="7"/>
        <v>3.25</v>
      </c>
      <c r="W8" s="34">
        <f t="shared" si="8"/>
        <v>3.2162162162162162</v>
      </c>
      <c r="X8" s="32">
        <v>0.24324324324324326</v>
      </c>
      <c r="Y8" s="55">
        <v>0.6756756756756757</v>
      </c>
      <c r="Z8" s="243"/>
      <c r="AA8" s="318"/>
      <c r="AB8" s="329"/>
    </row>
    <row r="9" spans="1:28" s="114" customFormat="1" ht="13.5" customHeight="1">
      <c r="A9" s="404">
        <v>2</v>
      </c>
      <c r="B9" s="139" t="s">
        <v>4</v>
      </c>
      <c r="C9" s="212">
        <v>19</v>
      </c>
      <c r="D9" s="245">
        <v>25</v>
      </c>
      <c r="E9" s="245">
        <v>37</v>
      </c>
      <c r="F9" s="245">
        <v>31</v>
      </c>
      <c r="G9" s="245">
        <v>10</v>
      </c>
      <c r="H9" s="245">
        <v>2</v>
      </c>
      <c r="I9" s="246">
        <v>4</v>
      </c>
      <c r="J9" s="212">
        <f t="shared" si="0"/>
        <v>128</v>
      </c>
      <c r="K9" s="245">
        <v>4</v>
      </c>
      <c r="L9" s="348">
        <v>18</v>
      </c>
      <c r="M9" s="80">
        <v>4518</v>
      </c>
      <c r="N9" s="81">
        <v>641</v>
      </c>
      <c r="O9" s="66">
        <v>1389</v>
      </c>
      <c r="P9" s="83">
        <f t="shared" si="1"/>
        <v>6.333333333333333</v>
      </c>
      <c r="Q9" s="84">
        <f t="shared" si="2"/>
        <v>4.166666666666667</v>
      </c>
      <c r="R9" s="84">
        <f t="shared" si="3"/>
        <v>7.4</v>
      </c>
      <c r="S9" s="84">
        <f t="shared" si="4"/>
        <v>2.8181818181818183</v>
      </c>
      <c r="T9" s="84">
        <f t="shared" si="5"/>
        <v>2.5</v>
      </c>
      <c r="U9" s="84">
        <f t="shared" si="6"/>
        <v>0.5</v>
      </c>
      <c r="V9" s="85">
        <f t="shared" si="7"/>
        <v>1</v>
      </c>
      <c r="W9" s="86">
        <f t="shared" si="8"/>
        <v>3.4594594594594597</v>
      </c>
      <c r="X9" s="84">
        <v>0.10810810810810811</v>
      </c>
      <c r="Y9" s="68">
        <v>0.4864864864864865</v>
      </c>
      <c r="Z9" s="341"/>
      <c r="AA9" s="342"/>
      <c r="AB9" s="343"/>
    </row>
    <row r="10" spans="1:28" s="140" customFormat="1" ht="13.5" customHeight="1">
      <c r="A10" s="404"/>
      <c r="B10" s="129" t="s">
        <v>5</v>
      </c>
      <c r="C10" s="28">
        <v>12</v>
      </c>
      <c r="D10" s="29">
        <v>28</v>
      </c>
      <c r="E10" s="29">
        <v>68</v>
      </c>
      <c r="F10" s="29">
        <v>26</v>
      </c>
      <c r="G10" s="29">
        <v>3</v>
      </c>
      <c r="H10" s="29">
        <v>1</v>
      </c>
      <c r="I10" s="53">
        <v>2</v>
      </c>
      <c r="J10" s="25">
        <f t="shared" si="0"/>
        <v>140</v>
      </c>
      <c r="K10" s="29">
        <v>6</v>
      </c>
      <c r="L10" s="53">
        <v>10</v>
      </c>
      <c r="M10" s="28">
        <v>4357</v>
      </c>
      <c r="N10" s="29">
        <v>496</v>
      </c>
      <c r="O10" s="30">
        <v>1112</v>
      </c>
      <c r="P10" s="31">
        <f t="shared" si="1"/>
        <v>4</v>
      </c>
      <c r="Q10" s="32">
        <f t="shared" si="2"/>
        <v>4.666666666666667</v>
      </c>
      <c r="R10" s="32">
        <f t="shared" si="3"/>
        <v>13.6</v>
      </c>
      <c r="S10" s="32">
        <f t="shared" si="4"/>
        <v>2.3636363636363638</v>
      </c>
      <c r="T10" s="32">
        <f t="shared" si="5"/>
        <v>0.75</v>
      </c>
      <c r="U10" s="32">
        <f t="shared" si="6"/>
        <v>0.25</v>
      </c>
      <c r="V10" s="216">
        <f t="shared" si="7"/>
        <v>0.5</v>
      </c>
      <c r="W10" s="34">
        <f t="shared" si="8"/>
        <v>3.7837837837837838</v>
      </c>
      <c r="X10" s="54">
        <v>0.16216216216216217</v>
      </c>
      <c r="Y10" s="55">
        <v>0.2702702702702703</v>
      </c>
      <c r="Z10" s="243"/>
      <c r="AA10" s="318"/>
      <c r="AB10" s="329"/>
    </row>
    <row r="11" spans="1:28" s="140" customFormat="1" ht="13.5" customHeight="1">
      <c r="A11" s="404"/>
      <c r="B11" s="129" t="s">
        <v>6</v>
      </c>
      <c r="C11" s="28">
        <v>10</v>
      </c>
      <c r="D11" s="29">
        <v>44</v>
      </c>
      <c r="E11" s="29">
        <v>46</v>
      </c>
      <c r="F11" s="29">
        <v>18</v>
      </c>
      <c r="G11" s="29">
        <v>7</v>
      </c>
      <c r="H11" s="29">
        <v>2</v>
      </c>
      <c r="I11" s="53">
        <v>2</v>
      </c>
      <c r="J11" s="25">
        <f t="shared" si="0"/>
        <v>129</v>
      </c>
      <c r="K11" s="29">
        <v>3</v>
      </c>
      <c r="L11" s="53">
        <v>9</v>
      </c>
      <c r="M11" s="28">
        <v>3902</v>
      </c>
      <c r="N11" s="29">
        <v>436</v>
      </c>
      <c r="O11" s="30">
        <v>875</v>
      </c>
      <c r="P11" s="31">
        <f t="shared" si="1"/>
        <v>3.3333333333333335</v>
      </c>
      <c r="Q11" s="32">
        <f t="shared" si="2"/>
        <v>7.333333333333333</v>
      </c>
      <c r="R11" s="32">
        <f t="shared" si="3"/>
        <v>9.2</v>
      </c>
      <c r="S11" s="32">
        <f t="shared" si="4"/>
        <v>1.6363636363636365</v>
      </c>
      <c r="T11" s="32">
        <f t="shared" si="5"/>
        <v>1.75</v>
      </c>
      <c r="U11" s="32">
        <f t="shared" si="6"/>
        <v>0.5</v>
      </c>
      <c r="V11" s="216">
        <f t="shared" si="7"/>
        <v>0.5</v>
      </c>
      <c r="W11" s="34">
        <f t="shared" si="8"/>
        <v>3.4864864864864864</v>
      </c>
      <c r="X11" s="54">
        <v>0.08108108108108109</v>
      </c>
      <c r="Y11" s="55">
        <v>0.24324324324324326</v>
      </c>
      <c r="Z11" s="243"/>
      <c r="AA11" s="318"/>
      <c r="AB11" s="329"/>
    </row>
    <row r="12" spans="1:28" s="140" customFormat="1" ht="13.5" customHeight="1">
      <c r="A12" s="404"/>
      <c r="B12" s="129" t="s">
        <v>7</v>
      </c>
      <c r="C12" s="28">
        <v>12</v>
      </c>
      <c r="D12" s="29">
        <v>25</v>
      </c>
      <c r="E12" s="29">
        <v>35</v>
      </c>
      <c r="F12" s="29">
        <v>35</v>
      </c>
      <c r="G12" s="29">
        <v>5</v>
      </c>
      <c r="H12" s="29">
        <v>0</v>
      </c>
      <c r="I12" s="53">
        <v>7</v>
      </c>
      <c r="J12" s="25">
        <f t="shared" si="0"/>
        <v>119</v>
      </c>
      <c r="K12" s="29">
        <v>2</v>
      </c>
      <c r="L12" s="53">
        <v>5</v>
      </c>
      <c r="M12" s="28">
        <v>3545</v>
      </c>
      <c r="N12" s="29">
        <v>418</v>
      </c>
      <c r="O12" s="30">
        <v>771</v>
      </c>
      <c r="P12" s="31">
        <f t="shared" si="1"/>
        <v>4</v>
      </c>
      <c r="Q12" s="32">
        <f t="shared" si="2"/>
        <v>4.166666666666667</v>
      </c>
      <c r="R12" s="32">
        <f t="shared" si="3"/>
        <v>7</v>
      </c>
      <c r="S12" s="32">
        <f t="shared" si="4"/>
        <v>3.1818181818181817</v>
      </c>
      <c r="T12" s="32">
        <f t="shared" si="5"/>
        <v>1.25</v>
      </c>
      <c r="U12" s="32">
        <f t="shared" si="6"/>
        <v>0</v>
      </c>
      <c r="V12" s="216">
        <f t="shared" si="7"/>
        <v>1.75</v>
      </c>
      <c r="W12" s="34">
        <f t="shared" si="8"/>
        <v>3.2162162162162162</v>
      </c>
      <c r="X12" s="54">
        <v>0.05405405405405406</v>
      </c>
      <c r="Y12" s="55">
        <v>0.13513513513513514</v>
      </c>
      <c r="Z12" s="243"/>
      <c r="AA12" s="318"/>
      <c r="AB12" s="329"/>
    </row>
    <row r="13" spans="1:28" s="140" customFormat="1" ht="13.5" customHeight="1">
      <c r="A13" s="402">
        <v>3</v>
      </c>
      <c r="B13" s="139" t="s">
        <v>8</v>
      </c>
      <c r="C13" s="63">
        <v>4</v>
      </c>
      <c r="D13" s="64">
        <v>32</v>
      </c>
      <c r="E13" s="64">
        <v>39</v>
      </c>
      <c r="F13" s="64">
        <v>12</v>
      </c>
      <c r="G13" s="64">
        <v>4</v>
      </c>
      <c r="H13" s="64">
        <v>2</v>
      </c>
      <c r="I13" s="65">
        <v>3</v>
      </c>
      <c r="J13" s="212">
        <f t="shared" si="0"/>
        <v>96</v>
      </c>
      <c r="K13" s="64">
        <v>6</v>
      </c>
      <c r="L13" s="65">
        <v>7</v>
      </c>
      <c r="M13" s="63">
        <v>3025</v>
      </c>
      <c r="N13" s="64">
        <v>395</v>
      </c>
      <c r="O13" s="66">
        <v>728</v>
      </c>
      <c r="P13" s="83">
        <f t="shared" si="1"/>
        <v>1.3333333333333333</v>
      </c>
      <c r="Q13" s="84">
        <f t="shared" si="2"/>
        <v>5.333333333333333</v>
      </c>
      <c r="R13" s="84">
        <f t="shared" si="3"/>
        <v>7.8</v>
      </c>
      <c r="S13" s="84">
        <f t="shared" si="4"/>
        <v>1.0909090909090908</v>
      </c>
      <c r="T13" s="84">
        <f t="shared" si="5"/>
        <v>1</v>
      </c>
      <c r="U13" s="84">
        <f t="shared" si="6"/>
        <v>0.5</v>
      </c>
      <c r="V13" s="215">
        <f t="shared" si="7"/>
        <v>0.75</v>
      </c>
      <c r="W13" s="86">
        <f t="shared" si="8"/>
        <v>2.5945945945945947</v>
      </c>
      <c r="X13" s="67">
        <v>0.16216216216216217</v>
      </c>
      <c r="Y13" s="68">
        <v>0.1891891891891892</v>
      </c>
      <c r="Z13" s="341"/>
      <c r="AA13" s="342"/>
      <c r="AB13" s="343"/>
    </row>
    <row r="14" spans="1:28" s="140" customFormat="1" ht="13.5" customHeight="1">
      <c r="A14" s="402"/>
      <c r="B14" s="129" t="s">
        <v>9</v>
      </c>
      <c r="C14" s="28">
        <v>4</v>
      </c>
      <c r="D14" s="29">
        <v>8</v>
      </c>
      <c r="E14" s="29">
        <v>29</v>
      </c>
      <c r="F14" s="29">
        <v>14</v>
      </c>
      <c r="G14" s="29">
        <v>3</v>
      </c>
      <c r="H14" s="29">
        <v>2</v>
      </c>
      <c r="I14" s="53">
        <v>2</v>
      </c>
      <c r="J14" s="25">
        <f t="shared" si="0"/>
        <v>62</v>
      </c>
      <c r="K14" s="29">
        <v>8</v>
      </c>
      <c r="L14" s="53">
        <v>10</v>
      </c>
      <c r="M14" s="28">
        <v>2354</v>
      </c>
      <c r="N14" s="29">
        <v>394</v>
      </c>
      <c r="O14" s="30">
        <v>616</v>
      </c>
      <c r="P14" s="31">
        <f t="shared" si="1"/>
        <v>1.3333333333333333</v>
      </c>
      <c r="Q14" s="32">
        <f t="shared" si="2"/>
        <v>1.3333333333333333</v>
      </c>
      <c r="R14" s="32">
        <f t="shared" si="3"/>
        <v>5.8</v>
      </c>
      <c r="S14" s="32">
        <f t="shared" si="4"/>
        <v>1.2727272727272727</v>
      </c>
      <c r="T14" s="32">
        <f t="shared" si="5"/>
        <v>0.75</v>
      </c>
      <c r="U14" s="32">
        <f t="shared" si="6"/>
        <v>0.5</v>
      </c>
      <c r="V14" s="33">
        <f t="shared" si="7"/>
        <v>0.5</v>
      </c>
      <c r="W14" s="34">
        <f t="shared" si="8"/>
        <v>1.6756756756756757</v>
      </c>
      <c r="X14" s="54">
        <v>0.21621621621621623</v>
      </c>
      <c r="Y14" s="55">
        <v>0.2702702702702703</v>
      </c>
      <c r="Z14" s="243"/>
      <c r="AA14" s="318"/>
      <c r="AB14" s="329"/>
    </row>
    <row r="15" spans="1:28" s="140" customFormat="1" ht="13.5" customHeight="1">
      <c r="A15" s="402"/>
      <c r="B15" s="129" t="s">
        <v>10</v>
      </c>
      <c r="C15" s="28">
        <v>6</v>
      </c>
      <c r="D15" s="29">
        <v>5</v>
      </c>
      <c r="E15" s="29">
        <v>10</v>
      </c>
      <c r="F15" s="29">
        <v>14</v>
      </c>
      <c r="G15" s="29">
        <v>2</v>
      </c>
      <c r="H15" s="29">
        <v>2</v>
      </c>
      <c r="I15" s="53">
        <v>4</v>
      </c>
      <c r="J15" s="25">
        <f t="shared" si="0"/>
        <v>43</v>
      </c>
      <c r="K15" s="29">
        <v>4</v>
      </c>
      <c r="L15" s="53">
        <v>3</v>
      </c>
      <c r="M15" s="28">
        <v>1799</v>
      </c>
      <c r="N15" s="29">
        <v>478</v>
      </c>
      <c r="O15" s="30">
        <v>530</v>
      </c>
      <c r="P15" s="31">
        <f t="shared" si="1"/>
        <v>2</v>
      </c>
      <c r="Q15" s="32">
        <f t="shared" si="2"/>
        <v>0.8333333333333334</v>
      </c>
      <c r="R15" s="32">
        <f t="shared" si="3"/>
        <v>2</v>
      </c>
      <c r="S15" s="32">
        <f t="shared" si="4"/>
        <v>1.2727272727272727</v>
      </c>
      <c r="T15" s="32">
        <f t="shared" si="5"/>
        <v>0.5</v>
      </c>
      <c r="U15" s="32">
        <f t="shared" si="6"/>
        <v>0.5</v>
      </c>
      <c r="V15" s="33">
        <f t="shared" si="7"/>
        <v>1</v>
      </c>
      <c r="W15" s="34">
        <f t="shared" si="8"/>
        <v>1.162162162162162</v>
      </c>
      <c r="X15" s="54">
        <v>0.10810810810810811</v>
      </c>
      <c r="Y15" s="55">
        <v>0.08108108108108109</v>
      </c>
      <c r="Z15" s="243"/>
      <c r="AA15" s="318"/>
      <c r="AB15" s="329"/>
    </row>
    <row r="16" spans="1:28" s="140" customFormat="1" ht="13.5" customHeight="1">
      <c r="A16" s="402"/>
      <c r="B16" s="129" t="s">
        <v>11</v>
      </c>
      <c r="C16" s="28">
        <v>1</v>
      </c>
      <c r="D16" s="29">
        <v>3</v>
      </c>
      <c r="E16" s="29">
        <v>9</v>
      </c>
      <c r="F16" s="29">
        <v>5</v>
      </c>
      <c r="G16" s="29">
        <v>1</v>
      </c>
      <c r="H16" s="29">
        <v>1</v>
      </c>
      <c r="I16" s="53">
        <v>0</v>
      </c>
      <c r="J16" s="25">
        <f t="shared" si="0"/>
        <v>20</v>
      </c>
      <c r="K16" s="29">
        <v>5</v>
      </c>
      <c r="L16" s="53">
        <v>10</v>
      </c>
      <c r="M16" s="28">
        <v>1100</v>
      </c>
      <c r="N16" s="29">
        <v>403</v>
      </c>
      <c r="O16" s="30">
        <v>398</v>
      </c>
      <c r="P16" s="31">
        <f t="shared" si="1"/>
        <v>0.3333333333333333</v>
      </c>
      <c r="Q16" s="32">
        <f t="shared" si="2"/>
        <v>0.5</v>
      </c>
      <c r="R16" s="32">
        <f t="shared" si="3"/>
        <v>1.8</v>
      </c>
      <c r="S16" s="32">
        <f t="shared" si="4"/>
        <v>0.45454545454545453</v>
      </c>
      <c r="T16" s="32">
        <f t="shared" si="5"/>
        <v>0.25</v>
      </c>
      <c r="U16" s="32">
        <f t="shared" si="6"/>
        <v>0.25</v>
      </c>
      <c r="V16" s="33">
        <f t="shared" si="7"/>
        <v>0</v>
      </c>
      <c r="W16" s="34">
        <f t="shared" si="8"/>
        <v>0.5405405405405406</v>
      </c>
      <c r="X16" s="54">
        <v>0.13513513513513514</v>
      </c>
      <c r="Y16" s="55">
        <v>0.2702702702702703</v>
      </c>
      <c r="Z16" s="243"/>
      <c r="AA16" s="318"/>
      <c r="AB16" s="329"/>
    </row>
    <row r="17" spans="1:28" s="140" customFormat="1" ht="13.5" customHeight="1">
      <c r="A17" s="402">
        <v>4</v>
      </c>
      <c r="B17" s="139" t="s">
        <v>12</v>
      </c>
      <c r="C17" s="63">
        <v>0</v>
      </c>
      <c r="D17" s="64">
        <v>1</v>
      </c>
      <c r="E17" s="64">
        <v>3</v>
      </c>
      <c r="F17" s="64">
        <v>8</v>
      </c>
      <c r="G17" s="64">
        <v>0</v>
      </c>
      <c r="H17" s="64">
        <v>0</v>
      </c>
      <c r="I17" s="65">
        <v>1</v>
      </c>
      <c r="J17" s="212">
        <f t="shared" si="0"/>
        <v>13</v>
      </c>
      <c r="K17" s="64">
        <v>4</v>
      </c>
      <c r="L17" s="65">
        <v>8</v>
      </c>
      <c r="M17" s="63">
        <v>898</v>
      </c>
      <c r="N17" s="64">
        <v>403</v>
      </c>
      <c r="O17" s="66">
        <v>411</v>
      </c>
      <c r="P17" s="83">
        <f t="shared" si="1"/>
        <v>0</v>
      </c>
      <c r="Q17" s="84">
        <f t="shared" si="2"/>
        <v>0.16666666666666666</v>
      </c>
      <c r="R17" s="84">
        <f t="shared" si="3"/>
        <v>0.6</v>
      </c>
      <c r="S17" s="84">
        <f t="shared" si="4"/>
        <v>0.7272727272727273</v>
      </c>
      <c r="T17" s="84">
        <f t="shared" si="5"/>
        <v>0</v>
      </c>
      <c r="U17" s="84">
        <f t="shared" si="6"/>
        <v>0</v>
      </c>
      <c r="V17" s="85">
        <f t="shared" si="7"/>
        <v>0.25</v>
      </c>
      <c r="W17" s="86">
        <f t="shared" si="8"/>
        <v>0.35135135135135137</v>
      </c>
      <c r="X17" s="67">
        <v>0.10810810810810811</v>
      </c>
      <c r="Y17" s="68">
        <v>0.21621621621621623</v>
      </c>
      <c r="Z17" s="341"/>
      <c r="AA17" s="342"/>
      <c r="AB17" s="343"/>
    </row>
    <row r="18" spans="1:28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0</v>
      </c>
      <c r="F18" s="75">
        <v>4</v>
      </c>
      <c r="G18" s="75">
        <v>0</v>
      </c>
      <c r="H18" s="75">
        <v>0</v>
      </c>
      <c r="I18" s="76">
        <v>1</v>
      </c>
      <c r="J18" s="25">
        <f t="shared" si="0"/>
        <v>5</v>
      </c>
      <c r="K18" s="75">
        <v>2</v>
      </c>
      <c r="L18" s="53">
        <v>7</v>
      </c>
      <c r="M18" s="74">
        <v>754</v>
      </c>
      <c r="N18" s="75">
        <v>355</v>
      </c>
      <c r="O18" s="30">
        <v>283</v>
      </c>
      <c r="P18" s="31">
        <f t="shared" si="1"/>
        <v>0</v>
      </c>
      <c r="Q18" s="32">
        <f t="shared" si="2"/>
        <v>0</v>
      </c>
      <c r="R18" s="32">
        <f t="shared" si="3"/>
        <v>0</v>
      </c>
      <c r="S18" s="32">
        <f t="shared" si="4"/>
        <v>0.36363636363636365</v>
      </c>
      <c r="T18" s="32">
        <f t="shared" si="5"/>
        <v>0</v>
      </c>
      <c r="U18" s="32">
        <f t="shared" si="6"/>
        <v>0</v>
      </c>
      <c r="V18" s="216">
        <f t="shared" si="7"/>
        <v>0.25</v>
      </c>
      <c r="W18" s="34">
        <f t="shared" si="8"/>
        <v>0.13513513513513514</v>
      </c>
      <c r="X18" s="32">
        <v>0.05405405405405406</v>
      </c>
      <c r="Y18" s="55">
        <v>0.1891891891891892</v>
      </c>
      <c r="Z18" s="243"/>
      <c r="AA18" s="318"/>
      <c r="AB18" s="329"/>
    </row>
    <row r="19" spans="1:28" s="145" customFormat="1" ht="13.5" customHeight="1">
      <c r="A19" s="402"/>
      <c r="B19" s="129" t="s">
        <v>14</v>
      </c>
      <c r="C19" s="74">
        <v>0</v>
      </c>
      <c r="D19" s="75">
        <v>0</v>
      </c>
      <c r="E19" s="75">
        <v>0</v>
      </c>
      <c r="F19" s="75">
        <v>7</v>
      </c>
      <c r="G19" s="75">
        <v>0</v>
      </c>
      <c r="H19" s="75">
        <v>0</v>
      </c>
      <c r="I19" s="76">
        <v>0</v>
      </c>
      <c r="J19" s="25">
        <f t="shared" si="0"/>
        <v>7</v>
      </c>
      <c r="K19" s="75">
        <v>1</v>
      </c>
      <c r="L19" s="53">
        <v>3</v>
      </c>
      <c r="M19" s="74">
        <v>661</v>
      </c>
      <c r="N19" s="75">
        <v>358</v>
      </c>
      <c r="O19" s="30">
        <v>260</v>
      </c>
      <c r="P19" s="31">
        <f t="shared" si="1"/>
        <v>0</v>
      </c>
      <c r="Q19" s="32">
        <f t="shared" si="2"/>
        <v>0</v>
      </c>
      <c r="R19" s="32">
        <f t="shared" si="3"/>
        <v>0</v>
      </c>
      <c r="S19" s="32">
        <f t="shared" si="4"/>
        <v>0.6363636363636364</v>
      </c>
      <c r="T19" s="32">
        <f t="shared" si="5"/>
        <v>0</v>
      </c>
      <c r="U19" s="32">
        <f t="shared" si="6"/>
        <v>0</v>
      </c>
      <c r="V19" s="216">
        <f t="shared" si="7"/>
        <v>0</v>
      </c>
      <c r="W19" s="34">
        <f t="shared" si="8"/>
        <v>0.1891891891891892</v>
      </c>
      <c r="X19" s="32">
        <v>0.02702702702702703</v>
      </c>
      <c r="Y19" s="55">
        <v>0.08108108108108109</v>
      </c>
      <c r="Z19" s="243"/>
      <c r="AA19" s="318"/>
      <c r="AB19" s="329"/>
    </row>
    <row r="20" spans="1:28" s="145" customFormat="1" ht="13.5" customHeight="1">
      <c r="A20" s="402"/>
      <c r="B20" s="129" t="s">
        <v>15</v>
      </c>
      <c r="C20" s="74">
        <v>0</v>
      </c>
      <c r="D20" s="75">
        <v>0</v>
      </c>
      <c r="E20" s="75">
        <v>0</v>
      </c>
      <c r="F20" s="75">
        <v>2</v>
      </c>
      <c r="G20" s="75">
        <v>0</v>
      </c>
      <c r="H20" s="75">
        <v>0</v>
      </c>
      <c r="I20" s="76">
        <v>0</v>
      </c>
      <c r="J20" s="25">
        <f t="shared" si="0"/>
        <v>2</v>
      </c>
      <c r="K20" s="75">
        <v>1</v>
      </c>
      <c r="L20" s="53">
        <v>7</v>
      </c>
      <c r="M20" s="74">
        <v>539</v>
      </c>
      <c r="N20" s="75">
        <v>346</v>
      </c>
      <c r="O20" s="30">
        <v>220</v>
      </c>
      <c r="P20" s="31">
        <f t="shared" si="1"/>
        <v>0</v>
      </c>
      <c r="Q20" s="32">
        <f t="shared" si="2"/>
        <v>0</v>
      </c>
      <c r="R20" s="32">
        <f t="shared" si="3"/>
        <v>0</v>
      </c>
      <c r="S20" s="32">
        <f t="shared" si="4"/>
        <v>0.18181818181818182</v>
      </c>
      <c r="T20" s="32">
        <f t="shared" si="5"/>
        <v>0</v>
      </c>
      <c r="U20" s="32">
        <f t="shared" si="6"/>
        <v>0</v>
      </c>
      <c r="V20" s="216">
        <f t="shared" si="7"/>
        <v>0</v>
      </c>
      <c r="W20" s="34">
        <f t="shared" si="8"/>
        <v>0.05405405405405406</v>
      </c>
      <c r="X20" s="32">
        <v>0.02702702702702703</v>
      </c>
      <c r="Y20" s="55">
        <v>0.1891891891891892</v>
      </c>
      <c r="Z20" s="243"/>
      <c r="AA20" s="318"/>
      <c r="AB20" s="329"/>
    </row>
    <row r="21" spans="1:28" s="145" customFormat="1" ht="13.5" customHeight="1">
      <c r="A21" s="402"/>
      <c r="B21" s="129" t="s">
        <v>16</v>
      </c>
      <c r="C21" s="74">
        <v>1</v>
      </c>
      <c r="D21" s="75">
        <v>0</v>
      </c>
      <c r="E21" s="75">
        <v>1</v>
      </c>
      <c r="F21" s="75">
        <v>3</v>
      </c>
      <c r="G21" s="75">
        <v>0</v>
      </c>
      <c r="H21" s="75">
        <v>1</v>
      </c>
      <c r="I21" s="76">
        <v>0</v>
      </c>
      <c r="J21" s="25">
        <f t="shared" si="0"/>
        <v>6</v>
      </c>
      <c r="K21" s="75">
        <v>6</v>
      </c>
      <c r="L21" s="53">
        <v>3</v>
      </c>
      <c r="M21" s="74">
        <v>432</v>
      </c>
      <c r="N21" s="75">
        <v>294</v>
      </c>
      <c r="O21" s="30">
        <v>187</v>
      </c>
      <c r="P21" s="31">
        <f t="shared" si="1"/>
        <v>0.3333333333333333</v>
      </c>
      <c r="Q21" s="32">
        <f t="shared" si="2"/>
        <v>0</v>
      </c>
      <c r="R21" s="32">
        <f t="shared" si="3"/>
        <v>0.2</v>
      </c>
      <c r="S21" s="32">
        <f t="shared" si="4"/>
        <v>0.2727272727272727</v>
      </c>
      <c r="T21" s="32">
        <f t="shared" si="5"/>
        <v>0</v>
      </c>
      <c r="U21" s="32">
        <f t="shared" si="6"/>
        <v>0.25</v>
      </c>
      <c r="V21" s="216">
        <f t="shared" si="7"/>
        <v>0</v>
      </c>
      <c r="W21" s="34">
        <f t="shared" si="8"/>
        <v>0.16216216216216217</v>
      </c>
      <c r="X21" s="32">
        <v>0.16216216216216217</v>
      </c>
      <c r="Y21" s="55">
        <v>0.08108108108108109</v>
      </c>
      <c r="Z21" s="243"/>
      <c r="AA21" s="318"/>
      <c r="AB21" s="329"/>
    </row>
    <row r="22" spans="1:28" s="145" customFormat="1" ht="13.5" customHeight="1">
      <c r="A22" s="402">
        <v>5</v>
      </c>
      <c r="B22" s="139" t="s">
        <v>17</v>
      </c>
      <c r="C22" s="80">
        <v>1</v>
      </c>
      <c r="D22" s="81">
        <v>0</v>
      </c>
      <c r="E22" s="81">
        <v>0</v>
      </c>
      <c r="F22" s="81">
        <v>3</v>
      </c>
      <c r="G22" s="81">
        <v>0</v>
      </c>
      <c r="H22" s="81">
        <v>0</v>
      </c>
      <c r="I22" s="82">
        <v>0</v>
      </c>
      <c r="J22" s="212">
        <f t="shared" si="0"/>
        <v>4</v>
      </c>
      <c r="K22" s="81">
        <v>4</v>
      </c>
      <c r="L22" s="65">
        <v>3</v>
      </c>
      <c r="M22" s="80">
        <v>283</v>
      </c>
      <c r="N22" s="81">
        <v>283</v>
      </c>
      <c r="O22" s="66">
        <v>172</v>
      </c>
      <c r="P22" s="83">
        <f t="shared" si="1"/>
        <v>0.3333333333333333</v>
      </c>
      <c r="Q22" s="84">
        <f t="shared" si="2"/>
        <v>0</v>
      </c>
      <c r="R22" s="84">
        <f t="shared" si="3"/>
        <v>0</v>
      </c>
      <c r="S22" s="84">
        <f t="shared" si="4"/>
        <v>0.2727272727272727</v>
      </c>
      <c r="T22" s="84">
        <f t="shared" si="5"/>
        <v>0</v>
      </c>
      <c r="U22" s="84">
        <f t="shared" si="6"/>
        <v>0</v>
      </c>
      <c r="V22" s="215">
        <f t="shared" si="7"/>
        <v>0</v>
      </c>
      <c r="W22" s="86">
        <f t="shared" si="8"/>
        <v>0.10810810810810811</v>
      </c>
      <c r="X22" s="84">
        <v>0.10810810810810811</v>
      </c>
      <c r="Y22" s="68">
        <v>0.08108108108108109</v>
      </c>
      <c r="Z22" s="341"/>
      <c r="AA22" s="342"/>
      <c r="AB22" s="343"/>
    </row>
    <row r="23" spans="1:28" s="145" customFormat="1" ht="13.5" customHeight="1">
      <c r="A23" s="402"/>
      <c r="B23" s="129" t="s">
        <v>18</v>
      </c>
      <c r="C23" s="74">
        <v>1</v>
      </c>
      <c r="D23" s="75">
        <v>0</v>
      </c>
      <c r="E23" s="75">
        <v>0</v>
      </c>
      <c r="F23" s="75">
        <v>4</v>
      </c>
      <c r="G23" s="75">
        <v>0</v>
      </c>
      <c r="H23" s="75">
        <v>0</v>
      </c>
      <c r="I23" s="76">
        <v>0</v>
      </c>
      <c r="J23" s="25">
        <f t="shared" si="0"/>
        <v>5</v>
      </c>
      <c r="K23" s="75">
        <v>4</v>
      </c>
      <c r="L23" s="53">
        <v>2</v>
      </c>
      <c r="M23" s="74">
        <v>290</v>
      </c>
      <c r="N23" s="75">
        <v>207</v>
      </c>
      <c r="O23" s="30">
        <v>123</v>
      </c>
      <c r="P23" s="31">
        <f t="shared" si="1"/>
        <v>0.3333333333333333</v>
      </c>
      <c r="Q23" s="32">
        <f t="shared" si="2"/>
        <v>0</v>
      </c>
      <c r="R23" s="32">
        <f t="shared" si="3"/>
        <v>0</v>
      </c>
      <c r="S23" s="32">
        <f t="shared" si="4"/>
        <v>0.36363636363636365</v>
      </c>
      <c r="T23" s="32">
        <f t="shared" si="5"/>
        <v>0</v>
      </c>
      <c r="U23" s="32">
        <f t="shared" si="6"/>
        <v>0</v>
      </c>
      <c r="V23" s="33">
        <f t="shared" si="7"/>
        <v>0</v>
      </c>
      <c r="W23" s="34">
        <f t="shared" si="8"/>
        <v>0.13513513513513514</v>
      </c>
      <c r="X23" s="32">
        <v>0.10810810810810811</v>
      </c>
      <c r="Y23" s="55">
        <v>0.05405405405405406</v>
      </c>
      <c r="Z23" s="243"/>
      <c r="AA23" s="318"/>
      <c r="AB23" s="329"/>
    </row>
    <row r="24" spans="1:28" s="145" customFormat="1" ht="13.5" customHeight="1">
      <c r="A24" s="402"/>
      <c r="B24" s="129" t="s">
        <v>19</v>
      </c>
      <c r="C24" s="74">
        <v>0</v>
      </c>
      <c r="D24" s="75">
        <v>0</v>
      </c>
      <c r="E24" s="75">
        <v>0</v>
      </c>
      <c r="F24" s="75">
        <v>3</v>
      </c>
      <c r="G24" s="75">
        <v>0</v>
      </c>
      <c r="H24" s="75">
        <v>0</v>
      </c>
      <c r="I24" s="76">
        <v>1</v>
      </c>
      <c r="J24" s="25">
        <f t="shared" si="0"/>
        <v>4</v>
      </c>
      <c r="K24" s="75">
        <v>1</v>
      </c>
      <c r="L24" s="53">
        <v>2</v>
      </c>
      <c r="M24" s="74">
        <v>275</v>
      </c>
      <c r="N24" s="75">
        <v>210</v>
      </c>
      <c r="O24" s="30">
        <v>151</v>
      </c>
      <c r="P24" s="31">
        <f t="shared" si="1"/>
        <v>0</v>
      </c>
      <c r="Q24" s="32">
        <f t="shared" si="2"/>
        <v>0</v>
      </c>
      <c r="R24" s="32">
        <f t="shared" si="3"/>
        <v>0</v>
      </c>
      <c r="S24" s="32">
        <f t="shared" si="4"/>
        <v>0.2727272727272727</v>
      </c>
      <c r="T24" s="32">
        <f t="shared" si="5"/>
        <v>0</v>
      </c>
      <c r="U24" s="32">
        <f t="shared" si="6"/>
        <v>0</v>
      </c>
      <c r="V24" s="33">
        <f t="shared" si="7"/>
        <v>0.25</v>
      </c>
      <c r="W24" s="34">
        <f t="shared" si="8"/>
        <v>0.10810810810810811</v>
      </c>
      <c r="X24" s="32">
        <v>0.02702702702702703</v>
      </c>
      <c r="Y24" s="55">
        <v>0.05405405405405406</v>
      </c>
      <c r="Z24" s="243"/>
      <c r="AA24" s="318"/>
      <c r="AB24" s="329"/>
    </row>
    <row r="25" spans="1:28" s="145" customFormat="1" ht="13.5" customHeight="1">
      <c r="A25" s="402"/>
      <c r="B25" s="129" t="s">
        <v>20</v>
      </c>
      <c r="C25" s="74">
        <v>0</v>
      </c>
      <c r="D25" s="75">
        <v>0</v>
      </c>
      <c r="E25" s="75">
        <v>0</v>
      </c>
      <c r="F25" s="75">
        <v>3</v>
      </c>
      <c r="G25" s="75">
        <v>0</v>
      </c>
      <c r="H25" s="75">
        <v>0</v>
      </c>
      <c r="I25" s="76">
        <v>0</v>
      </c>
      <c r="J25" s="25">
        <f t="shared" si="0"/>
        <v>3</v>
      </c>
      <c r="K25" s="75">
        <v>2</v>
      </c>
      <c r="L25" s="53">
        <v>2</v>
      </c>
      <c r="M25" s="74">
        <v>231</v>
      </c>
      <c r="N25" s="75">
        <v>241</v>
      </c>
      <c r="O25" s="30">
        <v>136</v>
      </c>
      <c r="P25" s="31">
        <f t="shared" si="1"/>
        <v>0</v>
      </c>
      <c r="Q25" s="32">
        <f t="shared" si="2"/>
        <v>0</v>
      </c>
      <c r="R25" s="32">
        <f t="shared" si="3"/>
        <v>0</v>
      </c>
      <c r="S25" s="32">
        <f t="shared" si="4"/>
        <v>0.2727272727272727</v>
      </c>
      <c r="T25" s="32">
        <f t="shared" si="5"/>
        <v>0</v>
      </c>
      <c r="U25" s="32">
        <f t="shared" si="6"/>
        <v>0</v>
      </c>
      <c r="V25" s="33">
        <f t="shared" si="7"/>
        <v>0</v>
      </c>
      <c r="W25" s="34">
        <f t="shared" si="8"/>
        <v>0.08108108108108109</v>
      </c>
      <c r="X25" s="32">
        <v>0.05405405405405406</v>
      </c>
      <c r="Y25" s="55">
        <v>0.05405405405405406</v>
      </c>
      <c r="Z25" s="243"/>
      <c r="AA25" s="318"/>
      <c r="AB25" s="329"/>
    </row>
    <row r="26" spans="1:28" s="145" customFormat="1" ht="13.5" customHeight="1">
      <c r="A26" s="402">
        <v>6</v>
      </c>
      <c r="B26" s="139" t="s">
        <v>21</v>
      </c>
      <c r="C26" s="80">
        <v>0</v>
      </c>
      <c r="D26" s="81">
        <v>0</v>
      </c>
      <c r="E26" s="81">
        <v>2</v>
      </c>
      <c r="F26" s="81">
        <v>4</v>
      </c>
      <c r="G26" s="81">
        <v>0</v>
      </c>
      <c r="H26" s="81">
        <v>0</v>
      </c>
      <c r="I26" s="82">
        <v>0</v>
      </c>
      <c r="J26" s="212">
        <f t="shared" si="0"/>
        <v>6</v>
      </c>
      <c r="K26" s="81">
        <v>1</v>
      </c>
      <c r="L26" s="65">
        <v>0</v>
      </c>
      <c r="M26" s="80">
        <v>244</v>
      </c>
      <c r="N26" s="81">
        <v>219</v>
      </c>
      <c r="O26" s="66">
        <v>121</v>
      </c>
      <c r="P26" s="83">
        <f t="shared" si="1"/>
        <v>0</v>
      </c>
      <c r="Q26" s="84">
        <f t="shared" si="2"/>
        <v>0</v>
      </c>
      <c r="R26" s="84">
        <f t="shared" si="3"/>
        <v>0.4</v>
      </c>
      <c r="S26" s="84">
        <f t="shared" si="4"/>
        <v>0.36363636363636365</v>
      </c>
      <c r="T26" s="84">
        <f t="shared" si="5"/>
        <v>0</v>
      </c>
      <c r="U26" s="84">
        <f t="shared" si="6"/>
        <v>0</v>
      </c>
      <c r="V26" s="85">
        <f t="shared" si="7"/>
        <v>0</v>
      </c>
      <c r="W26" s="86">
        <f t="shared" si="8"/>
        <v>0.16216216216216217</v>
      </c>
      <c r="X26" s="84">
        <v>0.02702702702702703</v>
      </c>
      <c r="Y26" s="68">
        <v>0</v>
      </c>
      <c r="Z26" s="341"/>
      <c r="AA26" s="342"/>
      <c r="AB26" s="343"/>
    </row>
    <row r="27" spans="1:28" s="145" customFormat="1" ht="13.5" customHeight="1">
      <c r="A27" s="402"/>
      <c r="B27" s="129" t="s">
        <v>22</v>
      </c>
      <c r="C27" s="74">
        <v>0</v>
      </c>
      <c r="D27" s="75">
        <v>2</v>
      </c>
      <c r="E27" s="75">
        <v>0</v>
      </c>
      <c r="F27" s="75">
        <v>2</v>
      </c>
      <c r="G27" s="75">
        <v>0</v>
      </c>
      <c r="H27" s="75">
        <v>0</v>
      </c>
      <c r="I27" s="76">
        <v>0</v>
      </c>
      <c r="J27" s="25">
        <f t="shared" si="0"/>
        <v>4</v>
      </c>
      <c r="K27" s="75">
        <v>4</v>
      </c>
      <c r="L27" s="53">
        <v>3</v>
      </c>
      <c r="M27" s="74">
        <v>227</v>
      </c>
      <c r="N27" s="75">
        <v>175</v>
      </c>
      <c r="O27" s="30">
        <v>142</v>
      </c>
      <c r="P27" s="31">
        <f t="shared" si="1"/>
        <v>0</v>
      </c>
      <c r="Q27" s="32">
        <f t="shared" si="2"/>
        <v>0.3333333333333333</v>
      </c>
      <c r="R27" s="32">
        <f t="shared" si="3"/>
        <v>0</v>
      </c>
      <c r="S27" s="32">
        <f t="shared" si="4"/>
        <v>0.18181818181818182</v>
      </c>
      <c r="T27" s="32">
        <f t="shared" si="5"/>
        <v>0</v>
      </c>
      <c r="U27" s="32">
        <f t="shared" si="6"/>
        <v>0</v>
      </c>
      <c r="V27" s="216">
        <f t="shared" si="7"/>
        <v>0</v>
      </c>
      <c r="W27" s="34">
        <f t="shared" si="8"/>
        <v>0.10810810810810811</v>
      </c>
      <c r="X27" s="32">
        <v>0.10810810810810811</v>
      </c>
      <c r="Y27" s="55">
        <v>0.08108108108108109</v>
      </c>
      <c r="Z27" s="243"/>
      <c r="AA27" s="318"/>
      <c r="AB27" s="329"/>
    </row>
    <row r="28" spans="1:28" s="145" customFormat="1" ht="13.5" customHeight="1">
      <c r="A28" s="402"/>
      <c r="B28" s="129" t="s">
        <v>23</v>
      </c>
      <c r="C28" s="74">
        <v>0</v>
      </c>
      <c r="D28" s="75">
        <v>0</v>
      </c>
      <c r="E28" s="75">
        <v>1</v>
      </c>
      <c r="F28" s="75">
        <v>0</v>
      </c>
      <c r="G28" s="75">
        <v>0</v>
      </c>
      <c r="H28" s="75">
        <v>0</v>
      </c>
      <c r="I28" s="76">
        <v>0</v>
      </c>
      <c r="J28" s="25">
        <f t="shared" si="0"/>
        <v>1</v>
      </c>
      <c r="K28" s="75">
        <v>3</v>
      </c>
      <c r="L28" s="53">
        <v>2</v>
      </c>
      <c r="M28" s="74">
        <v>169</v>
      </c>
      <c r="N28" s="75">
        <v>204</v>
      </c>
      <c r="O28" s="30">
        <v>160</v>
      </c>
      <c r="P28" s="31">
        <f t="shared" si="1"/>
        <v>0</v>
      </c>
      <c r="Q28" s="32">
        <f t="shared" si="2"/>
        <v>0</v>
      </c>
      <c r="R28" s="32">
        <f t="shared" si="3"/>
        <v>0.2</v>
      </c>
      <c r="S28" s="32">
        <f t="shared" si="4"/>
        <v>0</v>
      </c>
      <c r="T28" s="32">
        <f t="shared" si="5"/>
        <v>0</v>
      </c>
      <c r="U28" s="32">
        <f t="shared" si="6"/>
        <v>0</v>
      </c>
      <c r="V28" s="216">
        <f t="shared" si="7"/>
        <v>0</v>
      </c>
      <c r="W28" s="34">
        <f t="shared" si="8"/>
        <v>0.02702702702702703</v>
      </c>
      <c r="X28" s="32">
        <v>0.08108108108108109</v>
      </c>
      <c r="Y28" s="55">
        <v>0.05405405405405406</v>
      </c>
      <c r="Z28" s="243"/>
      <c r="AA28" s="318"/>
      <c r="AB28" s="329"/>
    </row>
    <row r="29" spans="1:28" s="145" customFormat="1" ht="13.5" customHeight="1">
      <c r="A29" s="402"/>
      <c r="B29" s="129" t="s">
        <v>24</v>
      </c>
      <c r="C29" s="74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6">
        <v>0</v>
      </c>
      <c r="J29" s="25">
        <f t="shared" si="0"/>
        <v>0</v>
      </c>
      <c r="K29" s="75">
        <v>4</v>
      </c>
      <c r="L29" s="53">
        <v>1</v>
      </c>
      <c r="M29" s="74">
        <v>173</v>
      </c>
      <c r="N29" s="75">
        <v>168</v>
      </c>
      <c r="O29" s="30">
        <v>124</v>
      </c>
      <c r="P29" s="31">
        <f t="shared" si="1"/>
        <v>0</v>
      </c>
      <c r="Q29" s="32">
        <f t="shared" si="2"/>
        <v>0</v>
      </c>
      <c r="R29" s="32">
        <f t="shared" si="3"/>
        <v>0</v>
      </c>
      <c r="S29" s="32">
        <f t="shared" si="4"/>
        <v>0</v>
      </c>
      <c r="T29" s="32">
        <f t="shared" si="5"/>
        <v>0</v>
      </c>
      <c r="U29" s="32">
        <f t="shared" si="6"/>
        <v>0</v>
      </c>
      <c r="V29" s="216">
        <f t="shared" si="7"/>
        <v>0</v>
      </c>
      <c r="W29" s="34">
        <f t="shared" si="8"/>
        <v>0</v>
      </c>
      <c r="X29" s="32">
        <v>0.10810810810810811</v>
      </c>
      <c r="Y29" s="55">
        <v>0.02702702702702703</v>
      </c>
      <c r="Z29" s="243"/>
      <c r="AA29" s="318"/>
      <c r="AB29" s="329"/>
    </row>
    <row r="30" spans="1:28" s="145" customFormat="1" ht="13.5" customHeight="1">
      <c r="A30" s="402">
        <v>7</v>
      </c>
      <c r="B30" s="139" t="s">
        <v>25</v>
      </c>
      <c r="C30" s="80">
        <v>1</v>
      </c>
      <c r="D30" s="81">
        <v>1</v>
      </c>
      <c r="E30" s="81">
        <v>1</v>
      </c>
      <c r="F30" s="81">
        <v>1</v>
      </c>
      <c r="G30" s="81">
        <v>0</v>
      </c>
      <c r="H30" s="81">
        <v>0</v>
      </c>
      <c r="I30" s="82">
        <v>0</v>
      </c>
      <c r="J30" s="212">
        <f t="shared" si="0"/>
        <v>4</v>
      </c>
      <c r="K30" s="81">
        <v>1</v>
      </c>
      <c r="L30" s="65">
        <v>1</v>
      </c>
      <c r="M30" s="80">
        <v>186</v>
      </c>
      <c r="N30" s="81">
        <v>169</v>
      </c>
      <c r="O30" s="66">
        <v>156</v>
      </c>
      <c r="P30" s="83">
        <f t="shared" si="1"/>
        <v>0.3333333333333333</v>
      </c>
      <c r="Q30" s="84">
        <f t="shared" si="2"/>
        <v>0.16666666666666666</v>
      </c>
      <c r="R30" s="84">
        <f t="shared" si="3"/>
        <v>0.2</v>
      </c>
      <c r="S30" s="84">
        <f t="shared" si="4"/>
        <v>0.09090909090909091</v>
      </c>
      <c r="T30" s="84">
        <f t="shared" si="5"/>
        <v>0</v>
      </c>
      <c r="U30" s="84">
        <f t="shared" si="6"/>
        <v>0</v>
      </c>
      <c r="V30" s="215">
        <f t="shared" si="7"/>
        <v>0</v>
      </c>
      <c r="W30" s="86">
        <f t="shared" si="8"/>
        <v>0.10810810810810811</v>
      </c>
      <c r="X30" s="84">
        <v>0.02702702702702703</v>
      </c>
      <c r="Y30" s="68">
        <v>0.02702702702702703</v>
      </c>
      <c r="Z30" s="341"/>
      <c r="AA30" s="342"/>
      <c r="AB30" s="343"/>
    </row>
    <row r="31" spans="1:28" s="145" customFormat="1" ht="13.5" customHeight="1">
      <c r="A31" s="402"/>
      <c r="B31" s="129" t="s">
        <v>26</v>
      </c>
      <c r="C31" s="74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6">
        <v>0</v>
      </c>
      <c r="J31" s="25">
        <f t="shared" si="0"/>
        <v>0</v>
      </c>
      <c r="K31" s="75">
        <v>0</v>
      </c>
      <c r="L31" s="53">
        <v>0</v>
      </c>
      <c r="M31" s="74">
        <v>179</v>
      </c>
      <c r="N31" s="75">
        <v>177</v>
      </c>
      <c r="O31" s="30">
        <v>146</v>
      </c>
      <c r="P31" s="31">
        <f t="shared" si="1"/>
        <v>0</v>
      </c>
      <c r="Q31" s="32">
        <f t="shared" si="2"/>
        <v>0</v>
      </c>
      <c r="R31" s="32">
        <f t="shared" si="3"/>
        <v>0</v>
      </c>
      <c r="S31" s="32">
        <f t="shared" si="4"/>
        <v>0</v>
      </c>
      <c r="T31" s="32">
        <f t="shared" si="5"/>
        <v>0</v>
      </c>
      <c r="U31" s="32">
        <f t="shared" si="6"/>
        <v>0</v>
      </c>
      <c r="V31" s="33">
        <f t="shared" si="7"/>
        <v>0</v>
      </c>
      <c r="W31" s="34">
        <f t="shared" si="8"/>
        <v>0</v>
      </c>
      <c r="X31" s="32">
        <v>0</v>
      </c>
      <c r="Y31" s="55">
        <v>0</v>
      </c>
      <c r="Z31" s="243"/>
      <c r="AA31" s="318"/>
      <c r="AB31" s="329"/>
    </row>
    <row r="32" spans="1:28" s="145" customFormat="1" ht="13.5" customHeight="1">
      <c r="A32" s="402"/>
      <c r="B32" s="129" t="s">
        <v>27</v>
      </c>
      <c r="C32" s="74">
        <v>0</v>
      </c>
      <c r="D32" s="75">
        <v>1</v>
      </c>
      <c r="E32" s="75">
        <v>0</v>
      </c>
      <c r="F32" s="75">
        <v>0</v>
      </c>
      <c r="G32" s="75">
        <v>0</v>
      </c>
      <c r="H32" s="75">
        <v>0</v>
      </c>
      <c r="I32" s="76">
        <v>0</v>
      </c>
      <c r="J32" s="25">
        <f t="shared" si="0"/>
        <v>1</v>
      </c>
      <c r="K32" s="75">
        <v>1</v>
      </c>
      <c r="L32" s="53">
        <v>2</v>
      </c>
      <c r="M32" s="74">
        <v>145</v>
      </c>
      <c r="N32" s="75">
        <v>160</v>
      </c>
      <c r="O32" s="30">
        <v>177</v>
      </c>
      <c r="P32" s="31">
        <f t="shared" si="1"/>
        <v>0</v>
      </c>
      <c r="Q32" s="32">
        <f t="shared" si="2"/>
        <v>0.16666666666666666</v>
      </c>
      <c r="R32" s="32">
        <f t="shared" si="3"/>
        <v>0</v>
      </c>
      <c r="S32" s="32">
        <f t="shared" si="4"/>
        <v>0</v>
      </c>
      <c r="T32" s="32">
        <f t="shared" si="5"/>
        <v>0</v>
      </c>
      <c r="U32" s="32">
        <f t="shared" si="6"/>
        <v>0</v>
      </c>
      <c r="V32" s="33">
        <f t="shared" si="7"/>
        <v>0</v>
      </c>
      <c r="W32" s="34">
        <f t="shared" si="8"/>
        <v>0.02702702702702703</v>
      </c>
      <c r="X32" s="32">
        <v>0.02702702702702703</v>
      </c>
      <c r="Y32" s="55">
        <v>0.05405405405405406</v>
      </c>
      <c r="Z32" s="243"/>
      <c r="AA32" s="318"/>
      <c r="AB32" s="329"/>
    </row>
    <row r="33" spans="1:28" s="145" customFormat="1" ht="13.5" customHeight="1">
      <c r="A33" s="402"/>
      <c r="B33" s="129" t="s">
        <v>28</v>
      </c>
      <c r="C33" s="74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6">
        <v>0</v>
      </c>
      <c r="J33" s="25">
        <f t="shared" si="0"/>
        <v>0</v>
      </c>
      <c r="K33" s="75">
        <v>0</v>
      </c>
      <c r="L33" s="53">
        <v>0</v>
      </c>
      <c r="M33" s="74">
        <v>168</v>
      </c>
      <c r="N33" s="75">
        <v>168</v>
      </c>
      <c r="O33" s="30">
        <v>185</v>
      </c>
      <c r="P33" s="31">
        <f t="shared" si="1"/>
        <v>0</v>
      </c>
      <c r="Q33" s="32">
        <f t="shared" si="2"/>
        <v>0</v>
      </c>
      <c r="R33" s="32">
        <f t="shared" si="3"/>
        <v>0</v>
      </c>
      <c r="S33" s="32">
        <f t="shared" si="4"/>
        <v>0</v>
      </c>
      <c r="T33" s="32">
        <f t="shared" si="5"/>
        <v>0</v>
      </c>
      <c r="U33" s="32">
        <f t="shared" si="6"/>
        <v>0</v>
      </c>
      <c r="V33" s="33">
        <f t="shared" si="7"/>
        <v>0</v>
      </c>
      <c r="W33" s="34">
        <f t="shared" si="8"/>
        <v>0</v>
      </c>
      <c r="X33" s="32">
        <v>0</v>
      </c>
      <c r="Y33" s="55">
        <v>0</v>
      </c>
      <c r="Z33" s="243"/>
      <c r="AA33" s="318"/>
      <c r="AB33" s="329"/>
    </row>
    <row r="34" spans="1:28" s="145" customFormat="1" ht="13.5" customHeight="1">
      <c r="A34" s="402"/>
      <c r="B34" s="129" t="s">
        <v>29</v>
      </c>
      <c r="C34" s="74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6">
        <v>0</v>
      </c>
      <c r="J34" s="25">
        <f t="shared" si="0"/>
        <v>0</v>
      </c>
      <c r="K34" s="75">
        <v>0</v>
      </c>
      <c r="L34" s="53">
        <v>0</v>
      </c>
      <c r="M34" s="74">
        <v>173</v>
      </c>
      <c r="N34" s="75">
        <v>179</v>
      </c>
      <c r="O34" s="30">
        <v>239</v>
      </c>
      <c r="P34" s="31">
        <f t="shared" si="1"/>
        <v>0</v>
      </c>
      <c r="Q34" s="32">
        <f t="shared" si="2"/>
        <v>0</v>
      </c>
      <c r="R34" s="32">
        <f t="shared" si="3"/>
        <v>0</v>
      </c>
      <c r="S34" s="32">
        <f t="shared" si="4"/>
        <v>0</v>
      </c>
      <c r="T34" s="32">
        <f t="shared" si="5"/>
        <v>0</v>
      </c>
      <c r="U34" s="32">
        <f t="shared" si="6"/>
        <v>0</v>
      </c>
      <c r="V34" s="33">
        <f t="shared" si="7"/>
        <v>0</v>
      </c>
      <c r="W34" s="34">
        <f t="shared" si="8"/>
        <v>0</v>
      </c>
      <c r="X34" s="32">
        <v>0</v>
      </c>
      <c r="Y34" s="55">
        <v>0</v>
      </c>
      <c r="Z34" s="243"/>
      <c r="AA34" s="318"/>
      <c r="AB34" s="329"/>
    </row>
    <row r="35" spans="1:28" s="145" customFormat="1" ht="13.5" customHeight="1">
      <c r="A35" s="402">
        <v>1</v>
      </c>
      <c r="B35" s="139" t="s">
        <v>30</v>
      </c>
      <c r="C35" s="80">
        <v>0</v>
      </c>
      <c r="D35" s="81">
        <v>0</v>
      </c>
      <c r="E35" s="81">
        <v>1</v>
      </c>
      <c r="F35" s="81">
        <v>1</v>
      </c>
      <c r="G35" s="81">
        <v>0</v>
      </c>
      <c r="H35" s="81">
        <v>0</v>
      </c>
      <c r="I35" s="82">
        <v>1</v>
      </c>
      <c r="J35" s="212">
        <f t="shared" si="0"/>
        <v>3</v>
      </c>
      <c r="K35" s="81">
        <v>0</v>
      </c>
      <c r="L35" s="65">
        <v>1</v>
      </c>
      <c r="M35" s="80">
        <v>223</v>
      </c>
      <c r="N35" s="81">
        <v>193</v>
      </c>
      <c r="O35" s="66">
        <v>314</v>
      </c>
      <c r="P35" s="83">
        <f t="shared" si="1"/>
        <v>0</v>
      </c>
      <c r="Q35" s="84">
        <f t="shared" si="2"/>
        <v>0</v>
      </c>
      <c r="R35" s="84">
        <f t="shared" si="3"/>
        <v>0.2</v>
      </c>
      <c r="S35" s="84">
        <f t="shared" si="4"/>
        <v>0.09090909090909091</v>
      </c>
      <c r="T35" s="84">
        <f t="shared" si="5"/>
        <v>0</v>
      </c>
      <c r="U35" s="84">
        <f t="shared" si="6"/>
        <v>0</v>
      </c>
      <c r="V35" s="85">
        <f t="shared" si="7"/>
        <v>0.25</v>
      </c>
      <c r="W35" s="86">
        <f t="shared" si="8"/>
        <v>0.08108108108108109</v>
      </c>
      <c r="X35" s="84">
        <v>0</v>
      </c>
      <c r="Y35" s="68">
        <v>0.02702702702702703</v>
      </c>
      <c r="Z35" s="341"/>
      <c r="AA35" s="342"/>
      <c r="AB35" s="343"/>
    </row>
    <row r="36" spans="1:28" s="145" customFormat="1" ht="13.5" customHeight="1">
      <c r="A36" s="402"/>
      <c r="B36" s="129" t="s">
        <v>31</v>
      </c>
      <c r="C36" s="74">
        <v>1</v>
      </c>
      <c r="D36" s="75">
        <v>0</v>
      </c>
      <c r="E36" s="75">
        <v>3</v>
      </c>
      <c r="F36" s="75">
        <v>1</v>
      </c>
      <c r="G36" s="75">
        <v>0</v>
      </c>
      <c r="H36" s="75">
        <v>0</v>
      </c>
      <c r="I36" s="76">
        <v>0</v>
      </c>
      <c r="J36" s="25">
        <f t="shared" si="0"/>
        <v>5</v>
      </c>
      <c r="K36" s="75">
        <v>1</v>
      </c>
      <c r="L36" s="53">
        <v>0</v>
      </c>
      <c r="M36" s="74">
        <v>198</v>
      </c>
      <c r="N36" s="75">
        <v>253</v>
      </c>
      <c r="O36" s="30">
        <v>335</v>
      </c>
      <c r="P36" s="31">
        <f t="shared" si="1"/>
        <v>0.3333333333333333</v>
      </c>
      <c r="Q36" s="32">
        <f t="shared" si="2"/>
        <v>0</v>
      </c>
      <c r="R36" s="32">
        <f t="shared" si="3"/>
        <v>0.6</v>
      </c>
      <c r="S36" s="32">
        <f t="shared" si="4"/>
        <v>0.09090909090909091</v>
      </c>
      <c r="T36" s="32">
        <f t="shared" si="5"/>
        <v>0</v>
      </c>
      <c r="U36" s="32">
        <f t="shared" si="6"/>
        <v>0</v>
      </c>
      <c r="V36" s="216">
        <f t="shared" si="7"/>
        <v>0</v>
      </c>
      <c r="W36" s="34">
        <f t="shared" si="8"/>
        <v>0.13513513513513514</v>
      </c>
      <c r="X36" s="32">
        <v>0.02702702702702703</v>
      </c>
      <c r="Y36" s="55">
        <v>0</v>
      </c>
      <c r="Z36" s="243"/>
      <c r="AA36" s="318"/>
      <c r="AB36" s="329"/>
    </row>
    <row r="37" spans="1:28" s="145" customFormat="1" ht="13.5" customHeight="1">
      <c r="A37" s="402"/>
      <c r="B37" s="129" t="s">
        <v>32</v>
      </c>
      <c r="C37" s="74">
        <v>0</v>
      </c>
      <c r="D37" s="75">
        <v>0</v>
      </c>
      <c r="E37" s="75">
        <v>2</v>
      </c>
      <c r="F37" s="75">
        <v>1</v>
      </c>
      <c r="G37" s="75">
        <v>0</v>
      </c>
      <c r="H37" s="75">
        <v>0</v>
      </c>
      <c r="I37" s="76">
        <v>0</v>
      </c>
      <c r="J37" s="25">
        <f aca="true" t="shared" si="9" ref="J37:J57">SUM(C37:I37)</f>
        <v>3</v>
      </c>
      <c r="K37" s="75">
        <v>0</v>
      </c>
      <c r="L37" s="53">
        <v>0</v>
      </c>
      <c r="M37" s="74">
        <v>202</v>
      </c>
      <c r="N37" s="75">
        <v>254</v>
      </c>
      <c r="O37" s="30">
        <v>341</v>
      </c>
      <c r="P37" s="31">
        <f aca="true" t="shared" si="10" ref="P37:P56">C37/3</f>
        <v>0</v>
      </c>
      <c r="Q37" s="32">
        <f aca="true" t="shared" si="11" ref="Q37:Q56">D37/6</f>
        <v>0</v>
      </c>
      <c r="R37" s="32">
        <f aca="true" t="shared" si="12" ref="R37:R56">E37/5</f>
        <v>0.4</v>
      </c>
      <c r="S37" s="32">
        <f aca="true" t="shared" si="13" ref="S37:S56">F37/11</f>
        <v>0.09090909090909091</v>
      </c>
      <c r="T37" s="32">
        <f aca="true" t="shared" si="14" ref="T37:T56">G37/4</f>
        <v>0</v>
      </c>
      <c r="U37" s="32">
        <f aca="true" t="shared" si="15" ref="U37:U56">H37/4</f>
        <v>0</v>
      </c>
      <c r="V37" s="216">
        <f aca="true" t="shared" si="16" ref="V37:V56">I37/4</f>
        <v>0</v>
      </c>
      <c r="W37" s="34">
        <f aca="true" t="shared" si="17" ref="W37:W57">J37/37</f>
        <v>0.08108108108108109</v>
      </c>
      <c r="X37" s="32">
        <v>0</v>
      </c>
      <c r="Y37" s="55">
        <v>0</v>
      </c>
      <c r="Z37" s="243"/>
      <c r="AA37" s="318"/>
      <c r="AB37" s="329"/>
    </row>
    <row r="38" spans="1:28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1</v>
      </c>
      <c r="F38" s="75">
        <v>3</v>
      </c>
      <c r="G38" s="75">
        <v>0</v>
      </c>
      <c r="H38" s="75">
        <v>0</v>
      </c>
      <c r="I38" s="76">
        <v>0</v>
      </c>
      <c r="J38" s="25">
        <f t="shared" si="9"/>
        <v>4</v>
      </c>
      <c r="K38" s="75">
        <v>0</v>
      </c>
      <c r="L38" s="53">
        <v>1</v>
      </c>
      <c r="M38" s="74">
        <v>262</v>
      </c>
      <c r="N38" s="75">
        <v>303</v>
      </c>
      <c r="O38" s="30">
        <v>451</v>
      </c>
      <c r="P38" s="31">
        <f t="shared" si="10"/>
        <v>0</v>
      </c>
      <c r="Q38" s="32">
        <f t="shared" si="11"/>
        <v>0</v>
      </c>
      <c r="R38" s="32">
        <f t="shared" si="12"/>
        <v>0.2</v>
      </c>
      <c r="S38" s="32">
        <f t="shared" si="13"/>
        <v>0.2727272727272727</v>
      </c>
      <c r="T38" s="32">
        <f t="shared" si="14"/>
        <v>0</v>
      </c>
      <c r="U38" s="32">
        <f t="shared" si="15"/>
        <v>0</v>
      </c>
      <c r="V38" s="216">
        <f t="shared" si="16"/>
        <v>0</v>
      </c>
      <c r="W38" s="34">
        <f t="shared" si="17"/>
        <v>0.10810810810810811</v>
      </c>
      <c r="X38" s="32">
        <v>0</v>
      </c>
      <c r="Y38" s="55">
        <v>0.02702702702702703</v>
      </c>
      <c r="Z38" s="243"/>
      <c r="AA38" s="318"/>
      <c r="AB38" s="329"/>
    </row>
    <row r="39" spans="1:28" s="145" customFormat="1" ht="13.5" customHeight="1">
      <c r="A39" s="402">
        <v>9</v>
      </c>
      <c r="B39" s="139" t="s">
        <v>34</v>
      </c>
      <c r="C39" s="80">
        <v>0</v>
      </c>
      <c r="D39" s="81">
        <v>0</v>
      </c>
      <c r="E39" s="81">
        <v>0</v>
      </c>
      <c r="F39" s="81">
        <v>2</v>
      </c>
      <c r="G39" s="81">
        <v>0</v>
      </c>
      <c r="H39" s="81">
        <v>0</v>
      </c>
      <c r="I39" s="82">
        <v>0</v>
      </c>
      <c r="J39" s="212">
        <f t="shared" si="9"/>
        <v>2</v>
      </c>
      <c r="K39" s="81">
        <v>0</v>
      </c>
      <c r="L39" s="65">
        <v>0</v>
      </c>
      <c r="M39" s="80">
        <v>372</v>
      </c>
      <c r="N39" s="81">
        <v>331</v>
      </c>
      <c r="O39" s="66">
        <v>561</v>
      </c>
      <c r="P39" s="83">
        <f t="shared" si="10"/>
        <v>0</v>
      </c>
      <c r="Q39" s="84">
        <f t="shared" si="11"/>
        <v>0</v>
      </c>
      <c r="R39" s="84">
        <f t="shared" si="12"/>
        <v>0</v>
      </c>
      <c r="S39" s="84">
        <f t="shared" si="13"/>
        <v>0.18181818181818182</v>
      </c>
      <c r="T39" s="84">
        <f t="shared" si="14"/>
        <v>0</v>
      </c>
      <c r="U39" s="84">
        <f t="shared" si="15"/>
        <v>0</v>
      </c>
      <c r="V39" s="215">
        <f t="shared" si="16"/>
        <v>0</v>
      </c>
      <c r="W39" s="86">
        <f t="shared" si="17"/>
        <v>0.05405405405405406</v>
      </c>
      <c r="X39" s="84">
        <v>0</v>
      </c>
      <c r="Y39" s="68">
        <v>0</v>
      </c>
      <c r="Z39" s="341"/>
      <c r="AA39" s="342"/>
      <c r="AB39" s="343"/>
    </row>
    <row r="40" spans="1:28" s="145" customFormat="1" ht="13.5" customHeight="1">
      <c r="A40" s="402"/>
      <c r="B40" s="129" t="s">
        <v>35</v>
      </c>
      <c r="C40" s="74">
        <v>0</v>
      </c>
      <c r="D40" s="75">
        <v>0</v>
      </c>
      <c r="E40" s="75">
        <v>0</v>
      </c>
      <c r="F40" s="75">
        <v>2</v>
      </c>
      <c r="G40" s="75">
        <v>0</v>
      </c>
      <c r="H40" s="75">
        <v>0</v>
      </c>
      <c r="I40" s="76">
        <v>0</v>
      </c>
      <c r="J40" s="25">
        <f t="shared" si="9"/>
        <v>2</v>
      </c>
      <c r="K40" s="75">
        <v>0</v>
      </c>
      <c r="L40" s="53">
        <v>3</v>
      </c>
      <c r="M40" s="74">
        <v>568</v>
      </c>
      <c r="N40" s="75">
        <v>452</v>
      </c>
      <c r="O40" s="30">
        <v>838</v>
      </c>
      <c r="P40" s="31">
        <f t="shared" si="10"/>
        <v>0</v>
      </c>
      <c r="Q40" s="32">
        <f t="shared" si="11"/>
        <v>0</v>
      </c>
      <c r="R40" s="32">
        <f t="shared" si="12"/>
        <v>0</v>
      </c>
      <c r="S40" s="32">
        <f t="shared" si="13"/>
        <v>0.18181818181818182</v>
      </c>
      <c r="T40" s="32">
        <f t="shared" si="14"/>
        <v>0</v>
      </c>
      <c r="U40" s="32">
        <f t="shared" si="15"/>
        <v>0</v>
      </c>
      <c r="V40" s="33">
        <f t="shared" si="16"/>
        <v>0</v>
      </c>
      <c r="W40" s="34">
        <f t="shared" si="17"/>
        <v>0.05405405405405406</v>
      </c>
      <c r="X40" s="32">
        <v>0</v>
      </c>
      <c r="Y40" s="55">
        <v>0.08108108108108109</v>
      </c>
      <c r="Z40" s="243"/>
      <c r="AA40" s="318"/>
      <c r="AB40" s="329"/>
    </row>
    <row r="41" spans="1:28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0</v>
      </c>
      <c r="F41" s="75">
        <v>3</v>
      </c>
      <c r="G41" s="75">
        <v>0</v>
      </c>
      <c r="H41" s="75">
        <v>0</v>
      </c>
      <c r="I41" s="76">
        <v>0</v>
      </c>
      <c r="J41" s="25">
        <f t="shared" si="9"/>
        <v>3</v>
      </c>
      <c r="K41" s="75">
        <v>6</v>
      </c>
      <c r="L41" s="53">
        <v>1</v>
      </c>
      <c r="M41" s="74">
        <v>750</v>
      </c>
      <c r="N41" s="75">
        <v>448</v>
      </c>
      <c r="O41" s="30">
        <v>1004</v>
      </c>
      <c r="P41" s="31">
        <f t="shared" si="10"/>
        <v>0</v>
      </c>
      <c r="Q41" s="32">
        <f t="shared" si="11"/>
        <v>0</v>
      </c>
      <c r="R41" s="32">
        <f t="shared" si="12"/>
        <v>0</v>
      </c>
      <c r="S41" s="32">
        <f t="shared" si="13"/>
        <v>0.2727272727272727</v>
      </c>
      <c r="T41" s="32">
        <f t="shared" si="14"/>
        <v>0</v>
      </c>
      <c r="U41" s="32">
        <f t="shared" si="15"/>
        <v>0</v>
      </c>
      <c r="V41" s="33">
        <f t="shared" si="16"/>
        <v>0</v>
      </c>
      <c r="W41" s="34">
        <f t="shared" si="17"/>
        <v>0.08108108108108109</v>
      </c>
      <c r="X41" s="32">
        <v>0.16216216216216217</v>
      </c>
      <c r="Y41" s="55">
        <v>0.02702702702702703</v>
      </c>
      <c r="Z41" s="243"/>
      <c r="AA41" s="318"/>
      <c r="AB41" s="329"/>
    </row>
    <row r="42" spans="1:28" s="145" customFormat="1" ht="13.5" customHeight="1">
      <c r="A42" s="402"/>
      <c r="B42" s="129" t="s">
        <v>37</v>
      </c>
      <c r="C42" s="74">
        <v>0</v>
      </c>
      <c r="D42" s="75">
        <v>0</v>
      </c>
      <c r="E42" s="75">
        <v>1</v>
      </c>
      <c r="F42" s="75">
        <v>2</v>
      </c>
      <c r="G42" s="75">
        <v>0</v>
      </c>
      <c r="H42" s="75">
        <v>0</v>
      </c>
      <c r="I42" s="76">
        <v>0</v>
      </c>
      <c r="J42" s="25">
        <f t="shared" si="9"/>
        <v>3</v>
      </c>
      <c r="K42" s="75">
        <v>2</v>
      </c>
      <c r="L42" s="53">
        <v>3</v>
      </c>
      <c r="M42" s="74">
        <v>715</v>
      </c>
      <c r="N42" s="75">
        <v>485</v>
      </c>
      <c r="O42" s="30">
        <v>932</v>
      </c>
      <c r="P42" s="31">
        <f t="shared" si="10"/>
        <v>0</v>
      </c>
      <c r="Q42" s="32">
        <f t="shared" si="11"/>
        <v>0</v>
      </c>
      <c r="R42" s="32">
        <f t="shared" si="12"/>
        <v>0.2</v>
      </c>
      <c r="S42" s="32">
        <f t="shared" si="13"/>
        <v>0.18181818181818182</v>
      </c>
      <c r="T42" s="32">
        <f t="shared" si="14"/>
        <v>0</v>
      </c>
      <c r="U42" s="32">
        <f t="shared" si="15"/>
        <v>0</v>
      </c>
      <c r="V42" s="33">
        <f t="shared" si="16"/>
        <v>0</v>
      </c>
      <c r="W42" s="34">
        <f t="shared" si="17"/>
        <v>0.08108108108108109</v>
      </c>
      <c r="X42" s="32">
        <v>0.05405405405405406</v>
      </c>
      <c r="Y42" s="55">
        <v>0.08108108108108109</v>
      </c>
      <c r="Z42" s="243"/>
      <c r="AA42" s="318"/>
      <c r="AB42" s="329"/>
    </row>
    <row r="43" spans="1:28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4</v>
      </c>
      <c r="F43" s="78">
        <v>6</v>
      </c>
      <c r="G43" s="78">
        <v>1</v>
      </c>
      <c r="H43" s="78">
        <v>0</v>
      </c>
      <c r="I43" s="79">
        <v>0</v>
      </c>
      <c r="J43" s="39">
        <f t="shared" si="9"/>
        <v>11</v>
      </c>
      <c r="K43" s="78">
        <v>1</v>
      </c>
      <c r="L43" s="60">
        <v>3</v>
      </c>
      <c r="M43" s="77">
        <v>913</v>
      </c>
      <c r="N43" s="78">
        <v>292</v>
      </c>
      <c r="O43" s="44">
        <v>1191</v>
      </c>
      <c r="P43" s="45">
        <f t="shared" si="10"/>
        <v>0</v>
      </c>
      <c r="Q43" s="46">
        <f t="shared" si="11"/>
        <v>0</v>
      </c>
      <c r="R43" s="46">
        <f t="shared" si="12"/>
        <v>0.8</v>
      </c>
      <c r="S43" s="46">
        <f t="shared" si="13"/>
        <v>0.5454545454545454</v>
      </c>
      <c r="T43" s="46">
        <f t="shared" si="14"/>
        <v>0.25</v>
      </c>
      <c r="U43" s="46">
        <f t="shared" si="15"/>
        <v>0</v>
      </c>
      <c r="V43" s="47">
        <f t="shared" si="16"/>
        <v>0</v>
      </c>
      <c r="W43" s="48">
        <f t="shared" si="17"/>
        <v>0.2972972972972973</v>
      </c>
      <c r="X43" s="46">
        <v>0.02702702702702703</v>
      </c>
      <c r="Y43" s="62">
        <v>0.08108108108108109</v>
      </c>
      <c r="Z43" s="338"/>
      <c r="AA43" s="339"/>
      <c r="AB43" s="340"/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0</v>
      </c>
      <c r="E44" s="81">
        <v>1</v>
      </c>
      <c r="F44" s="81">
        <v>7</v>
      </c>
      <c r="G44" s="81">
        <v>0</v>
      </c>
      <c r="H44" s="81">
        <v>2</v>
      </c>
      <c r="I44" s="82">
        <v>0</v>
      </c>
      <c r="J44" s="212">
        <f t="shared" si="9"/>
        <v>10</v>
      </c>
      <c r="K44" s="81">
        <v>2</v>
      </c>
      <c r="L44" s="65">
        <v>4</v>
      </c>
      <c r="M44" s="80">
        <v>1068</v>
      </c>
      <c r="N44" s="81">
        <v>347</v>
      </c>
      <c r="O44" s="66">
        <v>1276</v>
      </c>
      <c r="P44" s="83">
        <f t="shared" si="10"/>
        <v>0</v>
      </c>
      <c r="Q44" s="84">
        <f t="shared" si="11"/>
        <v>0</v>
      </c>
      <c r="R44" s="84">
        <f t="shared" si="12"/>
        <v>0.2</v>
      </c>
      <c r="S44" s="84">
        <f t="shared" si="13"/>
        <v>0.6363636363636364</v>
      </c>
      <c r="T44" s="84">
        <f t="shared" si="14"/>
        <v>0</v>
      </c>
      <c r="U44" s="84">
        <f t="shared" si="15"/>
        <v>0.5</v>
      </c>
      <c r="V44" s="85">
        <f t="shared" si="16"/>
        <v>0</v>
      </c>
      <c r="W44" s="86">
        <f t="shared" si="17"/>
        <v>0.2702702702702703</v>
      </c>
      <c r="X44" s="84">
        <v>0.05405405405405406</v>
      </c>
      <c r="Y44" s="68">
        <v>0.10810810810810811</v>
      </c>
      <c r="Z44" s="341"/>
      <c r="AA44" s="342"/>
      <c r="AB44" s="343"/>
    </row>
    <row r="45" spans="1:28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1</v>
      </c>
      <c r="F45" s="75">
        <v>1</v>
      </c>
      <c r="G45" s="75">
        <v>0</v>
      </c>
      <c r="H45" s="75">
        <v>1</v>
      </c>
      <c r="I45" s="76">
        <v>0</v>
      </c>
      <c r="J45" s="25">
        <f t="shared" si="9"/>
        <v>3</v>
      </c>
      <c r="K45" s="75">
        <v>4</v>
      </c>
      <c r="L45" s="53">
        <v>22</v>
      </c>
      <c r="M45" s="74">
        <v>1028</v>
      </c>
      <c r="N45" s="75">
        <v>511</v>
      </c>
      <c r="O45" s="30">
        <v>1656</v>
      </c>
      <c r="P45" s="31">
        <f t="shared" si="10"/>
        <v>0</v>
      </c>
      <c r="Q45" s="32">
        <f t="shared" si="11"/>
        <v>0</v>
      </c>
      <c r="R45" s="32">
        <f t="shared" si="12"/>
        <v>0.2</v>
      </c>
      <c r="S45" s="32">
        <f t="shared" si="13"/>
        <v>0.09090909090909091</v>
      </c>
      <c r="T45" s="32">
        <f t="shared" si="14"/>
        <v>0</v>
      </c>
      <c r="U45" s="32">
        <f t="shared" si="15"/>
        <v>0.25</v>
      </c>
      <c r="V45" s="216">
        <f t="shared" si="16"/>
        <v>0</v>
      </c>
      <c r="W45" s="34">
        <f t="shared" si="17"/>
        <v>0.08108108108108109</v>
      </c>
      <c r="X45" s="32">
        <v>0.10810810810810811</v>
      </c>
      <c r="Y45" s="55">
        <v>0.5945945945945946</v>
      </c>
      <c r="Z45" s="243"/>
      <c r="AA45" s="318"/>
      <c r="AB45" s="329"/>
    </row>
    <row r="46" spans="1:28" s="145" customFormat="1" ht="13.5" customHeight="1">
      <c r="A46" s="402"/>
      <c r="B46" s="129" t="s">
        <v>41</v>
      </c>
      <c r="C46" s="74">
        <v>1</v>
      </c>
      <c r="D46" s="75">
        <v>0</v>
      </c>
      <c r="E46" s="75">
        <v>5</v>
      </c>
      <c r="F46" s="75">
        <v>10</v>
      </c>
      <c r="G46" s="75">
        <v>0</v>
      </c>
      <c r="H46" s="75">
        <v>1</v>
      </c>
      <c r="I46" s="76">
        <v>0</v>
      </c>
      <c r="J46" s="25">
        <f t="shared" si="9"/>
        <v>17</v>
      </c>
      <c r="K46" s="75">
        <v>2</v>
      </c>
      <c r="L46" s="53">
        <v>14</v>
      </c>
      <c r="M46" s="74">
        <v>1040</v>
      </c>
      <c r="N46" s="75">
        <v>548</v>
      </c>
      <c r="O46" s="30">
        <v>1591</v>
      </c>
      <c r="P46" s="31">
        <f t="shared" si="10"/>
        <v>0.3333333333333333</v>
      </c>
      <c r="Q46" s="32">
        <f t="shared" si="11"/>
        <v>0</v>
      </c>
      <c r="R46" s="32">
        <f t="shared" si="12"/>
        <v>1</v>
      </c>
      <c r="S46" s="32">
        <f t="shared" si="13"/>
        <v>0.9090909090909091</v>
      </c>
      <c r="T46" s="32">
        <f t="shared" si="14"/>
        <v>0</v>
      </c>
      <c r="U46" s="32">
        <f t="shared" si="15"/>
        <v>0.25</v>
      </c>
      <c r="V46" s="216">
        <f t="shared" si="16"/>
        <v>0</v>
      </c>
      <c r="W46" s="34">
        <f t="shared" si="17"/>
        <v>0.4594594594594595</v>
      </c>
      <c r="X46" s="32">
        <v>0.05405405405405406</v>
      </c>
      <c r="Y46" s="55">
        <v>0.3783783783783784</v>
      </c>
      <c r="Z46" s="243"/>
      <c r="AA46" s="318"/>
      <c r="AB46" s="329"/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0</v>
      </c>
      <c r="F47" s="75">
        <v>8</v>
      </c>
      <c r="G47" s="75">
        <v>0</v>
      </c>
      <c r="H47" s="75">
        <v>0</v>
      </c>
      <c r="I47" s="76">
        <v>0</v>
      </c>
      <c r="J47" s="25">
        <f t="shared" si="9"/>
        <v>8</v>
      </c>
      <c r="K47" s="75">
        <v>2</v>
      </c>
      <c r="L47" s="53">
        <v>36</v>
      </c>
      <c r="M47" s="74">
        <v>1278</v>
      </c>
      <c r="N47" s="75">
        <v>563</v>
      </c>
      <c r="O47" s="30">
        <v>1787</v>
      </c>
      <c r="P47" s="31">
        <f t="shared" si="10"/>
        <v>0</v>
      </c>
      <c r="Q47" s="32">
        <f t="shared" si="11"/>
        <v>0</v>
      </c>
      <c r="R47" s="32">
        <f t="shared" si="12"/>
        <v>0</v>
      </c>
      <c r="S47" s="32">
        <f t="shared" si="13"/>
        <v>0.7272727272727273</v>
      </c>
      <c r="T47" s="32">
        <f t="shared" si="14"/>
        <v>0</v>
      </c>
      <c r="U47" s="32">
        <f t="shared" si="15"/>
        <v>0</v>
      </c>
      <c r="V47" s="216">
        <f t="shared" si="16"/>
        <v>0</v>
      </c>
      <c r="W47" s="34">
        <f t="shared" si="17"/>
        <v>0.21621621621621623</v>
      </c>
      <c r="X47" s="32">
        <v>0.05405405405405406</v>
      </c>
      <c r="Y47" s="55">
        <v>0.972972972972973</v>
      </c>
      <c r="Z47" s="243"/>
      <c r="AA47" s="318"/>
      <c r="AB47" s="329"/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3</v>
      </c>
      <c r="F48" s="81">
        <v>14</v>
      </c>
      <c r="G48" s="81">
        <v>0</v>
      </c>
      <c r="H48" s="81">
        <v>2</v>
      </c>
      <c r="I48" s="82">
        <v>0</v>
      </c>
      <c r="J48" s="212">
        <f t="shared" si="9"/>
        <v>19</v>
      </c>
      <c r="K48" s="81">
        <v>2</v>
      </c>
      <c r="L48" s="65">
        <v>55</v>
      </c>
      <c r="M48" s="80">
        <v>1424</v>
      </c>
      <c r="N48" s="81">
        <v>625</v>
      </c>
      <c r="O48" s="66">
        <v>2051</v>
      </c>
      <c r="P48" s="83">
        <f t="shared" si="10"/>
        <v>0</v>
      </c>
      <c r="Q48" s="84">
        <f t="shared" si="11"/>
        <v>0</v>
      </c>
      <c r="R48" s="84">
        <f t="shared" si="12"/>
        <v>0.6</v>
      </c>
      <c r="S48" s="84">
        <f t="shared" si="13"/>
        <v>1.2727272727272727</v>
      </c>
      <c r="T48" s="84">
        <f t="shared" si="14"/>
        <v>0</v>
      </c>
      <c r="U48" s="84">
        <f t="shared" si="15"/>
        <v>0.5</v>
      </c>
      <c r="V48" s="215">
        <f t="shared" si="16"/>
        <v>0</v>
      </c>
      <c r="W48" s="86">
        <f t="shared" si="17"/>
        <v>0.5135135135135135</v>
      </c>
      <c r="X48" s="84">
        <v>0.05405405405405406</v>
      </c>
      <c r="Y48" s="68">
        <v>1.4864864864864864</v>
      </c>
      <c r="Z48" s="341"/>
      <c r="AA48" s="342"/>
      <c r="AB48" s="343"/>
    </row>
    <row r="49" spans="1:28" s="145" customFormat="1" ht="13.5" customHeight="1">
      <c r="A49" s="402"/>
      <c r="B49" s="129" t="s">
        <v>44</v>
      </c>
      <c r="C49" s="74">
        <v>0</v>
      </c>
      <c r="D49" s="75">
        <v>1</v>
      </c>
      <c r="E49" s="75">
        <v>4</v>
      </c>
      <c r="F49" s="75">
        <v>8</v>
      </c>
      <c r="G49" s="75">
        <v>3</v>
      </c>
      <c r="H49" s="75">
        <v>1</v>
      </c>
      <c r="I49" s="76">
        <v>0</v>
      </c>
      <c r="J49" s="25">
        <f t="shared" si="9"/>
        <v>17</v>
      </c>
      <c r="K49" s="75">
        <v>3</v>
      </c>
      <c r="L49" s="76">
        <v>36</v>
      </c>
      <c r="M49" s="74">
        <v>1611</v>
      </c>
      <c r="N49" s="75">
        <v>658</v>
      </c>
      <c r="O49" s="30">
        <v>2073</v>
      </c>
      <c r="P49" s="31">
        <f t="shared" si="10"/>
        <v>0</v>
      </c>
      <c r="Q49" s="32">
        <f t="shared" si="11"/>
        <v>0.16666666666666666</v>
      </c>
      <c r="R49" s="32">
        <f t="shared" si="12"/>
        <v>0.8</v>
      </c>
      <c r="S49" s="32">
        <f t="shared" si="13"/>
        <v>0.7272727272727273</v>
      </c>
      <c r="T49" s="32">
        <f t="shared" si="14"/>
        <v>0.75</v>
      </c>
      <c r="U49" s="32">
        <f t="shared" si="15"/>
        <v>0.25</v>
      </c>
      <c r="V49" s="33">
        <f t="shared" si="16"/>
        <v>0</v>
      </c>
      <c r="W49" s="34">
        <f t="shared" si="17"/>
        <v>0.4594594594594595</v>
      </c>
      <c r="X49" s="32">
        <v>0.08108108108108109</v>
      </c>
      <c r="Y49" s="55">
        <v>0.972972972972973</v>
      </c>
      <c r="Z49" s="243"/>
      <c r="AA49" s="318"/>
      <c r="AB49" s="329"/>
    </row>
    <row r="50" spans="1:28" s="145" customFormat="1" ht="13.5" customHeight="1">
      <c r="A50" s="402"/>
      <c r="B50" s="129" t="s">
        <v>45</v>
      </c>
      <c r="C50" s="74">
        <v>1</v>
      </c>
      <c r="D50" s="75">
        <v>0</v>
      </c>
      <c r="E50" s="75">
        <v>1</v>
      </c>
      <c r="F50" s="75">
        <v>7</v>
      </c>
      <c r="G50" s="75">
        <v>0</v>
      </c>
      <c r="H50" s="75">
        <v>0</v>
      </c>
      <c r="I50" s="76">
        <v>3</v>
      </c>
      <c r="J50" s="25">
        <f t="shared" si="9"/>
        <v>12</v>
      </c>
      <c r="K50" s="75">
        <v>7</v>
      </c>
      <c r="L50" s="76">
        <v>40</v>
      </c>
      <c r="M50" s="74">
        <v>1745</v>
      </c>
      <c r="N50" s="75">
        <v>892</v>
      </c>
      <c r="O50" s="130">
        <v>2616</v>
      </c>
      <c r="P50" s="31">
        <f t="shared" si="10"/>
        <v>0.3333333333333333</v>
      </c>
      <c r="Q50" s="32">
        <f t="shared" si="11"/>
        <v>0</v>
      </c>
      <c r="R50" s="32">
        <f t="shared" si="12"/>
        <v>0.2</v>
      </c>
      <c r="S50" s="32">
        <f t="shared" si="13"/>
        <v>0.6363636363636364</v>
      </c>
      <c r="T50" s="32">
        <f t="shared" si="14"/>
        <v>0</v>
      </c>
      <c r="U50" s="32">
        <f t="shared" si="15"/>
        <v>0</v>
      </c>
      <c r="V50" s="33">
        <f t="shared" si="16"/>
        <v>0.75</v>
      </c>
      <c r="W50" s="34">
        <f t="shared" si="17"/>
        <v>0.32432432432432434</v>
      </c>
      <c r="X50" s="32">
        <v>0.1891891891891892</v>
      </c>
      <c r="Y50" s="55">
        <v>1.0810810810810811</v>
      </c>
      <c r="Z50" s="243"/>
      <c r="AA50" s="318"/>
      <c r="AB50" s="329"/>
    </row>
    <row r="51" spans="1:28" s="145" customFormat="1" ht="13.5" customHeight="1">
      <c r="A51" s="402"/>
      <c r="B51" s="129" t="s">
        <v>46</v>
      </c>
      <c r="C51" s="74">
        <v>0</v>
      </c>
      <c r="D51" s="75">
        <v>0</v>
      </c>
      <c r="E51" s="75">
        <v>1</v>
      </c>
      <c r="F51" s="75">
        <v>12</v>
      </c>
      <c r="G51" s="75">
        <v>0</v>
      </c>
      <c r="H51" s="75">
        <v>0</v>
      </c>
      <c r="I51" s="76">
        <v>2</v>
      </c>
      <c r="J51" s="25">
        <f t="shared" si="9"/>
        <v>15</v>
      </c>
      <c r="K51" s="75">
        <v>5</v>
      </c>
      <c r="L51" s="76">
        <v>72</v>
      </c>
      <c r="M51" s="74">
        <v>2190</v>
      </c>
      <c r="N51" s="75">
        <v>1146</v>
      </c>
      <c r="O51" s="130">
        <v>2989</v>
      </c>
      <c r="P51" s="31">
        <f t="shared" si="10"/>
        <v>0</v>
      </c>
      <c r="Q51" s="32">
        <f t="shared" si="11"/>
        <v>0</v>
      </c>
      <c r="R51" s="32">
        <f t="shared" si="12"/>
        <v>0.2</v>
      </c>
      <c r="S51" s="32">
        <f t="shared" si="13"/>
        <v>1.0909090909090908</v>
      </c>
      <c r="T51" s="32">
        <f t="shared" si="14"/>
        <v>0</v>
      </c>
      <c r="U51" s="32">
        <f t="shared" si="15"/>
        <v>0</v>
      </c>
      <c r="V51" s="33">
        <f t="shared" si="16"/>
        <v>0.5</v>
      </c>
      <c r="W51" s="34">
        <f t="shared" si="17"/>
        <v>0.40540540540540543</v>
      </c>
      <c r="X51" s="32">
        <v>0.13513513513513514</v>
      </c>
      <c r="Y51" s="33">
        <v>1.945945945945946</v>
      </c>
      <c r="Z51" s="243"/>
      <c r="AA51" s="318"/>
      <c r="AB51" s="329"/>
    </row>
    <row r="52" spans="1:28" s="145" customFormat="1" ht="13.5" customHeight="1">
      <c r="A52" s="402">
        <v>12</v>
      </c>
      <c r="B52" s="139" t="s">
        <v>47</v>
      </c>
      <c r="C52" s="80">
        <v>4</v>
      </c>
      <c r="D52" s="81">
        <v>0</v>
      </c>
      <c r="E52" s="81">
        <v>3</v>
      </c>
      <c r="F52" s="81">
        <v>10</v>
      </c>
      <c r="G52" s="81">
        <v>2</v>
      </c>
      <c r="H52" s="81">
        <v>2</v>
      </c>
      <c r="I52" s="82">
        <v>0</v>
      </c>
      <c r="J52" s="212">
        <f t="shared" si="9"/>
        <v>21</v>
      </c>
      <c r="K52" s="81">
        <v>6</v>
      </c>
      <c r="L52" s="82">
        <v>58</v>
      </c>
      <c r="M52" s="80">
        <v>2838</v>
      </c>
      <c r="N52" s="81">
        <v>1330</v>
      </c>
      <c r="O52" s="141">
        <v>2822</v>
      </c>
      <c r="P52" s="83">
        <f t="shared" si="10"/>
        <v>1.3333333333333333</v>
      </c>
      <c r="Q52" s="84">
        <f t="shared" si="11"/>
        <v>0</v>
      </c>
      <c r="R52" s="84">
        <f t="shared" si="12"/>
        <v>0.6</v>
      </c>
      <c r="S52" s="84">
        <f t="shared" si="13"/>
        <v>0.9090909090909091</v>
      </c>
      <c r="T52" s="84">
        <f t="shared" si="14"/>
        <v>0.5</v>
      </c>
      <c r="U52" s="84">
        <f t="shared" si="15"/>
        <v>0.5</v>
      </c>
      <c r="V52" s="85">
        <f t="shared" si="16"/>
        <v>0</v>
      </c>
      <c r="W52" s="86">
        <f t="shared" si="17"/>
        <v>0.5675675675675675</v>
      </c>
      <c r="X52" s="84">
        <v>0.16216216216216217</v>
      </c>
      <c r="Y52" s="85">
        <v>1.5675675675675675</v>
      </c>
      <c r="Z52" s="341"/>
      <c r="AA52" s="342"/>
      <c r="AB52" s="343"/>
    </row>
    <row r="53" spans="1:28" s="145" customFormat="1" ht="13.5" customHeight="1">
      <c r="A53" s="402"/>
      <c r="B53" s="129" t="s">
        <v>48</v>
      </c>
      <c r="C53" s="74">
        <v>8</v>
      </c>
      <c r="D53" s="75">
        <v>6</v>
      </c>
      <c r="E53" s="75">
        <v>7</v>
      </c>
      <c r="F53" s="75">
        <v>11</v>
      </c>
      <c r="G53" s="75">
        <v>7</v>
      </c>
      <c r="H53" s="75">
        <v>1</v>
      </c>
      <c r="I53" s="76">
        <v>2</v>
      </c>
      <c r="J53" s="25">
        <f t="shared" si="9"/>
        <v>42</v>
      </c>
      <c r="K53" s="75">
        <v>7</v>
      </c>
      <c r="L53" s="76">
        <v>65</v>
      </c>
      <c r="M53" s="74">
        <v>3451</v>
      </c>
      <c r="N53" s="75">
        <v>1834</v>
      </c>
      <c r="O53" s="130">
        <v>3157</v>
      </c>
      <c r="P53" s="31">
        <f t="shared" si="10"/>
        <v>2.6666666666666665</v>
      </c>
      <c r="Q53" s="32">
        <f t="shared" si="11"/>
        <v>1</v>
      </c>
      <c r="R53" s="32">
        <f t="shared" si="12"/>
        <v>1.4</v>
      </c>
      <c r="S53" s="32">
        <f t="shared" si="13"/>
        <v>1</v>
      </c>
      <c r="T53" s="32">
        <f t="shared" si="14"/>
        <v>1.75</v>
      </c>
      <c r="U53" s="32">
        <f t="shared" si="15"/>
        <v>0.25</v>
      </c>
      <c r="V53" s="216">
        <f t="shared" si="16"/>
        <v>0.5</v>
      </c>
      <c r="W53" s="34">
        <f t="shared" si="17"/>
        <v>1.135135135135135</v>
      </c>
      <c r="X53" s="32">
        <v>0.1891891891891892</v>
      </c>
      <c r="Y53" s="33">
        <v>1.7567567567567568</v>
      </c>
      <c r="Z53" s="243"/>
      <c r="AA53" s="318"/>
      <c r="AB53" s="329"/>
    </row>
    <row r="54" spans="1:28" s="145" customFormat="1" ht="13.5" customHeight="1">
      <c r="A54" s="402"/>
      <c r="B54" s="129" t="s">
        <v>49</v>
      </c>
      <c r="C54" s="74">
        <v>4</v>
      </c>
      <c r="D54" s="75">
        <v>6</v>
      </c>
      <c r="E54" s="75">
        <v>17</v>
      </c>
      <c r="F54" s="75">
        <v>25</v>
      </c>
      <c r="G54" s="75">
        <v>0</v>
      </c>
      <c r="H54" s="75">
        <v>0</v>
      </c>
      <c r="I54" s="76">
        <v>2</v>
      </c>
      <c r="J54" s="25">
        <f t="shared" si="9"/>
        <v>54</v>
      </c>
      <c r="K54" s="75">
        <v>12</v>
      </c>
      <c r="L54" s="76">
        <v>87</v>
      </c>
      <c r="M54" s="74">
        <v>4052</v>
      </c>
      <c r="N54" s="75">
        <v>2375</v>
      </c>
      <c r="O54" s="130">
        <v>3185</v>
      </c>
      <c r="P54" s="31">
        <f t="shared" si="10"/>
        <v>1.3333333333333333</v>
      </c>
      <c r="Q54" s="32">
        <f t="shared" si="11"/>
        <v>1</v>
      </c>
      <c r="R54" s="32">
        <f t="shared" si="12"/>
        <v>3.4</v>
      </c>
      <c r="S54" s="32">
        <f t="shared" si="13"/>
        <v>2.272727272727273</v>
      </c>
      <c r="T54" s="32">
        <f t="shared" si="14"/>
        <v>0</v>
      </c>
      <c r="U54" s="32">
        <f t="shared" si="15"/>
        <v>0</v>
      </c>
      <c r="V54" s="33">
        <f t="shared" si="16"/>
        <v>0.5</v>
      </c>
      <c r="W54" s="34">
        <f t="shared" si="17"/>
        <v>1.4594594594594594</v>
      </c>
      <c r="X54" s="32">
        <v>0.32432432432432434</v>
      </c>
      <c r="Y54" s="33">
        <v>2.3513513513513513</v>
      </c>
      <c r="Z54" s="243"/>
      <c r="AA54" s="318"/>
      <c r="AB54" s="329"/>
    </row>
    <row r="55" spans="1:28" s="145" customFormat="1" ht="13.5" customHeight="1">
      <c r="A55" s="402"/>
      <c r="B55" s="129" t="s">
        <v>50</v>
      </c>
      <c r="C55" s="74">
        <v>5</v>
      </c>
      <c r="D55" s="75">
        <v>10</v>
      </c>
      <c r="E55" s="75">
        <v>13</v>
      </c>
      <c r="F55" s="75">
        <v>12</v>
      </c>
      <c r="G55" s="75">
        <v>2</v>
      </c>
      <c r="H55" s="75">
        <v>1</v>
      </c>
      <c r="I55" s="76">
        <v>3</v>
      </c>
      <c r="J55" s="25">
        <f t="shared" si="9"/>
        <v>46</v>
      </c>
      <c r="K55" s="75">
        <v>24</v>
      </c>
      <c r="L55" s="76">
        <v>56</v>
      </c>
      <c r="M55" s="74">
        <v>4197</v>
      </c>
      <c r="N55" s="75">
        <v>3175</v>
      </c>
      <c r="O55" s="130">
        <v>2988</v>
      </c>
      <c r="P55" s="31">
        <f t="shared" si="10"/>
        <v>1.6666666666666667</v>
      </c>
      <c r="Q55" s="32">
        <f t="shared" si="11"/>
        <v>1.6666666666666667</v>
      </c>
      <c r="R55" s="32">
        <f t="shared" si="12"/>
        <v>2.6</v>
      </c>
      <c r="S55" s="32">
        <f t="shared" si="13"/>
        <v>1.0909090909090908</v>
      </c>
      <c r="T55" s="32">
        <f t="shared" si="14"/>
        <v>0.5</v>
      </c>
      <c r="U55" s="32">
        <f t="shared" si="15"/>
        <v>0.25</v>
      </c>
      <c r="V55" s="33">
        <f t="shared" si="16"/>
        <v>0.75</v>
      </c>
      <c r="W55" s="34">
        <f t="shared" si="17"/>
        <v>1.2432432432432432</v>
      </c>
      <c r="X55" s="32">
        <v>0.6486486486486487</v>
      </c>
      <c r="Y55" s="33">
        <v>1.5135135135135136</v>
      </c>
      <c r="Z55" s="243"/>
      <c r="AA55" s="318"/>
      <c r="AB55" s="329"/>
    </row>
    <row r="56" spans="1:28" s="145" customFormat="1" ht="13.5" customHeight="1">
      <c r="A56" s="402"/>
      <c r="B56" s="129" t="s">
        <v>51</v>
      </c>
      <c r="C56" s="74">
        <v>1</v>
      </c>
      <c r="D56" s="75">
        <v>1</v>
      </c>
      <c r="E56" s="75">
        <v>21</v>
      </c>
      <c r="F56" s="75">
        <v>8</v>
      </c>
      <c r="G56" s="75">
        <v>4</v>
      </c>
      <c r="H56" s="75">
        <v>2</v>
      </c>
      <c r="I56" s="76">
        <v>3</v>
      </c>
      <c r="J56" s="25">
        <f t="shared" si="9"/>
        <v>40</v>
      </c>
      <c r="K56" s="75">
        <v>23</v>
      </c>
      <c r="L56" s="76">
        <v>59</v>
      </c>
      <c r="M56" s="74">
        <v>3237</v>
      </c>
      <c r="N56" s="75">
        <v>3529</v>
      </c>
      <c r="O56" s="130">
        <v>2377</v>
      </c>
      <c r="P56" s="31">
        <f t="shared" si="10"/>
        <v>0.3333333333333333</v>
      </c>
      <c r="Q56" s="32">
        <f t="shared" si="11"/>
        <v>0.16666666666666666</v>
      </c>
      <c r="R56" s="32">
        <f t="shared" si="12"/>
        <v>4.2</v>
      </c>
      <c r="S56" s="32">
        <f t="shared" si="13"/>
        <v>0.7272727272727273</v>
      </c>
      <c r="T56" s="32">
        <f t="shared" si="14"/>
        <v>1</v>
      </c>
      <c r="U56" s="32">
        <f t="shared" si="15"/>
        <v>0.5</v>
      </c>
      <c r="V56" s="33">
        <f t="shared" si="16"/>
        <v>0.75</v>
      </c>
      <c r="W56" s="34">
        <f t="shared" si="17"/>
        <v>1.0810810810810811</v>
      </c>
      <c r="X56" s="32">
        <v>0.6216216216216216</v>
      </c>
      <c r="Y56" s="33">
        <v>1.5945945945945945</v>
      </c>
      <c r="Z56" s="243"/>
      <c r="AA56" s="318"/>
      <c r="AB56" s="329"/>
    </row>
    <row r="57" spans="1:28" s="145" customFormat="1" ht="13.5" customHeight="1">
      <c r="A57" s="417"/>
      <c r="B57" s="325">
        <v>53</v>
      </c>
      <c r="C57" s="347">
        <v>0</v>
      </c>
      <c r="D57" s="326">
        <v>0</v>
      </c>
      <c r="E57" s="326"/>
      <c r="F57" s="326">
        <v>0</v>
      </c>
      <c r="G57" s="326"/>
      <c r="H57" s="326">
        <v>0</v>
      </c>
      <c r="I57" s="327">
        <v>0</v>
      </c>
      <c r="J57" s="250">
        <f t="shared" si="9"/>
        <v>0</v>
      </c>
      <c r="K57" s="29">
        <v>28</v>
      </c>
      <c r="L57" s="327"/>
      <c r="M57" s="347"/>
      <c r="N57" s="29">
        <v>2696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17"/>
        <v>0</v>
      </c>
      <c r="X57" s="54">
        <v>0.7567567567567568</v>
      </c>
      <c r="Y57" s="218"/>
      <c r="Z57" s="243"/>
      <c r="AA57" s="318"/>
      <c r="AB57" s="329"/>
    </row>
    <row r="58" spans="1:30" s="145" customFormat="1" ht="15.75" customHeight="1">
      <c r="A58" s="415" t="s">
        <v>60</v>
      </c>
      <c r="B58" s="416"/>
      <c r="C58" s="87">
        <f aca="true" t="shared" si="18" ref="C58:Y58">SUM(C5:C57)</f>
        <v>119</v>
      </c>
      <c r="D58" s="88">
        <f t="shared" si="18"/>
        <v>259</v>
      </c>
      <c r="E58" s="88">
        <f t="shared" si="18"/>
        <v>398</v>
      </c>
      <c r="F58" s="88">
        <f t="shared" si="18"/>
        <v>459</v>
      </c>
      <c r="G58" s="88">
        <f t="shared" si="18"/>
        <v>90</v>
      </c>
      <c r="H58" s="88">
        <f t="shared" si="18"/>
        <v>30</v>
      </c>
      <c r="I58" s="89">
        <f t="shared" si="18"/>
        <v>71</v>
      </c>
      <c r="J58" s="213">
        <f t="shared" si="18"/>
        <v>1426</v>
      </c>
      <c r="K58" s="308">
        <f t="shared" si="18"/>
        <v>285</v>
      </c>
      <c r="L58" s="320">
        <f t="shared" si="18"/>
        <v>831</v>
      </c>
      <c r="M58" s="213">
        <f t="shared" si="18"/>
        <v>79094</v>
      </c>
      <c r="N58" s="308">
        <f>SUM(N5:N57)</f>
        <v>35012</v>
      </c>
      <c r="O58" s="324">
        <f t="shared" si="18"/>
        <v>53252</v>
      </c>
      <c r="P58" s="93">
        <f t="shared" si="18"/>
        <v>39.66666666666666</v>
      </c>
      <c r="Q58" s="94">
        <f t="shared" si="18"/>
        <v>43.166666666666664</v>
      </c>
      <c r="R58" s="94">
        <f t="shared" si="18"/>
        <v>79.60000000000001</v>
      </c>
      <c r="S58" s="94">
        <f t="shared" si="18"/>
        <v>41.727272727272734</v>
      </c>
      <c r="T58" s="94">
        <f t="shared" si="18"/>
        <v>22.5</v>
      </c>
      <c r="U58" s="94">
        <f t="shared" si="18"/>
        <v>7.5</v>
      </c>
      <c r="V58" s="147">
        <f t="shared" si="18"/>
        <v>17.75</v>
      </c>
      <c r="W58" s="96">
        <f t="shared" si="18"/>
        <v>38.54054054054054</v>
      </c>
      <c r="X58" s="94">
        <f t="shared" si="18"/>
        <v>7.702702702702707</v>
      </c>
      <c r="Y58" s="95">
        <f t="shared" si="18"/>
        <v>22.459459459459456</v>
      </c>
      <c r="Z58" s="344"/>
      <c r="AA58" s="345"/>
      <c r="AB58" s="346"/>
      <c r="AD58" s="262"/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M59" s="149" t="s">
        <v>110</v>
      </c>
      <c r="N59" s="149"/>
      <c r="O59" s="149"/>
      <c r="P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spans="10:27" ht="12">
      <c r="J60" s="238"/>
      <c r="AA60" s="261"/>
    </row>
  </sheetData>
  <sheetProtection/>
  <mergeCells count="21">
    <mergeCell ref="Z3:AB3"/>
    <mergeCell ref="A13:A16"/>
    <mergeCell ref="A17:A21"/>
    <mergeCell ref="A22:A25"/>
    <mergeCell ref="P2:AB2"/>
    <mergeCell ref="C2:O2"/>
    <mergeCell ref="C3:I3"/>
    <mergeCell ref="J3:L3"/>
    <mergeCell ref="P3:V3"/>
    <mergeCell ref="W3:Y3"/>
    <mergeCell ref="M3:O3"/>
    <mergeCell ref="A58:B58"/>
    <mergeCell ref="A5:A8"/>
    <mergeCell ref="A44:A47"/>
    <mergeCell ref="A48:A51"/>
    <mergeCell ref="A52:A57"/>
    <mergeCell ref="A26:A29"/>
    <mergeCell ref="A30:A34"/>
    <mergeCell ref="A35:A38"/>
    <mergeCell ref="A39:A43"/>
    <mergeCell ref="A9:A12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D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65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97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419" t="s">
        <v>98</v>
      </c>
      <c r="Q3" s="394"/>
      <c r="R3" s="394"/>
      <c r="S3" s="394"/>
      <c r="T3" s="394"/>
      <c r="U3" s="394"/>
      <c r="V3" s="394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0</v>
      </c>
      <c r="D5" s="12">
        <v>0</v>
      </c>
      <c r="E5" s="12">
        <v>1</v>
      </c>
      <c r="F5" s="12">
        <v>0</v>
      </c>
      <c r="G5" s="12">
        <v>0</v>
      </c>
      <c r="H5" s="12">
        <v>0</v>
      </c>
      <c r="I5" s="13">
        <v>0</v>
      </c>
      <c r="J5" s="11">
        <f>SUM(C5:I5)</f>
        <v>1</v>
      </c>
      <c r="K5" s="12">
        <v>7</v>
      </c>
      <c r="L5" s="240">
        <v>1</v>
      </c>
      <c r="M5" s="71">
        <v>390</v>
      </c>
      <c r="N5" s="72">
        <v>630</v>
      </c>
      <c r="O5" s="16">
        <v>390</v>
      </c>
      <c r="P5" s="17">
        <f>C5/3</f>
        <v>0</v>
      </c>
      <c r="Q5" s="18">
        <f>D5/6</f>
        <v>0</v>
      </c>
      <c r="R5" s="18">
        <f>E5/5</f>
        <v>0.2</v>
      </c>
      <c r="S5" s="18">
        <f>F5/11</f>
        <v>0</v>
      </c>
      <c r="T5" s="18">
        <f>G5/4</f>
        <v>0</v>
      </c>
      <c r="U5" s="18">
        <f>H5/4</f>
        <v>0</v>
      </c>
      <c r="V5" s="19">
        <f>I5/4</f>
        <v>0</v>
      </c>
      <c r="W5" s="20">
        <f>J5/37</f>
        <v>0.02702702702702703</v>
      </c>
      <c r="X5" s="18">
        <v>0.1891891891891892</v>
      </c>
      <c r="Y5" s="242">
        <v>0.02702702702702703</v>
      </c>
      <c r="Z5" s="126">
        <v>0.1294820717131474</v>
      </c>
      <c r="AA5" s="127">
        <v>0.220820189</v>
      </c>
      <c r="AB5" s="23">
        <v>0.134343782</v>
      </c>
    </row>
    <row r="6" spans="1:28" s="114" customFormat="1" ht="13.5" customHeight="1">
      <c r="A6" s="402"/>
      <c r="B6" s="129" t="s">
        <v>1</v>
      </c>
      <c r="C6" s="25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7">
        <v>0</v>
      </c>
      <c r="J6" s="25">
        <f aca="true" t="shared" si="0" ref="J6:J56">SUM(C6:I6)</f>
        <v>0</v>
      </c>
      <c r="K6" s="26">
        <v>19</v>
      </c>
      <c r="L6" s="241">
        <v>2</v>
      </c>
      <c r="M6" s="74">
        <v>300</v>
      </c>
      <c r="N6" s="75">
        <v>971</v>
      </c>
      <c r="O6" s="30">
        <v>713</v>
      </c>
      <c r="P6" s="31">
        <f aca="true" t="shared" si="1" ref="P6:P56">C6/3</f>
        <v>0</v>
      </c>
      <c r="Q6" s="32">
        <f aca="true" t="shared" si="2" ref="Q6:Q56">D6/6</f>
        <v>0</v>
      </c>
      <c r="R6" s="32">
        <f aca="true" t="shared" si="3" ref="R6:R56">E6/5</f>
        <v>0</v>
      </c>
      <c r="S6" s="32">
        <f aca="true" t="shared" si="4" ref="S6:S56">F6/11</f>
        <v>0</v>
      </c>
      <c r="T6" s="32">
        <f aca="true" t="shared" si="5" ref="T6:T56">G6/4</f>
        <v>0</v>
      </c>
      <c r="U6" s="32">
        <f aca="true" t="shared" si="6" ref="U6:U56">H6/4</f>
        <v>0</v>
      </c>
      <c r="V6" s="33">
        <f aca="true" t="shared" si="7" ref="V6:V56">I6/4</f>
        <v>0</v>
      </c>
      <c r="W6" s="34">
        <f aca="true" t="shared" si="8" ref="W6:W57">J6/37</f>
        <v>0</v>
      </c>
      <c r="X6" s="32">
        <v>0.5135135135135135</v>
      </c>
      <c r="Y6" s="55">
        <v>0.05405405405405406</v>
      </c>
      <c r="Z6" s="131">
        <v>0.09887936717205009</v>
      </c>
      <c r="AA6" s="132">
        <v>0.322163238</v>
      </c>
      <c r="AB6" s="37">
        <v>0.236719788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0</v>
      </c>
      <c r="E7" s="26">
        <v>2</v>
      </c>
      <c r="F7" s="26">
        <v>1</v>
      </c>
      <c r="G7" s="26">
        <v>0</v>
      </c>
      <c r="H7" s="26">
        <v>0</v>
      </c>
      <c r="I7" s="27">
        <v>0</v>
      </c>
      <c r="J7" s="25">
        <f t="shared" si="0"/>
        <v>3</v>
      </c>
      <c r="K7" s="26">
        <v>5</v>
      </c>
      <c r="L7" s="241">
        <v>4</v>
      </c>
      <c r="M7" s="74">
        <v>410</v>
      </c>
      <c r="N7" s="75">
        <v>536</v>
      </c>
      <c r="O7" s="30">
        <v>555</v>
      </c>
      <c r="P7" s="31">
        <f t="shared" si="1"/>
        <v>0</v>
      </c>
      <c r="Q7" s="32">
        <f t="shared" si="2"/>
        <v>0</v>
      </c>
      <c r="R7" s="32">
        <f t="shared" si="3"/>
        <v>0.4</v>
      </c>
      <c r="S7" s="32">
        <f t="shared" si="4"/>
        <v>0.09090909090909091</v>
      </c>
      <c r="T7" s="32">
        <f t="shared" si="5"/>
        <v>0</v>
      </c>
      <c r="U7" s="32">
        <f t="shared" si="6"/>
        <v>0</v>
      </c>
      <c r="V7" s="33">
        <f t="shared" si="7"/>
        <v>0</v>
      </c>
      <c r="W7" s="34">
        <f t="shared" si="8"/>
        <v>0.08108108108108109</v>
      </c>
      <c r="X7" s="32">
        <v>0.13513513513513514</v>
      </c>
      <c r="Y7" s="55">
        <v>0.10810810810810811</v>
      </c>
      <c r="Z7" s="131">
        <v>0.13495720868992758</v>
      </c>
      <c r="AA7" s="132">
        <v>0.177014531</v>
      </c>
      <c r="AB7" s="37">
        <v>0.182926829</v>
      </c>
    </row>
    <row r="8" spans="1:28" s="114" customFormat="1" ht="13.5" customHeight="1">
      <c r="A8" s="402"/>
      <c r="B8" s="129" t="s">
        <v>3</v>
      </c>
      <c r="C8" s="25">
        <v>0</v>
      </c>
      <c r="D8" s="26">
        <v>0</v>
      </c>
      <c r="E8" s="26">
        <v>2</v>
      </c>
      <c r="F8" s="26">
        <v>0</v>
      </c>
      <c r="G8" s="26">
        <v>0</v>
      </c>
      <c r="H8" s="26">
        <v>0</v>
      </c>
      <c r="I8" s="27">
        <v>0</v>
      </c>
      <c r="J8" s="25">
        <f t="shared" si="0"/>
        <v>2</v>
      </c>
      <c r="K8" s="26">
        <v>4</v>
      </c>
      <c r="L8" s="241">
        <v>2</v>
      </c>
      <c r="M8" s="74">
        <v>429</v>
      </c>
      <c r="N8" s="75">
        <v>634</v>
      </c>
      <c r="O8" s="30">
        <v>604</v>
      </c>
      <c r="P8" s="31">
        <f t="shared" si="1"/>
        <v>0</v>
      </c>
      <c r="Q8" s="32">
        <f t="shared" si="2"/>
        <v>0</v>
      </c>
      <c r="R8" s="32">
        <f t="shared" si="3"/>
        <v>0.4</v>
      </c>
      <c r="S8" s="32">
        <f t="shared" si="4"/>
        <v>0</v>
      </c>
      <c r="T8" s="32">
        <f t="shared" si="5"/>
        <v>0</v>
      </c>
      <c r="U8" s="32">
        <f t="shared" si="6"/>
        <v>0</v>
      </c>
      <c r="V8" s="33">
        <f t="shared" si="7"/>
        <v>0</v>
      </c>
      <c r="W8" s="34">
        <f t="shared" si="8"/>
        <v>0.05405405405405406</v>
      </c>
      <c r="X8" s="32">
        <v>0.10810810810810811</v>
      </c>
      <c r="Y8" s="55">
        <v>0.05405405405405406</v>
      </c>
      <c r="Z8" s="131">
        <v>0.1413509060955519</v>
      </c>
      <c r="AA8" s="132">
        <v>0.209448299</v>
      </c>
      <c r="AB8" s="37">
        <v>0.199077126</v>
      </c>
    </row>
    <row r="9" spans="1:28" s="114" customFormat="1" ht="13.5" customHeight="1">
      <c r="A9" s="404">
        <v>2</v>
      </c>
      <c r="B9" s="139" t="s">
        <v>4</v>
      </c>
      <c r="C9" s="212">
        <v>0</v>
      </c>
      <c r="D9" s="245">
        <v>0</v>
      </c>
      <c r="E9" s="245">
        <v>1</v>
      </c>
      <c r="F9" s="245">
        <v>1</v>
      </c>
      <c r="G9" s="245">
        <v>0</v>
      </c>
      <c r="H9" s="245">
        <v>0</v>
      </c>
      <c r="I9" s="246">
        <v>0</v>
      </c>
      <c r="J9" s="212">
        <f t="shared" si="0"/>
        <v>2</v>
      </c>
      <c r="K9" s="245">
        <v>9</v>
      </c>
      <c r="L9" s="348">
        <v>6</v>
      </c>
      <c r="M9" s="80">
        <v>431</v>
      </c>
      <c r="N9" s="81">
        <v>525</v>
      </c>
      <c r="O9" s="66">
        <v>654</v>
      </c>
      <c r="P9" s="83">
        <f t="shared" si="1"/>
        <v>0</v>
      </c>
      <c r="Q9" s="84">
        <f t="shared" si="2"/>
        <v>0</v>
      </c>
      <c r="R9" s="84">
        <f t="shared" si="3"/>
        <v>0.2</v>
      </c>
      <c r="S9" s="84">
        <f t="shared" si="4"/>
        <v>0.09090909090909091</v>
      </c>
      <c r="T9" s="84">
        <f t="shared" si="5"/>
        <v>0</v>
      </c>
      <c r="U9" s="84">
        <f t="shared" si="6"/>
        <v>0</v>
      </c>
      <c r="V9" s="85">
        <f t="shared" si="7"/>
        <v>0</v>
      </c>
      <c r="W9" s="86">
        <f t="shared" si="8"/>
        <v>0.05405405405405406</v>
      </c>
      <c r="X9" s="84">
        <v>0.24324324324324326</v>
      </c>
      <c r="Y9" s="68">
        <v>0.16216216216216217</v>
      </c>
      <c r="Z9" s="142">
        <v>0.14224422442244225</v>
      </c>
      <c r="AA9" s="143">
        <v>0.173210162</v>
      </c>
      <c r="AB9" s="58">
        <v>0.215912843</v>
      </c>
    </row>
    <row r="10" spans="1:28" s="140" customFormat="1" ht="13.5" customHeight="1">
      <c r="A10" s="404"/>
      <c r="B10" s="129" t="s">
        <v>5</v>
      </c>
      <c r="C10" s="28">
        <v>0</v>
      </c>
      <c r="D10" s="29">
        <v>0</v>
      </c>
      <c r="E10" s="29">
        <v>3</v>
      </c>
      <c r="F10" s="29">
        <v>1</v>
      </c>
      <c r="G10" s="29">
        <v>0</v>
      </c>
      <c r="H10" s="29">
        <v>0</v>
      </c>
      <c r="I10" s="53">
        <v>0</v>
      </c>
      <c r="J10" s="25">
        <f t="shared" si="0"/>
        <v>4</v>
      </c>
      <c r="K10" s="29">
        <v>7</v>
      </c>
      <c r="L10" s="53">
        <v>2</v>
      </c>
      <c r="M10" s="28">
        <v>444</v>
      </c>
      <c r="N10" s="29">
        <v>689</v>
      </c>
      <c r="O10" s="30">
        <v>646</v>
      </c>
      <c r="P10" s="31">
        <f t="shared" si="1"/>
        <v>0</v>
      </c>
      <c r="Q10" s="32">
        <f t="shared" si="2"/>
        <v>0</v>
      </c>
      <c r="R10" s="32">
        <f t="shared" si="3"/>
        <v>0.6</v>
      </c>
      <c r="S10" s="32">
        <f t="shared" si="4"/>
        <v>0.09090909090909091</v>
      </c>
      <c r="T10" s="32">
        <f t="shared" si="5"/>
        <v>0</v>
      </c>
      <c r="U10" s="32">
        <f t="shared" si="6"/>
        <v>0</v>
      </c>
      <c r="V10" s="216">
        <f t="shared" si="7"/>
        <v>0</v>
      </c>
      <c r="W10" s="34">
        <f t="shared" si="8"/>
        <v>0.10810810810810811</v>
      </c>
      <c r="X10" s="54">
        <v>0.1891891891891892</v>
      </c>
      <c r="Y10" s="55">
        <v>0.05405405405405406</v>
      </c>
      <c r="Z10" s="35">
        <v>0.1464863081491257</v>
      </c>
      <c r="AA10" s="36">
        <v>0.227317717</v>
      </c>
      <c r="AB10" s="37">
        <v>0.214475432</v>
      </c>
    </row>
    <row r="11" spans="1:28" s="140" customFormat="1" ht="13.5" customHeight="1">
      <c r="A11" s="404"/>
      <c r="B11" s="129" t="s">
        <v>6</v>
      </c>
      <c r="C11" s="28">
        <v>0</v>
      </c>
      <c r="D11" s="29">
        <v>0</v>
      </c>
      <c r="E11" s="29">
        <v>3</v>
      </c>
      <c r="F11" s="29">
        <v>5</v>
      </c>
      <c r="G11" s="29">
        <v>0</v>
      </c>
      <c r="H11" s="29">
        <v>0</v>
      </c>
      <c r="I11" s="53">
        <v>0</v>
      </c>
      <c r="J11" s="25">
        <f t="shared" si="0"/>
        <v>8</v>
      </c>
      <c r="K11" s="29">
        <v>8</v>
      </c>
      <c r="L11" s="53">
        <v>4</v>
      </c>
      <c r="M11" s="28">
        <v>511</v>
      </c>
      <c r="N11" s="29">
        <v>659</v>
      </c>
      <c r="O11" s="30">
        <v>615</v>
      </c>
      <c r="P11" s="31">
        <f t="shared" si="1"/>
        <v>0</v>
      </c>
      <c r="Q11" s="32">
        <f t="shared" si="2"/>
        <v>0</v>
      </c>
      <c r="R11" s="32">
        <f t="shared" si="3"/>
        <v>0.6</v>
      </c>
      <c r="S11" s="32">
        <f t="shared" si="4"/>
        <v>0.45454545454545453</v>
      </c>
      <c r="T11" s="32">
        <f t="shared" si="5"/>
        <v>0</v>
      </c>
      <c r="U11" s="32">
        <f t="shared" si="6"/>
        <v>0</v>
      </c>
      <c r="V11" s="216">
        <f t="shared" si="7"/>
        <v>0</v>
      </c>
      <c r="W11" s="34">
        <f t="shared" si="8"/>
        <v>0.21621621621621623</v>
      </c>
      <c r="X11" s="54">
        <v>0.21621621621621623</v>
      </c>
      <c r="Y11" s="55">
        <v>0.10810810810810811</v>
      </c>
      <c r="Z11" s="35">
        <v>0.16820276497695852</v>
      </c>
      <c r="AA11" s="36">
        <v>0.217491749</v>
      </c>
      <c r="AB11" s="37">
        <v>0.203373016</v>
      </c>
    </row>
    <row r="12" spans="1:28" s="140" customFormat="1" ht="13.5" customHeight="1">
      <c r="A12" s="404"/>
      <c r="B12" s="129" t="s">
        <v>7</v>
      </c>
      <c r="C12" s="28">
        <v>0</v>
      </c>
      <c r="D12" s="29">
        <v>2</v>
      </c>
      <c r="E12" s="29">
        <v>2</v>
      </c>
      <c r="F12" s="29">
        <v>1</v>
      </c>
      <c r="G12" s="29">
        <v>0</v>
      </c>
      <c r="H12" s="29">
        <v>1</v>
      </c>
      <c r="I12" s="53">
        <v>1</v>
      </c>
      <c r="J12" s="25">
        <f t="shared" si="0"/>
        <v>7</v>
      </c>
      <c r="K12" s="29">
        <v>12</v>
      </c>
      <c r="L12" s="53">
        <v>3</v>
      </c>
      <c r="M12" s="28">
        <v>513</v>
      </c>
      <c r="N12" s="29">
        <v>720</v>
      </c>
      <c r="O12" s="30">
        <v>734</v>
      </c>
      <c r="P12" s="31">
        <f t="shared" si="1"/>
        <v>0</v>
      </c>
      <c r="Q12" s="32">
        <f t="shared" si="2"/>
        <v>0.3333333333333333</v>
      </c>
      <c r="R12" s="32">
        <f t="shared" si="3"/>
        <v>0.4</v>
      </c>
      <c r="S12" s="32">
        <f t="shared" si="4"/>
        <v>0.09090909090909091</v>
      </c>
      <c r="T12" s="32">
        <f t="shared" si="5"/>
        <v>0</v>
      </c>
      <c r="U12" s="32">
        <f t="shared" si="6"/>
        <v>0.25</v>
      </c>
      <c r="V12" s="216">
        <f t="shared" si="7"/>
        <v>0.25</v>
      </c>
      <c r="W12" s="34">
        <f t="shared" si="8"/>
        <v>0.1891891891891892</v>
      </c>
      <c r="X12" s="54">
        <v>0.32432432432432434</v>
      </c>
      <c r="Y12" s="55">
        <v>0.08108108108108109</v>
      </c>
      <c r="Z12" s="35">
        <v>0.16897233201581027</v>
      </c>
      <c r="AA12" s="36">
        <v>0.236998025</v>
      </c>
      <c r="AB12" s="37">
        <v>0.242484308</v>
      </c>
    </row>
    <row r="13" spans="1:28" s="140" customFormat="1" ht="13.5" customHeight="1">
      <c r="A13" s="402">
        <v>3</v>
      </c>
      <c r="B13" s="139" t="s">
        <v>8</v>
      </c>
      <c r="C13" s="63">
        <v>0</v>
      </c>
      <c r="D13" s="64">
        <v>0</v>
      </c>
      <c r="E13" s="64">
        <v>3</v>
      </c>
      <c r="F13" s="64">
        <v>4</v>
      </c>
      <c r="G13" s="64">
        <v>0</v>
      </c>
      <c r="H13" s="64">
        <v>0</v>
      </c>
      <c r="I13" s="65">
        <v>0</v>
      </c>
      <c r="J13" s="212">
        <f t="shared" si="0"/>
        <v>7</v>
      </c>
      <c r="K13" s="64">
        <v>9</v>
      </c>
      <c r="L13" s="65">
        <v>2</v>
      </c>
      <c r="M13" s="63">
        <v>542</v>
      </c>
      <c r="N13" s="64">
        <v>707</v>
      </c>
      <c r="O13" s="66">
        <v>717</v>
      </c>
      <c r="P13" s="83">
        <f t="shared" si="1"/>
        <v>0</v>
      </c>
      <c r="Q13" s="84">
        <f t="shared" si="2"/>
        <v>0</v>
      </c>
      <c r="R13" s="84">
        <f t="shared" si="3"/>
        <v>0.6</v>
      </c>
      <c r="S13" s="84">
        <f t="shared" si="4"/>
        <v>0.36363636363636365</v>
      </c>
      <c r="T13" s="84">
        <f t="shared" si="5"/>
        <v>0</v>
      </c>
      <c r="U13" s="84">
        <f t="shared" si="6"/>
        <v>0</v>
      </c>
      <c r="V13" s="215">
        <f t="shared" si="7"/>
        <v>0</v>
      </c>
      <c r="W13" s="86">
        <f t="shared" si="8"/>
        <v>0.1891891891891892</v>
      </c>
      <c r="X13" s="67">
        <v>0.24324324324324326</v>
      </c>
      <c r="Y13" s="68">
        <v>0.05405405405405406</v>
      </c>
      <c r="Z13" s="70">
        <v>0.1784068466096116</v>
      </c>
      <c r="AA13" s="57">
        <v>0.233256351</v>
      </c>
      <c r="AB13" s="58">
        <v>0.236868186</v>
      </c>
    </row>
    <row r="14" spans="1:28" s="140" customFormat="1" ht="13.5" customHeight="1">
      <c r="A14" s="402"/>
      <c r="B14" s="129" t="s">
        <v>9</v>
      </c>
      <c r="C14" s="28">
        <v>0</v>
      </c>
      <c r="D14" s="29">
        <v>0</v>
      </c>
      <c r="E14" s="29">
        <v>1</v>
      </c>
      <c r="F14" s="29">
        <v>3</v>
      </c>
      <c r="G14" s="29">
        <v>0</v>
      </c>
      <c r="H14" s="29">
        <v>0</v>
      </c>
      <c r="I14" s="53">
        <v>0</v>
      </c>
      <c r="J14" s="25">
        <f t="shared" si="0"/>
        <v>4</v>
      </c>
      <c r="K14" s="29">
        <v>15</v>
      </c>
      <c r="L14" s="53">
        <v>4</v>
      </c>
      <c r="M14" s="28">
        <v>552</v>
      </c>
      <c r="N14" s="29">
        <v>791</v>
      </c>
      <c r="O14" s="30">
        <v>775</v>
      </c>
      <c r="P14" s="31">
        <f t="shared" si="1"/>
        <v>0</v>
      </c>
      <c r="Q14" s="32">
        <f t="shared" si="2"/>
        <v>0</v>
      </c>
      <c r="R14" s="32">
        <f t="shared" si="3"/>
        <v>0.2</v>
      </c>
      <c r="S14" s="32">
        <f t="shared" si="4"/>
        <v>0.2727272727272727</v>
      </c>
      <c r="T14" s="32">
        <f t="shared" si="5"/>
        <v>0</v>
      </c>
      <c r="U14" s="32">
        <f t="shared" si="6"/>
        <v>0</v>
      </c>
      <c r="V14" s="33">
        <f t="shared" si="7"/>
        <v>0</v>
      </c>
      <c r="W14" s="34">
        <f t="shared" si="8"/>
        <v>0.10810810810810811</v>
      </c>
      <c r="X14" s="54">
        <v>0.40540540540540543</v>
      </c>
      <c r="Y14" s="55">
        <v>0.10810810810810811</v>
      </c>
      <c r="Z14" s="35">
        <v>0.18187808896210872</v>
      </c>
      <c r="AA14" s="36">
        <v>0.260454396</v>
      </c>
      <c r="AB14" s="37">
        <v>0.25586002</v>
      </c>
    </row>
    <row r="15" spans="1:28" s="140" customFormat="1" ht="13.5" customHeight="1">
      <c r="A15" s="402"/>
      <c r="B15" s="129" t="s">
        <v>10</v>
      </c>
      <c r="C15" s="28">
        <v>0</v>
      </c>
      <c r="D15" s="29">
        <v>0</v>
      </c>
      <c r="E15" s="29">
        <v>2</v>
      </c>
      <c r="F15" s="29">
        <v>3</v>
      </c>
      <c r="G15" s="29">
        <v>0</v>
      </c>
      <c r="H15" s="29">
        <v>0</v>
      </c>
      <c r="I15" s="53">
        <v>0</v>
      </c>
      <c r="J15" s="25">
        <f t="shared" si="0"/>
        <v>5</v>
      </c>
      <c r="K15" s="29">
        <v>16</v>
      </c>
      <c r="L15" s="53">
        <v>4</v>
      </c>
      <c r="M15" s="28">
        <v>531</v>
      </c>
      <c r="N15" s="29">
        <v>798</v>
      </c>
      <c r="O15" s="30">
        <v>919</v>
      </c>
      <c r="P15" s="31">
        <f t="shared" si="1"/>
        <v>0</v>
      </c>
      <c r="Q15" s="32">
        <f t="shared" si="2"/>
        <v>0</v>
      </c>
      <c r="R15" s="32">
        <f t="shared" si="3"/>
        <v>0.4</v>
      </c>
      <c r="S15" s="32">
        <f t="shared" si="4"/>
        <v>0.2727272727272727</v>
      </c>
      <c r="T15" s="32">
        <f t="shared" si="5"/>
        <v>0</v>
      </c>
      <c r="U15" s="32">
        <f t="shared" si="6"/>
        <v>0</v>
      </c>
      <c r="V15" s="33">
        <f t="shared" si="7"/>
        <v>0</v>
      </c>
      <c r="W15" s="34">
        <f t="shared" si="8"/>
        <v>0.13513513513513514</v>
      </c>
      <c r="X15" s="54">
        <v>0.43243243243243246</v>
      </c>
      <c r="Y15" s="55">
        <v>0.10810810810810811</v>
      </c>
      <c r="Z15" s="35">
        <v>0.17594433399602386</v>
      </c>
      <c r="AA15" s="36">
        <v>0.263105836</v>
      </c>
      <c r="AB15" s="37">
        <v>0.303500661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0</v>
      </c>
      <c r="E16" s="29">
        <v>1</v>
      </c>
      <c r="F16" s="29">
        <v>0</v>
      </c>
      <c r="G16" s="29">
        <v>0</v>
      </c>
      <c r="H16" s="29">
        <v>0</v>
      </c>
      <c r="I16" s="53">
        <v>0</v>
      </c>
      <c r="J16" s="25">
        <f t="shared" si="0"/>
        <v>1</v>
      </c>
      <c r="K16" s="29">
        <v>10</v>
      </c>
      <c r="L16" s="53">
        <v>5</v>
      </c>
      <c r="M16" s="28">
        <v>458</v>
      </c>
      <c r="N16" s="29">
        <v>718</v>
      </c>
      <c r="O16" s="30">
        <v>823</v>
      </c>
      <c r="P16" s="31">
        <f t="shared" si="1"/>
        <v>0</v>
      </c>
      <c r="Q16" s="32">
        <f t="shared" si="2"/>
        <v>0</v>
      </c>
      <c r="R16" s="32">
        <f t="shared" si="3"/>
        <v>0.2</v>
      </c>
      <c r="S16" s="32">
        <f t="shared" si="4"/>
        <v>0</v>
      </c>
      <c r="T16" s="32">
        <f t="shared" si="5"/>
        <v>0</v>
      </c>
      <c r="U16" s="32">
        <f t="shared" si="6"/>
        <v>0</v>
      </c>
      <c r="V16" s="33">
        <f t="shared" si="7"/>
        <v>0</v>
      </c>
      <c r="W16" s="34">
        <f t="shared" si="8"/>
        <v>0.02702702702702703</v>
      </c>
      <c r="X16" s="54">
        <v>0.2702702702702703</v>
      </c>
      <c r="Y16" s="55">
        <v>0.13513513513513514</v>
      </c>
      <c r="Z16" s="35">
        <v>0.1511052457934675</v>
      </c>
      <c r="AA16" s="36">
        <v>0.236885516</v>
      </c>
      <c r="AB16" s="37">
        <v>0.272066116</v>
      </c>
    </row>
    <row r="17" spans="1:28" s="140" customFormat="1" ht="13.5" customHeight="1">
      <c r="A17" s="402">
        <v>4</v>
      </c>
      <c r="B17" s="139" t="s">
        <v>12</v>
      </c>
      <c r="C17" s="63">
        <v>0</v>
      </c>
      <c r="D17" s="64">
        <v>1</v>
      </c>
      <c r="E17" s="64">
        <v>6</v>
      </c>
      <c r="F17" s="64">
        <v>0</v>
      </c>
      <c r="G17" s="64">
        <v>0</v>
      </c>
      <c r="H17" s="64">
        <v>0</v>
      </c>
      <c r="I17" s="65">
        <v>0</v>
      </c>
      <c r="J17" s="212">
        <f t="shared" si="0"/>
        <v>7</v>
      </c>
      <c r="K17" s="64">
        <v>13</v>
      </c>
      <c r="L17" s="65">
        <v>5</v>
      </c>
      <c r="M17" s="63">
        <v>503</v>
      </c>
      <c r="N17" s="64">
        <v>753</v>
      </c>
      <c r="O17" s="66">
        <v>844</v>
      </c>
      <c r="P17" s="83">
        <f t="shared" si="1"/>
        <v>0</v>
      </c>
      <c r="Q17" s="84">
        <f t="shared" si="2"/>
        <v>0.16666666666666666</v>
      </c>
      <c r="R17" s="84">
        <f t="shared" si="3"/>
        <v>1.2</v>
      </c>
      <c r="S17" s="84">
        <f t="shared" si="4"/>
        <v>0</v>
      </c>
      <c r="T17" s="84">
        <f t="shared" si="5"/>
        <v>0</v>
      </c>
      <c r="U17" s="84">
        <f t="shared" si="6"/>
        <v>0</v>
      </c>
      <c r="V17" s="85">
        <f t="shared" si="7"/>
        <v>0</v>
      </c>
      <c r="W17" s="86">
        <f t="shared" si="8"/>
        <v>0.1891891891891892</v>
      </c>
      <c r="X17" s="67">
        <v>0.35135135135135137</v>
      </c>
      <c r="Y17" s="68">
        <v>0.13513513513513514</v>
      </c>
      <c r="Z17" s="70">
        <v>0.16606140640475403</v>
      </c>
      <c r="AA17" s="57">
        <v>0.24876115</v>
      </c>
      <c r="AB17" s="58">
        <v>0.280119482</v>
      </c>
    </row>
    <row r="18" spans="1:28" s="145" customFormat="1" ht="13.5" customHeight="1">
      <c r="A18" s="402"/>
      <c r="B18" s="129" t="s">
        <v>13</v>
      </c>
      <c r="C18" s="74">
        <v>0</v>
      </c>
      <c r="D18" s="75">
        <v>0</v>
      </c>
      <c r="E18" s="75">
        <v>3</v>
      </c>
      <c r="F18" s="75">
        <v>4</v>
      </c>
      <c r="G18" s="75">
        <v>0</v>
      </c>
      <c r="H18" s="75">
        <v>0</v>
      </c>
      <c r="I18" s="76">
        <v>0</v>
      </c>
      <c r="J18" s="25">
        <f t="shared" si="0"/>
        <v>7</v>
      </c>
      <c r="K18" s="75">
        <v>7</v>
      </c>
      <c r="L18" s="53">
        <v>5</v>
      </c>
      <c r="M18" s="74">
        <v>516</v>
      </c>
      <c r="N18" s="75">
        <v>647</v>
      </c>
      <c r="O18" s="30">
        <v>821</v>
      </c>
      <c r="P18" s="31">
        <f t="shared" si="1"/>
        <v>0</v>
      </c>
      <c r="Q18" s="32">
        <f t="shared" si="2"/>
        <v>0</v>
      </c>
      <c r="R18" s="32">
        <f t="shared" si="3"/>
        <v>0.6</v>
      </c>
      <c r="S18" s="32">
        <f t="shared" si="4"/>
        <v>0.36363636363636365</v>
      </c>
      <c r="T18" s="32">
        <f t="shared" si="5"/>
        <v>0</v>
      </c>
      <c r="U18" s="32">
        <f t="shared" si="6"/>
        <v>0</v>
      </c>
      <c r="V18" s="216">
        <f t="shared" si="7"/>
        <v>0</v>
      </c>
      <c r="W18" s="34">
        <f t="shared" si="8"/>
        <v>0.1891891891891892</v>
      </c>
      <c r="X18" s="32">
        <v>0.1891891891891892</v>
      </c>
      <c r="Y18" s="55">
        <v>0.13513513513513514</v>
      </c>
      <c r="Z18" s="131">
        <v>0.1700164744645799</v>
      </c>
      <c r="AA18" s="132">
        <v>0.213249835</v>
      </c>
      <c r="AB18" s="37">
        <v>0.271854305</v>
      </c>
    </row>
    <row r="19" spans="1:28" s="145" customFormat="1" ht="13.5" customHeight="1">
      <c r="A19" s="402"/>
      <c r="B19" s="129" t="s">
        <v>14</v>
      </c>
      <c r="C19" s="74">
        <v>0</v>
      </c>
      <c r="D19" s="75">
        <v>3</v>
      </c>
      <c r="E19" s="75">
        <v>1</v>
      </c>
      <c r="F19" s="75">
        <v>1</v>
      </c>
      <c r="G19" s="75">
        <v>0</v>
      </c>
      <c r="H19" s="75">
        <v>0</v>
      </c>
      <c r="I19" s="76">
        <v>0</v>
      </c>
      <c r="J19" s="25">
        <f t="shared" si="0"/>
        <v>5</v>
      </c>
      <c r="K19" s="75">
        <v>3</v>
      </c>
      <c r="L19" s="53">
        <v>7</v>
      </c>
      <c r="M19" s="74">
        <v>536</v>
      </c>
      <c r="N19" s="75">
        <v>658</v>
      </c>
      <c r="O19" s="30">
        <v>814</v>
      </c>
      <c r="P19" s="31">
        <f t="shared" si="1"/>
        <v>0</v>
      </c>
      <c r="Q19" s="32">
        <f t="shared" si="2"/>
        <v>0.5</v>
      </c>
      <c r="R19" s="32">
        <f t="shared" si="3"/>
        <v>0.2</v>
      </c>
      <c r="S19" s="32">
        <f t="shared" si="4"/>
        <v>0.09090909090909091</v>
      </c>
      <c r="T19" s="32">
        <f t="shared" si="5"/>
        <v>0</v>
      </c>
      <c r="U19" s="32">
        <f t="shared" si="6"/>
        <v>0</v>
      </c>
      <c r="V19" s="216">
        <f t="shared" si="7"/>
        <v>0</v>
      </c>
      <c r="W19" s="34">
        <f t="shared" si="8"/>
        <v>0.13513513513513514</v>
      </c>
      <c r="X19" s="32">
        <v>0.08108108108108109</v>
      </c>
      <c r="Y19" s="55">
        <v>0.1891891891891892</v>
      </c>
      <c r="Z19" s="131">
        <v>0.17648995719459992</v>
      </c>
      <c r="AA19" s="132">
        <v>0.21701847</v>
      </c>
      <c r="AB19" s="37">
        <v>0.269893899</v>
      </c>
    </row>
    <row r="20" spans="1:28" s="145" customFormat="1" ht="13.5" customHeight="1">
      <c r="A20" s="402"/>
      <c r="B20" s="129" t="s">
        <v>15</v>
      </c>
      <c r="C20" s="74">
        <v>0</v>
      </c>
      <c r="D20" s="75">
        <v>2</v>
      </c>
      <c r="E20" s="75">
        <v>1</v>
      </c>
      <c r="F20" s="75">
        <v>0</v>
      </c>
      <c r="G20" s="75">
        <v>0</v>
      </c>
      <c r="H20" s="75">
        <v>0</v>
      </c>
      <c r="I20" s="76">
        <v>1</v>
      </c>
      <c r="J20" s="25">
        <f t="shared" si="0"/>
        <v>4</v>
      </c>
      <c r="K20" s="75">
        <v>7</v>
      </c>
      <c r="L20" s="53">
        <v>4</v>
      </c>
      <c r="M20" s="74">
        <v>617</v>
      </c>
      <c r="N20" s="75">
        <v>677</v>
      </c>
      <c r="O20" s="30">
        <v>1010</v>
      </c>
      <c r="P20" s="31">
        <f t="shared" si="1"/>
        <v>0</v>
      </c>
      <c r="Q20" s="32">
        <f t="shared" si="2"/>
        <v>0.3333333333333333</v>
      </c>
      <c r="R20" s="32">
        <f t="shared" si="3"/>
        <v>0.2</v>
      </c>
      <c r="S20" s="32">
        <f t="shared" si="4"/>
        <v>0</v>
      </c>
      <c r="T20" s="32">
        <f t="shared" si="5"/>
        <v>0</v>
      </c>
      <c r="U20" s="32">
        <f t="shared" si="6"/>
        <v>0</v>
      </c>
      <c r="V20" s="216">
        <f t="shared" si="7"/>
        <v>0.25</v>
      </c>
      <c r="W20" s="34">
        <f t="shared" si="8"/>
        <v>0.10810810810810811</v>
      </c>
      <c r="X20" s="32">
        <v>0.1891891891891892</v>
      </c>
      <c r="Y20" s="55">
        <v>0.10810810810810811</v>
      </c>
      <c r="Z20" s="131">
        <v>0.2033618984838497</v>
      </c>
      <c r="AA20" s="132">
        <v>0.224172185</v>
      </c>
      <c r="AB20" s="37">
        <v>0.333443381</v>
      </c>
    </row>
    <row r="21" spans="1:28" s="145" customFormat="1" ht="13.5" customHeight="1">
      <c r="A21" s="402"/>
      <c r="B21" s="129" t="s">
        <v>16</v>
      </c>
      <c r="C21" s="74">
        <v>0</v>
      </c>
      <c r="D21" s="75">
        <v>1</v>
      </c>
      <c r="E21" s="75">
        <v>1</v>
      </c>
      <c r="F21" s="75">
        <v>0</v>
      </c>
      <c r="G21" s="75">
        <v>2</v>
      </c>
      <c r="H21" s="75">
        <v>0</v>
      </c>
      <c r="I21" s="76">
        <v>0</v>
      </c>
      <c r="J21" s="25">
        <f t="shared" si="0"/>
        <v>4</v>
      </c>
      <c r="K21" s="75">
        <v>14</v>
      </c>
      <c r="L21" s="53">
        <v>14</v>
      </c>
      <c r="M21" s="74">
        <v>722</v>
      </c>
      <c r="N21" s="75">
        <v>875</v>
      </c>
      <c r="O21" s="30">
        <v>1276</v>
      </c>
      <c r="P21" s="31">
        <f t="shared" si="1"/>
        <v>0</v>
      </c>
      <c r="Q21" s="32">
        <f t="shared" si="2"/>
        <v>0.16666666666666666</v>
      </c>
      <c r="R21" s="32">
        <f t="shared" si="3"/>
        <v>0.2</v>
      </c>
      <c r="S21" s="32">
        <f t="shared" si="4"/>
        <v>0</v>
      </c>
      <c r="T21" s="32">
        <f t="shared" si="5"/>
        <v>0.5</v>
      </c>
      <c r="U21" s="32">
        <f t="shared" si="6"/>
        <v>0</v>
      </c>
      <c r="V21" s="216">
        <f t="shared" si="7"/>
        <v>0</v>
      </c>
      <c r="W21" s="34">
        <f t="shared" si="8"/>
        <v>0.10810810810810811</v>
      </c>
      <c r="X21" s="32">
        <v>0.3783783783783784</v>
      </c>
      <c r="Y21" s="55">
        <v>0.3783783783783784</v>
      </c>
      <c r="Z21" s="131">
        <v>0.24090757424090758</v>
      </c>
      <c r="AA21" s="132">
        <v>0.289256198</v>
      </c>
      <c r="AB21" s="37">
        <v>0.422516556</v>
      </c>
    </row>
    <row r="22" spans="1:28" s="145" customFormat="1" ht="13.5" customHeight="1">
      <c r="A22" s="402">
        <v>5</v>
      </c>
      <c r="B22" s="139" t="s">
        <v>17</v>
      </c>
      <c r="C22" s="80">
        <v>1</v>
      </c>
      <c r="D22" s="81">
        <v>0</v>
      </c>
      <c r="E22" s="81">
        <v>0</v>
      </c>
      <c r="F22" s="81">
        <v>1</v>
      </c>
      <c r="G22" s="81">
        <v>0</v>
      </c>
      <c r="H22" s="81">
        <v>0</v>
      </c>
      <c r="I22" s="82">
        <v>0</v>
      </c>
      <c r="J22" s="212">
        <f t="shared" si="0"/>
        <v>2</v>
      </c>
      <c r="K22" s="81">
        <v>6</v>
      </c>
      <c r="L22" s="65">
        <v>20</v>
      </c>
      <c r="M22" s="80">
        <v>588</v>
      </c>
      <c r="N22" s="81">
        <v>853</v>
      </c>
      <c r="O22" s="66">
        <v>1267</v>
      </c>
      <c r="P22" s="83">
        <f t="shared" si="1"/>
        <v>0.3333333333333333</v>
      </c>
      <c r="Q22" s="84">
        <f t="shared" si="2"/>
        <v>0</v>
      </c>
      <c r="R22" s="84">
        <f t="shared" si="3"/>
        <v>0</v>
      </c>
      <c r="S22" s="84">
        <f t="shared" si="4"/>
        <v>0.09090909090909091</v>
      </c>
      <c r="T22" s="84">
        <f t="shared" si="5"/>
        <v>0</v>
      </c>
      <c r="U22" s="84">
        <f t="shared" si="6"/>
        <v>0</v>
      </c>
      <c r="V22" s="215">
        <f t="shared" si="7"/>
        <v>0</v>
      </c>
      <c r="W22" s="86">
        <f t="shared" si="8"/>
        <v>0.05405405405405406</v>
      </c>
      <c r="X22" s="84">
        <v>0.16216216216216217</v>
      </c>
      <c r="Y22" s="68">
        <v>0.5405405405405406</v>
      </c>
      <c r="Z22" s="142">
        <v>0.19393139841688653</v>
      </c>
      <c r="AA22" s="143">
        <v>0.285953738</v>
      </c>
      <c r="AB22" s="58">
        <v>0.425596238</v>
      </c>
    </row>
    <row r="23" spans="1:28" s="145" customFormat="1" ht="13.5" customHeight="1">
      <c r="A23" s="402"/>
      <c r="B23" s="129" t="s">
        <v>18</v>
      </c>
      <c r="C23" s="74">
        <v>0</v>
      </c>
      <c r="D23" s="75">
        <v>0</v>
      </c>
      <c r="E23" s="75">
        <v>1</v>
      </c>
      <c r="F23" s="75">
        <v>0</v>
      </c>
      <c r="G23" s="75">
        <v>0</v>
      </c>
      <c r="H23" s="75">
        <v>0</v>
      </c>
      <c r="I23" s="76">
        <v>0</v>
      </c>
      <c r="J23" s="25">
        <f t="shared" si="0"/>
        <v>1</v>
      </c>
      <c r="K23" s="75">
        <v>5</v>
      </c>
      <c r="L23" s="53">
        <v>7</v>
      </c>
      <c r="M23" s="74">
        <v>771</v>
      </c>
      <c r="N23" s="75">
        <v>631</v>
      </c>
      <c r="O23" s="30">
        <v>1177</v>
      </c>
      <c r="P23" s="31">
        <f t="shared" si="1"/>
        <v>0</v>
      </c>
      <c r="Q23" s="32">
        <f t="shared" si="2"/>
        <v>0</v>
      </c>
      <c r="R23" s="32">
        <f t="shared" si="3"/>
        <v>0.2</v>
      </c>
      <c r="S23" s="32">
        <f t="shared" si="4"/>
        <v>0</v>
      </c>
      <c r="T23" s="32">
        <f t="shared" si="5"/>
        <v>0</v>
      </c>
      <c r="U23" s="32">
        <f t="shared" si="6"/>
        <v>0</v>
      </c>
      <c r="V23" s="33">
        <f t="shared" si="7"/>
        <v>0</v>
      </c>
      <c r="W23" s="34">
        <f t="shared" si="8"/>
        <v>0.02702702702702703</v>
      </c>
      <c r="X23" s="32">
        <v>0.13513513513513514</v>
      </c>
      <c r="Y23" s="55">
        <v>0.1891891891891892</v>
      </c>
      <c r="Z23" s="131">
        <v>0.25395256916996045</v>
      </c>
      <c r="AA23" s="132">
        <v>0.208595041</v>
      </c>
      <c r="AB23" s="37">
        <v>0.389606091</v>
      </c>
    </row>
    <row r="24" spans="1:28" s="145" customFormat="1" ht="13.5" customHeight="1">
      <c r="A24" s="402"/>
      <c r="B24" s="129" t="s">
        <v>19</v>
      </c>
      <c r="C24" s="74">
        <v>0</v>
      </c>
      <c r="D24" s="75">
        <v>3</v>
      </c>
      <c r="E24" s="75">
        <v>2</v>
      </c>
      <c r="F24" s="75">
        <v>3</v>
      </c>
      <c r="G24" s="75">
        <v>0</v>
      </c>
      <c r="H24" s="75">
        <v>0</v>
      </c>
      <c r="I24" s="76">
        <v>0</v>
      </c>
      <c r="J24" s="25">
        <f t="shared" si="0"/>
        <v>8</v>
      </c>
      <c r="K24" s="75">
        <v>5</v>
      </c>
      <c r="L24" s="53">
        <v>13</v>
      </c>
      <c r="M24" s="74">
        <v>859</v>
      </c>
      <c r="N24" s="75">
        <v>970</v>
      </c>
      <c r="O24" s="30">
        <v>1429</v>
      </c>
      <c r="P24" s="31">
        <f t="shared" si="1"/>
        <v>0</v>
      </c>
      <c r="Q24" s="32">
        <f t="shared" si="2"/>
        <v>0.5</v>
      </c>
      <c r="R24" s="32">
        <f t="shared" si="3"/>
        <v>0.4</v>
      </c>
      <c r="S24" s="32">
        <f t="shared" si="4"/>
        <v>0.2727272727272727</v>
      </c>
      <c r="T24" s="32">
        <f t="shared" si="5"/>
        <v>0</v>
      </c>
      <c r="U24" s="32">
        <f t="shared" si="6"/>
        <v>0</v>
      </c>
      <c r="V24" s="33">
        <f t="shared" si="7"/>
        <v>0</v>
      </c>
      <c r="W24" s="34">
        <f t="shared" si="8"/>
        <v>0.21621621621621623</v>
      </c>
      <c r="X24" s="32">
        <v>0.13513513513513514</v>
      </c>
      <c r="Y24" s="55">
        <v>0.35135135135135137</v>
      </c>
      <c r="Z24" s="131">
        <v>0.28275181040158</v>
      </c>
      <c r="AA24" s="132">
        <v>0.320026394</v>
      </c>
      <c r="AB24" s="37">
        <v>0.471617162</v>
      </c>
    </row>
    <row r="25" spans="1:28" s="145" customFormat="1" ht="13.5" customHeight="1">
      <c r="A25" s="402"/>
      <c r="B25" s="129" t="s">
        <v>20</v>
      </c>
      <c r="C25" s="74">
        <v>0</v>
      </c>
      <c r="D25" s="75">
        <v>2</v>
      </c>
      <c r="E25" s="75">
        <v>2</v>
      </c>
      <c r="F25" s="75">
        <v>2</v>
      </c>
      <c r="G25" s="75">
        <v>0</v>
      </c>
      <c r="H25" s="75">
        <v>0</v>
      </c>
      <c r="I25" s="76">
        <v>0</v>
      </c>
      <c r="J25" s="25">
        <f t="shared" si="0"/>
        <v>6</v>
      </c>
      <c r="K25" s="75">
        <v>7</v>
      </c>
      <c r="L25" s="53">
        <v>10</v>
      </c>
      <c r="M25" s="74">
        <v>947</v>
      </c>
      <c r="N25" s="75">
        <v>977</v>
      </c>
      <c r="O25" s="30">
        <v>1750</v>
      </c>
      <c r="P25" s="31">
        <f t="shared" si="1"/>
        <v>0</v>
      </c>
      <c r="Q25" s="32">
        <f t="shared" si="2"/>
        <v>0.3333333333333333</v>
      </c>
      <c r="R25" s="32">
        <f t="shared" si="3"/>
        <v>0.4</v>
      </c>
      <c r="S25" s="32">
        <f t="shared" si="4"/>
        <v>0.18181818181818182</v>
      </c>
      <c r="T25" s="32">
        <f t="shared" si="5"/>
        <v>0</v>
      </c>
      <c r="U25" s="32">
        <f t="shared" si="6"/>
        <v>0</v>
      </c>
      <c r="V25" s="33">
        <f t="shared" si="7"/>
        <v>0</v>
      </c>
      <c r="W25" s="34">
        <f t="shared" si="8"/>
        <v>0.16216216216216217</v>
      </c>
      <c r="X25" s="32">
        <v>0.1891891891891892</v>
      </c>
      <c r="Y25" s="55">
        <v>0.2702702702702703</v>
      </c>
      <c r="Z25" s="131">
        <v>0.3117182356813693</v>
      </c>
      <c r="AA25" s="132">
        <v>0.323082011</v>
      </c>
      <c r="AB25" s="37">
        <v>0.578130162</v>
      </c>
    </row>
    <row r="26" spans="1:28" s="145" customFormat="1" ht="13.5" customHeight="1">
      <c r="A26" s="402">
        <v>6</v>
      </c>
      <c r="B26" s="139" t="s">
        <v>21</v>
      </c>
      <c r="C26" s="80">
        <v>2</v>
      </c>
      <c r="D26" s="81">
        <v>2</v>
      </c>
      <c r="E26" s="81">
        <v>0</v>
      </c>
      <c r="F26" s="81">
        <v>6</v>
      </c>
      <c r="G26" s="81">
        <v>0</v>
      </c>
      <c r="H26" s="81">
        <v>0</v>
      </c>
      <c r="I26" s="82">
        <v>1</v>
      </c>
      <c r="J26" s="212">
        <f t="shared" si="0"/>
        <v>11</v>
      </c>
      <c r="K26" s="81">
        <v>12</v>
      </c>
      <c r="L26" s="65">
        <v>25</v>
      </c>
      <c r="M26" s="80">
        <v>989</v>
      </c>
      <c r="N26" s="81">
        <v>1014</v>
      </c>
      <c r="O26" s="66">
        <v>2067</v>
      </c>
      <c r="P26" s="83">
        <f t="shared" si="1"/>
        <v>0.6666666666666666</v>
      </c>
      <c r="Q26" s="84">
        <f t="shared" si="2"/>
        <v>0.3333333333333333</v>
      </c>
      <c r="R26" s="84">
        <f t="shared" si="3"/>
        <v>0</v>
      </c>
      <c r="S26" s="84">
        <f t="shared" si="4"/>
        <v>0.5454545454545454</v>
      </c>
      <c r="T26" s="84">
        <f t="shared" si="5"/>
        <v>0</v>
      </c>
      <c r="U26" s="84">
        <f t="shared" si="6"/>
        <v>0</v>
      </c>
      <c r="V26" s="85">
        <f t="shared" si="7"/>
        <v>0.25</v>
      </c>
      <c r="W26" s="86">
        <f t="shared" si="8"/>
        <v>0.2972972972972973</v>
      </c>
      <c r="X26" s="84">
        <v>0.32432432432432434</v>
      </c>
      <c r="Y26" s="68">
        <v>0.6756756756756757</v>
      </c>
      <c r="Z26" s="142">
        <v>0.32532894736842105</v>
      </c>
      <c r="AA26" s="143">
        <v>0.334432718</v>
      </c>
      <c r="AB26" s="58">
        <v>0.682403433</v>
      </c>
    </row>
    <row r="27" spans="1:28" s="145" customFormat="1" ht="13.5" customHeight="1">
      <c r="A27" s="402"/>
      <c r="B27" s="129" t="s">
        <v>22</v>
      </c>
      <c r="C27" s="74">
        <v>0</v>
      </c>
      <c r="D27" s="75">
        <v>2</v>
      </c>
      <c r="E27" s="75">
        <v>0</v>
      </c>
      <c r="F27" s="75">
        <v>5</v>
      </c>
      <c r="G27" s="75">
        <v>0</v>
      </c>
      <c r="H27" s="75">
        <v>0</v>
      </c>
      <c r="I27" s="76">
        <v>0</v>
      </c>
      <c r="J27" s="25">
        <f t="shared" si="0"/>
        <v>7</v>
      </c>
      <c r="K27" s="75">
        <v>18</v>
      </c>
      <c r="L27" s="53">
        <v>27</v>
      </c>
      <c r="M27" s="74">
        <v>1130</v>
      </c>
      <c r="N27" s="75">
        <v>1079</v>
      </c>
      <c r="O27" s="30">
        <v>2028</v>
      </c>
      <c r="P27" s="31">
        <f t="shared" si="1"/>
        <v>0</v>
      </c>
      <c r="Q27" s="32">
        <f t="shared" si="2"/>
        <v>0.3333333333333333</v>
      </c>
      <c r="R27" s="32">
        <f t="shared" si="3"/>
        <v>0</v>
      </c>
      <c r="S27" s="32">
        <f t="shared" si="4"/>
        <v>0.45454545454545453</v>
      </c>
      <c r="T27" s="32">
        <f t="shared" si="5"/>
        <v>0</v>
      </c>
      <c r="U27" s="32">
        <f t="shared" si="6"/>
        <v>0</v>
      </c>
      <c r="V27" s="216">
        <f t="shared" si="7"/>
        <v>0</v>
      </c>
      <c r="W27" s="34">
        <f t="shared" si="8"/>
        <v>0.1891891891891892</v>
      </c>
      <c r="X27" s="32">
        <v>0.4864864864864865</v>
      </c>
      <c r="Y27" s="55">
        <v>0.7297297297297297</v>
      </c>
      <c r="Z27" s="131">
        <v>0.3715882933245643</v>
      </c>
      <c r="AA27" s="132">
        <v>0.356105611</v>
      </c>
      <c r="AB27" s="37">
        <v>0.668424522</v>
      </c>
    </row>
    <row r="28" spans="1:28" s="145" customFormat="1" ht="13.5" customHeight="1">
      <c r="A28" s="402"/>
      <c r="B28" s="129" t="s">
        <v>23</v>
      </c>
      <c r="C28" s="74">
        <v>0</v>
      </c>
      <c r="D28" s="75">
        <v>2</v>
      </c>
      <c r="E28" s="75">
        <v>0</v>
      </c>
      <c r="F28" s="75">
        <v>5</v>
      </c>
      <c r="G28" s="75">
        <v>0</v>
      </c>
      <c r="H28" s="75">
        <v>1</v>
      </c>
      <c r="I28" s="76">
        <v>0</v>
      </c>
      <c r="J28" s="25">
        <f t="shared" si="0"/>
        <v>8</v>
      </c>
      <c r="K28" s="75">
        <v>20</v>
      </c>
      <c r="L28" s="53">
        <v>35</v>
      </c>
      <c r="M28" s="74">
        <v>1128</v>
      </c>
      <c r="N28" s="75">
        <v>1183</v>
      </c>
      <c r="O28" s="30">
        <v>2537</v>
      </c>
      <c r="P28" s="31">
        <f t="shared" si="1"/>
        <v>0</v>
      </c>
      <c r="Q28" s="32">
        <f t="shared" si="2"/>
        <v>0.3333333333333333</v>
      </c>
      <c r="R28" s="32">
        <f t="shared" si="3"/>
        <v>0</v>
      </c>
      <c r="S28" s="32">
        <f t="shared" si="4"/>
        <v>0.45454545454545453</v>
      </c>
      <c r="T28" s="32">
        <f t="shared" si="5"/>
        <v>0</v>
      </c>
      <c r="U28" s="32">
        <f t="shared" si="6"/>
        <v>0.25</v>
      </c>
      <c r="V28" s="216">
        <f t="shared" si="7"/>
        <v>0</v>
      </c>
      <c r="W28" s="34">
        <f t="shared" si="8"/>
        <v>0.21621621621621623</v>
      </c>
      <c r="X28" s="32">
        <v>0.5405405405405406</v>
      </c>
      <c r="Y28" s="55">
        <v>0.9459459459459459</v>
      </c>
      <c r="Z28" s="131">
        <v>0.37129690585911784</v>
      </c>
      <c r="AA28" s="132">
        <v>0.390429043</v>
      </c>
      <c r="AB28" s="37">
        <v>0.836741425</v>
      </c>
    </row>
    <row r="29" spans="1:28" s="145" customFormat="1" ht="13.5" customHeight="1">
      <c r="A29" s="402"/>
      <c r="B29" s="129" t="s">
        <v>24</v>
      </c>
      <c r="C29" s="74">
        <v>0</v>
      </c>
      <c r="D29" s="75">
        <v>1</v>
      </c>
      <c r="E29" s="75">
        <v>4</v>
      </c>
      <c r="F29" s="75">
        <v>3</v>
      </c>
      <c r="G29" s="75">
        <v>0</v>
      </c>
      <c r="H29" s="75">
        <v>1</v>
      </c>
      <c r="I29" s="76">
        <v>1</v>
      </c>
      <c r="J29" s="25">
        <f t="shared" si="0"/>
        <v>10</v>
      </c>
      <c r="K29" s="75">
        <v>23</v>
      </c>
      <c r="L29" s="53">
        <v>52</v>
      </c>
      <c r="M29" s="74">
        <v>1036</v>
      </c>
      <c r="N29" s="75">
        <v>1219</v>
      </c>
      <c r="O29" s="30">
        <v>2553</v>
      </c>
      <c r="P29" s="31">
        <f t="shared" si="1"/>
        <v>0</v>
      </c>
      <c r="Q29" s="32">
        <f t="shared" si="2"/>
        <v>0.16666666666666666</v>
      </c>
      <c r="R29" s="32">
        <f t="shared" si="3"/>
        <v>0.8</v>
      </c>
      <c r="S29" s="32">
        <f t="shared" si="4"/>
        <v>0.2727272727272727</v>
      </c>
      <c r="T29" s="32">
        <f t="shared" si="5"/>
        <v>0</v>
      </c>
      <c r="U29" s="32">
        <f t="shared" si="6"/>
        <v>0.25</v>
      </c>
      <c r="V29" s="216">
        <f t="shared" si="7"/>
        <v>0.25</v>
      </c>
      <c r="W29" s="34">
        <f t="shared" si="8"/>
        <v>0.2702702702702703</v>
      </c>
      <c r="X29" s="32">
        <v>0.6216216216216216</v>
      </c>
      <c r="Y29" s="55">
        <v>1.4054054054054055</v>
      </c>
      <c r="Z29" s="131">
        <v>0.3418013856812933</v>
      </c>
      <c r="AA29" s="132">
        <v>0.402310231</v>
      </c>
      <c r="AB29" s="37">
        <v>0.842574257</v>
      </c>
    </row>
    <row r="30" spans="1:28" s="145" customFormat="1" ht="13.5" customHeight="1">
      <c r="A30" s="402">
        <v>7</v>
      </c>
      <c r="B30" s="139" t="s">
        <v>25</v>
      </c>
      <c r="C30" s="80">
        <v>0</v>
      </c>
      <c r="D30" s="81">
        <v>1</v>
      </c>
      <c r="E30" s="81">
        <v>1</v>
      </c>
      <c r="F30" s="81">
        <v>15</v>
      </c>
      <c r="G30" s="81">
        <v>0</v>
      </c>
      <c r="H30" s="81">
        <v>0</v>
      </c>
      <c r="I30" s="82">
        <v>1</v>
      </c>
      <c r="J30" s="212">
        <f t="shared" si="0"/>
        <v>18</v>
      </c>
      <c r="K30" s="81">
        <v>13</v>
      </c>
      <c r="L30" s="65">
        <v>48</v>
      </c>
      <c r="M30" s="80">
        <v>1043</v>
      </c>
      <c r="N30" s="81">
        <v>1183</v>
      </c>
      <c r="O30" s="66">
        <v>2453</v>
      </c>
      <c r="P30" s="83">
        <f t="shared" si="1"/>
        <v>0</v>
      </c>
      <c r="Q30" s="84">
        <f t="shared" si="2"/>
        <v>0.16666666666666666</v>
      </c>
      <c r="R30" s="84">
        <f t="shared" si="3"/>
        <v>0.2</v>
      </c>
      <c r="S30" s="84">
        <f t="shared" si="4"/>
        <v>1.3636363636363635</v>
      </c>
      <c r="T30" s="84">
        <f t="shared" si="5"/>
        <v>0</v>
      </c>
      <c r="U30" s="84">
        <f t="shared" si="6"/>
        <v>0</v>
      </c>
      <c r="V30" s="215">
        <f t="shared" si="7"/>
        <v>0.25</v>
      </c>
      <c r="W30" s="86">
        <f t="shared" si="8"/>
        <v>0.4864864864864865</v>
      </c>
      <c r="X30" s="84">
        <v>0.35135135135135137</v>
      </c>
      <c r="Y30" s="68">
        <v>1.2972972972972974</v>
      </c>
      <c r="Z30" s="142">
        <v>0.34320500164527806</v>
      </c>
      <c r="AA30" s="143">
        <v>0.389914305</v>
      </c>
      <c r="AB30" s="58">
        <v>0.81064111</v>
      </c>
    </row>
    <row r="31" spans="1:28" s="145" customFormat="1" ht="13.5" customHeight="1">
      <c r="A31" s="402"/>
      <c r="B31" s="129" t="s">
        <v>26</v>
      </c>
      <c r="C31" s="74">
        <v>1</v>
      </c>
      <c r="D31" s="75">
        <v>2</v>
      </c>
      <c r="E31" s="75">
        <v>4</v>
      </c>
      <c r="F31" s="75">
        <v>9</v>
      </c>
      <c r="G31" s="75">
        <v>0</v>
      </c>
      <c r="H31" s="75">
        <v>0</v>
      </c>
      <c r="I31" s="76">
        <v>1</v>
      </c>
      <c r="J31" s="25">
        <f t="shared" si="0"/>
        <v>17</v>
      </c>
      <c r="K31" s="75">
        <v>19</v>
      </c>
      <c r="L31" s="53">
        <v>37</v>
      </c>
      <c r="M31" s="74">
        <v>1098</v>
      </c>
      <c r="N31" s="75">
        <v>1099</v>
      </c>
      <c r="O31" s="30">
        <v>2507</v>
      </c>
      <c r="P31" s="31">
        <f t="shared" si="1"/>
        <v>0.3333333333333333</v>
      </c>
      <c r="Q31" s="32">
        <f t="shared" si="2"/>
        <v>0.3333333333333333</v>
      </c>
      <c r="R31" s="32">
        <f t="shared" si="3"/>
        <v>0.8</v>
      </c>
      <c r="S31" s="32">
        <f t="shared" si="4"/>
        <v>0.8181818181818182</v>
      </c>
      <c r="T31" s="32">
        <f t="shared" si="5"/>
        <v>0</v>
      </c>
      <c r="U31" s="32">
        <f t="shared" si="6"/>
        <v>0</v>
      </c>
      <c r="V31" s="33">
        <f t="shared" si="7"/>
        <v>0.25</v>
      </c>
      <c r="W31" s="34">
        <f t="shared" si="8"/>
        <v>0.4594594594594595</v>
      </c>
      <c r="X31" s="32">
        <v>0.5135135135135135</v>
      </c>
      <c r="Y31" s="55">
        <v>1</v>
      </c>
      <c r="Z31" s="131">
        <v>0.3609467455621302</v>
      </c>
      <c r="AA31" s="132">
        <v>0.362945839</v>
      </c>
      <c r="AB31" s="37">
        <v>0.826574349</v>
      </c>
    </row>
    <row r="32" spans="1:28" s="145" customFormat="1" ht="13.5" customHeight="1">
      <c r="A32" s="402"/>
      <c r="B32" s="129" t="s">
        <v>27</v>
      </c>
      <c r="C32" s="74">
        <v>2</v>
      </c>
      <c r="D32" s="75">
        <v>1</v>
      </c>
      <c r="E32" s="75">
        <v>0</v>
      </c>
      <c r="F32" s="75">
        <v>7</v>
      </c>
      <c r="G32" s="75">
        <v>0</v>
      </c>
      <c r="H32" s="75">
        <v>0</v>
      </c>
      <c r="I32" s="76">
        <v>0</v>
      </c>
      <c r="J32" s="25">
        <f t="shared" si="0"/>
        <v>10</v>
      </c>
      <c r="K32" s="75">
        <v>16</v>
      </c>
      <c r="L32" s="53">
        <v>37</v>
      </c>
      <c r="M32" s="74">
        <v>1096</v>
      </c>
      <c r="N32" s="75">
        <v>1217</v>
      </c>
      <c r="O32" s="30">
        <v>2502</v>
      </c>
      <c r="P32" s="31">
        <f t="shared" si="1"/>
        <v>0.6666666666666666</v>
      </c>
      <c r="Q32" s="32">
        <f t="shared" si="2"/>
        <v>0.16666666666666666</v>
      </c>
      <c r="R32" s="32">
        <f t="shared" si="3"/>
        <v>0</v>
      </c>
      <c r="S32" s="32">
        <f t="shared" si="4"/>
        <v>0.6363636363636364</v>
      </c>
      <c r="T32" s="32">
        <f t="shared" si="5"/>
        <v>0</v>
      </c>
      <c r="U32" s="32">
        <f t="shared" si="6"/>
        <v>0</v>
      </c>
      <c r="V32" s="33">
        <f t="shared" si="7"/>
        <v>0</v>
      </c>
      <c r="W32" s="34">
        <f t="shared" si="8"/>
        <v>0.2702702702702703</v>
      </c>
      <c r="X32" s="32">
        <v>0.43243243243243246</v>
      </c>
      <c r="Y32" s="55">
        <v>1</v>
      </c>
      <c r="Z32" s="131">
        <v>0.3621943159286186</v>
      </c>
      <c r="AA32" s="132">
        <v>0.401650165</v>
      </c>
      <c r="AB32" s="37">
        <v>0.824925816</v>
      </c>
    </row>
    <row r="33" spans="1:28" s="145" customFormat="1" ht="13.5" customHeight="1">
      <c r="A33" s="402"/>
      <c r="B33" s="129" t="s">
        <v>28</v>
      </c>
      <c r="C33" s="74">
        <v>0</v>
      </c>
      <c r="D33" s="75">
        <v>0</v>
      </c>
      <c r="E33" s="75">
        <v>2</v>
      </c>
      <c r="F33" s="75">
        <v>8</v>
      </c>
      <c r="G33" s="75">
        <v>0</v>
      </c>
      <c r="H33" s="75">
        <v>0</v>
      </c>
      <c r="I33" s="76">
        <v>0</v>
      </c>
      <c r="J33" s="25">
        <f t="shared" si="0"/>
        <v>10</v>
      </c>
      <c r="K33" s="75">
        <v>16</v>
      </c>
      <c r="L33" s="53">
        <v>55</v>
      </c>
      <c r="M33" s="74">
        <v>874</v>
      </c>
      <c r="N33" s="75">
        <v>1205</v>
      </c>
      <c r="O33" s="30">
        <v>2590</v>
      </c>
      <c r="P33" s="31">
        <f t="shared" si="1"/>
        <v>0</v>
      </c>
      <c r="Q33" s="32">
        <f t="shared" si="2"/>
        <v>0</v>
      </c>
      <c r="R33" s="32">
        <f t="shared" si="3"/>
        <v>0.4</v>
      </c>
      <c r="S33" s="32">
        <f t="shared" si="4"/>
        <v>0.7272727272727273</v>
      </c>
      <c r="T33" s="32">
        <f t="shared" si="5"/>
        <v>0</v>
      </c>
      <c r="U33" s="32">
        <f t="shared" si="6"/>
        <v>0</v>
      </c>
      <c r="V33" s="33">
        <f t="shared" si="7"/>
        <v>0</v>
      </c>
      <c r="W33" s="34">
        <f t="shared" si="8"/>
        <v>0.2702702702702703</v>
      </c>
      <c r="X33" s="32">
        <v>0.43243243243243246</v>
      </c>
      <c r="Y33" s="55">
        <v>1.4864864864864864</v>
      </c>
      <c r="Z33" s="131">
        <v>0.2880685563612393</v>
      </c>
      <c r="AA33" s="132">
        <v>0.39927104</v>
      </c>
      <c r="AB33" s="37">
        <v>0.857615894</v>
      </c>
    </row>
    <row r="34" spans="1:28" s="145" customFormat="1" ht="13.5" customHeight="1">
      <c r="A34" s="402"/>
      <c r="B34" s="129" t="s">
        <v>29</v>
      </c>
      <c r="C34" s="74">
        <v>0</v>
      </c>
      <c r="D34" s="75">
        <v>3</v>
      </c>
      <c r="E34" s="75">
        <v>0</v>
      </c>
      <c r="F34" s="75">
        <v>6</v>
      </c>
      <c r="G34" s="75">
        <v>0</v>
      </c>
      <c r="H34" s="75">
        <v>0</v>
      </c>
      <c r="I34" s="76">
        <v>1</v>
      </c>
      <c r="J34" s="25">
        <f t="shared" si="0"/>
        <v>10</v>
      </c>
      <c r="K34" s="75">
        <v>24</v>
      </c>
      <c r="L34" s="53">
        <v>83</v>
      </c>
      <c r="M34" s="74">
        <v>885</v>
      </c>
      <c r="N34" s="75">
        <v>963</v>
      </c>
      <c r="O34" s="30">
        <v>2472</v>
      </c>
      <c r="P34" s="31">
        <f t="shared" si="1"/>
        <v>0</v>
      </c>
      <c r="Q34" s="32">
        <f t="shared" si="2"/>
        <v>0.5</v>
      </c>
      <c r="R34" s="32">
        <f t="shared" si="3"/>
        <v>0</v>
      </c>
      <c r="S34" s="32">
        <f t="shared" si="4"/>
        <v>0.5454545454545454</v>
      </c>
      <c r="T34" s="32">
        <f t="shared" si="5"/>
        <v>0</v>
      </c>
      <c r="U34" s="32">
        <f t="shared" si="6"/>
        <v>0</v>
      </c>
      <c r="V34" s="33">
        <f t="shared" si="7"/>
        <v>0.25</v>
      </c>
      <c r="W34" s="34">
        <f t="shared" si="8"/>
        <v>0.2702702702702703</v>
      </c>
      <c r="X34" s="32">
        <v>0.6486486486486487</v>
      </c>
      <c r="Y34" s="55">
        <v>2.2432432432432434</v>
      </c>
      <c r="Z34" s="131">
        <v>0.2915980230642504</v>
      </c>
      <c r="AA34" s="132">
        <v>0.318031704</v>
      </c>
      <c r="AB34" s="37">
        <v>0.816380449</v>
      </c>
    </row>
    <row r="35" spans="1:28" s="145" customFormat="1" ht="13.5" customHeight="1">
      <c r="A35" s="402">
        <v>8</v>
      </c>
      <c r="B35" s="139" t="s">
        <v>30</v>
      </c>
      <c r="C35" s="80">
        <v>0</v>
      </c>
      <c r="D35" s="81">
        <v>2</v>
      </c>
      <c r="E35" s="81">
        <v>2</v>
      </c>
      <c r="F35" s="81">
        <v>2</v>
      </c>
      <c r="G35" s="81">
        <v>0</v>
      </c>
      <c r="H35" s="81">
        <v>0</v>
      </c>
      <c r="I35" s="82">
        <v>0</v>
      </c>
      <c r="J35" s="212">
        <f t="shared" si="0"/>
        <v>6</v>
      </c>
      <c r="K35" s="81">
        <v>17</v>
      </c>
      <c r="L35" s="65">
        <v>65</v>
      </c>
      <c r="M35" s="80">
        <v>867</v>
      </c>
      <c r="N35" s="81">
        <v>916</v>
      </c>
      <c r="O35" s="66">
        <v>2501</v>
      </c>
      <c r="P35" s="83">
        <f t="shared" si="1"/>
        <v>0</v>
      </c>
      <c r="Q35" s="84">
        <f t="shared" si="2"/>
        <v>0.3333333333333333</v>
      </c>
      <c r="R35" s="84">
        <f t="shared" si="3"/>
        <v>0.4</v>
      </c>
      <c r="S35" s="84">
        <f t="shared" si="4"/>
        <v>0.18181818181818182</v>
      </c>
      <c r="T35" s="84">
        <f t="shared" si="5"/>
        <v>0</v>
      </c>
      <c r="U35" s="84">
        <f t="shared" si="6"/>
        <v>0</v>
      </c>
      <c r="V35" s="85">
        <f t="shared" si="7"/>
        <v>0</v>
      </c>
      <c r="W35" s="86">
        <f t="shared" si="8"/>
        <v>0.16216216216216217</v>
      </c>
      <c r="X35" s="84">
        <v>0.4594594594594595</v>
      </c>
      <c r="Y35" s="68">
        <v>1.7567567567567568</v>
      </c>
      <c r="Z35" s="142">
        <v>0.2867063492063492</v>
      </c>
      <c r="AA35" s="143">
        <v>0.302509908</v>
      </c>
      <c r="AB35" s="58">
        <v>0.825685045</v>
      </c>
    </row>
    <row r="36" spans="1:28" s="145" customFormat="1" ht="13.5" customHeight="1">
      <c r="A36" s="402"/>
      <c r="B36" s="129" t="s">
        <v>31</v>
      </c>
      <c r="C36" s="74">
        <v>0</v>
      </c>
      <c r="D36" s="75">
        <v>0</v>
      </c>
      <c r="E36" s="75">
        <v>0</v>
      </c>
      <c r="F36" s="75">
        <v>8</v>
      </c>
      <c r="G36" s="75">
        <v>3</v>
      </c>
      <c r="H36" s="75">
        <v>1</v>
      </c>
      <c r="I36" s="76">
        <v>0</v>
      </c>
      <c r="J36" s="25">
        <f t="shared" si="0"/>
        <v>12</v>
      </c>
      <c r="K36" s="75">
        <v>10</v>
      </c>
      <c r="L36" s="53">
        <v>90</v>
      </c>
      <c r="M36" s="74">
        <v>796</v>
      </c>
      <c r="N36" s="75">
        <v>739</v>
      </c>
      <c r="O36" s="30">
        <v>2495</v>
      </c>
      <c r="P36" s="31">
        <f t="shared" si="1"/>
        <v>0</v>
      </c>
      <c r="Q36" s="32">
        <f t="shared" si="2"/>
        <v>0</v>
      </c>
      <c r="R36" s="32">
        <f t="shared" si="3"/>
        <v>0</v>
      </c>
      <c r="S36" s="32">
        <f t="shared" si="4"/>
        <v>0.7272727272727273</v>
      </c>
      <c r="T36" s="32">
        <f t="shared" si="5"/>
        <v>0.75</v>
      </c>
      <c r="U36" s="32">
        <f t="shared" si="6"/>
        <v>0.25</v>
      </c>
      <c r="V36" s="216">
        <f t="shared" si="7"/>
        <v>0</v>
      </c>
      <c r="W36" s="34">
        <f t="shared" si="8"/>
        <v>0.32432432432432434</v>
      </c>
      <c r="X36" s="32">
        <v>0.2702702702702703</v>
      </c>
      <c r="Y36" s="55">
        <v>2.4324324324324325</v>
      </c>
      <c r="Z36" s="131">
        <v>0.26900980060831364</v>
      </c>
      <c r="AA36" s="132">
        <v>0.245596544</v>
      </c>
      <c r="AB36" s="37">
        <v>0.831389537</v>
      </c>
    </row>
    <row r="37" spans="1:28" s="145" customFormat="1" ht="13.5" customHeight="1">
      <c r="A37" s="402"/>
      <c r="B37" s="129" t="s">
        <v>32</v>
      </c>
      <c r="C37" s="74">
        <v>0</v>
      </c>
      <c r="D37" s="75">
        <v>0</v>
      </c>
      <c r="E37" s="75">
        <v>1</v>
      </c>
      <c r="F37" s="75">
        <v>8</v>
      </c>
      <c r="G37" s="75">
        <v>0</v>
      </c>
      <c r="H37" s="75">
        <v>0</v>
      </c>
      <c r="I37" s="76">
        <v>0</v>
      </c>
      <c r="J37" s="25">
        <f t="shared" si="0"/>
        <v>9</v>
      </c>
      <c r="K37" s="75">
        <v>11</v>
      </c>
      <c r="L37" s="53">
        <v>78</v>
      </c>
      <c r="M37" s="74">
        <v>814</v>
      </c>
      <c r="N37" s="75">
        <v>537</v>
      </c>
      <c r="O37" s="30">
        <v>1685</v>
      </c>
      <c r="P37" s="31">
        <f t="shared" si="1"/>
        <v>0</v>
      </c>
      <c r="Q37" s="32">
        <f t="shared" si="2"/>
        <v>0</v>
      </c>
      <c r="R37" s="32">
        <f t="shared" si="3"/>
        <v>0.2</v>
      </c>
      <c r="S37" s="32">
        <f t="shared" si="4"/>
        <v>0.7272727272727273</v>
      </c>
      <c r="T37" s="32">
        <f t="shared" si="5"/>
        <v>0</v>
      </c>
      <c r="U37" s="32">
        <f t="shared" si="6"/>
        <v>0</v>
      </c>
      <c r="V37" s="216">
        <f t="shared" si="7"/>
        <v>0</v>
      </c>
      <c r="W37" s="34">
        <f t="shared" si="8"/>
        <v>0.24324324324324326</v>
      </c>
      <c r="X37" s="32">
        <v>0.2972972972972973</v>
      </c>
      <c r="Y37" s="55">
        <v>2.108108108108108</v>
      </c>
      <c r="Z37" s="131">
        <v>0.27297116029510393</v>
      </c>
      <c r="AA37" s="132">
        <v>0.184156379</v>
      </c>
      <c r="AB37" s="37">
        <v>0.576068376</v>
      </c>
    </row>
    <row r="38" spans="1:28" s="145" customFormat="1" ht="13.5" customHeight="1">
      <c r="A38" s="402"/>
      <c r="B38" s="129" t="s">
        <v>33</v>
      </c>
      <c r="C38" s="74">
        <v>0</v>
      </c>
      <c r="D38" s="75">
        <v>0</v>
      </c>
      <c r="E38" s="75">
        <v>4</v>
      </c>
      <c r="F38" s="75">
        <v>4</v>
      </c>
      <c r="G38" s="75">
        <v>1</v>
      </c>
      <c r="H38" s="75">
        <v>0</v>
      </c>
      <c r="I38" s="76">
        <v>0</v>
      </c>
      <c r="J38" s="25">
        <f t="shared" si="0"/>
        <v>9</v>
      </c>
      <c r="K38" s="75">
        <v>17</v>
      </c>
      <c r="L38" s="53">
        <v>79</v>
      </c>
      <c r="M38" s="74">
        <v>879</v>
      </c>
      <c r="N38" s="75">
        <v>572</v>
      </c>
      <c r="O38" s="30">
        <v>1915</v>
      </c>
      <c r="P38" s="31">
        <f t="shared" si="1"/>
        <v>0</v>
      </c>
      <c r="Q38" s="32">
        <f t="shared" si="2"/>
        <v>0</v>
      </c>
      <c r="R38" s="32">
        <f t="shared" si="3"/>
        <v>0.8</v>
      </c>
      <c r="S38" s="32">
        <f t="shared" si="4"/>
        <v>0.36363636363636365</v>
      </c>
      <c r="T38" s="32">
        <f t="shared" si="5"/>
        <v>0.25</v>
      </c>
      <c r="U38" s="32">
        <f t="shared" si="6"/>
        <v>0</v>
      </c>
      <c r="V38" s="216">
        <f t="shared" si="7"/>
        <v>0</v>
      </c>
      <c r="W38" s="34">
        <f t="shared" si="8"/>
        <v>0.24324324324324326</v>
      </c>
      <c r="X38" s="32">
        <v>0.4594594594594595</v>
      </c>
      <c r="Y38" s="55">
        <v>2.135135135135135</v>
      </c>
      <c r="Z38" s="131">
        <v>0.292123629112662</v>
      </c>
      <c r="AA38" s="132">
        <v>0.191496485</v>
      </c>
      <c r="AB38" s="37">
        <v>0.640040107</v>
      </c>
    </row>
    <row r="39" spans="1:28" s="145" customFormat="1" ht="13.5" customHeight="1">
      <c r="A39" s="402">
        <v>9</v>
      </c>
      <c r="B39" s="139" t="s">
        <v>34</v>
      </c>
      <c r="C39" s="80">
        <v>0</v>
      </c>
      <c r="D39" s="81">
        <v>3</v>
      </c>
      <c r="E39" s="81">
        <v>1</v>
      </c>
      <c r="F39" s="81">
        <v>5</v>
      </c>
      <c r="G39" s="81">
        <v>1</v>
      </c>
      <c r="H39" s="81">
        <v>0</v>
      </c>
      <c r="I39" s="82">
        <v>2</v>
      </c>
      <c r="J39" s="212">
        <f t="shared" si="0"/>
        <v>12</v>
      </c>
      <c r="K39" s="81">
        <v>4</v>
      </c>
      <c r="L39" s="65">
        <v>59</v>
      </c>
      <c r="M39" s="80">
        <v>986</v>
      </c>
      <c r="N39" s="81">
        <v>525</v>
      </c>
      <c r="O39" s="66">
        <v>1617</v>
      </c>
      <c r="P39" s="83">
        <f t="shared" si="1"/>
        <v>0</v>
      </c>
      <c r="Q39" s="84">
        <f t="shared" si="2"/>
        <v>0.5</v>
      </c>
      <c r="R39" s="84">
        <f t="shared" si="3"/>
        <v>0.2</v>
      </c>
      <c r="S39" s="84">
        <f t="shared" si="4"/>
        <v>0.45454545454545453</v>
      </c>
      <c r="T39" s="84">
        <f t="shared" si="5"/>
        <v>0.25</v>
      </c>
      <c r="U39" s="84">
        <f t="shared" si="6"/>
        <v>0</v>
      </c>
      <c r="V39" s="215">
        <f t="shared" si="7"/>
        <v>0.5</v>
      </c>
      <c r="W39" s="86">
        <f t="shared" si="8"/>
        <v>0.32432432432432434</v>
      </c>
      <c r="X39" s="84">
        <v>0.10810810810810811</v>
      </c>
      <c r="Y39" s="68">
        <v>1.5945945945945945</v>
      </c>
      <c r="Z39" s="142">
        <v>0.3250906693043192</v>
      </c>
      <c r="AA39" s="143">
        <v>0.173553719</v>
      </c>
      <c r="AB39" s="58">
        <v>0.534899107</v>
      </c>
    </row>
    <row r="40" spans="1:28" s="145" customFormat="1" ht="13.5" customHeight="1">
      <c r="A40" s="402"/>
      <c r="B40" s="129" t="s">
        <v>35</v>
      </c>
      <c r="C40" s="74">
        <v>0</v>
      </c>
      <c r="D40" s="75">
        <v>4</v>
      </c>
      <c r="E40" s="75">
        <v>0</v>
      </c>
      <c r="F40" s="75">
        <v>4</v>
      </c>
      <c r="G40" s="75">
        <v>1</v>
      </c>
      <c r="H40" s="75">
        <v>1</v>
      </c>
      <c r="I40" s="76">
        <v>4</v>
      </c>
      <c r="J40" s="25">
        <f t="shared" si="0"/>
        <v>14</v>
      </c>
      <c r="K40" s="75">
        <v>5</v>
      </c>
      <c r="L40" s="53">
        <v>50</v>
      </c>
      <c r="M40" s="74">
        <v>1149</v>
      </c>
      <c r="N40" s="75">
        <v>477</v>
      </c>
      <c r="O40" s="30">
        <v>1470</v>
      </c>
      <c r="P40" s="31">
        <f t="shared" si="1"/>
        <v>0</v>
      </c>
      <c r="Q40" s="32">
        <f t="shared" si="2"/>
        <v>0.6666666666666666</v>
      </c>
      <c r="R40" s="32">
        <f t="shared" si="3"/>
        <v>0</v>
      </c>
      <c r="S40" s="32">
        <f t="shared" si="4"/>
        <v>0.36363636363636365</v>
      </c>
      <c r="T40" s="32">
        <f t="shared" si="5"/>
        <v>0.25</v>
      </c>
      <c r="U40" s="32">
        <f t="shared" si="6"/>
        <v>0.25</v>
      </c>
      <c r="V40" s="33">
        <f t="shared" si="7"/>
        <v>1</v>
      </c>
      <c r="W40" s="34">
        <f t="shared" si="8"/>
        <v>0.3783783783783784</v>
      </c>
      <c r="X40" s="32">
        <v>0.13513513513513514</v>
      </c>
      <c r="Y40" s="55">
        <v>1.3513513513513513</v>
      </c>
      <c r="Z40" s="131">
        <v>0.3794583883751651</v>
      </c>
      <c r="AA40" s="132">
        <v>0.157166392</v>
      </c>
      <c r="AB40" s="37">
        <v>0.485308683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0</v>
      </c>
      <c r="E41" s="75">
        <v>0</v>
      </c>
      <c r="F41" s="75">
        <v>3</v>
      </c>
      <c r="G41" s="75">
        <v>0</v>
      </c>
      <c r="H41" s="75">
        <v>1</v>
      </c>
      <c r="I41" s="76">
        <v>1</v>
      </c>
      <c r="J41" s="25">
        <f t="shared" si="0"/>
        <v>5</v>
      </c>
      <c r="K41" s="75">
        <v>2</v>
      </c>
      <c r="L41" s="53">
        <v>32</v>
      </c>
      <c r="M41" s="74">
        <v>1030</v>
      </c>
      <c r="N41" s="75">
        <v>412</v>
      </c>
      <c r="O41" s="30">
        <v>1198</v>
      </c>
      <c r="P41" s="31">
        <f t="shared" si="1"/>
        <v>0</v>
      </c>
      <c r="Q41" s="32">
        <f t="shared" si="2"/>
        <v>0</v>
      </c>
      <c r="R41" s="32">
        <f t="shared" si="3"/>
        <v>0</v>
      </c>
      <c r="S41" s="32">
        <f t="shared" si="4"/>
        <v>0.2727272727272727</v>
      </c>
      <c r="T41" s="32">
        <f t="shared" si="5"/>
        <v>0</v>
      </c>
      <c r="U41" s="32">
        <f t="shared" si="6"/>
        <v>0.25</v>
      </c>
      <c r="V41" s="33">
        <f t="shared" si="7"/>
        <v>0.25</v>
      </c>
      <c r="W41" s="34">
        <f t="shared" si="8"/>
        <v>0.13513513513513514</v>
      </c>
      <c r="X41" s="32">
        <v>0.05405405405405406</v>
      </c>
      <c r="Y41" s="55">
        <v>0.8648648648648649</v>
      </c>
      <c r="Z41" s="131">
        <v>0.3413987404706662</v>
      </c>
      <c r="AA41" s="132">
        <v>0.135570911</v>
      </c>
      <c r="AB41" s="37">
        <v>0.39787446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6">
        <v>0</v>
      </c>
      <c r="J42" s="25">
        <f t="shared" si="0"/>
        <v>0</v>
      </c>
      <c r="K42" s="75">
        <v>1</v>
      </c>
      <c r="L42" s="53">
        <v>23</v>
      </c>
      <c r="M42" s="74">
        <v>647</v>
      </c>
      <c r="N42" s="75">
        <v>318</v>
      </c>
      <c r="O42" s="30">
        <v>932</v>
      </c>
      <c r="P42" s="31">
        <f t="shared" si="1"/>
        <v>0</v>
      </c>
      <c r="Q42" s="32">
        <f t="shared" si="2"/>
        <v>0</v>
      </c>
      <c r="R42" s="32">
        <f t="shared" si="3"/>
        <v>0</v>
      </c>
      <c r="S42" s="32">
        <f t="shared" si="4"/>
        <v>0</v>
      </c>
      <c r="T42" s="32">
        <f t="shared" si="5"/>
        <v>0</v>
      </c>
      <c r="U42" s="32">
        <f t="shared" si="6"/>
        <v>0</v>
      </c>
      <c r="V42" s="33">
        <f t="shared" si="7"/>
        <v>0</v>
      </c>
      <c r="W42" s="34">
        <f t="shared" si="8"/>
        <v>0</v>
      </c>
      <c r="X42" s="32">
        <v>0.02702702702702703</v>
      </c>
      <c r="Y42" s="55">
        <v>0.6216216216216216</v>
      </c>
      <c r="Z42" s="131">
        <v>0.21416749420721615</v>
      </c>
      <c r="AA42" s="132">
        <v>0.106070714</v>
      </c>
      <c r="AB42" s="37">
        <v>0.309018568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1</v>
      </c>
      <c r="I43" s="79">
        <v>0</v>
      </c>
      <c r="J43" s="39">
        <f t="shared" si="0"/>
        <v>1</v>
      </c>
      <c r="K43" s="78">
        <v>0</v>
      </c>
      <c r="L43" s="60">
        <v>23</v>
      </c>
      <c r="M43" s="77">
        <v>531</v>
      </c>
      <c r="N43" s="78">
        <v>176</v>
      </c>
      <c r="O43" s="44">
        <v>778</v>
      </c>
      <c r="P43" s="45">
        <f t="shared" si="1"/>
        <v>0</v>
      </c>
      <c r="Q43" s="46">
        <f t="shared" si="2"/>
        <v>0</v>
      </c>
      <c r="R43" s="46">
        <f t="shared" si="3"/>
        <v>0</v>
      </c>
      <c r="S43" s="46">
        <f t="shared" si="4"/>
        <v>0</v>
      </c>
      <c r="T43" s="46">
        <f t="shared" si="5"/>
        <v>0</v>
      </c>
      <c r="U43" s="46">
        <f t="shared" si="6"/>
        <v>0.25</v>
      </c>
      <c r="V43" s="47">
        <f t="shared" si="7"/>
        <v>0</v>
      </c>
      <c r="W43" s="48">
        <f t="shared" si="8"/>
        <v>0.02702702702702703</v>
      </c>
      <c r="X43" s="46">
        <v>0</v>
      </c>
      <c r="Y43" s="62">
        <v>0.6216216216216216</v>
      </c>
      <c r="Z43" s="136">
        <v>0.17536327608982827</v>
      </c>
      <c r="AA43" s="137">
        <v>0.058047493</v>
      </c>
      <c r="AB43" s="51">
        <v>0.2574454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1</v>
      </c>
      <c r="E44" s="81">
        <v>2</v>
      </c>
      <c r="F44" s="81">
        <v>0</v>
      </c>
      <c r="G44" s="81">
        <v>0</v>
      </c>
      <c r="H44" s="81">
        <v>0</v>
      </c>
      <c r="I44" s="82">
        <v>0</v>
      </c>
      <c r="J44" s="212">
        <f t="shared" si="0"/>
        <v>3</v>
      </c>
      <c r="K44" s="81">
        <v>5</v>
      </c>
      <c r="L44" s="65">
        <v>16</v>
      </c>
      <c r="M44" s="80">
        <v>589</v>
      </c>
      <c r="N44" s="81">
        <v>245</v>
      </c>
      <c r="O44" s="66">
        <v>586</v>
      </c>
      <c r="P44" s="83">
        <f t="shared" si="1"/>
        <v>0</v>
      </c>
      <c r="Q44" s="84">
        <f t="shared" si="2"/>
        <v>0.16666666666666666</v>
      </c>
      <c r="R44" s="84">
        <f t="shared" si="3"/>
        <v>0.4</v>
      </c>
      <c r="S44" s="84">
        <f t="shared" si="4"/>
        <v>0</v>
      </c>
      <c r="T44" s="84">
        <f t="shared" si="5"/>
        <v>0</v>
      </c>
      <c r="U44" s="84">
        <f t="shared" si="6"/>
        <v>0</v>
      </c>
      <c r="V44" s="85">
        <f t="shared" si="7"/>
        <v>0</v>
      </c>
      <c r="W44" s="86">
        <f t="shared" si="8"/>
        <v>0.08108108108108109</v>
      </c>
      <c r="X44" s="84">
        <v>0.13513513513513514</v>
      </c>
      <c r="Y44" s="68">
        <v>0.43243243243243246</v>
      </c>
      <c r="Z44" s="142">
        <v>0.19548622635247262</v>
      </c>
      <c r="AA44" s="143">
        <v>0.080486202</v>
      </c>
      <c r="AB44" s="58">
        <v>0.19365499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6">
        <v>0</v>
      </c>
      <c r="J45" s="25">
        <f t="shared" si="0"/>
        <v>0</v>
      </c>
      <c r="K45" s="75">
        <v>0</v>
      </c>
      <c r="L45" s="53">
        <v>19</v>
      </c>
      <c r="M45" s="74">
        <v>531</v>
      </c>
      <c r="N45" s="75">
        <v>225</v>
      </c>
      <c r="O45" s="30">
        <v>630</v>
      </c>
      <c r="P45" s="31">
        <f t="shared" si="1"/>
        <v>0</v>
      </c>
      <c r="Q45" s="32">
        <f t="shared" si="2"/>
        <v>0</v>
      </c>
      <c r="R45" s="32">
        <f t="shared" si="3"/>
        <v>0</v>
      </c>
      <c r="S45" s="32">
        <f t="shared" si="4"/>
        <v>0</v>
      </c>
      <c r="T45" s="32">
        <f t="shared" si="5"/>
        <v>0</v>
      </c>
      <c r="U45" s="32">
        <f t="shared" si="6"/>
        <v>0</v>
      </c>
      <c r="V45" s="216">
        <f t="shared" si="7"/>
        <v>0</v>
      </c>
      <c r="W45" s="34">
        <f t="shared" si="8"/>
        <v>0</v>
      </c>
      <c r="X45" s="32">
        <v>0</v>
      </c>
      <c r="Y45" s="55">
        <v>0.5135135135135135</v>
      </c>
      <c r="Z45" s="131">
        <v>0.17501647989452868</v>
      </c>
      <c r="AA45" s="132">
        <v>0.074232926</v>
      </c>
      <c r="AB45" s="37">
        <v>0.209441489</v>
      </c>
    </row>
    <row r="46" spans="1:28" s="145" customFormat="1" ht="13.5" customHeight="1">
      <c r="A46" s="402"/>
      <c r="B46" s="129" t="s">
        <v>41</v>
      </c>
      <c r="C46" s="74">
        <v>0</v>
      </c>
      <c r="D46" s="75">
        <v>0</v>
      </c>
      <c r="E46" s="75">
        <v>0</v>
      </c>
      <c r="F46" s="75">
        <v>3</v>
      </c>
      <c r="G46" s="75">
        <v>0</v>
      </c>
      <c r="H46" s="75">
        <v>0</v>
      </c>
      <c r="I46" s="76">
        <v>0</v>
      </c>
      <c r="J46" s="25">
        <f t="shared" si="0"/>
        <v>3</v>
      </c>
      <c r="K46" s="75">
        <v>1</v>
      </c>
      <c r="L46" s="53">
        <v>16</v>
      </c>
      <c r="M46" s="74">
        <v>610</v>
      </c>
      <c r="N46" s="75">
        <v>219</v>
      </c>
      <c r="O46" s="30">
        <v>517</v>
      </c>
      <c r="P46" s="31">
        <f t="shared" si="1"/>
        <v>0</v>
      </c>
      <c r="Q46" s="32">
        <f t="shared" si="2"/>
        <v>0</v>
      </c>
      <c r="R46" s="32">
        <f t="shared" si="3"/>
        <v>0</v>
      </c>
      <c r="S46" s="32">
        <f t="shared" si="4"/>
        <v>0.2727272727272727</v>
      </c>
      <c r="T46" s="32">
        <f t="shared" si="5"/>
        <v>0</v>
      </c>
      <c r="U46" s="32">
        <f t="shared" si="6"/>
        <v>0</v>
      </c>
      <c r="V46" s="216">
        <f t="shared" si="7"/>
        <v>0</v>
      </c>
      <c r="W46" s="34">
        <f t="shared" si="8"/>
        <v>0.08108108108108109</v>
      </c>
      <c r="X46" s="32">
        <v>0.02702702702702703</v>
      </c>
      <c r="Y46" s="55">
        <v>0.43243243243243246</v>
      </c>
      <c r="Z46" s="131">
        <v>0.20132013201320131</v>
      </c>
      <c r="AA46" s="132">
        <v>0.071944809</v>
      </c>
      <c r="AB46" s="37">
        <v>0.171078756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0</v>
      </c>
      <c r="E47" s="75">
        <v>1</v>
      </c>
      <c r="F47" s="75">
        <v>1</v>
      </c>
      <c r="G47" s="75">
        <v>0</v>
      </c>
      <c r="H47" s="75">
        <v>0</v>
      </c>
      <c r="I47" s="76">
        <v>0</v>
      </c>
      <c r="J47" s="25">
        <f t="shared" si="0"/>
        <v>2</v>
      </c>
      <c r="K47" s="75">
        <v>1</v>
      </c>
      <c r="L47" s="53">
        <v>14</v>
      </c>
      <c r="M47" s="74">
        <v>607</v>
      </c>
      <c r="N47" s="75">
        <v>253</v>
      </c>
      <c r="O47" s="30">
        <v>639</v>
      </c>
      <c r="P47" s="31">
        <f t="shared" si="1"/>
        <v>0</v>
      </c>
      <c r="Q47" s="32">
        <f t="shared" si="2"/>
        <v>0</v>
      </c>
      <c r="R47" s="32">
        <f t="shared" si="3"/>
        <v>0.2</v>
      </c>
      <c r="S47" s="32">
        <f t="shared" si="4"/>
        <v>0.09090909090909091</v>
      </c>
      <c r="T47" s="32">
        <f t="shared" si="5"/>
        <v>0</v>
      </c>
      <c r="U47" s="32">
        <f t="shared" si="6"/>
        <v>0</v>
      </c>
      <c r="V47" s="216">
        <f t="shared" si="7"/>
        <v>0</v>
      </c>
      <c r="W47" s="34">
        <f t="shared" si="8"/>
        <v>0.05405405405405406</v>
      </c>
      <c r="X47" s="32">
        <v>0.02702702702702703</v>
      </c>
      <c r="Y47" s="55">
        <v>0.3783783783783784</v>
      </c>
      <c r="Z47" s="131">
        <v>0.20026393929396238</v>
      </c>
      <c r="AA47" s="132">
        <v>0.083141637</v>
      </c>
      <c r="AB47" s="37">
        <v>0.211799801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0</v>
      </c>
      <c r="E48" s="81">
        <v>1</v>
      </c>
      <c r="F48" s="81">
        <v>2</v>
      </c>
      <c r="G48" s="81">
        <v>0</v>
      </c>
      <c r="H48" s="81">
        <v>0</v>
      </c>
      <c r="I48" s="82">
        <v>0</v>
      </c>
      <c r="J48" s="212">
        <f t="shared" si="0"/>
        <v>3</v>
      </c>
      <c r="K48" s="81">
        <v>0</v>
      </c>
      <c r="L48" s="65">
        <v>18</v>
      </c>
      <c r="M48" s="80">
        <v>675</v>
      </c>
      <c r="N48" s="81">
        <v>228</v>
      </c>
      <c r="O48" s="66">
        <v>609</v>
      </c>
      <c r="P48" s="83">
        <f t="shared" si="1"/>
        <v>0</v>
      </c>
      <c r="Q48" s="84">
        <f t="shared" si="2"/>
        <v>0</v>
      </c>
      <c r="R48" s="84">
        <f t="shared" si="3"/>
        <v>0.2</v>
      </c>
      <c r="S48" s="84">
        <f t="shared" si="4"/>
        <v>0.18181818181818182</v>
      </c>
      <c r="T48" s="84">
        <f t="shared" si="5"/>
        <v>0</v>
      </c>
      <c r="U48" s="84">
        <f t="shared" si="6"/>
        <v>0</v>
      </c>
      <c r="V48" s="215">
        <f t="shared" si="7"/>
        <v>0</v>
      </c>
      <c r="W48" s="86">
        <f t="shared" si="8"/>
        <v>0.08108108108108109</v>
      </c>
      <c r="X48" s="84">
        <v>0</v>
      </c>
      <c r="Y48" s="68">
        <v>0.4864864864864865</v>
      </c>
      <c r="Z48" s="142">
        <v>0.22240527182866557</v>
      </c>
      <c r="AA48" s="143">
        <v>0.075272367</v>
      </c>
      <c r="AB48" s="58">
        <v>0.202258386</v>
      </c>
    </row>
    <row r="49" spans="1:28" s="145" customFormat="1" ht="13.5" customHeight="1">
      <c r="A49" s="402"/>
      <c r="B49" s="129" t="s">
        <v>44</v>
      </c>
      <c r="C49" s="74">
        <v>1</v>
      </c>
      <c r="D49" s="75">
        <v>0</v>
      </c>
      <c r="E49" s="75">
        <v>1</v>
      </c>
      <c r="F49" s="75">
        <v>1</v>
      </c>
      <c r="G49" s="75">
        <v>0</v>
      </c>
      <c r="H49" s="75">
        <v>0</v>
      </c>
      <c r="I49" s="76">
        <v>0</v>
      </c>
      <c r="J49" s="25">
        <f t="shared" si="0"/>
        <v>3</v>
      </c>
      <c r="K49" s="75">
        <v>1</v>
      </c>
      <c r="L49" s="76">
        <v>22</v>
      </c>
      <c r="M49" s="74">
        <v>941</v>
      </c>
      <c r="N49" s="75">
        <v>236</v>
      </c>
      <c r="O49" s="30">
        <v>621</v>
      </c>
      <c r="P49" s="31">
        <f t="shared" si="1"/>
        <v>0.3333333333333333</v>
      </c>
      <c r="Q49" s="32">
        <f t="shared" si="2"/>
        <v>0</v>
      </c>
      <c r="R49" s="32">
        <f t="shared" si="3"/>
        <v>0.2</v>
      </c>
      <c r="S49" s="32">
        <f t="shared" si="4"/>
        <v>0.09090909090909091</v>
      </c>
      <c r="T49" s="32">
        <f t="shared" si="5"/>
        <v>0</v>
      </c>
      <c r="U49" s="32">
        <f t="shared" si="6"/>
        <v>0</v>
      </c>
      <c r="V49" s="33">
        <f t="shared" si="7"/>
        <v>0</v>
      </c>
      <c r="W49" s="34">
        <f t="shared" si="8"/>
        <v>0.08108108108108109</v>
      </c>
      <c r="X49" s="32">
        <v>0.02702702702702703</v>
      </c>
      <c r="Y49" s="55">
        <v>0.5945945945945946</v>
      </c>
      <c r="Z49" s="131">
        <v>0.3097432521395655</v>
      </c>
      <c r="AA49" s="132">
        <v>0.077580539</v>
      </c>
      <c r="AB49" s="37">
        <v>0.205085865</v>
      </c>
    </row>
    <row r="50" spans="1:28" s="145" customFormat="1" ht="13.5" customHeight="1">
      <c r="A50" s="402"/>
      <c r="B50" s="129" t="s">
        <v>45</v>
      </c>
      <c r="C50" s="74">
        <v>0</v>
      </c>
      <c r="D50" s="75">
        <v>1</v>
      </c>
      <c r="E50" s="75">
        <v>0</v>
      </c>
      <c r="F50" s="75">
        <v>1</v>
      </c>
      <c r="G50" s="75">
        <v>0</v>
      </c>
      <c r="H50" s="75">
        <v>0</v>
      </c>
      <c r="I50" s="76">
        <v>0</v>
      </c>
      <c r="J50" s="25">
        <f t="shared" si="0"/>
        <v>2</v>
      </c>
      <c r="K50" s="75">
        <v>0</v>
      </c>
      <c r="L50" s="76">
        <v>12</v>
      </c>
      <c r="M50" s="74">
        <v>1070</v>
      </c>
      <c r="N50" s="75">
        <v>274</v>
      </c>
      <c r="O50" s="130">
        <v>784</v>
      </c>
      <c r="P50" s="31">
        <f t="shared" si="1"/>
        <v>0</v>
      </c>
      <c r="Q50" s="32">
        <f t="shared" si="2"/>
        <v>0.16666666666666666</v>
      </c>
      <c r="R50" s="32">
        <f t="shared" si="3"/>
        <v>0</v>
      </c>
      <c r="S50" s="32">
        <f t="shared" si="4"/>
        <v>0.09090909090909091</v>
      </c>
      <c r="T50" s="32">
        <f t="shared" si="5"/>
        <v>0</v>
      </c>
      <c r="U50" s="32">
        <f t="shared" si="6"/>
        <v>0</v>
      </c>
      <c r="V50" s="33">
        <f t="shared" si="7"/>
        <v>0</v>
      </c>
      <c r="W50" s="34">
        <f t="shared" si="8"/>
        <v>0.05405405405405406</v>
      </c>
      <c r="X50" s="32">
        <v>0</v>
      </c>
      <c r="Y50" s="55">
        <v>0.32432432432432434</v>
      </c>
      <c r="Z50" s="131">
        <v>0.3539530267945749</v>
      </c>
      <c r="AA50" s="132">
        <v>0.09010194</v>
      </c>
      <c r="AB50" s="133">
        <v>0.259516716</v>
      </c>
    </row>
    <row r="51" spans="1:28" s="145" customFormat="1" ht="13.5" customHeight="1">
      <c r="A51" s="402"/>
      <c r="B51" s="129" t="s">
        <v>46</v>
      </c>
      <c r="C51" s="74">
        <v>0</v>
      </c>
      <c r="D51" s="75">
        <v>1</v>
      </c>
      <c r="E51" s="75">
        <v>0</v>
      </c>
      <c r="F51" s="75">
        <v>1</v>
      </c>
      <c r="G51" s="75">
        <v>0</v>
      </c>
      <c r="H51" s="75">
        <v>0</v>
      </c>
      <c r="I51" s="76">
        <v>0</v>
      </c>
      <c r="J51" s="25">
        <f t="shared" si="0"/>
        <v>2</v>
      </c>
      <c r="K51" s="75">
        <v>3</v>
      </c>
      <c r="L51" s="76">
        <v>11</v>
      </c>
      <c r="M51" s="74">
        <v>1210</v>
      </c>
      <c r="N51" s="75">
        <v>326</v>
      </c>
      <c r="O51" s="130">
        <v>842</v>
      </c>
      <c r="P51" s="31">
        <f t="shared" si="1"/>
        <v>0</v>
      </c>
      <c r="Q51" s="32">
        <f t="shared" si="2"/>
        <v>0.16666666666666666</v>
      </c>
      <c r="R51" s="32">
        <f t="shared" si="3"/>
        <v>0</v>
      </c>
      <c r="S51" s="32">
        <f t="shared" si="4"/>
        <v>0.09090909090909091</v>
      </c>
      <c r="T51" s="32">
        <f t="shared" si="5"/>
        <v>0</v>
      </c>
      <c r="U51" s="32">
        <f t="shared" si="6"/>
        <v>0</v>
      </c>
      <c r="V51" s="33">
        <f t="shared" si="7"/>
        <v>0</v>
      </c>
      <c r="W51" s="34">
        <f t="shared" si="8"/>
        <v>0.05405405405405406</v>
      </c>
      <c r="X51" s="32">
        <v>0.08108108108108109</v>
      </c>
      <c r="Y51" s="33">
        <v>0.2972972972972973</v>
      </c>
      <c r="Z51" s="131">
        <v>0.39828834759710335</v>
      </c>
      <c r="AA51" s="132">
        <v>0.107661823</v>
      </c>
      <c r="AB51" s="133">
        <v>0.279270315</v>
      </c>
    </row>
    <row r="52" spans="1:28" s="145" customFormat="1" ht="13.5" customHeight="1">
      <c r="A52" s="402">
        <v>12</v>
      </c>
      <c r="B52" s="139" t="s">
        <v>47</v>
      </c>
      <c r="C52" s="80">
        <v>1</v>
      </c>
      <c r="D52" s="81">
        <v>2</v>
      </c>
      <c r="E52" s="81">
        <v>0</v>
      </c>
      <c r="F52" s="81">
        <v>0</v>
      </c>
      <c r="G52" s="81">
        <v>0</v>
      </c>
      <c r="H52" s="81">
        <v>0</v>
      </c>
      <c r="I52" s="82">
        <v>0</v>
      </c>
      <c r="J52" s="212">
        <f t="shared" si="0"/>
        <v>3</v>
      </c>
      <c r="K52" s="81">
        <v>3</v>
      </c>
      <c r="L52" s="82">
        <v>12</v>
      </c>
      <c r="M52" s="80">
        <v>1472</v>
      </c>
      <c r="N52" s="81">
        <v>313</v>
      </c>
      <c r="O52" s="141">
        <v>890</v>
      </c>
      <c r="P52" s="83">
        <f t="shared" si="1"/>
        <v>0.3333333333333333</v>
      </c>
      <c r="Q52" s="84">
        <f t="shared" si="2"/>
        <v>0.3333333333333333</v>
      </c>
      <c r="R52" s="84">
        <f t="shared" si="3"/>
        <v>0</v>
      </c>
      <c r="S52" s="84">
        <f t="shared" si="4"/>
        <v>0</v>
      </c>
      <c r="T52" s="84">
        <f t="shared" si="5"/>
        <v>0</v>
      </c>
      <c r="U52" s="84">
        <f t="shared" si="6"/>
        <v>0</v>
      </c>
      <c r="V52" s="85">
        <f t="shared" si="7"/>
        <v>0</v>
      </c>
      <c r="W52" s="86">
        <f t="shared" si="8"/>
        <v>0.08108108108108109</v>
      </c>
      <c r="X52" s="84">
        <v>0.08108108108108109</v>
      </c>
      <c r="Y52" s="85">
        <v>0.32432432432432434</v>
      </c>
      <c r="Z52" s="142">
        <v>0.48564830089079514</v>
      </c>
      <c r="AA52" s="143">
        <v>0.10282523</v>
      </c>
      <c r="AB52" s="144">
        <v>0.294506949</v>
      </c>
    </row>
    <row r="53" spans="1:28" s="145" customFormat="1" ht="13.5" customHeight="1">
      <c r="A53" s="402"/>
      <c r="B53" s="129" t="s">
        <v>48</v>
      </c>
      <c r="C53" s="74">
        <v>3</v>
      </c>
      <c r="D53" s="75">
        <v>0</v>
      </c>
      <c r="E53" s="75">
        <v>0</v>
      </c>
      <c r="F53" s="75">
        <v>2</v>
      </c>
      <c r="G53" s="75">
        <v>0</v>
      </c>
      <c r="H53" s="75">
        <v>0</v>
      </c>
      <c r="I53" s="76">
        <v>0</v>
      </c>
      <c r="J53" s="25">
        <f t="shared" si="0"/>
        <v>5</v>
      </c>
      <c r="K53" s="75">
        <v>1</v>
      </c>
      <c r="L53" s="76">
        <v>26</v>
      </c>
      <c r="M53" s="74">
        <v>1789</v>
      </c>
      <c r="N53" s="75">
        <v>398</v>
      </c>
      <c r="O53" s="130">
        <v>1106</v>
      </c>
      <c r="P53" s="31">
        <f t="shared" si="1"/>
        <v>1</v>
      </c>
      <c r="Q53" s="32">
        <f t="shared" si="2"/>
        <v>0</v>
      </c>
      <c r="R53" s="32">
        <f t="shared" si="3"/>
        <v>0</v>
      </c>
      <c r="S53" s="32">
        <f t="shared" si="4"/>
        <v>0.18181818181818182</v>
      </c>
      <c r="T53" s="32">
        <f t="shared" si="5"/>
        <v>0</v>
      </c>
      <c r="U53" s="32">
        <f t="shared" si="6"/>
        <v>0</v>
      </c>
      <c r="V53" s="216">
        <f t="shared" si="7"/>
        <v>0</v>
      </c>
      <c r="W53" s="34">
        <f t="shared" si="8"/>
        <v>0.13513513513513514</v>
      </c>
      <c r="X53" s="32">
        <v>0.02702702702702703</v>
      </c>
      <c r="Y53" s="33">
        <v>0.7027027027027027</v>
      </c>
      <c r="Z53" s="131">
        <v>0.5882933245642881</v>
      </c>
      <c r="AA53" s="132">
        <v>0.130878001</v>
      </c>
      <c r="AB53" s="133">
        <v>0.364655457</v>
      </c>
    </row>
    <row r="54" spans="1:28" s="145" customFormat="1" ht="13.5" customHeight="1">
      <c r="A54" s="402"/>
      <c r="B54" s="129" t="s">
        <v>49</v>
      </c>
      <c r="C54" s="74">
        <v>2</v>
      </c>
      <c r="D54" s="75">
        <v>2</v>
      </c>
      <c r="E54" s="75">
        <v>0</v>
      </c>
      <c r="F54" s="75">
        <v>1</v>
      </c>
      <c r="G54" s="75">
        <v>0</v>
      </c>
      <c r="H54" s="75">
        <v>1</v>
      </c>
      <c r="I54" s="76">
        <v>0</v>
      </c>
      <c r="J54" s="25">
        <f t="shared" si="0"/>
        <v>6</v>
      </c>
      <c r="K54" s="75">
        <v>4</v>
      </c>
      <c r="L54" s="76">
        <v>43</v>
      </c>
      <c r="M54" s="74">
        <v>2044</v>
      </c>
      <c r="N54" s="75">
        <v>403</v>
      </c>
      <c r="O54" s="130">
        <v>1302</v>
      </c>
      <c r="P54" s="31">
        <f t="shared" si="1"/>
        <v>0.6666666666666666</v>
      </c>
      <c r="Q54" s="32">
        <f t="shared" si="2"/>
        <v>0.3333333333333333</v>
      </c>
      <c r="R54" s="32">
        <f t="shared" si="3"/>
        <v>0</v>
      </c>
      <c r="S54" s="32">
        <f t="shared" si="4"/>
        <v>0.09090909090909091</v>
      </c>
      <c r="T54" s="32">
        <f t="shared" si="5"/>
        <v>0</v>
      </c>
      <c r="U54" s="32">
        <f t="shared" si="6"/>
        <v>0.25</v>
      </c>
      <c r="V54" s="33">
        <f t="shared" si="7"/>
        <v>0</v>
      </c>
      <c r="W54" s="34">
        <f t="shared" si="8"/>
        <v>0.16216216216216217</v>
      </c>
      <c r="X54" s="32">
        <v>0.10810810810810811</v>
      </c>
      <c r="Y54" s="33">
        <v>1.162162162162162</v>
      </c>
      <c r="Z54" s="131">
        <v>0.6721473199605393</v>
      </c>
      <c r="AA54" s="132">
        <v>0.132478632</v>
      </c>
      <c r="AB54" s="133">
        <v>0.429561201</v>
      </c>
    </row>
    <row r="55" spans="1:28" s="145" customFormat="1" ht="13.5" customHeight="1">
      <c r="A55" s="402"/>
      <c r="B55" s="129" t="s">
        <v>50</v>
      </c>
      <c r="C55" s="74">
        <v>0</v>
      </c>
      <c r="D55" s="75">
        <v>2</v>
      </c>
      <c r="E55" s="75">
        <v>0</v>
      </c>
      <c r="F55" s="75">
        <v>0</v>
      </c>
      <c r="G55" s="75">
        <v>0</v>
      </c>
      <c r="H55" s="75">
        <v>1</v>
      </c>
      <c r="I55" s="76">
        <v>0</v>
      </c>
      <c r="J55" s="25">
        <f t="shared" si="0"/>
        <v>3</v>
      </c>
      <c r="K55" s="75">
        <v>7</v>
      </c>
      <c r="L55" s="76">
        <v>37</v>
      </c>
      <c r="M55" s="74">
        <v>1990</v>
      </c>
      <c r="N55" s="75">
        <v>476</v>
      </c>
      <c r="O55" s="130">
        <v>1377</v>
      </c>
      <c r="P55" s="31">
        <f t="shared" si="1"/>
        <v>0</v>
      </c>
      <c r="Q55" s="32">
        <f t="shared" si="2"/>
        <v>0.3333333333333333</v>
      </c>
      <c r="R55" s="32">
        <f t="shared" si="3"/>
        <v>0</v>
      </c>
      <c r="S55" s="32">
        <f t="shared" si="4"/>
        <v>0</v>
      </c>
      <c r="T55" s="32">
        <f t="shared" si="5"/>
        <v>0</v>
      </c>
      <c r="U55" s="32">
        <f t="shared" si="6"/>
        <v>0.25</v>
      </c>
      <c r="V55" s="33">
        <f t="shared" si="7"/>
        <v>0</v>
      </c>
      <c r="W55" s="34">
        <f t="shared" si="8"/>
        <v>0.08108108108108109</v>
      </c>
      <c r="X55" s="32">
        <v>0.1891891891891892</v>
      </c>
      <c r="Y55" s="33">
        <v>1</v>
      </c>
      <c r="Z55" s="131">
        <v>0.6550362080315998</v>
      </c>
      <c r="AA55" s="132">
        <v>0.156578947</v>
      </c>
      <c r="AB55" s="133">
        <v>0.454755614</v>
      </c>
    </row>
    <row r="56" spans="1:28" s="145" customFormat="1" ht="13.5" customHeight="1">
      <c r="A56" s="402"/>
      <c r="B56" s="129" t="s">
        <v>51</v>
      </c>
      <c r="C56" s="74">
        <v>1</v>
      </c>
      <c r="D56" s="75">
        <v>0</v>
      </c>
      <c r="E56" s="75">
        <v>0</v>
      </c>
      <c r="F56" s="75">
        <v>2</v>
      </c>
      <c r="G56" s="75">
        <v>0</v>
      </c>
      <c r="H56" s="75">
        <v>0</v>
      </c>
      <c r="I56" s="76">
        <v>0</v>
      </c>
      <c r="J56" s="25">
        <f t="shared" si="0"/>
        <v>3</v>
      </c>
      <c r="K56" s="75">
        <v>4</v>
      </c>
      <c r="L56" s="76">
        <v>39</v>
      </c>
      <c r="M56" s="74">
        <v>1374</v>
      </c>
      <c r="N56" s="75">
        <v>418</v>
      </c>
      <c r="O56" s="130">
        <v>1207</v>
      </c>
      <c r="P56" s="31">
        <f t="shared" si="1"/>
        <v>0.3333333333333333</v>
      </c>
      <c r="Q56" s="32">
        <f t="shared" si="2"/>
        <v>0</v>
      </c>
      <c r="R56" s="32">
        <f t="shared" si="3"/>
        <v>0</v>
      </c>
      <c r="S56" s="32">
        <f t="shared" si="4"/>
        <v>0.18181818181818182</v>
      </c>
      <c r="T56" s="32">
        <f t="shared" si="5"/>
        <v>0</v>
      </c>
      <c r="U56" s="32">
        <f t="shared" si="6"/>
        <v>0</v>
      </c>
      <c r="V56" s="33">
        <f t="shared" si="7"/>
        <v>0</v>
      </c>
      <c r="W56" s="34">
        <f t="shared" si="8"/>
        <v>0.08108108108108109</v>
      </c>
      <c r="X56" s="32">
        <v>0.10810810810810811</v>
      </c>
      <c r="Y56" s="33">
        <v>1.054054054054054</v>
      </c>
      <c r="Z56" s="131">
        <v>0.4581527175725242</v>
      </c>
      <c r="AA56" s="132">
        <v>0.13759052</v>
      </c>
      <c r="AB56" s="133">
        <v>0.400730412</v>
      </c>
    </row>
    <row r="57" spans="1:28" s="145" customFormat="1" ht="13.5" customHeight="1">
      <c r="A57" s="417"/>
      <c r="B57" s="325">
        <v>53</v>
      </c>
      <c r="C57" s="347">
        <v>0</v>
      </c>
      <c r="D57" s="326">
        <v>0</v>
      </c>
      <c r="E57" s="326"/>
      <c r="F57" s="326">
        <v>0</v>
      </c>
      <c r="G57" s="326"/>
      <c r="H57" s="326">
        <v>0</v>
      </c>
      <c r="I57" s="327">
        <v>0</v>
      </c>
      <c r="J57" s="250">
        <f>SUM(C57:I57)</f>
        <v>0</v>
      </c>
      <c r="K57" s="29">
        <v>2</v>
      </c>
      <c r="L57" s="327"/>
      <c r="M57" s="347"/>
      <c r="N57" s="29">
        <v>262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0.05405405405405406</v>
      </c>
      <c r="Y57" s="218"/>
      <c r="Z57" s="243"/>
      <c r="AA57" s="36">
        <v>0.087772194</v>
      </c>
      <c r="AB57" s="329"/>
    </row>
    <row r="58" spans="1:30" s="145" customFormat="1" ht="15.75" customHeight="1">
      <c r="A58" s="415" t="s">
        <v>60</v>
      </c>
      <c r="B58" s="416"/>
      <c r="C58" s="87">
        <f aca="true" t="shared" si="9" ref="C58:I58">SUM(C5:C57)</f>
        <v>14</v>
      </c>
      <c r="D58" s="88">
        <f t="shared" si="9"/>
        <v>46</v>
      </c>
      <c r="E58" s="88">
        <f t="shared" si="9"/>
        <v>62</v>
      </c>
      <c r="F58" s="88">
        <f t="shared" si="9"/>
        <v>142</v>
      </c>
      <c r="G58" s="88">
        <f t="shared" si="9"/>
        <v>8</v>
      </c>
      <c r="H58" s="88">
        <f t="shared" si="9"/>
        <v>9</v>
      </c>
      <c r="I58" s="89">
        <f t="shared" si="9"/>
        <v>14</v>
      </c>
      <c r="J58" s="213">
        <f aca="true" t="shared" si="10" ref="J58:O58">SUM(J5:J57)</f>
        <v>295</v>
      </c>
      <c r="K58" s="308">
        <f t="shared" si="10"/>
        <v>448</v>
      </c>
      <c r="L58" s="320">
        <f t="shared" si="10"/>
        <v>1307</v>
      </c>
      <c r="M58" s="213">
        <f t="shared" si="10"/>
        <v>43450</v>
      </c>
      <c r="N58" s="308">
        <f t="shared" si="10"/>
        <v>34529</v>
      </c>
      <c r="O58" s="324">
        <f t="shared" si="10"/>
        <v>65943</v>
      </c>
      <c r="P58" s="93">
        <f aca="true" t="shared" si="11" ref="P58:V58">SUM(P5:P57)</f>
        <v>4.666666666666667</v>
      </c>
      <c r="Q58" s="94">
        <f t="shared" si="11"/>
        <v>7.666666666666667</v>
      </c>
      <c r="R58" s="94">
        <f t="shared" si="11"/>
        <v>12.4</v>
      </c>
      <c r="S58" s="94">
        <f t="shared" si="11"/>
        <v>12.909090909090912</v>
      </c>
      <c r="T58" s="94">
        <f t="shared" si="11"/>
        <v>2</v>
      </c>
      <c r="U58" s="94">
        <f t="shared" si="11"/>
        <v>2.25</v>
      </c>
      <c r="V58" s="147">
        <f t="shared" si="11"/>
        <v>3.5</v>
      </c>
      <c r="W58" s="96">
        <f aca="true" t="shared" si="12" ref="W58:AB58">SUM(W5:W57)</f>
        <v>7.972972972972971</v>
      </c>
      <c r="X58" s="94">
        <f t="shared" si="12"/>
        <v>12.108108108108105</v>
      </c>
      <c r="Y58" s="95">
        <f t="shared" si="12"/>
        <v>35.324324324324316</v>
      </c>
      <c r="Z58" s="96">
        <f t="shared" si="12"/>
        <v>14.345173252453069</v>
      </c>
      <c r="AA58" s="94">
        <f t="shared" si="12"/>
        <v>11.426085999</v>
      </c>
      <c r="AB58" s="147">
        <f t="shared" si="12"/>
        <v>21.840711872000007</v>
      </c>
      <c r="AD58" s="262"/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S59" s="149"/>
      <c r="T59" s="149"/>
      <c r="U59" s="149"/>
      <c r="V59" s="149"/>
      <c r="W59" s="149"/>
      <c r="X59" s="149"/>
      <c r="Y59" s="149"/>
      <c r="Z59" s="149"/>
      <c r="AA59" s="149"/>
    </row>
    <row r="60" spans="10:27" ht="12">
      <c r="J60" s="238"/>
      <c r="AA60" s="261"/>
    </row>
  </sheetData>
  <sheetProtection/>
  <mergeCells count="21">
    <mergeCell ref="A48:A51"/>
    <mergeCell ref="A9:A12"/>
    <mergeCell ref="A13:A16"/>
    <mergeCell ref="A17:A21"/>
    <mergeCell ref="A22:A25"/>
    <mergeCell ref="A52:A57"/>
    <mergeCell ref="A26:A29"/>
    <mergeCell ref="A30:A34"/>
    <mergeCell ref="A35:A38"/>
    <mergeCell ref="A39:A43"/>
    <mergeCell ref="A44:A47"/>
    <mergeCell ref="Z3:AB3"/>
    <mergeCell ref="A58:B58"/>
    <mergeCell ref="P2:AB2"/>
    <mergeCell ref="C2:O2"/>
    <mergeCell ref="C3:I3"/>
    <mergeCell ref="J3:L3"/>
    <mergeCell ref="P3:V3"/>
    <mergeCell ref="W3:Y3"/>
    <mergeCell ref="M3:O3"/>
    <mergeCell ref="A5:A8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16384" width="9.00390625" style="1" customWidth="1"/>
  </cols>
  <sheetData>
    <row r="1" spans="1:28" s="5" customFormat="1" ht="24.75" customHeight="1">
      <c r="A1" s="101" t="s">
        <v>66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419" t="s">
        <v>98</v>
      </c>
      <c r="Q3" s="394"/>
      <c r="R3" s="394"/>
      <c r="S3" s="394"/>
      <c r="T3" s="394"/>
      <c r="U3" s="394"/>
      <c r="V3" s="394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3</v>
      </c>
      <c r="D5" s="12">
        <v>7</v>
      </c>
      <c r="E5" s="12">
        <v>5</v>
      </c>
      <c r="F5" s="12">
        <v>5</v>
      </c>
      <c r="G5" s="12">
        <v>3</v>
      </c>
      <c r="H5" s="12">
        <v>1</v>
      </c>
      <c r="I5" s="13">
        <v>2</v>
      </c>
      <c r="J5" s="11">
        <f>SUM(C5:I5)</f>
        <v>26</v>
      </c>
      <c r="K5" s="12">
        <v>22</v>
      </c>
      <c r="L5" s="240">
        <v>19</v>
      </c>
      <c r="M5" s="71">
        <v>2223</v>
      </c>
      <c r="N5" s="72">
        <v>1836</v>
      </c>
      <c r="O5" s="16">
        <v>1604</v>
      </c>
      <c r="P5" s="17">
        <f aca="true" t="shared" si="0" ref="P5:P36">C5/3</f>
        <v>1</v>
      </c>
      <c r="Q5" s="18">
        <f>D5/6</f>
        <v>1.1666666666666667</v>
      </c>
      <c r="R5" s="18">
        <f aca="true" t="shared" si="1" ref="R5:R36">E5/5</f>
        <v>1</v>
      </c>
      <c r="S5" s="18">
        <f aca="true" t="shared" si="2" ref="S5:S36">F5/11</f>
        <v>0.45454545454545453</v>
      </c>
      <c r="T5" s="18">
        <f aca="true" t="shared" si="3" ref="T5:T36">G5/4</f>
        <v>0.75</v>
      </c>
      <c r="U5" s="18">
        <f>H5/4</f>
        <v>0.25</v>
      </c>
      <c r="V5" s="19">
        <f aca="true" t="shared" si="4" ref="V5:V36">I5/4</f>
        <v>0.5</v>
      </c>
      <c r="W5" s="20">
        <f>J5/37</f>
        <v>0.7027027027027027</v>
      </c>
      <c r="X5" s="18">
        <v>0.5945945945945946</v>
      </c>
      <c r="Y5" s="257">
        <v>0.5135135135135135</v>
      </c>
      <c r="Z5" s="263">
        <v>0.7380478087649402</v>
      </c>
      <c r="AA5" s="127">
        <v>0.643533123</v>
      </c>
      <c r="AB5" s="23">
        <v>0.552531864</v>
      </c>
    </row>
    <row r="6" spans="1:28" s="114" customFormat="1" ht="13.5" customHeight="1">
      <c r="A6" s="402"/>
      <c r="B6" s="129" t="s">
        <v>1</v>
      </c>
      <c r="C6" s="25">
        <v>4</v>
      </c>
      <c r="D6" s="26">
        <v>2</v>
      </c>
      <c r="E6" s="26">
        <v>6</v>
      </c>
      <c r="F6" s="26">
        <v>7</v>
      </c>
      <c r="G6" s="26">
        <v>3</v>
      </c>
      <c r="H6" s="26">
        <v>0</v>
      </c>
      <c r="I6" s="27">
        <v>2</v>
      </c>
      <c r="J6" s="25">
        <f aca="true" t="shared" si="5" ref="J6:J56">SUM(C6:I6)</f>
        <v>24</v>
      </c>
      <c r="K6" s="26">
        <v>32</v>
      </c>
      <c r="L6" s="241">
        <v>51</v>
      </c>
      <c r="M6" s="74">
        <v>2818</v>
      </c>
      <c r="N6" s="75">
        <v>4334</v>
      </c>
      <c r="O6" s="30">
        <v>4166</v>
      </c>
      <c r="P6" s="31">
        <f t="shared" si="0"/>
        <v>1.3333333333333333</v>
      </c>
      <c r="Q6" s="32">
        <f aca="true" t="shared" si="6" ref="Q6:Q56">D6/6</f>
        <v>0.3333333333333333</v>
      </c>
      <c r="R6" s="32">
        <f t="shared" si="1"/>
        <v>1.2</v>
      </c>
      <c r="S6" s="32">
        <f t="shared" si="2"/>
        <v>0.6363636363636364</v>
      </c>
      <c r="T6" s="32">
        <f t="shared" si="3"/>
        <v>0.75</v>
      </c>
      <c r="U6" s="32">
        <f aca="true" t="shared" si="7" ref="U6:U56">H6/4</f>
        <v>0</v>
      </c>
      <c r="V6" s="33">
        <f t="shared" si="4"/>
        <v>0.5</v>
      </c>
      <c r="W6" s="34">
        <f aca="true" t="shared" si="8" ref="W6:W57">J6/37</f>
        <v>0.6486486486486487</v>
      </c>
      <c r="X6" s="32">
        <v>0.8648648648648649</v>
      </c>
      <c r="Y6" s="258">
        <v>1.3783783783783783</v>
      </c>
      <c r="Z6" s="264">
        <v>0.928806855636124</v>
      </c>
      <c r="AA6" s="132">
        <v>1.4379562</v>
      </c>
      <c r="AB6" s="37">
        <v>1.38313413</v>
      </c>
    </row>
    <row r="7" spans="1:28" s="114" customFormat="1" ht="13.5" customHeight="1">
      <c r="A7" s="402"/>
      <c r="B7" s="129" t="s">
        <v>2</v>
      </c>
      <c r="C7" s="25">
        <v>0</v>
      </c>
      <c r="D7" s="26">
        <v>8</v>
      </c>
      <c r="E7" s="26">
        <v>10</v>
      </c>
      <c r="F7" s="26">
        <v>13</v>
      </c>
      <c r="G7" s="26">
        <v>3</v>
      </c>
      <c r="H7" s="26">
        <v>1</v>
      </c>
      <c r="I7" s="27">
        <v>2</v>
      </c>
      <c r="J7" s="25">
        <f t="shared" si="5"/>
        <v>37</v>
      </c>
      <c r="K7" s="26">
        <v>44</v>
      </c>
      <c r="L7" s="241">
        <v>50</v>
      </c>
      <c r="M7" s="74">
        <v>3992</v>
      </c>
      <c r="N7" s="75">
        <v>4737</v>
      </c>
      <c r="O7" s="30">
        <v>4375</v>
      </c>
      <c r="P7" s="31">
        <f t="shared" si="0"/>
        <v>0</v>
      </c>
      <c r="Q7" s="32">
        <f t="shared" si="6"/>
        <v>1.3333333333333333</v>
      </c>
      <c r="R7" s="32">
        <f t="shared" si="1"/>
        <v>2</v>
      </c>
      <c r="S7" s="32">
        <f t="shared" si="2"/>
        <v>1.1818181818181819</v>
      </c>
      <c r="T7" s="32">
        <f t="shared" si="3"/>
        <v>0.75</v>
      </c>
      <c r="U7" s="32">
        <f t="shared" si="7"/>
        <v>0.25</v>
      </c>
      <c r="V7" s="33">
        <f t="shared" si="4"/>
        <v>0.5</v>
      </c>
      <c r="W7" s="34">
        <f t="shared" si="8"/>
        <v>1</v>
      </c>
      <c r="X7" s="32">
        <v>1.1891891891891893</v>
      </c>
      <c r="Y7" s="258">
        <v>1.3513513513513513</v>
      </c>
      <c r="Z7" s="264">
        <v>1.3140223831468072</v>
      </c>
      <c r="AA7" s="132">
        <v>1.56439894</v>
      </c>
      <c r="AB7" s="37">
        <v>1.44199077</v>
      </c>
    </row>
    <row r="8" spans="1:28" s="114" customFormat="1" ht="13.5" customHeight="1">
      <c r="A8" s="402"/>
      <c r="B8" s="129" t="s">
        <v>3</v>
      </c>
      <c r="C8" s="25">
        <v>2</v>
      </c>
      <c r="D8" s="26">
        <v>9</v>
      </c>
      <c r="E8" s="26">
        <v>9</v>
      </c>
      <c r="F8" s="26">
        <v>5</v>
      </c>
      <c r="G8" s="26">
        <v>9</v>
      </c>
      <c r="H8" s="26">
        <v>1</v>
      </c>
      <c r="I8" s="27">
        <v>0</v>
      </c>
      <c r="J8" s="25">
        <f t="shared" si="5"/>
        <v>35</v>
      </c>
      <c r="K8" s="26">
        <v>57</v>
      </c>
      <c r="L8" s="241">
        <v>59</v>
      </c>
      <c r="M8" s="74">
        <v>4321</v>
      </c>
      <c r="N8" s="75">
        <v>6238</v>
      </c>
      <c r="O8" s="30">
        <v>5753</v>
      </c>
      <c r="P8" s="31">
        <f t="shared" si="0"/>
        <v>0.6666666666666666</v>
      </c>
      <c r="Q8" s="32">
        <f t="shared" si="6"/>
        <v>1.5</v>
      </c>
      <c r="R8" s="32">
        <f t="shared" si="1"/>
        <v>1.8</v>
      </c>
      <c r="S8" s="32">
        <f t="shared" si="2"/>
        <v>0.45454545454545453</v>
      </c>
      <c r="T8" s="32">
        <f t="shared" si="3"/>
        <v>2.25</v>
      </c>
      <c r="U8" s="32">
        <f t="shared" si="7"/>
        <v>0.25</v>
      </c>
      <c r="V8" s="33">
        <f t="shared" si="4"/>
        <v>0</v>
      </c>
      <c r="W8" s="34">
        <f t="shared" si="8"/>
        <v>0.9459459459459459</v>
      </c>
      <c r="X8" s="32">
        <v>1.5405405405405406</v>
      </c>
      <c r="Y8" s="258">
        <v>1.5945945945945945</v>
      </c>
      <c r="Z8" s="264">
        <v>1.4237232289950577</v>
      </c>
      <c r="AA8" s="132">
        <v>2.06078626</v>
      </c>
      <c r="AB8" s="37">
        <v>1.89617666</v>
      </c>
    </row>
    <row r="9" spans="1:28" s="114" customFormat="1" ht="13.5" customHeight="1">
      <c r="A9" s="404">
        <v>2</v>
      </c>
      <c r="B9" s="139" t="s">
        <v>4</v>
      </c>
      <c r="C9" s="212">
        <v>4</v>
      </c>
      <c r="D9" s="245">
        <v>11</v>
      </c>
      <c r="E9" s="245">
        <v>8</v>
      </c>
      <c r="F9" s="245">
        <v>23</v>
      </c>
      <c r="G9" s="245">
        <v>3</v>
      </c>
      <c r="H9" s="245">
        <v>0</v>
      </c>
      <c r="I9" s="246">
        <v>21</v>
      </c>
      <c r="J9" s="212">
        <f t="shared" si="5"/>
        <v>70</v>
      </c>
      <c r="K9" s="245">
        <v>38</v>
      </c>
      <c r="L9" s="348">
        <v>64</v>
      </c>
      <c r="M9" s="80">
        <v>4721</v>
      </c>
      <c r="N9" s="81">
        <v>6390</v>
      </c>
      <c r="O9" s="66">
        <v>6148</v>
      </c>
      <c r="P9" s="83">
        <f t="shared" si="0"/>
        <v>1.3333333333333333</v>
      </c>
      <c r="Q9" s="84">
        <f t="shared" si="6"/>
        <v>1.8333333333333333</v>
      </c>
      <c r="R9" s="84">
        <f t="shared" si="1"/>
        <v>1.6</v>
      </c>
      <c r="S9" s="84">
        <f t="shared" si="2"/>
        <v>2.090909090909091</v>
      </c>
      <c r="T9" s="84">
        <f t="shared" si="3"/>
        <v>0.75</v>
      </c>
      <c r="U9" s="84">
        <f t="shared" si="7"/>
        <v>0</v>
      </c>
      <c r="V9" s="85">
        <f t="shared" si="4"/>
        <v>5.25</v>
      </c>
      <c r="W9" s="86">
        <f t="shared" si="8"/>
        <v>1.8918918918918919</v>
      </c>
      <c r="X9" s="84">
        <v>1.027027027027027</v>
      </c>
      <c r="Y9" s="259">
        <v>1.7297297297297298</v>
      </c>
      <c r="Z9" s="265">
        <v>1.558085808580858</v>
      </c>
      <c r="AA9" s="143">
        <v>2.10821511</v>
      </c>
      <c r="AB9" s="58">
        <v>2.02971278</v>
      </c>
    </row>
    <row r="10" spans="1:28" s="140" customFormat="1" ht="13.5" customHeight="1">
      <c r="A10" s="404"/>
      <c r="B10" s="129" t="s">
        <v>5</v>
      </c>
      <c r="C10" s="28">
        <v>1</v>
      </c>
      <c r="D10" s="29">
        <v>5</v>
      </c>
      <c r="E10" s="29">
        <v>5</v>
      </c>
      <c r="F10" s="29">
        <v>13</v>
      </c>
      <c r="G10" s="29">
        <v>5</v>
      </c>
      <c r="H10" s="29">
        <v>5</v>
      </c>
      <c r="I10" s="53">
        <v>3</v>
      </c>
      <c r="J10" s="25">
        <f t="shared" si="5"/>
        <v>37</v>
      </c>
      <c r="K10" s="29">
        <v>44</v>
      </c>
      <c r="L10" s="53">
        <v>60</v>
      </c>
      <c r="M10" s="28">
        <v>4643</v>
      </c>
      <c r="N10" s="29">
        <v>6478</v>
      </c>
      <c r="O10" s="30">
        <v>6225</v>
      </c>
      <c r="P10" s="31">
        <f t="shared" si="0"/>
        <v>0.3333333333333333</v>
      </c>
      <c r="Q10" s="32">
        <f t="shared" si="6"/>
        <v>0.8333333333333334</v>
      </c>
      <c r="R10" s="32">
        <f t="shared" si="1"/>
        <v>1</v>
      </c>
      <c r="S10" s="32">
        <f t="shared" si="2"/>
        <v>1.1818181818181819</v>
      </c>
      <c r="T10" s="32">
        <f t="shared" si="3"/>
        <v>1.25</v>
      </c>
      <c r="U10" s="32">
        <f t="shared" si="7"/>
        <v>1.25</v>
      </c>
      <c r="V10" s="216">
        <f t="shared" si="4"/>
        <v>0.75</v>
      </c>
      <c r="W10" s="34">
        <f t="shared" si="8"/>
        <v>1</v>
      </c>
      <c r="X10" s="54">
        <v>1.1891891891891893</v>
      </c>
      <c r="Y10" s="258">
        <v>1.6216216216216217</v>
      </c>
      <c r="Z10" s="264">
        <v>1.531837677334213</v>
      </c>
      <c r="AA10" s="36">
        <v>2.13724843</v>
      </c>
      <c r="AB10" s="37">
        <v>2.06673307</v>
      </c>
    </row>
    <row r="11" spans="1:28" s="140" customFormat="1" ht="13.5" customHeight="1">
      <c r="A11" s="404"/>
      <c r="B11" s="129" t="s">
        <v>6</v>
      </c>
      <c r="C11" s="28">
        <v>3</v>
      </c>
      <c r="D11" s="29">
        <v>5</v>
      </c>
      <c r="E11" s="29">
        <v>7</v>
      </c>
      <c r="F11" s="29">
        <v>26</v>
      </c>
      <c r="G11" s="29">
        <v>2</v>
      </c>
      <c r="H11" s="29">
        <v>0</v>
      </c>
      <c r="I11" s="53">
        <v>3</v>
      </c>
      <c r="J11" s="25">
        <f t="shared" si="5"/>
        <v>46</v>
      </c>
      <c r="K11" s="29">
        <v>46</v>
      </c>
      <c r="L11" s="53">
        <v>63</v>
      </c>
      <c r="M11" s="28">
        <v>4849</v>
      </c>
      <c r="N11" s="29">
        <v>6273</v>
      </c>
      <c r="O11" s="30">
        <v>5525</v>
      </c>
      <c r="P11" s="31">
        <f t="shared" si="0"/>
        <v>1</v>
      </c>
      <c r="Q11" s="32">
        <f t="shared" si="6"/>
        <v>0.8333333333333334</v>
      </c>
      <c r="R11" s="32">
        <f t="shared" si="1"/>
        <v>1.4</v>
      </c>
      <c r="S11" s="32">
        <f t="shared" si="2"/>
        <v>2.3636363636363638</v>
      </c>
      <c r="T11" s="32">
        <f t="shared" si="3"/>
        <v>0.5</v>
      </c>
      <c r="U11" s="32">
        <f t="shared" si="7"/>
        <v>0</v>
      </c>
      <c r="V11" s="216">
        <f t="shared" si="4"/>
        <v>0.75</v>
      </c>
      <c r="W11" s="34">
        <f t="shared" si="8"/>
        <v>1.2432432432432432</v>
      </c>
      <c r="X11" s="54">
        <v>1.2432432432432432</v>
      </c>
      <c r="Y11" s="258">
        <v>1.7027027027027026</v>
      </c>
      <c r="Z11" s="264">
        <v>1.5961158657011192</v>
      </c>
      <c r="AA11" s="36">
        <v>2.07029703</v>
      </c>
      <c r="AB11" s="37">
        <v>1.82705026</v>
      </c>
    </row>
    <row r="12" spans="1:28" s="140" customFormat="1" ht="13.5" customHeight="1">
      <c r="A12" s="404"/>
      <c r="B12" s="129" t="s">
        <v>7</v>
      </c>
      <c r="C12" s="28">
        <v>2</v>
      </c>
      <c r="D12" s="29">
        <v>7</v>
      </c>
      <c r="E12" s="29">
        <v>6</v>
      </c>
      <c r="F12" s="29">
        <v>26</v>
      </c>
      <c r="G12" s="29">
        <v>3</v>
      </c>
      <c r="H12" s="29">
        <v>0</v>
      </c>
      <c r="I12" s="53">
        <v>0</v>
      </c>
      <c r="J12" s="25">
        <f t="shared" si="5"/>
        <v>44</v>
      </c>
      <c r="K12" s="29">
        <v>35</v>
      </c>
      <c r="L12" s="53">
        <v>50</v>
      </c>
      <c r="M12" s="28">
        <v>5148</v>
      </c>
      <c r="N12" s="29">
        <v>6524</v>
      </c>
      <c r="O12" s="30">
        <v>7082</v>
      </c>
      <c r="P12" s="31">
        <f t="shared" si="0"/>
        <v>0.6666666666666666</v>
      </c>
      <c r="Q12" s="32">
        <f t="shared" si="6"/>
        <v>1.1666666666666667</v>
      </c>
      <c r="R12" s="32">
        <f t="shared" si="1"/>
        <v>1.2</v>
      </c>
      <c r="S12" s="32">
        <f t="shared" si="2"/>
        <v>2.3636363636363638</v>
      </c>
      <c r="T12" s="32">
        <f t="shared" si="3"/>
        <v>0.75</v>
      </c>
      <c r="U12" s="32">
        <f t="shared" si="7"/>
        <v>0</v>
      </c>
      <c r="V12" s="216">
        <f t="shared" si="4"/>
        <v>0</v>
      </c>
      <c r="W12" s="34">
        <f t="shared" si="8"/>
        <v>1.1891891891891893</v>
      </c>
      <c r="X12" s="54">
        <v>0.9459459459459459</v>
      </c>
      <c r="Y12" s="258">
        <v>1.3513513513513513</v>
      </c>
      <c r="Z12" s="264">
        <v>1.6956521739130435</v>
      </c>
      <c r="AA12" s="36">
        <v>2.14746544</v>
      </c>
      <c r="AB12" s="37">
        <v>2.33961018</v>
      </c>
    </row>
    <row r="13" spans="1:28" s="140" customFormat="1" ht="13.5" customHeight="1">
      <c r="A13" s="402">
        <v>3</v>
      </c>
      <c r="B13" s="139" t="s">
        <v>8</v>
      </c>
      <c r="C13" s="63">
        <v>8</v>
      </c>
      <c r="D13" s="64">
        <v>7</v>
      </c>
      <c r="E13" s="64">
        <v>13</v>
      </c>
      <c r="F13" s="64">
        <v>16</v>
      </c>
      <c r="G13" s="64">
        <v>3</v>
      </c>
      <c r="H13" s="64">
        <v>2</v>
      </c>
      <c r="I13" s="65">
        <v>1</v>
      </c>
      <c r="J13" s="212">
        <f t="shared" si="5"/>
        <v>50</v>
      </c>
      <c r="K13" s="64">
        <v>56</v>
      </c>
      <c r="L13" s="65">
        <v>79</v>
      </c>
      <c r="M13" s="63">
        <v>5341</v>
      </c>
      <c r="N13" s="64">
        <v>7569</v>
      </c>
      <c r="O13" s="66">
        <v>7495</v>
      </c>
      <c r="P13" s="83">
        <f t="shared" si="0"/>
        <v>2.6666666666666665</v>
      </c>
      <c r="Q13" s="84">
        <f t="shared" si="6"/>
        <v>1.1666666666666667</v>
      </c>
      <c r="R13" s="84">
        <f t="shared" si="1"/>
        <v>2.6</v>
      </c>
      <c r="S13" s="84">
        <f t="shared" si="2"/>
        <v>1.4545454545454546</v>
      </c>
      <c r="T13" s="84">
        <f t="shared" si="3"/>
        <v>0.75</v>
      </c>
      <c r="U13" s="84">
        <f t="shared" si="7"/>
        <v>0.5</v>
      </c>
      <c r="V13" s="215">
        <f t="shared" si="4"/>
        <v>0.25</v>
      </c>
      <c r="W13" s="86">
        <f t="shared" si="8"/>
        <v>1.3513513513513513</v>
      </c>
      <c r="X13" s="67">
        <v>1.5135135135135136</v>
      </c>
      <c r="Y13" s="259">
        <v>2.135135135135135</v>
      </c>
      <c r="Z13" s="265">
        <v>1.7580645161290323</v>
      </c>
      <c r="AA13" s="57">
        <v>2.49719565</v>
      </c>
      <c r="AB13" s="58">
        <v>2.47604889</v>
      </c>
    </row>
    <row r="14" spans="1:28" s="140" customFormat="1" ht="13.5" customHeight="1">
      <c r="A14" s="402"/>
      <c r="B14" s="129" t="s">
        <v>9</v>
      </c>
      <c r="C14" s="28">
        <v>5</v>
      </c>
      <c r="D14" s="29">
        <v>4</v>
      </c>
      <c r="E14" s="29">
        <v>5</v>
      </c>
      <c r="F14" s="29">
        <v>15</v>
      </c>
      <c r="G14" s="29">
        <v>2</v>
      </c>
      <c r="H14" s="29">
        <v>2</v>
      </c>
      <c r="I14" s="53">
        <v>3</v>
      </c>
      <c r="J14" s="25">
        <f t="shared" si="5"/>
        <v>36</v>
      </c>
      <c r="K14" s="29">
        <v>67</v>
      </c>
      <c r="L14" s="53">
        <v>85</v>
      </c>
      <c r="M14" s="28">
        <v>5381</v>
      </c>
      <c r="N14" s="29">
        <v>8079</v>
      </c>
      <c r="O14" s="30">
        <v>8042</v>
      </c>
      <c r="P14" s="31">
        <f t="shared" si="0"/>
        <v>1.6666666666666667</v>
      </c>
      <c r="Q14" s="32">
        <f t="shared" si="6"/>
        <v>0.6666666666666666</v>
      </c>
      <c r="R14" s="32">
        <f t="shared" si="1"/>
        <v>1</v>
      </c>
      <c r="S14" s="32">
        <f t="shared" si="2"/>
        <v>1.3636363636363635</v>
      </c>
      <c r="T14" s="32">
        <f t="shared" si="3"/>
        <v>0.5</v>
      </c>
      <c r="U14" s="32">
        <f t="shared" si="7"/>
        <v>0.5</v>
      </c>
      <c r="V14" s="33">
        <f t="shared" si="4"/>
        <v>0.75</v>
      </c>
      <c r="W14" s="34">
        <f t="shared" si="8"/>
        <v>0.972972972972973</v>
      </c>
      <c r="X14" s="54">
        <v>1.8108108108108107</v>
      </c>
      <c r="Y14" s="258">
        <v>2.2972972972972974</v>
      </c>
      <c r="Z14" s="264">
        <v>1.7729818780889621</v>
      </c>
      <c r="AA14" s="36">
        <v>2.66019098</v>
      </c>
      <c r="AB14" s="37">
        <v>2.65500165</v>
      </c>
    </row>
    <row r="15" spans="1:28" s="140" customFormat="1" ht="13.5" customHeight="1">
      <c r="A15" s="402"/>
      <c r="B15" s="129" t="s">
        <v>10</v>
      </c>
      <c r="C15" s="28">
        <v>5</v>
      </c>
      <c r="D15" s="29">
        <v>5</v>
      </c>
      <c r="E15" s="29">
        <v>2</v>
      </c>
      <c r="F15" s="29">
        <v>16</v>
      </c>
      <c r="G15" s="29">
        <v>1</v>
      </c>
      <c r="H15" s="29">
        <v>0</v>
      </c>
      <c r="I15" s="53">
        <v>10</v>
      </c>
      <c r="J15" s="25">
        <f t="shared" si="5"/>
        <v>39</v>
      </c>
      <c r="K15" s="29">
        <v>79</v>
      </c>
      <c r="L15" s="53">
        <v>65</v>
      </c>
      <c r="M15" s="28">
        <v>4894</v>
      </c>
      <c r="N15" s="29">
        <v>8069</v>
      </c>
      <c r="O15" s="30">
        <v>8116</v>
      </c>
      <c r="P15" s="31">
        <f t="shared" si="0"/>
        <v>1.6666666666666667</v>
      </c>
      <c r="Q15" s="32">
        <f t="shared" si="6"/>
        <v>0.8333333333333334</v>
      </c>
      <c r="R15" s="32">
        <f t="shared" si="1"/>
        <v>0.4</v>
      </c>
      <c r="S15" s="32">
        <f t="shared" si="2"/>
        <v>1.4545454545454546</v>
      </c>
      <c r="T15" s="32">
        <f t="shared" si="3"/>
        <v>0.25</v>
      </c>
      <c r="U15" s="32">
        <f t="shared" si="7"/>
        <v>0</v>
      </c>
      <c r="V15" s="33">
        <f t="shared" si="4"/>
        <v>2.5</v>
      </c>
      <c r="W15" s="34">
        <f t="shared" si="8"/>
        <v>1.054054054054054</v>
      </c>
      <c r="X15" s="54">
        <v>2.135135135135135</v>
      </c>
      <c r="Y15" s="258">
        <v>1.7567567567567568</v>
      </c>
      <c r="Z15" s="264">
        <v>1.6216037110669317</v>
      </c>
      <c r="AA15" s="36">
        <v>2.66040224</v>
      </c>
      <c r="AB15" s="37">
        <v>2.68031704</v>
      </c>
    </row>
    <row r="16" spans="1:28" s="140" customFormat="1" ht="13.5" customHeight="1">
      <c r="A16" s="402"/>
      <c r="B16" s="129" t="s">
        <v>11</v>
      </c>
      <c r="C16" s="28">
        <v>0</v>
      </c>
      <c r="D16" s="29">
        <v>6</v>
      </c>
      <c r="E16" s="29">
        <v>8</v>
      </c>
      <c r="F16" s="29">
        <v>16</v>
      </c>
      <c r="G16" s="29">
        <v>2</v>
      </c>
      <c r="H16" s="29">
        <v>0</v>
      </c>
      <c r="I16" s="53">
        <v>2</v>
      </c>
      <c r="J16" s="25">
        <f t="shared" si="5"/>
        <v>34</v>
      </c>
      <c r="K16" s="29">
        <v>59</v>
      </c>
      <c r="L16" s="53">
        <v>63</v>
      </c>
      <c r="M16" s="28">
        <v>3691</v>
      </c>
      <c r="N16" s="29">
        <v>7044</v>
      </c>
      <c r="O16" s="30">
        <v>7049</v>
      </c>
      <c r="P16" s="31">
        <f t="shared" si="0"/>
        <v>0</v>
      </c>
      <c r="Q16" s="32">
        <f t="shared" si="6"/>
        <v>1</v>
      </c>
      <c r="R16" s="32">
        <f t="shared" si="1"/>
        <v>1.6</v>
      </c>
      <c r="S16" s="32">
        <f t="shared" si="2"/>
        <v>1.4545454545454546</v>
      </c>
      <c r="T16" s="32">
        <f t="shared" si="3"/>
        <v>0.5</v>
      </c>
      <c r="U16" s="32">
        <f t="shared" si="7"/>
        <v>0</v>
      </c>
      <c r="V16" s="33">
        <f t="shared" si="4"/>
        <v>0.5</v>
      </c>
      <c r="W16" s="34">
        <f t="shared" si="8"/>
        <v>0.918918918918919</v>
      </c>
      <c r="X16" s="54">
        <v>1.5945945945945945</v>
      </c>
      <c r="Y16" s="258">
        <v>1.7027027027027026</v>
      </c>
      <c r="Z16" s="264">
        <v>1.2177499175189705</v>
      </c>
      <c r="AA16" s="36">
        <v>2.32398548</v>
      </c>
      <c r="AB16" s="37">
        <v>2.33024793</v>
      </c>
    </row>
    <row r="17" spans="1:28" s="140" customFormat="1" ht="13.5" customHeight="1">
      <c r="A17" s="402">
        <v>4</v>
      </c>
      <c r="B17" s="139" t="s">
        <v>12</v>
      </c>
      <c r="C17" s="63">
        <v>1</v>
      </c>
      <c r="D17" s="64">
        <v>1</v>
      </c>
      <c r="E17" s="64">
        <v>2</v>
      </c>
      <c r="F17" s="64">
        <v>22</v>
      </c>
      <c r="G17" s="64">
        <v>1</v>
      </c>
      <c r="H17" s="64">
        <v>0</v>
      </c>
      <c r="I17" s="65">
        <v>4</v>
      </c>
      <c r="J17" s="212">
        <f t="shared" si="5"/>
        <v>31</v>
      </c>
      <c r="K17" s="64">
        <v>60</v>
      </c>
      <c r="L17" s="65">
        <v>39</v>
      </c>
      <c r="M17" s="63">
        <v>3426</v>
      </c>
      <c r="N17" s="64">
        <v>5827</v>
      </c>
      <c r="O17" s="66">
        <v>5620</v>
      </c>
      <c r="P17" s="83">
        <f t="shared" si="0"/>
        <v>0.3333333333333333</v>
      </c>
      <c r="Q17" s="84">
        <f t="shared" si="6"/>
        <v>0.16666666666666666</v>
      </c>
      <c r="R17" s="84">
        <f t="shared" si="1"/>
        <v>0.4</v>
      </c>
      <c r="S17" s="84">
        <f t="shared" si="2"/>
        <v>2</v>
      </c>
      <c r="T17" s="84">
        <f t="shared" si="3"/>
        <v>0.25</v>
      </c>
      <c r="U17" s="84">
        <f t="shared" si="7"/>
        <v>0</v>
      </c>
      <c r="V17" s="85">
        <f t="shared" si="4"/>
        <v>1</v>
      </c>
      <c r="W17" s="86">
        <f t="shared" si="8"/>
        <v>0.8378378378378378</v>
      </c>
      <c r="X17" s="67">
        <v>1.6216216216216217</v>
      </c>
      <c r="Y17" s="259">
        <v>1.054054054054054</v>
      </c>
      <c r="Z17" s="265">
        <v>1.1310663585341696</v>
      </c>
      <c r="AA17" s="57">
        <v>1.92500826</v>
      </c>
      <c r="AB17" s="58">
        <v>1.86525058</v>
      </c>
    </row>
    <row r="18" spans="1:28" s="145" customFormat="1" ht="13.5" customHeight="1">
      <c r="A18" s="402"/>
      <c r="B18" s="129" t="s">
        <v>13</v>
      </c>
      <c r="C18" s="74">
        <v>1</v>
      </c>
      <c r="D18" s="75">
        <v>1</v>
      </c>
      <c r="E18" s="75">
        <v>1</v>
      </c>
      <c r="F18" s="75">
        <v>15</v>
      </c>
      <c r="G18" s="75">
        <v>0</v>
      </c>
      <c r="H18" s="75">
        <v>0</v>
      </c>
      <c r="I18" s="76">
        <v>4</v>
      </c>
      <c r="J18" s="25">
        <f t="shared" si="5"/>
        <v>22</v>
      </c>
      <c r="K18" s="75">
        <v>43</v>
      </c>
      <c r="L18" s="53">
        <v>51</v>
      </c>
      <c r="M18" s="74">
        <v>3326</v>
      </c>
      <c r="N18" s="75">
        <v>4691</v>
      </c>
      <c r="O18" s="30">
        <v>4733</v>
      </c>
      <c r="P18" s="31">
        <f t="shared" si="0"/>
        <v>0.3333333333333333</v>
      </c>
      <c r="Q18" s="32">
        <f t="shared" si="6"/>
        <v>0.16666666666666666</v>
      </c>
      <c r="R18" s="32">
        <f t="shared" si="1"/>
        <v>0.2</v>
      </c>
      <c r="S18" s="32">
        <f t="shared" si="2"/>
        <v>1.3636363636363635</v>
      </c>
      <c r="T18" s="32">
        <f t="shared" si="3"/>
        <v>0</v>
      </c>
      <c r="U18" s="32">
        <f t="shared" si="7"/>
        <v>0</v>
      </c>
      <c r="V18" s="216">
        <f t="shared" si="4"/>
        <v>1</v>
      </c>
      <c r="W18" s="34">
        <f t="shared" si="8"/>
        <v>0.5945945945945946</v>
      </c>
      <c r="X18" s="32">
        <v>1.162162162162162</v>
      </c>
      <c r="Y18" s="258">
        <v>1.3783783783783783</v>
      </c>
      <c r="Z18" s="264">
        <v>1.0958813838550248</v>
      </c>
      <c r="AA18" s="132">
        <v>1.5461437</v>
      </c>
      <c r="AB18" s="37">
        <v>1.56721854</v>
      </c>
    </row>
    <row r="19" spans="1:28" s="145" customFormat="1" ht="13.5" customHeight="1">
      <c r="A19" s="402"/>
      <c r="B19" s="129" t="s">
        <v>14</v>
      </c>
      <c r="C19" s="74">
        <v>4</v>
      </c>
      <c r="D19" s="75">
        <v>2</v>
      </c>
      <c r="E19" s="75">
        <v>1</v>
      </c>
      <c r="F19" s="75">
        <v>19</v>
      </c>
      <c r="G19" s="75">
        <v>5</v>
      </c>
      <c r="H19" s="75">
        <v>1</v>
      </c>
      <c r="I19" s="76">
        <v>4</v>
      </c>
      <c r="J19" s="25">
        <f t="shared" si="5"/>
        <v>36</v>
      </c>
      <c r="K19" s="75">
        <v>40</v>
      </c>
      <c r="L19" s="53">
        <v>34</v>
      </c>
      <c r="M19" s="74">
        <v>4141</v>
      </c>
      <c r="N19" s="75">
        <v>4874</v>
      </c>
      <c r="O19" s="30">
        <v>5195</v>
      </c>
      <c r="P19" s="31">
        <f t="shared" si="0"/>
        <v>1.3333333333333333</v>
      </c>
      <c r="Q19" s="32">
        <f t="shared" si="6"/>
        <v>0.3333333333333333</v>
      </c>
      <c r="R19" s="32">
        <f t="shared" si="1"/>
        <v>0.2</v>
      </c>
      <c r="S19" s="32">
        <f t="shared" si="2"/>
        <v>1.7272727272727273</v>
      </c>
      <c r="T19" s="32">
        <f t="shared" si="3"/>
        <v>1.25</v>
      </c>
      <c r="U19" s="32">
        <f t="shared" si="7"/>
        <v>0.25</v>
      </c>
      <c r="V19" s="216">
        <f t="shared" si="4"/>
        <v>1</v>
      </c>
      <c r="W19" s="34">
        <f t="shared" si="8"/>
        <v>0.972972972972973</v>
      </c>
      <c r="X19" s="32">
        <v>1.0810810810810811</v>
      </c>
      <c r="Y19" s="258">
        <v>0.918918918918919</v>
      </c>
      <c r="Z19" s="264">
        <v>1.363516628251564</v>
      </c>
      <c r="AA19" s="132">
        <v>1.60751979</v>
      </c>
      <c r="AB19" s="37">
        <v>1.72248011</v>
      </c>
    </row>
    <row r="20" spans="1:28" s="145" customFormat="1" ht="13.5" customHeight="1">
      <c r="A20" s="402"/>
      <c r="B20" s="129" t="s">
        <v>15</v>
      </c>
      <c r="C20" s="74">
        <v>3</v>
      </c>
      <c r="D20" s="75">
        <v>3</v>
      </c>
      <c r="E20" s="75">
        <v>5</v>
      </c>
      <c r="F20" s="75">
        <v>19</v>
      </c>
      <c r="G20" s="75">
        <v>3</v>
      </c>
      <c r="H20" s="75">
        <v>2</v>
      </c>
      <c r="I20" s="76">
        <v>2</v>
      </c>
      <c r="J20" s="25">
        <f t="shared" si="5"/>
        <v>37</v>
      </c>
      <c r="K20" s="75">
        <v>65</v>
      </c>
      <c r="L20" s="53">
        <v>56</v>
      </c>
      <c r="M20" s="74">
        <v>4787</v>
      </c>
      <c r="N20" s="75">
        <v>5755</v>
      </c>
      <c r="O20" s="30">
        <v>6474</v>
      </c>
      <c r="P20" s="31">
        <f t="shared" si="0"/>
        <v>1</v>
      </c>
      <c r="Q20" s="32">
        <f t="shared" si="6"/>
        <v>0.5</v>
      </c>
      <c r="R20" s="32">
        <f t="shared" si="1"/>
        <v>1</v>
      </c>
      <c r="S20" s="32">
        <f t="shared" si="2"/>
        <v>1.7272727272727273</v>
      </c>
      <c r="T20" s="32">
        <f t="shared" si="3"/>
        <v>0.75</v>
      </c>
      <c r="U20" s="32">
        <f t="shared" si="7"/>
        <v>0.5</v>
      </c>
      <c r="V20" s="216">
        <f t="shared" si="4"/>
        <v>0.5</v>
      </c>
      <c r="W20" s="34">
        <f t="shared" si="8"/>
        <v>1</v>
      </c>
      <c r="X20" s="32">
        <v>1.7567567567567568</v>
      </c>
      <c r="Y20" s="258">
        <v>1.5135135135135136</v>
      </c>
      <c r="Z20" s="264">
        <v>1.5777851021753462</v>
      </c>
      <c r="AA20" s="132">
        <v>1.90562914</v>
      </c>
      <c r="AB20" s="37">
        <v>2.13733906</v>
      </c>
    </row>
    <row r="21" spans="1:28" s="145" customFormat="1" ht="13.5" customHeight="1">
      <c r="A21" s="402"/>
      <c r="B21" s="129" t="s">
        <v>16</v>
      </c>
      <c r="C21" s="74">
        <v>2</v>
      </c>
      <c r="D21" s="75">
        <v>1</v>
      </c>
      <c r="E21" s="75">
        <v>3</v>
      </c>
      <c r="F21" s="75">
        <v>16</v>
      </c>
      <c r="G21" s="75">
        <v>3</v>
      </c>
      <c r="H21" s="75">
        <v>1</v>
      </c>
      <c r="I21" s="76">
        <v>2</v>
      </c>
      <c r="J21" s="25">
        <f t="shared" si="5"/>
        <v>28</v>
      </c>
      <c r="K21" s="75">
        <v>67</v>
      </c>
      <c r="L21" s="53">
        <v>81</v>
      </c>
      <c r="M21" s="74">
        <v>4894</v>
      </c>
      <c r="N21" s="75">
        <v>6509</v>
      </c>
      <c r="O21" s="30">
        <v>7297</v>
      </c>
      <c r="P21" s="31">
        <f t="shared" si="0"/>
        <v>0.6666666666666666</v>
      </c>
      <c r="Q21" s="32">
        <f t="shared" si="6"/>
        <v>0.16666666666666666</v>
      </c>
      <c r="R21" s="32">
        <f t="shared" si="1"/>
        <v>0.6</v>
      </c>
      <c r="S21" s="32">
        <f t="shared" si="2"/>
        <v>1.4545454545454546</v>
      </c>
      <c r="T21" s="32">
        <f t="shared" si="3"/>
        <v>0.75</v>
      </c>
      <c r="U21" s="32">
        <f t="shared" si="7"/>
        <v>0.25</v>
      </c>
      <c r="V21" s="216">
        <f t="shared" si="4"/>
        <v>0.5</v>
      </c>
      <c r="W21" s="34">
        <f t="shared" si="8"/>
        <v>0.7567567567567568</v>
      </c>
      <c r="X21" s="32">
        <v>1.8108108108108107</v>
      </c>
      <c r="Y21" s="258">
        <v>2.189189189189189</v>
      </c>
      <c r="Z21" s="266">
        <v>1.6329662996329664</v>
      </c>
      <c r="AA21" s="132">
        <v>2.15173554</v>
      </c>
      <c r="AB21" s="37">
        <v>2.41622517</v>
      </c>
    </row>
    <row r="22" spans="1:28" s="145" customFormat="1" ht="13.5" customHeight="1">
      <c r="A22" s="402">
        <v>5</v>
      </c>
      <c r="B22" s="139" t="s">
        <v>17</v>
      </c>
      <c r="C22" s="80">
        <v>0</v>
      </c>
      <c r="D22" s="81">
        <v>2</v>
      </c>
      <c r="E22" s="81">
        <v>0</v>
      </c>
      <c r="F22" s="81">
        <v>13</v>
      </c>
      <c r="G22" s="81">
        <v>0</v>
      </c>
      <c r="H22" s="81">
        <v>0</v>
      </c>
      <c r="I22" s="82">
        <v>3</v>
      </c>
      <c r="J22" s="212">
        <f t="shared" si="5"/>
        <v>18</v>
      </c>
      <c r="K22" s="81">
        <v>68</v>
      </c>
      <c r="L22" s="65">
        <v>58</v>
      </c>
      <c r="M22" s="80">
        <v>2492</v>
      </c>
      <c r="N22" s="81">
        <v>6141</v>
      </c>
      <c r="O22" s="66">
        <v>6164</v>
      </c>
      <c r="P22" s="83">
        <f t="shared" si="0"/>
        <v>0</v>
      </c>
      <c r="Q22" s="84">
        <f t="shared" si="6"/>
        <v>0.3333333333333333</v>
      </c>
      <c r="R22" s="84">
        <f t="shared" si="1"/>
        <v>0</v>
      </c>
      <c r="S22" s="84">
        <f t="shared" si="2"/>
        <v>1.1818181818181819</v>
      </c>
      <c r="T22" s="84">
        <f t="shared" si="3"/>
        <v>0</v>
      </c>
      <c r="U22" s="84">
        <f t="shared" si="7"/>
        <v>0</v>
      </c>
      <c r="V22" s="215">
        <f t="shared" si="4"/>
        <v>0.75</v>
      </c>
      <c r="W22" s="86">
        <f t="shared" si="8"/>
        <v>0.4864864864864865</v>
      </c>
      <c r="X22" s="84">
        <v>1.837837837837838</v>
      </c>
      <c r="Y22" s="259">
        <v>1.5675675675675675</v>
      </c>
      <c r="Z22" s="264">
        <v>0.8218997361477572</v>
      </c>
      <c r="AA22" s="143">
        <v>2.05866577</v>
      </c>
      <c r="AB22" s="58">
        <v>2.07054081</v>
      </c>
    </row>
    <row r="23" spans="1:28" s="145" customFormat="1" ht="13.5" customHeight="1">
      <c r="A23" s="402"/>
      <c r="B23" s="129" t="s">
        <v>18</v>
      </c>
      <c r="C23" s="74">
        <v>5</v>
      </c>
      <c r="D23" s="75">
        <v>3</v>
      </c>
      <c r="E23" s="75">
        <v>4</v>
      </c>
      <c r="F23" s="75">
        <v>20</v>
      </c>
      <c r="G23" s="75">
        <v>0</v>
      </c>
      <c r="H23" s="75">
        <v>3</v>
      </c>
      <c r="I23" s="76">
        <v>4</v>
      </c>
      <c r="J23" s="25">
        <f t="shared" si="5"/>
        <v>39</v>
      </c>
      <c r="K23" s="75">
        <v>37</v>
      </c>
      <c r="L23" s="53">
        <v>55</v>
      </c>
      <c r="M23" s="74">
        <v>5030</v>
      </c>
      <c r="N23" s="75">
        <v>3584</v>
      </c>
      <c r="O23" s="30">
        <v>5278</v>
      </c>
      <c r="P23" s="31">
        <f t="shared" si="0"/>
        <v>1.6666666666666667</v>
      </c>
      <c r="Q23" s="32">
        <f t="shared" si="6"/>
        <v>0.5</v>
      </c>
      <c r="R23" s="32">
        <f t="shared" si="1"/>
        <v>0.8</v>
      </c>
      <c r="S23" s="32">
        <f t="shared" si="2"/>
        <v>1.8181818181818181</v>
      </c>
      <c r="T23" s="32">
        <f t="shared" si="3"/>
        <v>0</v>
      </c>
      <c r="U23" s="32">
        <f t="shared" si="7"/>
        <v>0.75</v>
      </c>
      <c r="V23" s="33">
        <f t="shared" si="4"/>
        <v>1</v>
      </c>
      <c r="W23" s="34">
        <f t="shared" si="8"/>
        <v>1.054054054054054</v>
      </c>
      <c r="X23" s="32">
        <v>1</v>
      </c>
      <c r="Y23" s="258">
        <v>1.4864864864864864</v>
      </c>
      <c r="Z23" s="264">
        <v>1.6567852437417654</v>
      </c>
      <c r="AA23" s="132">
        <v>1.18479339</v>
      </c>
      <c r="AB23" s="37">
        <v>1.74710361</v>
      </c>
    </row>
    <row r="24" spans="1:28" s="145" customFormat="1" ht="13.5" customHeight="1">
      <c r="A24" s="402"/>
      <c r="B24" s="129" t="s">
        <v>19</v>
      </c>
      <c r="C24" s="74">
        <v>5</v>
      </c>
      <c r="D24" s="75">
        <v>3</v>
      </c>
      <c r="E24" s="75">
        <v>6</v>
      </c>
      <c r="F24" s="75">
        <v>21</v>
      </c>
      <c r="G24" s="75">
        <v>5</v>
      </c>
      <c r="H24" s="75">
        <v>2</v>
      </c>
      <c r="I24" s="76">
        <v>1</v>
      </c>
      <c r="J24" s="25">
        <f t="shared" si="5"/>
        <v>43</v>
      </c>
      <c r="K24" s="75">
        <v>79</v>
      </c>
      <c r="L24" s="53">
        <v>84</v>
      </c>
      <c r="M24" s="74">
        <v>5536</v>
      </c>
      <c r="N24" s="75">
        <v>6140</v>
      </c>
      <c r="O24" s="30">
        <v>8610</v>
      </c>
      <c r="P24" s="31">
        <f t="shared" si="0"/>
        <v>1.6666666666666667</v>
      </c>
      <c r="Q24" s="32">
        <f t="shared" si="6"/>
        <v>0.5</v>
      </c>
      <c r="R24" s="32">
        <f t="shared" si="1"/>
        <v>1.2</v>
      </c>
      <c r="S24" s="32">
        <f t="shared" si="2"/>
        <v>1.9090909090909092</v>
      </c>
      <c r="T24" s="32">
        <f t="shared" si="3"/>
        <v>1.25</v>
      </c>
      <c r="U24" s="32">
        <f t="shared" si="7"/>
        <v>0.5</v>
      </c>
      <c r="V24" s="33">
        <f t="shared" si="4"/>
        <v>0.25</v>
      </c>
      <c r="W24" s="34">
        <f t="shared" si="8"/>
        <v>1.162162162162162</v>
      </c>
      <c r="X24" s="32">
        <v>2.135135135135135</v>
      </c>
      <c r="Y24" s="258">
        <v>2.27027027027027</v>
      </c>
      <c r="Z24" s="264">
        <v>1.8222514812376565</v>
      </c>
      <c r="AA24" s="132">
        <v>2.02573408</v>
      </c>
      <c r="AB24" s="37">
        <v>2.84158416</v>
      </c>
    </row>
    <row r="25" spans="1:28" s="145" customFormat="1" ht="13.5" customHeight="1">
      <c r="A25" s="402"/>
      <c r="B25" s="129" t="s">
        <v>20</v>
      </c>
      <c r="C25" s="74">
        <v>3</v>
      </c>
      <c r="D25" s="75">
        <v>5</v>
      </c>
      <c r="E25" s="75">
        <v>4</v>
      </c>
      <c r="F25" s="75">
        <v>20</v>
      </c>
      <c r="G25" s="75">
        <v>3</v>
      </c>
      <c r="H25" s="75">
        <v>1</v>
      </c>
      <c r="I25" s="76">
        <v>0</v>
      </c>
      <c r="J25" s="25">
        <f t="shared" si="5"/>
        <v>36</v>
      </c>
      <c r="K25" s="75">
        <v>60</v>
      </c>
      <c r="L25" s="53">
        <v>100</v>
      </c>
      <c r="M25" s="74">
        <v>5457</v>
      </c>
      <c r="N25" s="75">
        <v>6958</v>
      </c>
      <c r="O25" s="30">
        <v>9134</v>
      </c>
      <c r="P25" s="31">
        <f t="shared" si="0"/>
        <v>1</v>
      </c>
      <c r="Q25" s="32">
        <f t="shared" si="6"/>
        <v>0.8333333333333334</v>
      </c>
      <c r="R25" s="32">
        <f t="shared" si="1"/>
        <v>0.8</v>
      </c>
      <c r="S25" s="32">
        <f t="shared" si="2"/>
        <v>1.8181818181818181</v>
      </c>
      <c r="T25" s="32">
        <f t="shared" si="3"/>
        <v>0.75</v>
      </c>
      <c r="U25" s="32">
        <f t="shared" si="7"/>
        <v>0.25</v>
      </c>
      <c r="V25" s="33">
        <f t="shared" si="4"/>
        <v>0</v>
      </c>
      <c r="W25" s="34">
        <f t="shared" si="8"/>
        <v>0.972972972972973</v>
      </c>
      <c r="X25" s="32">
        <v>1.6216216216216217</v>
      </c>
      <c r="Y25" s="258">
        <v>2.7027027027027026</v>
      </c>
      <c r="Z25" s="264">
        <v>1.7962475312705728</v>
      </c>
      <c r="AA25" s="132">
        <v>2.30092593</v>
      </c>
      <c r="AB25" s="37">
        <v>3.01750908</v>
      </c>
    </row>
    <row r="26" spans="1:28" s="145" customFormat="1" ht="13.5" customHeight="1">
      <c r="A26" s="402">
        <v>6</v>
      </c>
      <c r="B26" s="139" t="s">
        <v>21</v>
      </c>
      <c r="C26" s="80">
        <v>1</v>
      </c>
      <c r="D26" s="81">
        <v>1</v>
      </c>
      <c r="E26" s="81">
        <v>1</v>
      </c>
      <c r="F26" s="81">
        <v>20</v>
      </c>
      <c r="G26" s="81">
        <v>3</v>
      </c>
      <c r="H26" s="81">
        <v>1</v>
      </c>
      <c r="I26" s="82">
        <v>3</v>
      </c>
      <c r="J26" s="212">
        <f t="shared" si="5"/>
        <v>30</v>
      </c>
      <c r="K26" s="81">
        <v>74</v>
      </c>
      <c r="L26" s="65">
        <v>93</v>
      </c>
      <c r="M26" s="80">
        <v>5651</v>
      </c>
      <c r="N26" s="81">
        <v>6527</v>
      </c>
      <c r="O26" s="66">
        <v>8579</v>
      </c>
      <c r="P26" s="83">
        <f t="shared" si="0"/>
        <v>0.3333333333333333</v>
      </c>
      <c r="Q26" s="84">
        <f t="shared" si="6"/>
        <v>0.16666666666666666</v>
      </c>
      <c r="R26" s="84">
        <f t="shared" si="1"/>
        <v>0.2</v>
      </c>
      <c r="S26" s="84">
        <f t="shared" si="2"/>
        <v>1.8181818181818181</v>
      </c>
      <c r="T26" s="84">
        <f t="shared" si="3"/>
        <v>0.75</v>
      </c>
      <c r="U26" s="84">
        <f t="shared" si="7"/>
        <v>0.25</v>
      </c>
      <c r="V26" s="85">
        <f t="shared" si="4"/>
        <v>0.75</v>
      </c>
      <c r="W26" s="86">
        <f t="shared" si="8"/>
        <v>0.8108108108108109</v>
      </c>
      <c r="X26" s="84">
        <v>2</v>
      </c>
      <c r="Y26" s="259">
        <v>2.5135135135135136</v>
      </c>
      <c r="Z26" s="265">
        <v>1.8588815789473685</v>
      </c>
      <c r="AA26" s="143">
        <v>2.15270449</v>
      </c>
      <c r="AB26" s="58">
        <v>2.83228788</v>
      </c>
    </row>
    <row r="27" spans="1:28" s="145" customFormat="1" ht="13.5" customHeight="1">
      <c r="A27" s="402"/>
      <c r="B27" s="129" t="s">
        <v>22</v>
      </c>
      <c r="C27" s="74">
        <v>2</v>
      </c>
      <c r="D27" s="75">
        <v>6</v>
      </c>
      <c r="E27" s="75">
        <v>0</v>
      </c>
      <c r="F27" s="75">
        <v>21</v>
      </c>
      <c r="G27" s="75">
        <v>2</v>
      </c>
      <c r="H27" s="75">
        <v>4</v>
      </c>
      <c r="I27" s="76">
        <v>0</v>
      </c>
      <c r="J27" s="25">
        <f t="shared" si="5"/>
        <v>35</v>
      </c>
      <c r="K27" s="75">
        <v>89</v>
      </c>
      <c r="L27" s="53">
        <v>93</v>
      </c>
      <c r="M27" s="74">
        <v>6003</v>
      </c>
      <c r="N27" s="75">
        <v>7099</v>
      </c>
      <c r="O27" s="30">
        <v>9493</v>
      </c>
      <c r="P27" s="31">
        <f t="shared" si="0"/>
        <v>0.6666666666666666</v>
      </c>
      <c r="Q27" s="32">
        <f t="shared" si="6"/>
        <v>1</v>
      </c>
      <c r="R27" s="32">
        <f t="shared" si="1"/>
        <v>0</v>
      </c>
      <c r="S27" s="32">
        <f t="shared" si="2"/>
        <v>1.9090909090909092</v>
      </c>
      <c r="T27" s="32">
        <f t="shared" si="3"/>
        <v>0.5</v>
      </c>
      <c r="U27" s="32">
        <f t="shared" si="7"/>
        <v>1</v>
      </c>
      <c r="V27" s="216">
        <f t="shared" si="4"/>
        <v>0</v>
      </c>
      <c r="W27" s="34">
        <f t="shared" si="8"/>
        <v>0.9459459459459459</v>
      </c>
      <c r="X27" s="32">
        <v>2.4054054054054053</v>
      </c>
      <c r="Y27" s="258">
        <v>2.5135135135135136</v>
      </c>
      <c r="Z27" s="264">
        <v>1.9740217033870437</v>
      </c>
      <c r="AA27" s="132">
        <v>2.34290429</v>
      </c>
      <c r="AB27" s="37">
        <v>3.12887278</v>
      </c>
    </row>
    <row r="28" spans="1:28" s="145" customFormat="1" ht="13.5" customHeight="1">
      <c r="A28" s="402"/>
      <c r="B28" s="129" t="s">
        <v>23</v>
      </c>
      <c r="C28" s="74">
        <v>2</v>
      </c>
      <c r="D28" s="75">
        <v>4</v>
      </c>
      <c r="E28" s="75">
        <v>5</v>
      </c>
      <c r="F28" s="75">
        <v>16</v>
      </c>
      <c r="G28" s="75">
        <v>2</v>
      </c>
      <c r="H28" s="75">
        <v>2</v>
      </c>
      <c r="I28" s="76">
        <v>1</v>
      </c>
      <c r="J28" s="25">
        <f t="shared" si="5"/>
        <v>32</v>
      </c>
      <c r="K28" s="75">
        <v>97</v>
      </c>
      <c r="L28" s="53">
        <v>98</v>
      </c>
      <c r="M28" s="74">
        <v>5321</v>
      </c>
      <c r="N28" s="75">
        <v>6870</v>
      </c>
      <c r="O28" s="30">
        <v>8377</v>
      </c>
      <c r="P28" s="31">
        <f t="shared" si="0"/>
        <v>0.6666666666666666</v>
      </c>
      <c r="Q28" s="32">
        <f t="shared" si="6"/>
        <v>0.6666666666666666</v>
      </c>
      <c r="R28" s="32">
        <f t="shared" si="1"/>
        <v>1</v>
      </c>
      <c r="S28" s="32">
        <f t="shared" si="2"/>
        <v>1.4545454545454546</v>
      </c>
      <c r="T28" s="32">
        <f t="shared" si="3"/>
        <v>0.5</v>
      </c>
      <c r="U28" s="32">
        <f t="shared" si="7"/>
        <v>0.5</v>
      </c>
      <c r="V28" s="216">
        <f t="shared" si="4"/>
        <v>0.25</v>
      </c>
      <c r="W28" s="34">
        <f t="shared" si="8"/>
        <v>0.8648648648648649</v>
      </c>
      <c r="X28" s="32">
        <v>2.6216216216216215</v>
      </c>
      <c r="Y28" s="258">
        <v>2.6486486486486487</v>
      </c>
      <c r="Z28" s="264">
        <v>1.7514812376563529</v>
      </c>
      <c r="AA28" s="132">
        <v>2.26732673</v>
      </c>
      <c r="AB28" s="37">
        <v>2.7628628</v>
      </c>
    </row>
    <row r="29" spans="1:28" s="145" customFormat="1" ht="13.5" customHeight="1">
      <c r="A29" s="402"/>
      <c r="B29" s="129" t="s">
        <v>24</v>
      </c>
      <c r="C29" s="74">
        <v>1</v>
      </c>
      <c r="D29" s="75">
        <v>2</v>
      </c>
      <c r="E29" s="75">
        <v>0</v>
      </c>
      <c r="F29" s="75">
        <v>12</v>
      </c>
      <c r="G29" s="75">
        <v>1</v>
      </c>
      <c r="H29" s="75">
        <v>1</v>
      </c>
      <c r="I29" s="76">
        <v>1</v>
      </c>
      <c r="J29" s="25">
        <f t="shared" si="5"/>
        <v>18</v>
      </c>
      <c r="K29" s="75">
        <v>68</v>
      </c>
      <c r="L29" s="53">
        <v>82</v>
      </c>
      <c r="M29" s="74">
        <v>4679</v>
      </c>
      <c r="N29" s="75">
        <v>6031</v>
      </c>
      <c r="O29" s="30">
        <v>7939</v>
      </c>
      <c r="P29" s="31">
        <f t="shared" si="0"/>
        <v>0.3333333333333333</v>
      </c>
      <c r="Q29" s="32">
        <f t="shared" si="6"/>
        <v>0.3333333333333333</v>
      </c>
      <c r="R29" s="32">
        <f t="shared" si="1"/>
        <v>0</v>
      </c>
      <c r="S29" s="32">
        <f t="shared" si="2"/>
        <v>1.0909090909090908</v>
      </c>
      <c r="T29" s="32">
        <f t="shared" si="3"/>
        <v>0.25</v>
      </c>
      <c r="U29" s="32">
        <f t="shared" si="7"/>
        <v>0.25</v>
      </c>
      <c r="V29" s="216">
        <f t="shared" si="4"/>
        <v>0.25</v>
      </c>
      <c r="W29" s="34">
        <f t="shared" si="8"/>
        <v>0.4864864864864865</v>
      </c>
      <c r="X29" s="32">
        <v>1.837837837837838</v>
      </c>
      <c r="Y29" s="258">
        <v>2.2162162162162162</v>
      </c>
      <c r="Z29" s="264">
        <v>1.5437149455625205</v>
      </c>
      <c r="AA29" s="132">
        <v>1.99042904</v>
      </c>
      <c r="AB29" s="37">
        <v>2.62013201</v>
      </c>
    </row>
    <row r="30" spans="1:28" s="145" customFormat="1" ht="13.5" customHeight="1">
      <c r="A30" s="402">
        <v>7</v>
      </c>
      <c r="B30" s="139" t="s">
        <v>25</v>
      </c>
      <c r="C30" s="80">
        <v>1</v>
      </c>
      <c r="D30" s="81">
        <v>3</v>
      </c>
      <c r="E30" s="81">
        <v>5</v>
      </c>
      <c r="F30" s="81">
        <v>8</v>
      </c>
      <c r="G30" s="81">
        <v>2</v>
      </c>
      <c r="H30" s="81">
        <v>1</v>
      </c>
      <c r="I30" s="82">
        <v>0</v>
      </c>
      <c r="J30" s="212">
        <f t="shared" si="5"/>
        <v>20</v>
      </c>
      <c r="K30" s="81">
        <v>49</v>
      </c>
      <c r="L30" s="65">
        <v>57</v>
      </c>
      <c r="M30" s="80">
        <v>4044</v>
      </c>
      <c r="N30" s="81">
        <v>5269</v>
      </c>
      <c r="O30" s="66">
        <v>6758</v>
      </c>
      <c r="P30" s="83">
        <f t="shared" si="0"/>
        <v>0.3333333333333333</v>
      </c>
      <c r="Q30" s="84">
        <f t="shared" si="6"/>
        <v>0.5</v>
      </c>
      <c r="R30" s="84">
        <f t="shared" si="1"/>
        <v>1</v>
      </c>
      <c r="S30" s="84">
        <f t="shared" si="2"/>
        <v>0.7272727272727273</v>
      </c>
      <c r="T30" s="84">
        <f t="shared" si="3"/>
        <v>0.5</v>
      </c>
      <c r="U30" s="84">
        <f t="shared" si="7"/>
        <v>0.25</v>
      </c>
      <c r="V30" s="215">
        <f t="shared" si="4"/>
        <v>0</v>
      </c>
      <c r="W30" s="86">
        <f t="shared" si="8"/>
        <v>0.5405405405405406</v>
      </c>
      <c r="X30" s="84">
        <v>1.3243243243243243</v>
      </c>
      <c r="Y30" s="259">
        <v>1.5405405405405406</v>
      </c>
      <c r="Z30" s="265">
        <v>1.3307008884501481</v>
      </c>
      <c r="AA30" s="143">
        <v>1.73665129</v>
      </c>
      <c r="AB30" s="58">
        <v>2.2333113</v>
      </c>
    </row>
    <row r="31" spans="1:28" s="145" customFormat="1" ht="13.5" customHeight="1">
      <c r="A31" s="402"/>
      <c r="B31" s="129" t="s">
        <v>26</v>
      </c>
      <c r="C31" s="74">
        <v>1</v>
      </c>
      <c r="D31" s="75">
        <v>3</v>
      </c>
      <c r="E31" s="75">
        <v>6</v>
      </c>
      <c r="F31" s="75">
        <v>9</v>
      </c>
      <c r="G31" s="75">
        <v>7</v>
      </c>
      <c r="H31" s="75">
        <v>0</v>
      </c>
      <c r="I31" s="76">
        <v>2</v>
      </c>
      <c r="J31" s="25">
        <f t="shared" si="5"/>
        <v>28</v>
      </c>
      <c r="K31" s="75">
        <v>59</v>
      </c>
      <c r="L31" s="53">
        <v>69</v>
      </c>
      <c r="M31" s="74">
        <v>3613</v>
      </c>
      <c r="N31" s="75">
        <v>4479</v>
      </c>
      <c r="O31" s="30">
        <v>6553</v>
      </c>
      <c r="P31" s="31">
        <f t="shared" si="0"/>
        <v>0.3333333333333333</v>
      </c>
      <c r="Q31" s="32">
        <f t="shared" si="6"/>
        <v>0.5</v>
      </c>
      <c r="R31" s="32">
        <f t="shared" si="1"/>
        <v>1.2</v>
      </c>
      <c r="S31" s="32">
        <f t="shared" si="2"/>
        <v>0.8181818181818182</v>
      </c>
      <c r="T31" s="32">
        <f t="shared" si="3"/>
        <v>1.75</v>
      </c>
      <c r="U31" s="32">
        <f t="shared" si="7"/>
        <v>0</v>
      </c>
      <c r="V31" s="33">
        <f t="shared" si="4"/>
        <v>0.5</v>
      </c>
      <c r="W31" s="34">
        <f t="shared" si="8"/>
        <v>0.7567567567567568</v>
      </c>
      <c r="X31" s="32">
        <v>1.5945945945945945</v>
      </c>
      <c r="Y31" s="258">
        <v>1.864864864864865</v>
      </c>
      <c r="Z31" s="264">
        <v>1.1877054569362262</v>
      </c>
      <c r="AA31" s="132">
        <v>1.47919419</v>
      </c>
      <c r="AB31" s="37">
        <v>2.1605671</v>
      </c>
    </row>
    <row r="32" spans="1:28" s="145" customFormat="1" ht="13.5" customHeight="1">
      <c r="A32" s="402"/>
      <c r="B32" s="129" t="s">
        <v>27</v>
      </c>
      <c r="C32" s="74">
        <v>2</v>
      </c>
      <c r="D32" s="75">
        <v>4</v>
      </c>
      <c r="E32" s="75">
        <v>3</v>
      </c>
      <c r="F32" s="75">
        <v>7</v>
      </c>
      <c r="G32" s="75">
        <v>3</v>
      </c>
      <c r="H32" s="75">
        <v>1</v>
      </c>
      <c r="I32" s="76">
        <v>1</v>
      </c>
      <c r="J32" s="25">
        <f t="shared" si="5"/>
        <v>21</v>
      </c>
      <c r="K32" s="75">
        <v>53</v>
      </c>
      <c r="L32" s="53">
        <v>57</v>
      </c>
      <c r="M32" s="74">
        <v>3217</v>
      </c>
      <c r="N32" s="75">
        <v>4147</v>
      </c>
      <c r="O32" s="30">
        <v>5606</v>
      </c>
      <c r="P32" s="31">
        <f t="shared" si="0"/>
        <v>0.6666666666666666</v>
      </c>
      <c r="Q32" s="32">
        <f t="shared" si="6"/>
        <v>0.6666666666666666</v>
      </c>
      <c r="R32" s="32">
        <f t="shared" si="1"/>
        <v>0.6</v>
      </c>
      <c r="S32" s="32">
        <f t="shared" si="2"/>
        <v>0.6363636363636364</v>
      </c>
      <c r="T32" s="32">
        <f t="shared" si="3"/>
        <v>0.75</v>
      </c>
      <c r="U32" s="32">
        <f t="shared" si="7"/>
        <v>0.25</v>
      </c>
      <c r="V32" s="33">
        <f t="shared" si="4"/>
        <v>0.25</v>
      </c>
      <c r="W32" s="34">
        <f t="shared" si="8"/>
        <v>0.5675675675675675</v>
      </c>
      <c r="X32" s="32">
        <v>1.4324324324324325</v>
      </c>
      <c r="Y32" s="258">
        <v>1.5405405405405406</v>
      </c>
      <c r="Z32" s="264">
        <v>1.0631196298744217</v>
      </c>
      <c r="AA32" s="132">
        <v>1.36864686</v>
      </c>
      <c r="AB32" s="37">
        <v>1.84833498</v>
      </c>
    </row>
    <row r="33" spans="1:28" s="145" customFormat="1" ht="13.5" customHeight="1">
      <c r="A33" s="402"/>
      <c r="B33" s="129" t="s">
        <v>28</v>
      </c>
      <c r="C33" s="74">
        <v>0</v>
      </c>
      <c r="D33" s="75">
        <v>1</v>
      </c>
      <c r="E33" s="75">
        <v>0</v>
      </c>
      <c r="F33" s="75">
        <v>3</v>
      </c>
      <c r="G33" s="75">
        <v>5</v>
      </c>
      <c r="H33" s="75">
        <v>1</v>
      </c>
      <c r="I33" s="76">
        <v>1</v>
      </c>
      <c r="J33" s="25">
        <f t="shared" si="5"/>
        <v>11</v>
      </c>
      <c r="K33" s="75">
        <v>29</v>
      </c>
      <c r="L33" s="53">
        <v>36</v>
      </c>
      <c r="M33" s="74">
        <v>2282</v>
      </c>
      <c r="N33" s="75">
        <v>3642</v>
      </c>
      <c r="O33" s="30">
        <v>4585</v>
      </c>
      <c r="P33" s="31">
        <f t="shared" si="0"/>
        <v>0</v>
      </c>
      <c r="Q33" s="32">
        <f t="shared" si="6"/>
        <v>0.16666666666666666</v>
      </c>
      <c r="R33" s="32">
        <f t="shared" si="1"/>
        <v>0</v>
      </c>
      <c r="S33" s="32">
        <f t="shared" si="2"/>
        <v>0.2727272727272727</v>
      </c>
      <c r="T33" s="32">
        <f t="shared" si="3"/>
        <v>1.25</v>
      </c>
      <c r="U33" s="32">
        <f t="shared" si="7"/>
        <v>0.25</v>
      </c>
      <c r="V33" s="33">
        <f t="shared" si="4"/>
        <v>0.25</v>
      </c>
      <c r="W33" s="34">
        <f t="shared" si="8"/>
        <v>0.2972972972972973</v>
      </c>
      <c r="X33" s="32">
        <v>0.7837837837837838</v>
      </c>
      <c r="Y33" s="258">
        <v>0.972972972972973</v>
      </c>
      <c r="Z33" s="264">
        <v>0.7521423862887278</v>
      </c>
      <c r="AA33" s="132">
        <v>1.20675944</v>
      </c>
      <c r="AB33" s="37">
        <v>1.51821192</v>
      </c>
    </row>
    <row r="34" spans="1:28" s="145" customFormat="1" ht="13.5" customHeight="1">
      <c r="A34" s="402"/>
      <c r="B34" s="129" t="s">
        <v>29</v>
      </c>
      <c r="C34" s="74">
        <v>0</v>
      </c>
      <c r="D34" s="75">
        <v>1</v>
      </c>
      <c r="E34" s="75">
        <v>1</v>
      </c>
      <c r="F34" s="75">
        <v>5</v>
      </c>
      <c r="G34" s="75">
        <v>4</v>
      </c>
      <c r="H34" s="75">
        <v>0</v>
      </c>
      <c r="I34" s="76">
        <v>0</v>
      </c>
      <c r="J34" s="25">
        <f t="shared" si="5"/>
        <v>11</v>
      </c>
      <c r="K34" s="75">
        <v>16</v>
      </c>
      <c r="L34" s="53">
        <v>31</v>
      </c>
      <c r="M34" s="74">
        <v>2093</v>
      </c>
      <c r="N34" s="75">
        <v>2627</v>
      </c>
      <c r="O34" s="30">
        <v>3391</v>
      </c>
      <c r="P34" s="31">
        <f t="shared" si="0"/>
        <v>0</v>
      </c>
      <c r="Q34" s="32">
        <f t="shared" si="6"/>
        <v>0.16666666666666666</v>
      </c>
      <c r="R34" s="32">
        <f t="shared" si="1"/>
        <v>0.2</v>
      </c>
      <c r="S34" s="32">
        <f t="shared" si="2"/>
        <v>0.45454545454545453</v>
      </c>
      <c r="T34" s="32">
        <f t="shared" si="3"/>
        <v>1</v>
      </c>
      <c r="U34" s="32">
        <f t="shared" si="7"/>
        <v>0</v>
      </c>
      <c r="V34" s="33">
        <f t="shared" si="4"/>
        <v>0</v>
      </c>
      <c r="W34" s="34">
        <f t="shared" si="8"/>
        <v>0.2972972972972973</v>
      </c>
      <c r="X34" s="32">
        <v>0.43243243243243246</v>
      </c>
      <c r="Y34" s="258">
        <v>0.8378378378378378</v>
      </c>
      <c r="Z34" s="264">
        <v>0.6896210873146623</v>
      </c>
      <c r="AA34" s="132">
        <v>0.867569353</v>
      </c>
      <c r="AB34" s="37">
        <v>1.11988111</v>
      </c>
    </row>
    <row r="35" spans="1:28" s="145" customFormat="1" ht="13.5" customHeight="1">
      <c r="A35" s="402">
        <v>8</v>
      </c>
      <c r="B35" s="139" t="s">
        <v>30</v>
      </c>
      <c r="C35" s="80">
        <v>0</v>
      </c>
      <c r="D35" s="81">
        <v>0</v>
      </c>
      <c r="E35" s="81">
        <v>4</v>
      </c>
      <c r="F35" s="81">
        <v>5</v>
      </c>
      <c r="G35" s="81">
        <v>3</v>
      </c>
      <c r="H35" s="81">
        <v>2</v>
      </c>
      <c r="I35" s="82">
        <v>0</v>
      </c>
      <c r="J35" s="212">
        <f t="shared" si="5"/>
        <v>14</v>
      </c>
      <c r="K35" s="81">
        <v>16</v>
      </c>
      <c r="L35" s="65">
        <v>27</v>
      </c>
      <c r="M35" s="80">
        <v>1846</v>
      </c>
      <c r="N35" s="81">
        <v>2217</v>
      </c>
      <c r="O35" s="66">
        <v>3108</v>
      </c>
      <c r="P35" s="83">
        <f t="shared" si="0"/>
        <v>0</v>
      </c>
      <c r="Q35" s="84">
        <f t="shared" si="6"/>
        <v>0</v>
      </c>
      <c r="R35" s="84">
        <f t="shared" si="1"/>
        <v>0.8</v>
      </c>
      <c r="S35" s="84">
        <f t="shared" si="2"/>
        <v>0.45454545454545453</v>
      </c>
      <c r="T35" s="84">
        <f t="shared" si="3"/>
        <v>0.75</v>
      </c>
      <c r="U35" s="84">
        <f t="shared" si="7"/>
        <v>0.5</v>
      </c>
      <c r="V35" s="85">
        <f t="shared" si="4"/>
        <v>0</v>
      </c>
      <c r="W35" s="86">
        <f t="shared" si="8"/>
        <v>0.3783783783783784</v>
      </c>
      <c r="X35" s="84">
        <v>0.43243243243243246</v>
      </c>
      <c r="Y35" s="259">
        <v>0.7297297297297297</v>
      </c>
      <c r="Z35" s="265">
        <v>0.6104497354497355</v>
      </c>
      <c r="AA35" s="143">
        <v>0.732166446</v>
      </c>
      <c r="AB35" s="58">
        <v>1.02608121</v>
      </c>
    </row>
    <row r="36" spans="1:28" s="145" customFormat="1" ht="13.5" customHeight="1">
      <c r="A36" s="402"/>
      <c r="B36" s="129" t="s">
        <v>31</v>
      </c>
      <c r="C36" s="74">
        <v>1</v>
      </c>
      <c r="D36" s="75">
        <v>1</v>
      </c>
      <c r="E36" s="75">
        <v>2</v>
      </c>
      <c r="F36" s="75">
        <v>8</v>
      </c>
      <c r="G36" s="75">
        <v>7</v>
      </c>
      <c r="H36" s="75">
        <v>1</v>
      </c>
      <c r="I36" s="76">
        <v>0</v>
      </c>
      <c r="J36" s="25">
        <f t="shared" si="5"/>
        <v>20</v>
      </c>
      <c r="K36" s="75">
        <v>15</v>
      </c>
      <c r="L36" s="53">
        <v>18</v>
      </c>
      <c r="M36" s="74">
        <v>1373</v>
      </c>
      <c r="N36" s="75">
        <v>1843</v>
      </c>
      <c r="O36" s="30">
        <v>2559</v>
      </c>
      <c r="P36" s="31">
        <f t="shared" si="0"/>
        <v>0.3333333333333333</v>
      </c>
      <c r="Q36" s="32">
        <f t="shared" si="6"/>
        <v>0.16666666666666666</v>
      </c>
      <c r="R36" s="32">
        <f t="shared" si="1"/>
        <v>0.4</v>
      </c>
      <c r="S36" s="32">
        <f t="shared" si="2"/>
        <v>0.7272727272727273</v>
      </c>
      <c r="T36" s="32">
        <f t="shared" si="3"/>
        <v>1.75</v>
      </c>
      <c r="U36" s="32">
        <f t="shared" si="7"/>
        <v>0.25</v>
      </c>
      <c r="V36" s="216">
        <f t="shared" si="4"/>
        <v>0</v>
      </c>
      <c r="W36" s="34">
        <f t="shared" si="8"/>
        <v>0.5405405405405406</v>
      </c>
      <c r="X36" s="32">
        <v>0.40540540540540543</v>
      </c>
      <c r="Y36" s="258">
        <v>0.4864864864864865</v>
      </c>
      <c r="Z36" s="264">
        <v>0.46400811084825955</v>
      </c>
      <c r="AA36" s="132">
        <v>0.612495846</v>
      </c>
      <c r="AB36" s="37">
        <v>0.852715761</v>
      </c>
    </row>
    <row r="37" spans="1:28" s="145" customFormat="1" ht="13.5" customHeight="1">
      <c r="A37" s="402"/>
      <c r="B37" s="129" t="s">
        <v>32</v>
      </c>
      <c r="C37" s="74">
        <v>1</v>
      </c>
      <c r="D37" s="75">
        <v>3</v>
      </c>
      <c r="E37" s="75">
        <v>4</v>
      </c>
      <c r="F37" s="75">
        <v>5</v>
      </c>
      <c r="G37" s="75">
        <v>6</v>
      </c>
      <c r="H37" s="75">
        <v>1</v>
      </c>
      <c r="I37" s="76">
        <v>0</v>
      </c>
      <c r="J37" s="25">
        <f t="shared" si="5"/>
        <v>20</v>
      </c>
      <c r="K37" s="75">
        <v>8</v>
      </c>
      <c r="L37" s="53">
        <v>13</v>
      </c>
      <c r="M37" s="74">
        <v>1449</v>
      </c>
      <c r="N37" s="75">
        <v>1288</v>
      </c>
      <c r="O37" s="30">
        <v>1560</v>
      </c>
      <c r="P37" s="31">
        <f aca="true" t="shared" si="9" ref="P37:P56">C37/3</f>
        <v>0.3333333333333333</v>
      </c>
      <c r="Q37" s="32">
        <f t="shared" si="6"/>
        <v>0.5</v>
      </c>
      <c r="R37" s="32">
        <f aca="true" t="shared" si="10" ref="R37:R56">E37/5</f>
        <v>0.8</v>
      </c>
      <c r="S37" s="32">
        <f aca="true" t="shared" si="11" ref="S37:S56">F37/11</f>
        <v>0.45454545454545453</v>
      </c>
      <c r="T37" s="32">
        <f aca="true" t="shared" si="12" ref="T37:T56">G37/4</f>
        <v>1.5</v>
      </c>
      <c r="U37" s="32">
        <f t="shared" si="7"/>
        <v>0.25</v>
      </c>
      <c r="V37" s="216">
        <f aca="true" t="shared" si="13" ref="V37:V56">I37/4</f>
        <v>0</v>
      </c>
      <c r="W37" s="34">
        <f t="shared" si="8"/>
        <v>0.5405405405405406</v>
      </c>
      <c r="X37" s="32">
        <v>0.21621621621621623</v>
      </c>
      <c r="Y37" s="258">
        <v>0.35135135135135137</v>
      </c>
      <c r="Z37" s="264">
        <v>0.4859154929577465</v>
      </c>
      <c r="AA37" s="132">
        <v>0.44170096</v>
      </c>
      <c r="AB37" s="37">
        <v>0.533333333</v>
      </c>
    </row>
    <row r="38" spans="1:28" s="145" customFormat="1" ht="13.5" customHeight="1">
      <c r="A38" s="402"/>
      <c r="B38" s="129" t="s">
        <v>33</v>
      </c>
      <c r="C38" s="74">
        <v>0</v>
      </c>
      <c r="D38" s="75">
        <v>2</v>
      </c>
      <c r="E38" s="75">
        <v>3</v>
      </c>
      <c r="F38" s="75">
        <v>3</v>
      </c>
      <c r="G38" s="75">
        <v>8</v>
      </c>
      <c r="H38" s="75">
        <v>2</v>
      </c>
      <c r="I38" s="76">
        <v>0</v>
      </c>
      <c r="J38" s="25">
        <f t="shared" si="5"/>
        <v>18</v>
      </c>
      <c r="K38" s="75">
        <v>13</v>
      </c>
      <c r="L38" s="53">
        <v>14</v>
      </c>
      <c r="M38" s="74">
        <v>1578</v>
      </c>
      <c r="N38" s="75">
        <v>1550</v>
      </c>
      <c r="O38" s="30">
        <v>2106</v>
      </c>
      <c r="P38" s="31">
        <f t="shared" si="9"/>
        <v>0</v>
      </c>
      <c r="Q38" s="32">
        <f t="shared" si="6"/>
        <v>0.3333333333333333</v>
      </c>
      <c r="R38" s="32">
        <f t="shared" si="10"/>
        <v>0.6</v>
      </c>
      <c r="S38" s="32">
        <f t="shared" si="11"/>
        <v>0.2727272727272727</v>
      </c>
      <c r="T38" s="32">
        <f t="shared" si="12"/>
        <v>2</v>
      </c>
      <c r="U38" s="32">
        <f t="shared" si="7"/>
        <v>0.5</v>
      </c>
      <c r="V38" s="216">
        <f t="shared" si="13"/>
        <v>0</v>
      </c>
      <c r="W38" s="34">
        <f t="shared" si="8"/>
        <v>0.4864864864864865</v>
      </c>
      <c r="X38" s="32">
        <v>0.35135135135135137</v>
      </c>
      <c r="Y38" s="258">
        <v>0.3783783783783784</v>
      </c>
      <c r="Z38" s="264">
        <v>0.5244267198404786</v>
      </c>
      <c r="AA38" s="132">
        <v>0.5189153</v>
      </c>
      <c r="AB38" s="37">
        <v>0.703877005</v>
      </c>
    </row>
    <row r="39" spans="1:28" s="145" customFormat="1" ht="13.5" customHeight="1">
      <c r="A39" s="402">
        <v>9</v>
      </c>
      <c r="B39" s="139" t="s">
        <v>34</v>
      </c>
      <c r="C39" s="80">
        <v>0</v>
      </c>
      <c r="D39" s="81">
        <v>3</v>
      </c>
      <c r="E39" s="81">
        <v>3</v>
      </c>
      <c r="F39" s="81">
        <v>8</v>
      </c>
      <c r="G39" s="81">
        <v>8</v>
      </c>
      <c r="H39" s="81">
        <v>4</v>
      </c>
      <c r="I39" s="82">
        <v>0</v>
      </c>
      <c r="J39" s="212">
        <f t="shared" si="5"/>
        <v>26</v>
      </c>
      <c r="K39" s="81">
        <v>17</v>
      </c>
      <c r="L39" s="65">
        <v>13</v>
      </c>
      <c r="M39" s="80">
        <v>1767</v>
      </c>
      <c r="N39" s="81">
        <v>1687</v>
      </c>
      <c r="O39" s="66">
        <v>2293</v>
      </c>
      <c r="P39" s="83">
        <f t="shared" si="9"/>
        <v>0</v>
      </c>
      <c r="Q39" s="84">
        <f t="shared" si="6"/>
        <v>0.5</v>
      </c>
      <c r="R39" s="84">
        <f t="shared" si="10"/>
        <v>0.6</v>
      </c>
      <c r="S39" s="84">
        <f t="shared" si="11"/>
        <v>0.7272727272727273</v>
      </c>
      <c r="T39" s="84">
        <f t="shared" si="12"/>
        <v>2</v>
      </c>
      <c r="U39" s="84">
        <f t="shared" si="7"/>
        <v>1</v>
      </c>
      <c r="V39" s="215">
        <f t="shared" si="13"/>
        <v>0</v>
      </c>
      <c r="W39" s="86">
        <f t="shared" si="8"/>
        <v>0.7027027027027027</v>
      </c>
      <c r="X39" s="84">
        <v>0.4594594594594595</v>
      </c>
      <c r="Y39" s="259">
        <v>0.35135135135135137</v>
      </c>
      <c r="Z39" s="265">
        <v>0.582591493570722</v>
      </c>
      <c r="AA39" s="143">
        <v>0.55768595</v>
      </c>
      <c r="AB39" s="58">
        <v>0.758518028</v>
      </c>
    </row>
    <row r="40" spans="1:28" s="145" customFormat="1" ht="13.5" customHeight="1">
      <c r="A40" s="402"/>
      <c r="B40" s="129" t="s">
        <v>35</v>
      </c>
      <c r="C40" s="74">
        <v>0</v>
      </c>
      <c r="D40" s="75">
        <v>4</v>
      </c>
      <c r="E40" s="75">
        <v>3</v>
      </c>
      <c r="F40" s="75">
        <v>4</v>
      </c>
      <c r="G40" s="75">
        <v>10</v>
      </c>
      <c r="H40" s="75">
        <v>2</v>
      </c>
      <c r="I40" s="76">
        <v>0</v>
      </c>
      <c r="J40" s="25">
        <f t="shared" si="5"/>
        <v>23</v>
      </c>
      <c r="K40" s="75">
        <v>21</v>
      </c>
      <c r="L40" s="53">
        <v>29</v>
      </c>
      <c r="M40" s="74">
        <v>1823</v>
      </c>
      <c r="N40" s="75">
        <v>1740</v>
      </c>
      <c r="O40" s="30">
        <v>2552</v>
      </c>
      <c r="P40" s="31">
        <f t="shared" si="9"/>
        <v>0</v>
      </c>
      <c r="Q40" s="32">
        <f t="shared" si="6"/>
        <v>0.6666666666666666</v>
      </c>
      <c r="R40" s="32">
        <f t="shared" si="10"/>
        <v>0.6</v>
      </c>
      <c r="S40" s="32">
        <f t="shared" si="11"/>
        <v>0.36363636363636365</v>
      </c>
      <c r="T40" s="32">
        <f t="shared" si="12"/>
        <v>2.5</v>
      </c>
      <c r="U40" s="32">
        <f t="shared" si="7"/>
        <v>0.5</v>
      </c>
      <c r="V40" s="33">
        <f t="shared" si="13"/>
        <v>0</v>
      </c>
      <c r="W40" s="34">
        <f t="shared" si="8"/>
        <v>0.6216216216216216</v>
      </c>
      <c r="X40" s="32">
        <v>0.5675675675675675</v>
      </c>
      <c r="Y40" s="258">
        <v>0.7837837837837838</v>
      </c>
      <c r="Z40" s="264">
        <v>0.6020475561426685</v>
      </c>
      <c r="AA40" s="132">
        <v>0.573311367</v>
      </c>
      <c r="AB40" s="37">
        <v>0.842522285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2</v>
      </c>
      <c r="E41" s="75">
        <v>4</v>
      </c>
      <c r="F41" s="75">
        <v>5</v>
      </c>
      <c r="G41" s="75">
        <v>19</v>
      </c>
      <c r="H41" s="75">
        <v>1</v>
      </c>
      <c r="I41" s="76">
        <v>0</v>
      </c>
      <c r="J41" s="25">
        <f t="shared" si="5"/>
        <v>31</v>
      </c>
      <c r="K41" s="75">
        <v>12</v>
      </c>
      <c r="L41" s="53">
        <v>32</v>
      </c>
      <c r="M41" s="74">
        <v>1956</v>
      </c>
      <c r="N41" s="75">
        <v>1849</v>
      </c>
      <c r="O41" s="30">
        <v>2683</v>
      </c>
      <c r="P41" s="31">
        <f t="shared" si="9"/>
        <v>0</v>
      </c>
      <c r="Q41" s="32">
        <f t="shared" si="6"/>
        <v>0.3333333333333333</v>
      </c>
      <c r="R41" s="32">
        <f t="shared" si="10"/>
        <v>0.8</v>
      </c>
      <c r="S41" s="32">
        <f t="shared" si="11"/>
        <v>0.45454545454545453</v>
      </c>
      <c r="T41" s="32">
        <f t="shared" si="12"/>
        <v>4.75</v>
      </c>
      <c r="U41" s="32">
        <f t="shared" si="7"/>
        <v>0.25</v>
      </c>
      <c r="V41" s="33">
        <f t="shared" si="13"/>
        <v>0</v>
      </c>
      <c r="W41" s="34">
        <f t="shared" si="8"/>
        <v>0.8378378378378378</v>
      </c>
      <c r="X41" s="32">
        <v>0.32432432432432434</v>
      </c>
      <c r="Y41" s="258">
        <v>0.8648648648648649</v>
      </c>
      <c r="Z41" s="264">
        <v>0.6483261518064303</v>
      </c>
      <c r="AA41" s="132">
        <v>0.608423824</v>
      </c>
      <c r="AB41" s="37">
        <v>0.891066091</v>
      </c>
    </row>
    <row r="42" spans="1:28" s="145" customFormat="1" ht="13.5" customHeight="1">
      <c r="A42" s="402"/>
      <c r="B42" s="129" t="s">
        <v>37</v>
      </c>
      <c r="C42" s="74">
        <v>0</v>
      </c>
      <c r="D42" s="75">
        <v>3</v>
      </c>
      <c r="E42" s="75">
        <v>3</v>
      </c>
      <c r="F42" s="75">
        <v>1</v>
      </c>
      <c r="G42" s="75">
        <v>10</v>
      </c>
      <c r="H42" s="75">
        <v>1</v>
      </c>
      <c r="I42" s="76">
        <v>0</v>
      </c>
      <c r="J42" s="25">
        <f t="shared" si="5"/>
        <v>18</v>
      </c>
      <c r="K42" s="75">
        <v>17</v>
      </c>
      <c r="L42" s="53">
        <v>30</v>
      </c>
      <c r="M42" s="74">
        <v>1665</v>
      </c>
      <c r="N42" s="75">
        <v>2078</v>
      </c>
      <c r="O42" s="30">
        <v>2435</v>
      </c>
      <c r="P42" s="31">
        <f t="shared" si="9"/>
        <v>0</v>
      </c>
      <c r="Q42" s="32">
        <f t="shared" si="6"/>
        <v>0.5</v>
      </c>
      <c r="R42" s="32">
        <f t="shared" si="10"/>
        <v>0.6</v>
      </c>
      <c r="S42" s="32">
        <f t="shared" si="11"/>
        <v>0.09090909090909091</v>
      </c>
      <c r="T42" s="32">
        <f t="shared" si="12"/>
        <v>2.5</v>
      </c>
      <c r="U42" s="32">
        <f t="shared" si="7"/>
        <v>0.25</v>
      </c>
      <c r="V42" s="33">
        <f t="shared" si="13"/>
        <v>0</v>
      </c>
      <c r="W42" s="34">
        <f t="shared" si="8"/>
        <v>0.4864864864864865</v>
      </c>
      <c r="X42" s="32">
        <v>0.4594594594594595</v>
      </c>
      <c r="Y42" s="258">
        <v>0.8108108108108109</v>
      </c>
      <c r="Z42" s="264">
        <v>0.551142005958292</v>
      </c>
      <c r="AA42" s="132">
        <v>0.693128753</v>
      </c>
      <c r="AB42" s="37">
        <v>0.807360743</v>
      </c>
    </row>
    <row r="43" spans="1:28" s="145" customFormat="1" ht="13.5" customHeight="1">
      <c r="A43" s="402"/>
      <c r="B43" s="134" t="s">
        <v>38</v>
      </c>
      <c r="C43" s="77">
        <v>0</v>
      </c>
      <c r="D43" s="78">
        <v>3</v>
      </c>
      <c r="E43" s="78">
        <v>2</v>
      </c>
      <c r="F43" s="78">
        <v>4</v>
      </c>
      <c r="G43" s="78">
        <v>21</v>
      </c>
      <c r="H43" s="78">
        <v>0</v>
      </c>
      <c r="I43" s="79">
        <v>0</v>
      </c>
      <c r="J43" s="39">
        <f t="shared" si="5"/>
        <v>30</v>
      </c>
      <c r="K43" s="78">
        <v>8</v>
      </c>
      <c r="L43" s="60">
        <v>25</v>
      </c>
      <c r="M43" s="77">
        <v>2299</v>
      </c>
      <c r="N43" s="78">
        <v>1144</v>
      </c>
      <c r="O43" s="44">
        <v>2679</v>
      </c>
      <c r="P43" s="45">
        <f t="shared" si="9"/>
        <v>0</v>
      </c>
      <c r="Q43" s="46">
        <f t="shared" si="6"/>
        <v>0.5</v>
      </c>
      <c r="R43" s="46">
        <f t="shared" si="10"/>
        <v>0.4</v>
      </c>
      <c r="S43" s="46">
        <f t="shared" si="11"/>
        <v>0.36363636363636365</v>
      </c>
      <c r="T43" s="46">
        <f t="shared" si="12"/>
        <v>5.25</v>
      </c>
      <c r="U43" s="46">
        <f t="shared" si="7"/>
        <v>0</v>
      </c>
      <c r="V43" s="47">
        <f t="shared" si="13"/>
        <v>0</v>
      </c>
      <c r="W43" s="48">
        <f t="shared" si="8"/>
        <v>0.8108108108108109</v>
      </c>
      <c r="X43" s="46">
        <v>0.21621621621621623</v>
      </c>
      <c r="Y43" s="260">
        <v>0.6756756756756757</v>
      </c>
      <c r="Z43" s="264">
        <v>0.7592470277410832</v>
      </c>
      <c r="AA43" s="137">
        <v>0.377308707</v>
      </c>
      <c r="AB43" s="51">
        <v>0.886499007</v>
      </c>
    </row>
    <row r="44" spans="1:28" s="145" customFormat="1" ht="13.5" customHeight="1">
      <c r="A44" s="402">
        <v>10</v>
      </c>
      <c r="B44" s="139" t="s">
        <v>39</v>
      </c>
      <c r="C44" s="80">
        <v>0</v>
      </c>
      <c r="D44" s="81">
        <v>3</v>
      </c>
      <c r="E44" s="81">
        <v>2</v>
      </c>
      <c r="F44" s="81">
        <v>4</v>
      </c>
      <c r="G44" s="81">
        <v>17</v>
      </c>
      <c r="H44" s="81">
        <v>4</v>
      </c>
      <c r="I44" s="82">
        <v>1</v>
      </c>
      <c r="J44" s="212">
        <f t="shared" si="5"/>
        <v>31</v>
      </c>
      <c r="K44" s="81">
        <v>16</v>
      </c>
      <c r="L44" s="65">
        <v>38</v>
      </c>
      <c r="M44" s="80">
        <v>2619</v>
      </c>
      <c r="N44" s="81">
        <v>1983</v>
      </c>
      <c r="O44" s="66">
        <v>3353</v>
      </c>
      <c r="P44" s="83">
        <f t="shared" si="9"/>
        <v>0</v>
      </c>
      <c r="Q44" s="84">
        <f t="shared" si="6"/>
        <v>0.5</v>
      </c>
      <c r="R44" s="84">
        <f t="shared" si="10"/>
        <v>0.4</v>
      </c>
      <c r="S44" s="84">
        <f t="shared" si="11"/>
        <v>0.36363636363636365</v>
      </c>
      <c r="T44" s="84">
        <f t="shared" si="12"/>
        <v>4.25</v>
      </c>
      <c r="U44" s="84">
        <f t="shared" si="7"/>
        <v>1</v>
      </c>
      <c r="V44" s="85">
        <f t="shared" si="13"/>
        <v>0.25</v>
      </c>
      <c r="W44" s="86">
        <f t="shared" si="8"/>
        <v>0.8378378378378378</v>
      </c>
      <c r="X44" s="84">
        <v>0.43243243243243246</v>
      </c>
      <c r="Y44" s="259">
        <v>1.027027027027027</v>
      </c>
      <c r="Z44" s="265">
        <v>0.8692333222701626</v>
      </c>
      <c r="AA44" s="143">
        <v>0.651445466</v>
      </c>
      <c r="AB44" s="58">
        <v>1.10806345</v>
      </c>
    </row>
    <row r="45" spans="1:28" s="145" customFormat="1" ht="13.5" customHeight="1">
      <c r="A45" s="402"/>
      <c r="B45" s="129" t="s">
        <v>40</v>
      </c>
      <c r="C45" s="74">
        <v>0</v>
      </c>
      <c r="D45" s="75">
        <v>2</v>
      </c>
      <c r="E45" s="75">
        <v>1</v>
      </c>
      <c r="F45" s="75">
        <v>7</v>
      </c>
      <c r="G45" s="75">
        <v>8</v>
      </c>
      <c r="H45" s="75">
        <v>0</v>
      </c>
      <c r="I45" s="76">
        <v>1</v>
      </c>
      <c r="J45" s="25">
        <f t="shared" si="5"/>
        <v>19</v>
      </c>
      <c r="K45" s="75">
        <v>10</v>
      </c>
      <c r="L45" s="53">
        <v>28</v>
      </c>
      <c r="M45" s="74">
        <v>2167</v>
      </c>
      <c r="N45" s="75">
        <v>2362</v>
      </c>
      <c r="O45" s="30">
        <v>3524</v>
      </c>
      <c r="P45" s="31">
        <f t="shared" si="9"/>
        <v>0</v>
      </c>
      <c r="Q45" s="32">
        <f t="shared" si="6"/>
        <v>0.3333333333333333</v>
      </c>
      <c r="R45" s="32">
        <f t="shared" si="10"/>
        <v>0.2</v>
      </c>
      <c r="S45" s="32">
        <f t="shared" si="11"/>
        <v>0.6363636363636364</v>
      </c>
      <c r="T45" s="32">
        <f t="shared" si="12"/>
        <v>2</v>
      </c>
      <c r="U45" s="32">
        <f t="shared" si="7"/>
        <v>0</v>
      </c>
      <c r="V45" s="216">
        <f t="shared" si="13"/>
        <v>0.25</v>
      </c>
      <c r="W45" s="34">
        <f t="shared" si="8"/>
        <v>0.5135135135135135</v>
      </c>
      <c r="X45" s="32">
        <v>0.2702702702702703</v>
      </c>
      <c r="Y45" s="258">
        <v>0.7567567567567568</v>
      </c>
      <c r="Z45" s="264">
        <v>0.7142386288727752</v>
      </c>
      <c r="AA45" s="132">
        <v>0.779280765</v>
      </c>
      <c r="AB45" s="37">
        <v>1.17154255</v>
      </c>
    </row>
    <row r="46" spans="1:28" s="145" customFormat="1" ht="13.5" customHeight="1">
      <c r="A46" s="402"/>
      <c r="B46" s="129" t="s">
        <v>41</v>
      </c>
      <c r="C46" s="74">
        <v>1</v>
      </c>
      <c r="D46" s="75">
        <v>0</v>
      </c>
      <c r="E46" s="75">
        <v>10</v>
      </c>
      <c r="F46" s="75">
        <v>3</v>
      </c>
      <c r="G46" s="75">
        <v>29</v>
      </c>
      <c r="H46" s="75">
        <v>0</v>
      </c>
      <c r="I46" s="76">
        <v>1</v>
      </c>
      <c r="J46" s="25">
        <f t="shared" si="5"/>
        <v>44</v>
      </c>
      <c r="K46" s="75">
        <v>23</v>
      </c>
      <c r="L46" s="53">
        <v>33</v>
      </c>
      <c r="M46" s="74">
        <v>2817</v>
      </c>
      <c r="N46" s="75">
        <v>1990</v>
      </c>
      <c r="O46" s="30">
        <v>3203</v>
      </c>
      <c r="P46" s="31">
        <f t="shared" si="9"/>
        <v>0.3333333333333333</v>
      </c>
      <c r="Q46" s="32">
        <f t="shared" si="6"/>
        <v>0</v>
      </c>
      <c r="R46" s="32">
        <f t="shared" si="10"/>
        <v>2</v>
      </c>
      <c r="S46" s="32">
        <f t="shared" si="11"/>
        <v>0.2727272727272727</v>
      </c>
      <c r="T46" s="32">
        <f t="shared" si="12"/>
        <v>7.25</v>
      </c>
      <c r="U46" s="32">
        <f t="shared" si="7"/>
        <v>0</v>
      </c>
      <c r="V46" s="216">
        <f t="shared" si="13"/>
        <v>0.25</v>
      </c>
      <c r="W46" s="34">
        <f t="shared" si="8"/>
        <v>1.1891891891891893</v>
      </c>
      <c r="X46" s="32">
        <v>0.6216216216216216</v>
      </c>
      <c r="Y46" s="258">
        <v>0.8918918918918919</v>
      </c>
      <c r="Z46" s="264">
        <v>0.9297029702970298</v>
      </c>
      <c r="AA46" s="132">
        <v>0.653745072</v>
      </c>
      <c r="AB46" s="37">
        <v>1.05989411</v>
      </c>
    </row>
    <row r="47" spans="1:28" s="145" customFormat="1" ht="13.5" customHeight="1">
      <c r="A47" s="402"/>
      <c r="B47" s="129" t="s">
        <v>42</v>
      </c>
      <c r="C47" s="74">
        <v>1</v>
      </c>
      <c r="D47" s="75">
        <v>2</v>
      </c>
      <c r="E47" s="75">
        <v>12</v>
      </c>
      <c r="F47" s="75">
        <v>5</v>
      </c>
      <c r="G47" s="75">
        <v>26</v>
      </c>
      <c r="H47" s="75">
        <v>3</v>
      </c>
      <c r="I47" s="76">
        <v>0</v>
      </c>
      <c r="J47" s="25">
        <f t="shared" si="5"/>
        <v>49</v>
      </c>
      <c r="K47" s="75">
        <v>20</v>
      </c>
      <c r="L47" s="53">
        <v>55</v>
      </c>
      <c r="M47" s="74">
        <v>3201</v>
      </c>
      <c r="N47" s="75">
        <v>2508</v>
      </c>
      <c r="O47" s="30">
        <v>4260</v>
      </c>
      <c r="P47" s="31">
        <f t="shared" si="9"/>
        <v>0.3333333333333333</v>
      </c>
      <c r="Q47" s="32">
        <f t="shared" si="6"/>
        <v>0.3333333333333333</v>
      </c>
      <c r="R47" s="32">
        <f t="shared" si="10"/>
        <v>2.4</v>
      </c>
      <c r="S47" s="32">
        <f t="shared" si="11"/>
        <v>0.45454545454545453</v>
      </c>
      <c r="T47" s="32">
        <f t="shared" si="12"/>
        <v>6.5</v>
      </c>
      <c r="U47" s="32">
        <f t="shared" si="7"/>
        <v>0.75</v>
      </c>
      <c r="V47" s="216">
        <f t="shared" si="13"/>
        <v>0</v>
      </c>
      <c r="W47" s="34">
        <f t="shared" si="8"/>
        <v>1.3243243243243243</v>
      </c>
      <c r="X47" s="32">
        <v>0.5405405405405406</v>
      </c>
      <c r="Y47" s="258">
        <v>1.4864864864864864</v>
      </c>
      <c r="Z47" s="264">
        <v>1.0560870999670076</v>
      </c>
      <c r="AA47" s="132">
        <v>0.824186658</v>
      </c>
      <c r="AB47" s="37">
        <v>1.41199867</v>
      </c>
    </row>
    <row r="48" spans="1:28" s="145" customFormat="1" ht="13.5" customHeight="1">
      <c r="A48" s="402">
        <v>11</v>
      </c>
      <c r="B48" s="139" t="s">
        <v>43</v>
      </c>
      <c r="C48" s="80">
        <v>0</v>
      </c>
      <c r="D48" s="81">
        <v>4</v>
      </c>
      <c r="E48" s="81">
        <v>4</v>
      </c>
      <c r="F48" s="81">
        <v>9</v>
      </c>
      <c r="G48" s="81">
        <v>24</v>
      </c>
      <c r="H48" s="81">
        <v>6</v>
      </c>
      <c r="I48" s="82">
        <v>0</v>
      </c>
      <c r="J48" s="212">
        <f t="shared" si="5"/>
        <v>47</v>
      </c>
      <c r="K48" s="81">
        <v>22</v>
      </c>
      <c r="L48" s="65">
        <v>42</v>
      </c>
      <c r="M48" s="80">
        <v>3498</v>
      </c>
      <c r="N48" s="81">
        <v>2615</v>
      </c>
      <c r="O48" s="66">
        <v>4141</v>
      </c>
      <c r="P48" s="83">
        <f t="shared" si="9"/>
        <v>0</v>
      </c>
      <c r="Q48" s="84">
        <f t="shared" si="6"/>
        <v>0.6666666666666666</v>
      </c>
      <c r="R48" s="84">
        <f t="shared" si="10"/>
        <v>0.8</v>
      </c>
      <c r="S48" s="84">
        <f t="shared" si="11"/>
        <v>0.8181818181818182</v>
      </c>
      <c r="T48" s="84">
        <f t="shared" si="12"/>
        <v>6</v>
      </c>
      <c r="U48" s="84">
        <f t="shared" si="7"/>
        <v>1.5</v>
      </c>
      <c r="V48" s="215">
        <f t="shared" si="13"/>
        <v>0</v>
      </c>
      <c r="W48" s="86">
        <f t="shared" si="8"/>
        <v>1.2702702702702702</v>
      </c>
      <c r="X48" s="84">
        <v>0.5945945945945946</v>
      </c>
      <c r="Y48" s="259">
        <v>1.135135135135135</v>
      </c>
      <c r="Z48" s="265">
        <v>1.1525535420098847</v>
      </c>
      <c r="AA48" s="143">
        <v>0.863321228</v>
      </c>
      <c r="AB48" s="58">
        <v>1.3752906</v>
      </c>
    </row>
    <row r="49" spans="1:28" s="145" customFormat="1" ht="13.5" customHeight="1">
      <c r="A49" s="402"/>
      <c r="B49" s="129" t="s">
        <v>44</v>
      </c>
      <c r="C49" s="74">
        <v>2</v>
      </c>
      <c r="D49" s="75">
        <v>0</v>
      </c>
      <c r="E49" s="75">
        <v>11</v>
      </c>
      <c r="F49" s="75">
        <v>9</v>
      </c>
      <c r="G49" s="75">
        <v>44</v>
      </c>
      <c r="H49" s="75">
        <v>4</v>
      </c>
      <c r="I49" s="76">
        <v>0</v>
      </c>
      <c r="J49" s="25">
        <f t="shared" si="5"/>
        <v>70</v>
      </c>
      <c r="K49" s="75">
        <v>13</v>
      </c>
      <c r="L49" s="76">
        <v>43</v>
      </c>
      <c r="M49" s="74">
        <v>4393</v>
      </c>
      <c r="N49" s="75">
        <v>2226</v>
      </c>
      <c r="O49" s="30">
        <v>4103</v>
      </c>
      <c r="P49" s="31">
        <f t="shared" si="9"/>
        <v>0.6666666666666666</v>
      </c>
      <c r="Q49" s="32">
        <f t="shared" si="6"/>
        <v>0</v>
      </c>
      <c r="R49" s="32">
        <f t="shared" si="10"/>
        <v>2.2</v>
      </c>
      <c r="S49" s="32">
        <f t="shared" si="11"/>
        <v>0.8181818181818182</v>
      </c>
      <c r="T49" s="32">
        <f t="shared" si="12"/>
        <v>11</v>
      </c>
      <c r="U49" s="32">
        <f t="shared" si="7"/>
        <v>1</v>
      </c>
      <c r="V49" s="33">
        <f t="shared" si="13"/>
        <v>0</v>
      </c>
      <c r="W49" s="34">
        <f t="shared" si="8"/>
        <v>1.8918918918918919</v>
      </c>
      <c r="X49" s="32">
        <v>0.35135135135135137</v>
      </c>
      <c r="Y49" s="258">
        <v>1.162162162162162</v>
      </c>
      <c r="Z49" s="264">
        <v>1.446017116524029</v>
      </c>
      <c r="AA49" s="132">
        <v>0.731755424</v>
      </c>
      <c r="AB49" s="37">
        <v>1.35501982</v>
      </c>
    </row>
    <row r="50" spans="1:28" s="145" customFormat="1" ht="13.5" customHeight="1">
      <c r="A50" s="402"/>
      <c r="B50" s="129" t="s">
        <v>45</v>
      </c>
      <c r="C50" s="74">
        <v>2</v>
      </c>
      <c r="D50" s="75">
        <v>0</v>
      </c>
      <c r="E50" s="75">
        <v>11</v>
      </c>
      <c r="F50" s="75">
        <v>11</v>
      </c>
      <c r="G50" s="75">
        <v>19</v>
      </c>
      <c r="H50" s="75">
        <v>7</v>
      </c>
      <c r="I50" s="76">
        <v>1</v>
      </c>
      <c r="J50" s="25">
        <f t="shared" si="5"/>
        <v>51</v>
      </c>
      <c r="K50" s="75">
        <v>23</v>
      </c>
      <c r="L50" s="76">
        <v>39</v>
      </c>
      <c r="M50" s="74">
        <v>4913</v>
      </c>
      <c r="N50" s="75">
        <v>2595</v>
      </c>
      <c r="O50" s="130">
        <v>5116</v>
      </c>
      <c r="P50" s="31">
        <f t="shared" si="9"/>
        <v>0.6666666666666666</v>
      </c>
      <c r="Q50" s="32">
        <f t="shared" si="6"/>
        <v>0</v>
      </c>
      <c r="R50" s="32">
        <f t="shared" si="10"/>
        <v>2.2</v>
      </c>
      <c r="S50" s="32">
        <f t="shared" si="11"/>
        <v>1</v>
      </c>
      <c r="T50" s="32">
        <f t="shared" si="12"/>
        <v>4.75</v>
      </c>
      <c r="U50" s="32">
        <f t="shared" si="7"/>
        <v>1.75</v>
      </c>
      <c r="V50" s="33">
        <f t="shared" si="13"/>
        <v>0.25</v>
      </c>
      <c r="W50" s="34">
        <f t="shared" si="8"/>
        <v>1.3783783783783783</v>
      </c>
      <c r="X50" s="32">
        <v>0.6216216216216216</v>
      </c>
      <c r="Y50" s="258">
        <v>1.054054054054054</v>
      </c>
      <c r="Z50" s="264">
        <v>1.6252067482633146</v>
      </c>
      <c r="AA50" s="132">
        <v>0.853337718</v>
      </c>
      <c r="AB50" s="133">
        <v>1.69347898</v>
      </c>
    </row>
    <row r="51" spans="1:28" s="145" customFormat="1" ht="13.5" customHeight="1">
      <c r="A51" s="402"/>
      <c r="B51" s="129" t="s">
        <v>46</v>
      </c>
      <c r="C51" s="74">
        <v>1</v>
      </c>
      <c r="D51" s="75">
        <v>0</v>
      </c>
      <c r="E51" s="75">
        <v>11</v>
      </c>
      <c r="F51" s="75">
        <v>8</v>
      </c>
      <c r="G51" s="75">
        <v>18</v>
      </c>
      <c r="H51" s="75">
        <v>15</v>
      </c>
      <c r="I51" s="76">
        <v>0</v>
      </c>
      <c r="J51" s="25">
        <f t="shared" si="5"/>
        <v>53</v>
      </c>
      <c r="K51" s="75">
        <v>18</v>
      </c>
      <c r="L51" s="76">
        <v>62</v>
      </c>
      <c r="M51" s="74">
        <v>4716</v>
      </c>
      <c r="N51" s="75">
        <v>2584</v>
      </c>
      <c r="O51" s="130">
        <v>5340</v>
      </c>
      <c r="P51" s="31">
        <f t="shared" si="9"/>
        <v>0.3333333333333333</v>
      </c>
      <c r="Q51" s="32">
        <f t="shared" si="6"/>
        <v>0</v>
      </c>
      <c r="R51" s="32">
        <f t="shared" si="10"/>
        <v>2.2</v>
      </c>
      <c r="S51" s="32">
        <f t="shared" si="11"/>
        <v>0.7272727272727273</v>
      </c>
      <c r="T51" s="32">
        <f t="shared" si="12"/>
        <v>4.5</v>
      </c>
      <c r="U51" s="32">
        <f t="shared" si="7"/>
        <v>3.75</v>
      </c>
      <c r="V51" s="33">
        <f t="shared" si="13"/>
        <v>0</v>
      </c>
      <c r="W51" s="34">
        <f t="shared" si="8"/>
        <v>1.4324324324324325</v>
      </c>
      <c r="X51" s="32">
        <v>0.4864864864864865</v>
      </c>
      <c r="Y51" s="216">
        <v>1.6756756756756757</v>
      </c>
      <c r="Z51" s="264">
        <v>1.5523370638578011</v>
      </c>
      <c r="AA51" s="132">
        <v>0.85336856</v>
      </c>
      <c r="AB51" s="133">
        <v>1.77114428</v>
      </c>
    </row>
    <row r="52" spans="1:28" s="145" customFormat="1" ht="13.5" customHeight="1">
      <c r="A52" s="402">
        <v>12</v>
      </c>
      <c r="B52" s="139" t="s">
        <v>47</v>
      </c>
      <c r="C52" s="80">
        <v>0</v>
      </c>
      <c r="D52" s="81">
        <v>1</v>
      </c>
      <c r="E52" s="81">
        <v>7</v>
      </c>
      <c r="F52" s="81">
        <v>10</v>
      </c>
      <c r="G52" s="81">
        <v>18</v>
      </c>
      <c r="H52" s="81">
        <v>27</v>
      </c>
      <c r="I52" s="82">
        <v>3</v>
      </c>
      <c r="J52" s="212">
        <f t="shared" si="5"/>
        <v>66</v>
      </c>
      <c r="K52" s="81">
        <v>14</v>
      </c>
      <c r="L52" s="82">
        <v>50</v>
      </c>
      <c r="M52" s="80">
        <v>6095</v>
      </c>
      <c r="N52" s="81">
        <v>2491</v>
      </c>
      <c r="O52" s="141">
        <v>5277</v>
      </c>
      <c r="P52" s="83">
        <f t="shared" si="9"/>
        <v>0</v>
      </c>
      <c r="Q52" s="84">
        <f t="shared" si="6"/>
        <v>0.16666666666666666</v>
      </c>
      <c r="R52" s="84">
        <f t="shared" si="10"/>
        <v>1.4</v>
      </c>
      <c r="S52" s="84">
        <f t="shared" si="11"/>
        <v>0.9090909090909091</v>
      </c>
      <c r="T52" s="84">
        <f t="shared" si="12"/>
        <v>4.5</v>
      </c>
      <c r="U52" s="84">
        <f t="shared" si="7"/>
        <v>6.75</v>
      </c>
      <c r="V52" s="85">
        <f t="shared" si="13"/>
        <v>0.75</v>
      </c>
      <c r="W52" s="86">
        <f t="shared" si="8"/>
        <v>1.7837837837837838</v>
      </c>
      <c r="X52" s="84">
        <v>0.3783783783783784</v>
      </c>
      <c r="Y52" s="215">
        <v>1.3513513513513513</v>
      </c>
      <c r="Z52" s="265">
        <v>2.0108874958759486</v>
      </c>
      <c r="AA52" s="143">
        <v>0.818331143</v>
      </c>
      <c r="AB52" s="144">
        <v>1.74619457</v>
      </c>
    </row>
    <row r="53" spans="1:28" s="145" customFormat="1" ht="13.5" customHeight="1">
      <c r="A53" s="402"/>
      <c r="B53" s="129" t="s">
        <v>48</v>
      </c>
      <c r="C53" s="74">
        <v>0</v>
      </c>
      <c r="D53" s="75">
        <v>2</v>
      </c>
      <c r="E53" s="75">
        <v>18</v>
      </c>
      <c r="F53" s="75">
        <v>9</v>
      </c>
      <c r="G53" s="75">
        <v>8</v>
      </c>
      <c r="H53" s="75">
        <v>25</v>
      </c>
      <c r="I53" s="76">
        <v>0</v>
      </c>
      <c r="J53" s="25">
        <f t="shared" si="5"/>
        <v>62</v>
      </c>
      <c r="K53" s="75">
        <v>17</v>
      </c>
      <c r="L53" s="76">
        <v>77</v>
      </c>
      <c r="M53" s="74">
        <v>6505</v>
      </c>
      <c r="N53" s="75">
        <v>2964</v>
      </c>
      <c r="O53" s="130">
        <v>6963</v>
      </c>
      <c r="P53" s="31">
        <f t="shared" si="9"/>
        <v>0</v>
      </c>
      <c r="Q53" s="32">
        <f t="shared" si="6"/>
        <v>0.3333333333333333</v>
      </c>
      <c r="R53" s="32">
        <f t="shared" si="10"/>
        <v>3.6</v>
      </c>
      <c r="S53" s="32">
        <f t="shared" si="11"/>
        <v>0.8181818181818182</v>
      </c>
      <c r="T53" s="32">
        <f t="shared" si="12"/>
        <v>2</v>
      </c>
      <c r="U53" s="32">
        <f t="shared" si="7"/>
        <v>6.25</v>
      </c>
      <c r="V53" s="216">
        <f t="shared" si="13"/>
        <v>0</v>
      </c>
      <c r="W53" s="34">
        <f t="shared" si="8"/>
        <v>1.6756756756756757</v>
      </c>
      <c r="X53" s="32">
        <v>0.4594594594594595</v>
      </c>
      <c r="Y53" s="216">
        <v>2.081081081081081</v>
      </c>
      <c r="Z53" s="264">
        <v>2.1390989805984875</v>
      </c>
      <c r="AA53" s="132">
        <v>0.974679382</v>
      </c>
      <c r="AB53" s="133">
        <v>2.29574679</v>
      </c>
    </row>
    <row r="54" spans="1:28" s="145" customFormat="1" ht="13.5" customHeight="1">
      <c r="A54" s="402"/>
      <c r="B54" s="129" t="s">
        <v>49</v>
      </c>
      <c r="C54" s="74">
        <v>0</v>
      </c>
      <c r="D54" s="75">
        <v>2</v>
      </c>
      <c r="E54" s="75">
        <v>20</v>
      </c>
      <c r="F54" s="75">
        <v>15</v>
      </c>
      <c r="G54" s="75">
        <v>23</v>
      </c>
      <c r="H54" s="75">
        <v>30</v>
      </c>
      <c r="I54" s="76">
        <v>2</v>
      </c>
      <c r="J54" s="25">
        <f t="shared" si="5"/>
        <v>92</v>
      </c>
      <c r="K54" s="75">
        <v>27</v>
      </c>
      <c r="L54" s="76">
        <v>60</v>
      </c>
      <c r="M54" s="74">
        <v>7521</v>
      </c>
      <c r="N54" s="75">
        <v>3224</v>
      </c>
      <c r="O54" s="130">
        <v>7116</v>
      </c>
      <c r="P54" s="31">
        <f t="shared" si="9"/>
        <v>0</v>
      </c>
      <c r="Q54" s="32">
        <f t="shared" si="6"/>
        <v>0.3333333333333333</v>
      </c>
      <c r="R54" s="32">
        <f t="shared" si="10"/>
        <v>4</v>
      </c>
      <c r="S54" s="32">
        <f t="shared" si="11"/>
        <v>1.3636363636363635</v>
      </c>
      <c r="T54" s="32">
        <f t="shared" si="12"/>
        <v>5.75</v>
      </c>
      <c r="U54" s="32">
        <f t="shared" si="7"/>
        <v>7.5</v>
      </c>
      <c r="V54" s="33">
        <f t="shared" si="13"/>
        <v>0.5</v>
      </c>
      <c r="W54" s="34">
        <f t="shared" si="8"/>
        <v>2.4864864864864864</v>
      </c>
      <c r="X54" s="32">
        <v>0.7297297297297297</v>
      </c>
      <c r="Y54" s="216">
        <v>1.6216216216216217</v>
      </c>
      <c r="Z54" s="264">
        <v>2.473199605392963</v>
      </c>
      <c r="AA54" s="132">
        <v>1.05982906</v>
      </c>
      <c r="AB54" s="133">
        <v>2.34774002</v>
      </c>
    </row>
    <row r="55" spans="1:28" s="145" customFormat="1" ht="13.5" customHeight="1">
      <c r="A55" s="402"/>
      <c r="B55" s="129" t="s">
        <v>50</v>
      </c>
      <c r="C55" s="74">
        <v>0</v>
      </c>
      <c r="D55" s="75">
        <v>1</v>
      </c>
      <c r="E55" s="75">
        <v>15</v>
      </c>
      <c r="F55" s="75">
        <v>9</v>
      </c>
      <c r="G55" s="75">
        <v>10</v>
      </c>
      <c r="H55" s="75">
        <v>19</v>
      </c>
      <c r="I55" s="76">
        <v>2</v>
      </c>
      <c r="J55" s="25">
        <f t="shared" si="5"/>
        <v>56</v>
      </c>
      <c r="K55" s="75">
        <v>20</v>
      </c>
      <c r="L55" s="76">
        <v>72</v>
      </c>
      <c r="M55" s="74">
        <v>6839</v>
      </c>
      <c r="N55" s="75">
        <v>3417</v>
      </c>
      <c r="O55" s="130">
        <v>7340</v>
      </c>
      <c r="P55" s="31">
        <f t="shared" si="9"/>
        <v>0</v>
      </c>
      <c r="Q55" s="32">
        <f t="shared" si="6"/>
        <v>0.16666666666666666</v>
      </c>
      <c r="R55" s="32">
        <f t="shared" si="10"/>
        <v>3</v>
      </c>
      <c r="S55" s="32">
        <f t="shared" si="11"/>
        <v>0.8181818181818182</v>
      </c>
      <c r="T55" s="32">
        <f t="shared" si="12"/>
        <v>2.5</v>
      </c>
      <c r="U55" s="32">
        <f t="shared" si="7"/>
        <v>4.75</v>
      </c>
      <c r="V55" s="33">
        <f t="shared" si="13"/>
        <v>0.5</v>
      </c>
      <c r="W55" s="34">
        <f t="shared" si="8"/>
        <v>1.5135135135135136</v>
      </c>
      <c r="X55" s="32">
        <v>0.5405405405405406</v>
      </c>
      <c r="Y55" s="216">
        <v>1.945945945945946</v>
      </c>
      <c r="Z55" s="264">
        <v>2.251152073732719</v>
      </c>
      <c r="AA55" s="132">
        <v>1.12401316</v>
      </c>
      <c r="AB55" s="133">
        <v>2.42404227</v>
      </c>
    </row>
    <row r="56" spans="1:28" s="145" customFormat="1" ht="13.5" customHeight="1">
      <c r="A56" s="402"/>
      <c r="B56" s="129" t="s">
        <v>51</v>
      </c>
      <c r="C56" s="74">
        <v>0</v>
      </c>
      <c r="D56" s="75">
        <v>2</v>
      </c>
      <c r="E56" s="75">
        <v>11</v>
      </c>
      <c r="F56" s="75">
        <v>1</v>
      </c>
      <c r="G56" s="75">
        <v>4</v>
      </c>
      <c r="H56" s="75">
        <v>3</v>
      </c>
      <c r="I56" s="76">
        <v>1</v>
      </c>
      <c r="J56" s="25">
        <f t="shared" si="5"/>
        <v>22</v>
      </c>
      <c r="K56" s="75">
        <v>20</v>
      </c>
      <c r="L56" s="76">
        <v>61</v>
      </c>
      <c r="M56" s="74">
        <v>3525</v>
      </c>
      <c r="N56" s="75">
        <v>3106</v>
      </c>
      <c r="O56" s="130">
        <v>5913</v>
      </c>
      <c r="P56" s="31">
        <f t="shared" si="9"/>
        <v>0</v>
      </c>
      <c r="Q56" s="32">
        <f t="shared" si="6"/>
        <v>0.3333333333333333</v>
      </c>
      <c r="R56" s="32">
        <f t="shared" si="10"/>
        <v>2.2</v>
      </c>
      <c r="S56" s="32">
        <f t="shared" si="11"/>
        <v>0.09090909090909091</v>
      </c>
      <c r="T56" s="32">
        <f t="shared" si="12"/>
        <v>1</v>
      </c>
      <c r="U56" s="32">
        <f t="shared" si="7"/>
        <v>0.75</v>
      </c>
      <c r="V56" s="33">
        <f t="shared" si="13"/>
        <v>0.25</v>
      </c>
      <c r="W56" s="34">
        <f t="shared" si="8"/>
        <v>0.5945945945945946</v>
      </c>
      <c r="X56" s="32">
        <v>0.5405405405405406</v>
      </c>
      <c r="Y56" s="216">
        <v>1.6486486486486487</v>
      </c>
      <c r="Z56" s="264">
        <v>1.1753917972657553</v>
      </c>
      <c r="AA56" s="132">
        <v>1.02238315</v>
      </c>
      <c r="AB56" s="133">
        <v>1.96314741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>SUM(C57:I57)</f>
        <v>0</v>
      </c>
      <c r="K57" s="29">
        <v>14</v>
      </c>
      <c r="L57" s="327"/>
      <c r="M57" s="347"/>
      <c r="N57" s="29">
        <v>1530</v>
      </c>
      <c r="O57" s="328"/>
      <c r="P57" s="220"/>
      <c r="Q57" s="217"/>
      <c r="R57" s="217"/>
      <c r="S57" s="217"/>
      <c r="T57" s="217"/>
      <c r="U57" s="217"/>
      <c r="V57" s="218"/>
      <c r="W57" s="251">
        <f t="shared" si="8"/>
        <v>0</v>
      </c>
      <c r="X57" s="54">
        <v>0.3783783783783784</v>
      </c>
      <c r="Y57" s="330"/>
      <c r="Z57" s="349"/>
      <c r="AA57" s="36">
        <v>0.512562814</v>
      </c>
      <c r="AB57" s="329"/>
    </row>
    <row r="58" spans="1:28" s="145" customFormat="1" ht="15.75" customHeight="1">
      <c r="A58" s="415" t="s">
        <v>60</v>
      </c>
      <c r="B58" s="420"/>
      <c r="C58" s="87">
        <f>SUM(C5:C57)</f>
        <v>80</v>
      </c>
      <c r="D58" s="88">
        <f aca="true" t="shared" si="14" ref="D58:I58">SUM(D5:D57)</f>
        <v>162</v>
      </c>
      <c r="E58" s="88">
        <f t="shared" si="14"/>
        <v>292</v>
      </c>
      <c r="F58" s="88">
        <f t="shared" si="14"/>
        <v>590</v>
      </c>
      <c r="G58" s="88">
        <f t="shared" si="14"/>
        <v>428</v>
      </c>
      <c r="H58" s="88">
        <f t="shared" si="14"/>
        <v>190</v>
      </c>
      <c r="I58" s="89">
        <f t="shared" si="14"/>
        <v>94</v>
      </c>
      <c r="J58" s="87">
        <f aca="true" t="shared" si="15" ref="J58:P58">SUM(J5:J57)</f>
        <v>1836</v>
      </c>
      <c r="K58" s="88">
        <f t="shared" si="15"/>
        <v>2016</v>
      </c>
      <c r="L58" s="89">
        <f t="shared" si="15"/>
        <v>2743</v>
      </c>
      <c r="M58" s="87">
        <f t="shared" si="15"/>
        <v>202579</v>
      </c>
      <c r="N58" s="88">
        <f t="shared" si="15"/>
        <v>221732</v>
      </c>
      <c r="O58" s="146">
        <f t="shared" si="15"/>
        <v>278990</v>
      </c>
      <c r="P58" s="93">
        <f t="shared" si="15"/>
        <v>26.666666666666664</v>
      </c>
      <c r="Q58" s="94">
        <f aca="true" t="shared" si="16" ref="Q58:V58">SUM(Q5:Q57)</f>
        <v>27</v>
      </c>
      <c r="R58" s="94">
        <f t="shared" si="16"/>
        <v>58.40000000000001</v>
      </c>
      <c r="S58" s="94">
        <f t="shared" si="16"/>
        <v>53.63636363636364</v>
      </c>
      <c r="T58" s="94">
        <f t="shared" si="16"/>
        <v>107</v>
      </c>
      <c r="U58" s="94">
        <f t="shared" si="16"/>
        <v>47.5</v>
      </c>
      <c r="V58" s="147">
        <f t="shared" si="16"/>
        <v>23.5</v>
      </c>
      <c r="W58" s="96">
        <f>SUM(W5:W57)</f>
        <v>49.621621621621635</v>
      </c>
      <c r="X58" s="94">
        <f>SUM(X5:X57)</f>
        <v>54.4864864864865</v>
      </c>
      <c r="Y58" s="147">
        <f>SUM(Y5:Y56)</f>
        <v>74.13513513513516</v>
      </c>
      <c r="Z58" s="256">
        <f>SUM(Z5:Z57)</f>
        <v>66.82974124338365</v>
      </c>
      <c r="AA58" s="94">
        <f>SUM(AA5:AA57)</f>
        <v>73.26739291900002</v>
      </c>
      <c r="AB58" s="147">
        <f>SUM(AB5:AB57)</f>
        <v>92.31354520699998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30:A34"/>
    <mergeCell ref="A35:A38"/>
    <mergeCell ref="A39:A43"/>
    <mergeCell ref="A44:A47"/>
    <mergeCell ref="A17:A21"/>
    <mergeCell ref="A48:A51"/>
    <mergeCell ref="A58:B58"/>
    <mergeCell ref="A22:A25"/>
    <mergeCell ref="A26:A29"/>
    <mergeCell ref="Z3:AB3"/>
    <mergeCell ref="A5:A8"/>
    <mergeCell ref="A9:A12"/>
    <mergeCell ref="A13:A16"/>
    <mergeCell ref="A52:A57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B65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25390625" style="3" customWidth="1"/>
    <col min="13" max="15" width="10.00390625" style="4" customWidth="1"/>
    <col min="16" max="25" width="7.375" style="3" customWidth="1"/>
    <col min="26" max="28" width="8.625" style="4" customWidth="1"/>
    <col min="29" max="16384" width="9.00390625" style="1" customWidth="1"/>
  </cols>
  <sheetData>
    <row r="1" spans="1:28" s="5" customFormat="1" ht="24.75" customHeight="1">
      <c r="A1" s="101" t="s">
        <v>104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7"/>
      <c r="W1" s="7"/>
      <c r="X1" s="7"/>
      <c r="Y1" s="7"/>
      <c r="Z1" s="8"/>
      <c r="AA1" s="8"/>
      <c r="AB1" s="100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95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95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275" t="s">
        <v>54</v>
      </c>
      <c r="B4" s="285" t="s">
        <v>55</v>
      </c>
      <c r="C4" s="276" t="s">
        <v>83</v>
      </c>
      <c r="D4" s="277" t="s">
        <v>84</v>
      </c>
      <c r="E4" s="277" t="s">
        <v>85</v>
      </c>
      <c r="F4" s="277" t="s">
        <v>52</v>
      </c>
      <c r="G4" s="277" t="s">
        <v>86</v>
      </c>
      <c r="H4" s="277" t="s">
        <v>87</v>
      </c>
      <c r="I4" s="278" t="s">
        <v>88</v>
      </c>
      <c r="J4" s="244" t="s">
        <v>103</v>
      </c>
      <c r="K4" s="279" t="s">
        <v>96</v>
      </c>
      <c r="L4" s="280" t="s">
        <v>94</v>
      </c>
      <c r="M4" s="244" t="s">
        <v>103</v>
      </c>
      <c r="N4" s="281" t="s">
        <v>96</v>
      </c>
      <c r="O4" s="282" t="s">
        <v>94</v>
      </c>
      <c r="P4" s="276" t="s">
        <v>83</v>
      </c>
      <c r="Q4" s="277" t="s">
        <v>84</v>
      </c>
      <c r="R4" s="277" t="s">
        <v>85</v>
      </c>
      <c r="S4" s="277" t="s">
        <v>52</v>
      </c>
      <c r="T4" s="277" t="s">
        <v>86</v>
      </c>
      <c r="U4" s="277" t="s">
        <v>87</v>
      </c>
      <c r="V4" s="278" t="s">
        <v>88</v>
      </c>
      <c r="W4" s="244" t="s">
        <v>103</v>
      </c>
      <c r="X4" s="279" t="s">
        <v>96</v>
      </c>
      <c r="Y4" s="280" t="s">
        <v>94</v>
      </c>
      <c r="Z4" s="244" t="s">
        <v>103</v>
      </c>
      <c r="AA4" s="281" t="s">
        <v>96</v>
      </c>
      <c r="AB4" s="283" t="s">
        <v>94</v>
      </c>
    </row>
    <row r="5" spans="1:28" s="284" customFormat="1" ht="13.5" customHeight="1">
      <c r="A5" s="403">
        <v>9</v>
      </c>
      <c r="B5" s="124">
        <v>36</v>
      </c>
      <c r="C5" s="286">
        <v>14</v>
      </c>
      <c r="D5" s="287">
        <v>23</v>
      </c>
      <c r="E5" s="287">
        <v>6</v>
      </c>
      <c r="F5" s="287">
        <v>38</v>
      </c>
      <c r="G5" s="287">
        <v>24</v>
      </c>
      <c r="H5" s="287">
        <v>18</v>
      </c>
      <c r="I5" s="288">
        <v>8</v>
      </c>
      <c r="J5" s="286">
        <f>SUM(C5:I5)</f>
        <v>131</v>
      </c>
      <c r="K5" s="287">
        <v>144</v>
      </c>
      <c r="L5" s="288">
        <v>119</v>
      </c>
      <c r="M5" s="11">
        <v>8658</v>
      </c>
      <c r="N5" s="360">
        <v>9300</v>
      </c>
      <c r="O5" s="361">
        <v>9502</v>
      </c>
      <c r="P5" s="298">
        <f aca="true" t="shared" si="0" ref="P5:P36">C5/3</f>
        <v>4.666666666666667</v>
      </c>
      <c r="Q5" s="127">
        <f aca="true" t="shared" si="1" ref="Q5:Q36">D5/6</f>
        <v>3.8333333333333335</v>
      </c>
      <c r="R5" s="127">
        <f aca="true" t="shared" si="2" ref="R5:R36">E5/5</f>
        <v>1.2</v>
      </c>
      <c r="S5" s="127">
        <f aca="true" t="shared" si="3" ref="S5:S36">F5/11</f>
        <v>3.4545454545454546</v>
      </c>
      <c r="T5" s="127">
        <f aca="true" t="shared" si="4" ref="T5:T36">G5/4</f>
        <v>6</v>
      </c>
      <c r="U5" s="127">
        <f aca="true" t="shared" si="5" ref="U5:U36">H5/4</f>
        <v>4.5</v>
      </c>
      <c r="V5" s="295">
        <f aca="true" t="shared" si="6" ref="V5:V36">I5/4</f>
        <v>2</v>
      </c>
      <c r="W5" s="126">
        <f>J5/37</f>
        <v>3.5405405405405403</v>
      </c>
      <c r="X5" s="127">
        <v>3.891891891891892</v>
      </c>
      <c r="Y5" s="295">
        <v>3.2162162162162162</v>
      </c>
      <c r="Z5" s="126">
        <v>2.85271829</v>
      </c>
      <c r="AA5" s="22">
        <v>3.07032024</v>
      </c>
      <c r="AB5" s="23">
        <v>3.147399801259</v>
      </c>
    </row>
    <row r="6" spans="1:28" s="284" customFormat="1" ht="13.5" customHeight="1">
      <c r="A6" s="402"/>
      <c r="B6" s="129">
        <v>37</v>
      </c>
      <c r="C6" s="289">
        <v>10</v>
      </c>
      <c r="D6" s="290">
        <v>20</v>
      </c>
      <c r="E6" s="290">
        <v>9</v>
      </c>
      <c r="F6" s="290">
        <v>51</v>
      </c>
      <c r="G6" s="290">
        <v>13</v>
      </c>
      <c r="H6" s="290">
        <v>10</v>
      </c>
      <c r="I6" s="291">
        <v>8</v>
      </c>
      <c r="J6" s="289">
        <f aca="true" t="shared" si="7" ref="J6:J21">SUM(C6:I6)</f>
        <v>121</v>
      </c>
      <c r="K6" s="290">
        <v>113</v>
      </c>
      <c r="L6" s="291">
        <v>110</v>
      </c>
      <c r="M6" s="25">
        <v>8090</v>
      </c>
      <c r="N6" s="362">
        <v>9099</v>
      </c>
      <c r="O6" s="363">
        <v>10104</v>
      </c>
      <c r="P6" s="299">
        <f t="shared" si="0"/>
        <v>3.3333333333333335</v>
      </c>
      <c r="Q6" s="132">
        <f t="shared" si="1"/>
        <v>3.3333333333333335</v>
      </c>
      <c r="R6" s="132">
        <f t="shared" si="2"/>
        <v>1.8</v>
      </c>
      <c r="S6" s="132">
        <f t="shared" si="3"/>
        <v>4.636363636363637</v>
      </c>
      <c r="T6" s="132">
        <f t="shared" si="4"/>
        <v>3.25</v>
      </c>
      <c r="U6" s="132">
        <f t="shared" si="5"/>
        <v>2.5</v>
      </c>
      <c r="V6" s="296">
        <f t="shared" si="6"/>
        <v>2</v>
      </c>
      <c r="W6" s="131">
        <f aca="true" t="shared" si="8" ref="W6:W36">J6/37</f>
        <v>3.27027027027027</v>
      </c>
      <c r="X6" s="132">
        <v>3.054054054054054</v>
      </c>
      <c r="Y6" s="296">
        <v>2.972972972972973</v>
      </c>
      <c r="Z6" s="131">
        <v>2.66205989</v>
      </c>
      <c r="AA6" s="36">
        <v>3.02191963</v>
      </c>
      <c r="AB6" s="37">
        <v>3.362396006656</v>
      </c>
    </row>
    <row r="7" spans="1:28" s="284" customFormat="1" ht="13.5" customHeight="1">
      <c r="A7" s="402"/>
      <c r="B7" s="129">
        <v>38</v>
      </c>
      <c r="C7" s="289">
        <v>10</v>
      </c>
      <c r="D7" s="290">
        <v>22</v>
      </c>
      <c r="E7" s="290">
        <v>16</v>
      </c>
      <c r="F7" s="290">
        <v>46</v>
      </c>
      <c r="G7" s="290">
        <v>11</v>
      </c>
      <c r="H7" s="290">
        <v>7</v>
      </c>
      <c r="I7" s="291">
        <v>9</v>
      </c>
      <c r="J7" s="289">
        <f t="shared" si="7"/>
        <v>121</v>
      </c>
      <c r="K7" s="290">
        <v>121</v>
      </c>
      <c r="L7" s="291">
        <v>117</v>
      </c>
      <c r="M7" s="25">
        <v>7619</v>
      </c>
      <c r="N7" s="362">
        <v>8263</v>
      </c>
      <c r="O7" s="363">
        <v>8890</v>
      </c>
      <c r="P7" s="299">
        <f t="shared" si="0"/>
        <v>3.3333333333333335</v>
      </c>
      <c r="Q7" s="132">
        <f t="shared" si="1"/>
        <v>3.6666666666666665</v>
      </c>
      <c r="R7" s="132">
        <f t="shared" si="2"/>
        <v>3.2</v>
      </c>
      <c r="S7" s="132">
        <f t="shared" si="3"/>
        <v>4.181818181818182</v>
      </c>
      <c r="T7" s="132">
        <f t="shared" si="4"/>
        <v>2.75</v>
      </c>
      <c r="U7" s="132">
        <f t="shared" si="5"/>
        <v>1.75</v>
      </c>
      <c r="V7" s="296">
        <f t="shared" si="6"/>
        <v>2.25</v>
      </c>
      <c r="W7" s="131">
        <f t="shared" si="8"/>
        <v>3.27027027027027</v>
      </c>
      <c r="X7" s="132">
        <v>3.27027027027027</v>
      </c>
      <c r="Y7" s="296">
        <v>3.1621621621621623</v>
      </c>
      <c r="Z7" s="131">
        <v>2.54136091</v>
      </c>
      <c r="AA7" s="36">
        <v>2.73972149</v>
      </c>
      <c r="AB7" s="37">
        <v>2.965310206805</v>
      </c>
    </row>
    <row r="8" spans="1:28" s="284" customFormat="1" ht="13.5" customHeight="1">
      <c r="A8" s="402"/>
      <c r="B8" s="134">
        <v>39</v>
      </c>
      <c r="C8" s="292">
        <v>8</v>
      </c>
      <c r="D8" s="293">
        <v>13</v>
      </c>
      <c r="E8" s="293">
        <v>4</v>
      </c>
      <c r="F8" s="293">
        <v>24</v>
      </c>
      <c r="G8" s="293">
        <v>16</v>
      </c>
      <c r="H8" s="293">
        <v>8</v>
      </c>
      <c r="I8" s="294">
        <v>2</v>
      </c>
      <c r="J8" s="292">
        <f t="shared" si="7"/>
        <v>75</v>
      </c>
      <c r="K8" s="293">
        <v>146</v>
      </c>
      <c r="L8" s="294">
        <v>116</v>
      </c>
      <c r="M8" s="39">
        <v>5355</v>
      </c>
      <c r="N8" s="364">
        <v>8175</v>
      </c>
      <c r="O8" s="365">
        <v>8667</v>
      </c>
      <c r="P8" s="300">
        <f t="shared" si="0"/>
        <v>2.6666666666666665</v>
      </c>
      <c r="Q8" s="137">
        <f t="shared" si="1"/>
        <v>2.1666666666666665</v>
      </c>
      <c r="R8" s="137">
        <f t="shared" si="2"/>
        <v>0.8</v>
      </c>
      <c r="S8" s="137">
        <f t="shared" si="3"/>
        <v>2.1818181818181817</v>
      </c>
      <c r="T8" s="137">
        <f t="shared" si="4"/>
        <v>4</v>
      </c>
      <c r="U8" s="137">
        <f t="shared" si="5"/>
        <v>2</v>
      </c>
      <c r="V8" s="297">
        <f t="shared" si="6"/>
        <v>0.5</v>
      </c>
      <c r="W8" s="136">
        <f t="shared" si="8"/>
        <v>2.027027027027027</v>
      </c>
      <c r="X8" s="137">
        <v>3.945945945945946</v>
      </c>
      <c r="Y8" s="297">
        <v>3.135135135135135</v>
      </c>
      <c r="Z8" s="136">
        <v>1.76616095</v>
      </c>
      <c r="AA8" s="50">
        <v>2.70516214</v>
      </c>
      <c r="AB8" s="51">
        <v>2.873673740053</v>
      </c>
    </row>
    <row r="9" spans="1:28" s="114" customFormat="1" ht="13.5" customHeight="1">
      <c r="A9" s="405">
        <v>10</v>
      </c>
      <c r="B9" s="24">
        <v>40</v>
      </c>
      <c r="C9" s="25">
        <v>8</v>
      </c>
      <c r="D9" s="26">
        <v>20</v>
      </c>
      <c r="E9" s="26">
        <v>7</v>
      </c>
      <c r="F9" s="26">
        <v>60</v>
      </c>
      <c r="G9" s="26">
        <v>20</v>
      </c>
      <c r="H9" s="26">
        <v>12</v>
      </c>
      <c r="I9" s="27">
        <v>5</v>
      </c>
      <c r="J9" s="25">
        <f t="shared" si="7"/>
        <v>132</v>
      </c>
      <c r="K9" s="26">
        <v>140</v>
      </c>
      <c r="L9" s="27">
        <v>146</v>
      </c>
      <c r="M9" s="28">
        <v>7207</v>
      </c>
      <c r="N9" s="29">
        <v>8965</v>
      </c>
      <c r="O9" s="30">
        <v>9545</v>
      </c>
      <c r="P9" s="31">
        <f t="shared" si="0"/>
        <v>2.6666666666666665</v>
      </c>
      <c r="Q9" s="32">
        <f t="shared" si="1"/>
        <v>3.3333333333333335</v>
      </c>
      <c r="R9" s="32">
        <f t="shared" si="2"/>
        <v>1.4</v>
      </c>
      <c r="S9" s="32">
        <f t="shared" si="3"/>
        <v>5.454545454545454</v>
      </c>
      <c r="T9" s="32">
        <f t="shared" si="4"/>
        <v>5</v>
      </c>
      <c r="U9" s="32">
        <f t="shared" si="5"/>
        <v>3</v>
      </c>
      <c r="V9" s="33">
        <f t="shared" si="6"/>
        <v>1.25</v>
      </c>
      <c r="W9" s="34">
        <f t="shared" si="8"/>
        <v>3.5675675675675675</v>
      </c>
      <c r="X9" s="32">
        <v>3.7837837837837838</v>
      </c>
      <c r="Y9" s="33">
        <v>3.945945945945946</v>
      </c>
      <c r="Z9" s="35">
        <v>2.36760841</v>
      </c>
      <c r="AA9" s="36">
        <v>2.96265697</v>
      </c>
      <c r="AB9" s="37">
        <v>3.177430093209</v>
      </c>
    </row>
    <row r="10" spans="1:28" s="114" customFormat="1" ht="13.5" customHeight="1">
      <c r="A10" s="405"/>
      <c r="B10" s="24">
        <v>41</v>
      </c>
      <c r="C10" s="25">
        <v>13</v>
      </c>
      <c r="D10" s="26">
        <v>17</v>
      </c>
      <c r="E10" s="26">
        <v>2</v>
      </c>
      <c r="F10" s="26">
        <v>67</v>
      </c>
      <c r="G10" s="26">
        <v>9</v>
      </c>
      <c r="H10" s="26">
        <v>7</v>
      </c>
      <c r="I10" s="27">
        <v>5</v>
      </c>
      <c r="J10" s="25">
        <f t="shared" si="7"/>
        <v>120</v>
      </c>
      <c r="K10" s="26">
        <v>133</v>
      </c>
      <c r="L10" s="27">
        <v>93</v>
      </c>
      <c r="M10" s="28">
        <v>7166</v>
      </c>
      <c r="N10" s="29">
        <v>9376</v>
      </c>
      <c r="O10" s="30">
        <v>9256</v>
      </c>
      <c r="P10" s="31">
        <f t="shared" si="0"/>
        <v>4.333333333333333</v>
      </c>
      <c r="Q10" s="32">
        <f t="shared" si="1"/>
        <v>2.8333333333333335</v>
      </c>
      <c r="R10" s="32">
        <f t="shared" si="2"/>
        <v>0.4</v>
      </c>
      <c r="S10" s="32">
        <f t="shared" si="3"/>
        <v>6.090909090909091</v>
      </c>
      <c r="T10" s="32">
        <f t="shared" si="4"/>
        <v>2.25</v>
      </c>
      <c r="U10" s="32">
        <f t="shared" si="5"/>
        <v>1.75</v>
      </c>
      <c r="V10" s="33">
        <f t="shared" si="6"/>
        <v>1.25</v>
      </c>
      <c r="W10" s="34">
        <f t="shared" si="8"/>
        <v>3.2432432432432434</v>
      </c>
      <c r="X10" s="32">
        <v>3.5945945945945947</v>
      </c>
      <c r="Y10" s="33">
        <v>2.5135135135135136</v>
      </c>
      <c r="Z10" s="35">
        <v>2.36423623</v>
      </c>
      <c r="AA10" s="36">
        <v>3.11702128</v>
      </c>
      <c r="AB10" s="37">
        <v>3.067948293006</v>
      </c>
    </row>
    <row r="11" spans="1:28" s="114" customFormat="1" ht="13.5" customHeight="1">
      <c r="A11" s="405"/>
      <c r="B11" s="24">
        <v>42</v>
      </c>
      <c r="C11" s="25">
        <v>4</v>
      </c>
      <c r="D11" s="26">
        <v>12</v>
      </c>
      <c r="E11" s="26">
        <v>2</v>
      </c>
      <c r="F11" s="26">
        <v>43</v>
      </c>
      <c r="G11" s="26">
        <v>10</v>
      </c>
      <c r="H11" s="26">
        <v>6</v>
      </c>
      <c r="I11" s="27">
        <v>3</v>
      </c>
      <c r="J11" s="25">
        <f t="shared" si="7"/>
        <v>80</v>
      </c>
      <c r="K11" s="26">
        <v>124</v>
      </c>
      <c r="L11" s="27">
        <v>110</v>
      </c>
      <c r="M11" s="28">
        <v>6281</v>
      </c>
      <c r="N11" s="29">
        <v>8606</v>
      </c>
      <c r="O11" s="30">
        <v>10476</v>
      </c>
      <c r="P11" s="31">
        <f t="shared" si="0"/>
        <v>1.3333333333333333</v>
      </c>
      <c r="Q11" s="32">
        <f t="shared" si="1"/>
        <v>2</v>
      </c>
      <c r="R11" s="32">
        <f t="shared" si="2"/>
        <v>0.4</v>
      </c>
      <c r="S11" s="32">
        <f t="shared" si="3"/>
        <v>3.909090909090909</v>
      </c>
      <c r="T11" s="32">
        <f t="shared" si="4"/>
        <v>2.5</v>
      </c>
      <c r="U11" s="32">
        <f t="shared" si="5"/>
        <v>1.5</v>
      </c>
      <c r="V11" s="33">
        <f t="shared" si="6"/>
        <v>0.75</v>
      </c>
      <c r="W11" s="34">
        <f t="shared" si="8"/>
        <v>2.1621621621621623</v>
      </c>
      <c r="X11" s="32">
        <v>3.3513513513513513</v>
      </c>
      <c r="Y11" s="33">
        <v>2.972972972972973</v>
      </c>
      <c r="Z11" s="35">
        <v>2.06340342</v>
      </c>
      <c r="AA11" s="36">
        <v>2.84778293</v>
      </c>
      <c r="AB11" s="37">
        <v>3.475779694758</v>
      </c>
    </row>
    <row r="12" spans="1:28" s="114" customFormat="1" ht="13.5" customHeight="1">
      <c r="A12" s="405"/>
      <c r="B12" s="24">
        <v>43</v>
      </c>
      <c r="C12" s="25">
        <v>11</v>
      </c>
      <c r="D12" s="26">
        <v>18</v>
      </c>
      <c r="E12" s="26">
        <v>4</v>
      </c>
      <c r="F12" s="26">
        <v>49</v>
      </c>
      <c r="G12" s="26">
        <v>7</v>
      </c>
      <c r="H12" s="26">
        <v>4</v>
      </c>
      <c r="I12" s="27">
        <v>4</v>
      </c>
      <c r="J12" s="25">
        <f t="shared" si="7"/>
        <v>97</v>
      </c>
      <c r="K12" s="26">
        <v>150</v>
      </c>
      <c r="L12" s="27">
        <v>175</v>
      </c>
      <c r="M12" s="28">
        <v>7209</v>
      </c>
      <c r="N12" s="29">
        <v>9881</v>
      </c>
      <c r="O12" s="30">
        <v>11641</v>
      </c>
      <c r="P12" s="31">
        <f t="shared" si="0"/>
        <v>3.6666666666666665</v>
      </c>
      <c r="Q12" s="32">
        <f t="shared" si="1"/>
        <v>3</v>
      </c>
      <c r="R12" s="32">
        <f t="shared" si="2"/>
        <v>0.8</v>
      </c>
      <c r="S12" s="32">
        <f t="shared" si="3"/>
        <v>4.454545454545454</v>
      </c>
      <c r="T12" s="32">
        <f t="shared" si="4"/>
        <v>1.75</v>
      </c>
      <c r="U12" s="32">
        <f t="shared" si="5"/>
        <v>1</v>
      </c>
      <c r="V12" s="33">
        <f t="shared" si="6"/>
        <v>1</v>
      </c>
      <c r="W12" s="34">
        <f t="shared" si="8"/>
        <v>2.6216216216216215</v>
      </c>
      <c r="X12" s="32">
        <v>4.054054054054054</v>
      </c>
      <c r="Y12" s="33">
        <v>4.72972972972973</v>
      </c>
      <c r="Z12" s="35">
        <v>2.36904371</v>
      </c>
      <c r="AA12" s="36">
        <v>3.27510772</v>
      </c>
      <c r="AB12" s="37">
        <v>3.854635761589</v>
      </c>
    </row>
    <row r="13" spans="1:28" s="114" customFormat="1" ht="13.5" customHeight="1">
      <c r="A13" s="405"/>
      <c r="B13" s="38">
        <v>44</v>
      </c>
      <c r="C13" s="39">
        <v>4</v>
      </c>
      <c r="D13" s="40">
        <v>16</v>
      </c>
      <c r="E13" s="40">
        <v>11</v>
      </c>
      <c r="F13" s="40">
        <v>50</v>
      </c>
      <c r="G13" s="40">
        <v>6</v>
      </c>
      <c r="H13" s="40">
        <v>7</v>
      </c>
      <c r="I13" s="41">
        <v>1</v>
      </c>
      <c r="J13" s="39">
        <f t="shared" si="7"/>
        <v>95</v>
      </c>
      <c r="K13" s="40">
        <v>166</v>
      </c>
      <c r="L13" s="41">
        <v>137</v>
      </c>
      <c r="M13" s="42">
        <v>7377</v>
      </c>
      <c r="N13" s="43">
        <v>10890</v>
      </c>
      <c r="O13" s="44">
        <v>12697</v>
      </c>
      <c r="P13" s="45">
        <f t="shared" si="0"/>
        <v>1.3333333333333333</v>
      </c>
      <c r="Q13" s="46">
        <f t="shared" si="1"/>
        <v>2.6666666666666665</v>
      </c>
      <c r="R13" s="46">
        <f t="shared" si="2"/>
        <v>2.2</v>
      </c>
      <c r="S13" s="46">
        <f t="shared" si="3"/>
        <v>4.545454545454546</v>
      </c>
      <c r="T13" s="46">
        <f t="shared" si="4"/>
        <v>1.5</v>
      </c>
      <c r="U13" s="46">
        <f t="shared" si="5"/>
        <v>1.75</v>
      </c>
      <c r="V13" s="47">
        <f t="shared" si="6"/>
        <v>0.25</v>
      </c>
      <c r="W13" s="48">
        <f t="shared" si="8"/>
        <v>2.5675675675675675</v>
      </c>
      <c r="X13" s="46">
        <v>4.486486486486487</v>
      </c>
      <c r="Y13" s="47">
        <v>3.7027027027027026</v>
      </c>
      <c r="Z13" s="49">
        <v>2.43545725</v>
      </c>
      <c r="AA13" s="50">
        <v>3.61673863</v>
      </c>
      <c r="AB13" s="51">
        <v>4.222480877951</v>
      </c>
    </row>
    <row r="14" spans="1:28" s="140" customFormat="1" ht="13.5" customHeight="1">
      <c r="A14" s="400">
        <v>11</v>
      </c>
      <c r="B14" s="52">
        <v>45</v>
      </c>
      <c r="C14" s="28">
        <v>3</v>
      </c>
      <c r="D14" s="29">
        <v>9</v>
      </c>
      <c r="E14" s="29">
        <v>6</v>
      </c>
      <c r="F14" s="29">
        <v>52</v>
      </c>
      <c r="G14" s="29">
        <v>10</v>
      </c>
      <c r="H14" s="29">
        <v>2</v>
      </c>
      <c r="I14" s="53">
        <v>5</v>
      </c>
      <c r="J14" s="25">
        <f t="shared" si="7"/>
        <v>87</v>
      </c>
      <c r="K14" s="29">
        <v>123</v>
      </c>
      <c r="L14" s="53">
        <v>191</v>
      </c>
      <c r="M14" s="28">
        <v>7136</v>
      </c>
      <c r="N14" s="29">
        <v>11573</v>
      </c>
      <c r="O14" s="30">
        <v>17199</v>
      </c>
      <c r="P14" s="31">
        <f t="shared" si="0"/>
        <v>1</v>
      </c>
      <c r="Q14" s="32">
        <f t="shared" si="1"/>
        <v>1.5</v>
      </c>
      <c r="R14" s="32">
        <f t="shared" si="2"/>
        <v>1.2</v>
      </c>
      <c r="S14" s="32">
        <f t="shared" si="3"/>
        <v>4.7272727272727275</v>
      </c>
      <c r="T14" s="32">
        <f t="shared" si="4"/>
        <v>2.5</v>
      </c>
      <c r="U14" s="32">
        <f t="shared" si="5"/>
        <v>0.5</v>
      </c>
      <c r="V14" s="33">
        <f t="shared" si="6"/>
        <v>1.25</v>
      </c>
      <c r="W14" s="34">
        <f t="shared" si="8"/>
        <v>2.3513513513513513</v>
      </c>
      <c r="X14" s="54">
        <v>3.324324324324324</v>
      </c>
      <c r="Y14" s="55">
        <v>5.162162162162162</v>
      </c>
      <c r="Z14" s="35">
        <v>2.34582512</v>
      </c>
      <c r="AA14" s="36">
        <v>3.82199472</v>
      </c>
      <c r="AB14" s="37">
        <v>5.6875</v>
      </c>
    </row>
    <row r="15" spans="1:28" s="140" customFormat="1" ht="13.5" customHeight="1">
      <c r="A15" s="400"/>
      <c r="B15" s="52">
        <v>46</v>
      </c>
      <c r="C15" s="28">
        <v>0</v>
      </c>
      <c r="D15" s="29">
        <v>9</v>
      </c>
      <c r="E15" s="29">
        <v>16</v>
      </c>
      <c r="F15" s="29">
        <v>27</v>
      </c>
      <c r="G15" s="29">
        <v>13</v>
      </c>
      <c r="H15" s="29">
        <v>10</v>
      </c>
      <c r="I15" s="53">
        <v>2</v>
      </c>
      <c r="J15" s="25">
        <f t="shared" si="7"/>
        <v>77</v>
      </c>
      <c r="K15" s="29">
        <v>170</v>
      </c>
      <c r="L15" s="53">
        <v>223</v>
      </c>
      <c r="M15" s="28">
        <v>8143</v>
      </c>
      <c r="N15" s="29">
        <v>16208</v>
      </c>
      <c r="O15" s="30">
        <v>22143</v>
      </c>
      <c r="P15" s="31">
        <f t="shared" si="0"/>
        <v>0</v>
      </c>
      <c r="Q15" s="32">
        <f t="shared" si="1"/>
        <v>1.5</v>
      </c>
      <c r="R15" s="32">
        <f t="shared" si="2"/>
        <v>3.2</v>
      </c>
      <c r="S15" s="32">
        <f t="shared" si="3"/>
        <v>2.4545454545454546</v>
      </c>
      <c r="T15" s="32">
        <f t="shared" si="4"/>
        <v>3.25</v>
      </c>
      <c r="U15" s="32">
        <f t="shared" si="5"/>
        <v>2.5</v>
      </c>
      <c r="V15" s="33">
        <f t="shared" si="6"/>
        <v>0.5</v>
      </c>
      <c r="W15" s="34">
        <f t="shared" si="8"/>
        <v>2.081081081081081</v>
      </c>
      <c r="X15" s="54">
        <v>4.594594594594595</v>
      </c>
      <c r="Y15" s="55">
        <v>6.027027027027027</v>
      </c>
      <c r="Z15" s="35">
        <v>2.67773759</v>
      </c>
      <c r="AA15" s="36">
        <v>5.36511089</v>
      </c>
      <c r="AB15" s="37">
        <v>7.32</v>
      </c>
    </row>
    <row r="16" spans="1:28" s="140" customFormat="1" ht="13.5" customHeight="1">
      <c r="A16" s="400"/>
      <c r="B16" s="52">
        <v>47</v>
      </c>
      <c r="C16" s="28">
        <v>5</v>
      </c>
      <c r="D16" s="29">
        <v>16</v>
      </c>
      <c r="E16" s="29">
        <v>13</v>
      </c>
      <c r="F16" s="29">
        <v>40</v>
      </c>
      <c r="G16" s="29">
        <v>13</v>
      </c>
      <c r="H16" s="29">
        <v>12</v>
      </c>
      <c r="I16" s="53">
        <v>2</v>
      </c>
      <c r="J16" s="25">
        <f t="shared" si="7"/>
        <v>101</v>
      </c>
      <c r="K16" s="29">
        <v>191</v>
      </c>
      <c r="L16" s="53">
        <v>253</v>
      </c>
      <c r="M16" s="28">
        <v>8646</v>
      </c>
      <c r="N16" s="29">
        <v>20365</v>
      </c>
      <c r="O16" s="30">
        <v>27257</v>
      </c>
      <c r="P16" s="31">
        <f t="shared" si="0"/>
        <v>1.6666666666666667</v>
      </c>
      <c r="Q16" s="32">
        <f t="shared" si="1"/>
        <v>2.6666666666666665</v>
      </c>
      <c r="R16" s="32">
        <f t="shared" si="2"/>
        <v>2.6</v>
      </c>
      <c r="S16" s="32">
        <f t="shared" si="3"/>
        <v>3.6363636363636362</v>
      </c>
      <c r="T16" s="32">
        <f t="shared" si="4"/>
        <v>3.25</v>
      </c>
      <c r="U16" s="32">
        <f t="shared" si="5"/>
        <v>3</v>
      </c>
      <c r="V16" s="33">
        <f t="shared" si="6"/>
        <v>0.5</v>
      </c>
      <c r="W16" s="34">
        <f t="shared" si="8"/>
        <v>2.72972972972973</v>
      </c>
      <c r="X16" s="54">
        <v>5.162162162162162</v>
      </c>
      <c r="Y16" s="55">
        <v>6.837837837837838</v>
      </c>
      <c r="Z16" s="35">
        <v>2.85535007</v>
      </c>
      <c r="AA16" s="36">
        <v>6.75456053</v>
      </c>
      <c r="AB16" s="37">
        <v>9.007600793126</v>
      </c>
    </row>
    <row r="17" spans="1:28" s="140" customFormat="1" ht="13.5" customHeight="1">
      <c r="A17" s="400"/>
      <c r="B17" s="59">
        <v>48</v>
      </c>
      <c r="C17" s="42">
        <v>6</v>
      </c>
      <c r="D17" s="43">
        <v>20</v>
      </c>
      <c r="E17" s="43">
        <v>13</v>
      </c>
      <c r="F17" s="43">
        <v>52</v>
      </c>
      <c r="G17" s="43">
        <v>10</v>
      </c>
      <c r="H17" s="43">
        <v>11</v>
      </c>
      <c r="I17" s="60">
        <v>6</v>
      </c>
      <c r="J17" s="39">
        <f t="shared" si="7"/>
        <v>118</v>
      </c>
      <c r="K17" s="43">
        <v>199</v>
      </c>
      <c r="L17" s="60">
        <v>451</v>
      </c>
      <c r="M17" s="42">
        <v>8812</v>
      </c>
      <c r="N17" s="43">
        <v>24155</v>
      </c>
      <c r="O17" s="44">
        <v>41301</v>
      </c>
      <c r="P17" s="45">
        <f t="shared" si="0"/>
        <v>2</v>
      </c>
      <c r="Q17" s="46">
        <f t="shared" si="1"/>
        <v>3.3333333333333335</v>
      </c>
      <c r="R17" s="46">
        <f t="shared" si="2"/>
        <v>2.6</v>
      </c>
      <c r="S17" s="46">
        <f t="shared" si="3"/>
        <v>4.7272727272727275</v>
      </c>
      <c r="T17" s="46">
        <f t="shared" si="4"/>
        <v>2.5</v>
      </c>
      <c r="U17" s="46">
        <f t="shared" si="5"/>
        <v>2.75</v>
      </c>
      <c r="V17" s="47">
        <f t="shared" si="6"/>
        <v>1.5</v>
      </c>
      <c r="W17" s="48">
        <f t="shared" si="8"/>
        <v>3.189189189189189</v>
      </c>
      <c r="X17" s="61">
        <v>5.378378378378378</v>
      </c>
      <c r="Y17" s="62">
        <v>12.18918918918919</v>
      </c>
      <c r="Z17" s="49">
        <v>2.89487516</v>
      </c>
      <c r="AA17" s="50">
        <v>7.99305096</v>
      </c>
      <c r="AB17" s="51">
        <v>13.662256037049</v>
      </c>
    </row>
    <row r="18" spans="1:28" s="140" customFormat="1" ht="13.5" customHeight="1">
      <c r="A18" s="400">
        <v>12</v>
      </c>
      <c r="B18" s="52">
        <v>49</v>
      </c>
      <c r="C18" s="28">
        <v>14</v>
      </c>
      <c r="D18" s="29">
        <v>28</v>
      </c>
      <c r="E18" s="29">
        <v>14</v>
      </c>
      <c r="F18" s="29">
        <v>46</v>
      </c>
      <c r="G18" s="29">
        <v>23</v>
      </c>
      <c r="H18" s="29">
        <v>9</v>
      </c>
      <c r="I18" s="53">
        <v>3</v>
      </c>
      <c r="J18" s="25">
        <f t="shared" si="7"/>
        <v>137</v>
      </c>
      <c r="K18" s="29">
        <v>318</v>
      </c>
      <c r="L18" s="53">
        <v>722</v>
      </c>
      <c r="M18" s="28">
        <v>11883</v>
      </c>
      <c r="N18" s="29">
        <v>36007</v>
      </c>
      <c r="O18" s="30">
        <v>51157</v>
      </c>
      <c r="P18" s="31">
        <f t="shared" si="0"/>
        <v>4.666666666666667</v>
      </c>
      <c r="Q18" s="32">
        <f t="shared" si="1"/>
        <v>4.666666666666667</v>
      </c>
      <c r="R18" s="32">
        <f t="shared" si="2"/>
        <v>2.8</v>
      </c>
      <c r="S18" s="32">
        <f t="shared" si="3"/>
        <v>4.181818181818182</v>
      </c>
      <c r="T18" s="32">
        <f t="shared" si="4"/>
        <v>5.75</v>
      </c>
      <c r="U18" s="32">
        <f t="shared" si="5"/>
        <v>2.25</v>
      </c>
      <c r="V18" s="33">
        <f t="shared" si="6"/>
        <v>0.75</v>
      </c>
      <c r="W18" s="34">
        <f t="shared" si="8"/>
        <v>3.7027027027027026</v>
      </c>
      <c r="X18" s="54">
        <v>8.594594594594595</v>
      </c>
      <c r="Y18" s="55">
        <v>19.513513513513512</v>
      </c>
      <c r="Z18" s="35">
        <v>3.90759619</v>
      </c>
      <c r="AA18" s="36">
        <v>11.8717441</v>
      </c>
      <c r="AB18" s="37">
        <v>16.900231252065</v>
      </c>
    </row>
    <row r="19" spans="1:28" s="140" customFormat="1" ht="13.5" customHeight="1">
      <c r="A19" s="400"/>
      <c r="B19" s="52">
        <v>50</v>
      </c>
      <c r="C19" s="28">
        <v>13</v>
      </c>
      <c r="D19" s="29">
        <v>28</v>
      </c>
      <c r="E19" s="29">
        <v>11</v>
      </c>
      <c r="F19" s="29">
        <v>64</v>
      </c>
      <c r="G19" s="29">
        <v>20</v>
      </c>
      <c r="H19" s="29">
        <v>8</v>
      </c>
      <c r="I19" s="53">
        <v>3</v>
      </c>
      <c r="J19" s="25">
        <f t="shared" si="7"/>
        <v>147</v>
      </c>
      <c r="K19" s="29">
        <v>481</v>
      </c>
      <c r="L19" s="53">
        <v>902</v>
      </c>
      <c r="M19" s="28">
        <v>14568</v>
      </c>
      <c r="N19" s="29">
        <v>44216</v>
      </c>
      <c r="O19" s="30">
        <v>58556</v>
      </c>
      <c r="P19" s="31">
        <f t="shared" si="0"/>
        <v>4.333333333333333</v>
      </c>
      <c r="Q19" s="32">
        <f t="shared" si="1"/>
        <v>4.666666666666667</v>
      </c>
      <c r="R19" s="32">
        <f t="shared" si="2"/>
        <v>2.2</v>
      </c>
      <c r="S19" s="32">
        <f t="shared" si="3"/>
        <v>5.818181818181818</v>
      </c>
      <c r="T19" s="32">
        <f t="shared" si="4"/>
        <v>5</v>
      </c>
      <c r="U19" s="32">
        <f t="shared" si="5"/>
        <v>2</v>
      </c>
      <c r="V19" s="33">
        <f t="shared" si="6"/>
        <v>0.75</v>
      </c>
      <c r="W19" s="34">
        <f t="shared" si="8"/>
        <v>3.972972972972973</v>
      </c>
      <c r="X19" s="54">
        <v>13</v>
      </c>
      <c r="Y19" s="55">
        <v>24.37837837837838</v>
      </c>
      <c r="Z19" s="35">
        <v>4.78895464</v>
      </c>
      <c r="AA19" s="36">
        <v>14.5879248</v>
      </c>
      <c r="AB19" s="37">
        <v>19.331792670848</v>
      </c>
    </row>
    <row r="20" spans="1:28" s="140" customFormat="1" ht="13.5" customHeight="1">
      <c r="A20" s="400"/>
      <c r="B20" s="52">
        <v>51</v>
      </c>
      <c r="C20" s="28">
        <v>4</v>
      </c>
      <c r="D20" s="29">
        <v>27</v>
      </c>
      <c r="E20" s="29">
        <v>13</v>
      </c>
      <c r="F20" s="29">
        <v>56</v>
      </c>
      <c r="G20" s="29">
        <v>13</v>
      </c>
      <c r="H20" s="29">
        <v>18</v>
      </c>
      <c r="I20" s="53">
        <v>4</v>
      </c>
      <c r="J20" s="25">
        <f t="shared" si="7"/>
        <v>135</v>
      </c>
      <c r="K20" s="29">
        <v>533</v>
      </c>
      <c r="L20" s="53">
        <v>1046</v>
      </c>
      <c r="M20" s="28">
        <v>19013</v>
      </c>
      <c r="N20" s="29">
        <v>48115</v>
      </c>
      <c r="O20" s="30">
        <v>57275</v>
      </c>
      <c r="P20" s="31">
        <f t="shared" si="0"/>
        <v>1.3333333333333333</v>
      </c>
      <c r="Q20" s="32">
        <f t="shared" si="1"/>
        <v>4.5</v>
      </c>
      <c r="R20" s="32">
        <f t="shared" si="2"/>
        <v>2.6</v>
      </c>
      <c r="S20" s="32">
        <f t="shared" si="3"/>
        <v>5.090909090909091</v>
      </c>
      <c r="T20" s="32">
        <f t="shared" si="4"/>
        <v>3.25</v>
      </c>
      <c r="U20" s="32">
        <f t="shared" si="5"/>
        <v>4.5</v>
      </c>
      <c r="V20" s="33">
        <f t="shared" si="6"/>
        <v>1</v>
      </c>
      <c r="W20" s="34">
        <f t="shared" si="8"/>
        <v>3.6486486486486487</v>
      </c>
      <c r="X20" s="54">
        <v>14.405405405405405</v>
      </c>
      <c r="Y20" s="55">
        <v>28.27027027027027</v>
      </c>
      <c r="Z20" s="35">
        <v>6.25427632</v>
      </c>
      <c r="AA20" s="36">
        <v>15.8900264</v>
      </c>
      <c r="AB20" s="37">
        <v>19.009293063392</v>
      </c>
    </row>
    <row r="21" spans="1:28" s="140" customFormat="1" ht="13.5" customHeight="1">
      <c r="A21" s="400"/>
      <c r="B21" s="52">
        <v>52</v>
      </c>
      <c r="C21" s="28">
        <v>5</v>
      </c>
      <c r="D21" s="29">
        <v>17</v>
      </c>
      <c r="E21" s="29">
        <v>15</v>
      </c>
      <c r="F21" s="29">
        <v>93</v>
      </c>
      <c r="G21" s="29">
        <v>18</v>
      </c>
      <c r="H21" s="29">
        <v>18</v>
      </c>
      <c r="I21" s="53">
        <v>1</v>
      </c>
      <c r="J21" s="25">
        <f t="shared" si="7"/>
        <v>167</v>
      </c>
      <c r="K21" s="29">
        <v>734</v>
      </c>
      <c r="L21" s="53">
        <v>812</v>
      </c>
      <c r="M21" s="28">
        <v>22452</v>
      </c>
      <c r="N21" s="29">
        <v>41852</v>
      </c>
      <c r="O21" s="30">
        <v>40521</v>
      </c>
      <c r="P21" s="31">
        <f t="shared" si="0"/>
        <v>1.6666666666666667</v>
      </c>
      <c r="Q21" s="32">
        <f t="shared" si="1"/>
        <v>2.8333333333333335</v>
      </c>
      <c r="R21" s="32">
        <f t="shared" si="2"/>
        <v>3</v>
      </c>
      <c r="S21" s="32">
        <f t="shared" si="3"/>
        <v>8.454545454545455</v>
      </c>
      <c r="T21" s="32">
        <f t="shared" si="4"/>
        <v>4.5</v>
      </c>
      <c r="U21" s="32">
        <f t="shared" si="5"/>
        <v>4.5</v>
      </c>
      <c r="V21" s="33">
        <f t="shared" si="6"/>
        <v>0.25</v>
      </c>
      <c r="W21" s="34">
        <f t="shared" si="8"/>
        <v>4.513513513513513</v>
      </c>
      <c r="X21" s="54">
        <v>19.83783783783784</v>
      </c>
      <c r="Y21" s="55">
        <v>21.945945945945947</v>
      </c>
      <c r="Z21" s="35">
        <v>7.39038841</v>
      </c>
      <c r="AA21" s="36">
        <v>13.8950863</v>
      </c>
      <c r="AB21" s="37">
        <v>13.574874371859</v>
      </c>
    </row>
    <row r="22" spans="1:28" s="140" customFormat="1" ht="13.5" customHeight="1">
      <c r="A22" s="401"/>
      <c r="B22" s="59">
        <v>53</v>
      </c>
      <c r="C22" s="42">
        <v>14</v>
      </c>
      <c r="D22" s="43">
        <v>12</v>
      </c>
      <c r="E22" s="43">
        <v>15</v>
      </c>
      <c r="F22" s="43">
        <v>64</v>
      </c>
      <c r="G22" s="43">
        <v>7</v>
      </c>
      <c r="H22" s="43">
        <v>9</v>
      </c>
      <c r="I22" s="60">
        <v>5</v>
      </c>
      <c r="J22" s="331">
        <f aca="true" t="shared" si="9" ref="J22:J57">SUM(C22:I22)</f>
        <v>126</v>
      </c>
      <c r="K22" s="219"/>
      <c r="L22" s="305"/>
      <c r="M22" s="42">
        <v>13204</v>
      </c>
      <c r="N22" s="249"/>
      <c r="O22" s="306"/>
      <c r="P22" s="332">
        <f t="shared" si="0"/>
        <v>4.666666666666667</v>
      </c>
      <c r="Q22" s="54">
        <f t="shared" si="1"/>
        <v>2</v>
      </c>
      <c r="R22" s="54">
        <f t="shared" si="2"/>
        <v>3</v>
      </c>
      <c r="S22" s="54">
        <f t="shared" si="3"/>
        <v>5.818181818181818</v>
      </c>
      <c r="T22" s="54">
        <f t="shared" si="4"/>
        <v>1.75</v>
      </c>
      <c r="U22" s="54">
        <f t="shared" si="5"/>
        <v>2.25</v>
      </c>
      <c r="V22" s="55">
        <f t="shared" si="6"/>
        <v>1.25</v>
      </c>
      <c r="W22" s="56">
        <f t="shared" si="8"/>
        <v>3.4054054054054053</v>
      </c>
      <c r="X22" s="267"/>
      <c r="Y22" s="267"/>
      <c r="Z22" s="310">
        <v>4.42345059</v>
      </c>
      <c r="AA22" s="248"/>
      <c r="AB22" s="307"/>
    </row>
    <row r="23" spans="1:28" s="145" customFormat="1" ht="13.5" customHeight="1">
      <c r="A23" s="403">
        <v>1</v>
      </c>
      <c r="B23" s="124" t="s">
        <v>0</v>
      </c>
      <c r="C23" s="71">
        <v>24</v>
      </c>
      <c r="D23" s="72">
        <v>52</v>
      </c>
      <c r="E23" s="72">
        <v>62</v>
      </c>
      <c r="F23" s="72">
        <v>225</v>
      </c>
      <c r="G23" s="72">
        <v>44</v>
      </c>
      <c r="H23" s="72">
        <v>37</v>
      </c>
      <c r="I23" s="73">
        <v>15</v>
      </c>
      <c r="J23" s="11">
        <f>SUM(C23:I23)</f>
        <v>459</v>
      </c>
      <c r="K23" s="72">
        <v>281</v>
      </c>
      <c r="L23" s="73">
        <v>387</v>
      </c>
      <c r="M23" s="14">
        <v>25981</v>
      </c>
      <c r="N23" s="15">
        <v>14211</v>
      </c>
      <c r="O23" s="16">
        <v>15527</v>
      </c>
      <c r="P23" s="17">
        <f t="shared" si="0"/>
        <v>8</v>
      </c>
      <c r="Q23" s="18">
        <f t="shared" si="1"/>
        <v>8.666666666666666</v>
      </c>
      <c r="R23" s="18">
        <f t="shared" si="2"/>
        <v>12.4</v>
      </c>
      <c r="S23" s="18">
        <f t="shared" si="3"/>
        <v>20.454545454545453</v>
      </c>
      <c r="T23" s="18">
        <f t="shared" si="4"/>
        <v>11</v>
      </c>
      <c r="U23" s="18">
        <f t="shared" si="5"/>
        <v>9.25</v>
      </c>
      <c r="V23" s="19">
        <f t="shared" si="6"/>
        <v>3.75</v>
      </c>
      <c r="W23" s="20">
        <f t="shared" si="8"/>
        <v>12.405405405405405</v>
      </c>
      <c r="X23" s="18">
        <v>7.594594594594595</v>
      </c>
      <c r="Y23" s="19">
        <v>10.45945945945946</v>
      </c>
      <c r="Z23" s="21">
        <v>8.625830013280213</v>
      </c>
      <c r="AA23" s="36">
        <v>4.98107256</v>
      </c>
      <c r="AB23" s="37">
        <v>5.34860489</v>
      </c>
    </row>
    <row r="24" spans="1:28" s="145" customFormat="1" ht="13.5" customHeight="1">
      <c r="A24" s="402"/>
      <c r="B24" s="129" t="s">
        <v>1</v>
      </c>
      <c r="C24" s="74">
        <v>29</v>
      </c>
      <c r="D24" s="75">
        <v>101</v>
      </c>
      <c r="E24" s="75">
        <v>105</v>
      </c>
      <c r="F24" s="75">
        <v>271</v>
      </c>
      <c r="G24" s="75">
        <v>100</v>
      </c>
      <c r="H24" s="75">
        <v>64</v>
      </c>
      <c r="I24" s="76">
        <v>16</v>
      </c>
      <c r="J24" s="25">
        <f t="shared" si="9"/>
        <v>686</v>
      </c>
      <c r="K24" s="75">
        <v>686</v>
      </c>
      <c r="L24" s="76">
        <v>605</v>
      </c>
      <c r="M24" s="28">
        <v>31947</v>
      </c>
      <c r="N24" s="29">
        <v>30845</v>
      </c>
      <c r="O24" s="30">
        <v>31444</v>
      </c>
      <c r="P24" s="31">
        <f t="shared" si="0"/>
        <v>9.666666666666666</v>
      </c>
      <c r="Q24" s="32">
        <f t="shared" si="1"/>
        <v>16.833333333333332</v>
      </c>
      <c r="R24" s="32">
        <f t="shared" si="2"/>
        <v>21</v>
      </c>
      <c r="S24" s="32">
        <f t="shared" si="3"/>
        <v>24.636363636363637</v>
      </c>
      <c r="T24" s="32">
        <f t="shared" si="4"/>
        <v>25</v>
      </c>
      <c r="U24" s="32">
        <f t="shared" si="5"/>
        <v>16</v>
      </c>
      <c r="V24" s="33">
        <f t="shared" si="6"/>
        <v>4</v>
      </c>
      <c r="W24" s="34">
        <f t="shared" si="8"/>
        <v>18.54054054054054</v>
      </c>
      <c r="X24" s="32">
        <v>18.54054054054054</v>
      </c>
      <c r="Y24" s="33">
        <v>16.35135135135135</v>
      </c>
      <c r="Z24" s="35">
        <v>10.529663810151614</v>
      </c>
      <c r="AA24" s="36">
        <v>10.2339084</v>
      </c>
      <c r="AB24" s="37">
        <v>10.439575</v>
      </c>
    </row>
    <row r="25" spans="1:28" s="145" customFormat="1" ht="13.5" customHeight="1">
      <c r="A25" s="402"/>
      <c r="B25" s="129" t="s">
        <v>2</v>
      </c>
      <c r="C25" s="74">
        <v>45</v>
      </c>
      <c r="D25" s="75">
        <v>91</v>
      </c>
      <c r="E25" s="75">
        <v>141</v>
      </c>
      <c r="F25" s="75">
        <v>397</v>
      </c>
      <c r="G25" s="75">
        <v>113</v>
      </c>
      <c r="H25" s="75">
        <v>107</v>
      </c>
      <c r="I25" s="76">
        <v>30</v>
      </c>
      <c r="J25" s="25">
        <f t="shared" si="9"/>
        <v>924</v>
      </c>
      <c r="K25" s="75">
        <v>572</v>
      </c>
      <c r="L25" s="76">
        <v>474</v>
      </c>
      <c r="M25" s="28">
        <v>42145</v>
      </c>
      <c r="N25" s="29">
        <v>24945</v>
      </c>
      <c r="O25" s="30">
        <v>25208</v>
      </c>
      <c r="P25" s="31">
        <f t="shared" si="0"/>
        <v>15</v>
      </c>
      <c r="Q25" s="32">
        <f t="shared" si="1"/>
        <v>15.166666666666666</v>
      </c>
      <c r="R25" s="32">
        <f t="shared" si="2"/>
        <v>28.2</v>
      </c>
      <c r="S25" s="32">
        <f t="shared" si="3"/>
        <v>36.09090909090909</v>
      </c>
      <c r="T25" s="32">
        <f t="shared" si="4"/>
        <v>28.25</v>
      </c>
      <c r="U25" s="32">
        <f t="shared" si="5"/>
        <v>26.75</v>
      </c>
      <c r="V25" s="33">
        <f t="shared" si="6"/>
        <v>7.5</v>
      </c>
      <c r="W25" s="34">
        <f t="shared" si="8"/>
        <v>24.972972972972972</v>
      </c>
      <c r="X25" s="32">
        <v>15.45945945945946</v>
      </c>
      <c r="Y25" s="33">
        <v>12.81081081081081</v>
      </c>
      <c r="Z25" s="35">
        <v>13.872613561553655</v>
      </c>
      <c r="AA25" s="36">
        <v>8.23811096</v>
      </c>
      <c r="AB25" s="37">
        <v>8.30850363</v>
      </c>
    </row>
    <row r="26" spans="1:28" s="145" customFormat="1" ht="13.5" customHeight="1">
      <c r="A26" s="402"/>
      <c r="B26" s="129" t="s">
        <v>3</v>
      </c>
      <c r="C26" s="74">
        <v>46</v>
      </c>
      <c r="D26" s="75">
        <v>111</v>
      </c>
      <c r="E26" s="75">
        <v>100</v>
      </c>
      <c r="F26" s="75">
        <v>437</v>
      </c>
      <c r="G26" s="75">
        <v>112</v>
      </c>
      <c r="H26" s="75">
        <v>140</v>
      </c>
      <c r="I26" s="76">
        <v>30</v>
      </c>
      <c r="J26" s="25">
        <f t="shared" si="9"/>
        <v>976</v>
      </c>
      <c r="K26" s="75">
        <v>602</v>
      </c>
      <c r="L26" s="76">
        <v>430</v>
      </c>
      <c r="M26" s="28">
        <v>43469</v>
      </c>
      <c r="N26" s="29">
        <v>26005</v>
      </c>
      <c r="O26" s="30">
        <v>27956</v>
      </c>
      <c r="P26" s="31">
        <f t="shared" si="0"/>
        <v>15.333333333333334</v>
      </c>
      <c r="Q26" s="32">
        <f t="shared" si="1"/>
        <v>18.5</v>
      </c>
      <c r="R26" s="32">
        <f t="shared" si="2"/>
        <v>20</v>
      </c>
      <c r="S26" s="32">
        <f t="shared" si="3"/>
        <v>39.72727272727273</v>
      </c>
      <c r="T26" s="32">
        <f t="shared" si="4"/>
        <v>28</v>
      </c>
      <c r="U26" s="32">
        <f t="shared" si="5"/>
        <v>35</v>
      </c>
      <c r="V26" s="33">
        <f t="shared" si="6"/>
        <v>7.5</v>
      </c>
      <c r="W26" s="34">
        <f t="shared" si="8"/>
        <v>26.37837837837838</v>
      </c>
      <c r="X26" s="32">
        <v>16.27027027027027</v>
      </c>
      <c r="Y26" s="33">
        <v>11.621621621621621</v>
      </c>
      <c r="Z26" s="35">
        <v>14.322570016474465</v>
      </c>
      <c r="AA26" s="36">
        <v>8.59101421</v>
      </c>
      <c r="AB26" s="37">
        <v>9.21423863</v>
      </c>
    </row>
    <row r="27" spans="1:28" s="145" customFormat="1" ht="13.5" customHeight="1">
      <c r="A27" s="404">
        <v>2</v>
      </c>
      <c r="B27" s="139" t="s">
        <v>4</v>
      </c>
      <c r="C27" s="80">
        <v>53</v>
      </c>
      <c r="D27" s="81">
        <v>106</v>
      </c>
      <c r="E27" s="81">
        <v>88</v>
      </c>
      <c r="F27" s="81">
        <v>391</v>
      </c>
      <c r="G27" s="81">
        <v>98</v>
      </c>
      <c r="H27" s="81">
        <v>123</v>
      </c>
      <c r="I27" s="82">
        <v>16</v>
      </c>
      <c r="J27" s="212">
        <f t="shared" si="9"/>
        <v>875</v>
      </c>
      <c r="K27" s="81">
        <v>417</v>
      </c>
      <c r="L27" s="82">
        <v>431</v>
      </c>
      <c r="M27" s="63">
        <v>42253</v>
      </c>
      <c r="N27" s="64">
        <v>23342</v>
      </c>
      <c r="O27" s="66">
        <v>28005</v>
      </c>
      <c r="P27" s="83">
        <f t="shared" si="0"/>
        <v>17.666666666666668</v>
      </c>
      <c r="Q27" s="84">
        <f t="shared" si="1"/>
        <v>17.666666666666668</v>
      </c>
      <c r="R27" s="84">
        <f t="shared" si="2"/>
        <v>17.6</v>
      </c>
      <c r="S27" s="84">
        <f t="shared" si="3"/>
        <v>35.54545454545455</v>
      </c>
      <c r="T27" s="84">
        <f t="shared" si="4"/>
        <v>24.5</v>
      </c>
      <c r="U27" s="84">
        <f t="shared" si="5"/>
        <v>30.75</v>
      </c>
      <c r="V27" s="85">
        <f t="shared" si="6"/>
        <v>4</v>
      </c>
      <c r="W27" s="86">
        <f t="shared" si="8"/>
        <v>23.64864864864865</v>
      </c>
      <c r="X27" s="84">
        <v>11.27027027027027</v>
      </c>
      <c r="Y27" s="85">
        <v>11.64864864864865</v>
      </c>
      <c r="Z27" s="70">
        <v>13.944884488448844</v>
      </c>
      <c r="AA27" s="57">
        <v>7.70108875</v>
      </c>
      <c r="AB27" s="58">
        <v>9.24562562</v>
      </c>
    </row>
    <row r="28" spans="1:28" s="145" customFormat="1" ht="13.5" customHeight="1">
      <c r="A28" s="404"/>
      <c r="B28" s="129" t="s">
        <v>5</v>
      </c>
      <c r="C28" s="74">
        <v>46</v>
      </c>
      <c r="D28" s="75">
        <v>72</v>
      </c>
      <c r="E28" s="75">
        <v>96</v>
      </c>
      <c r="F28" s="75">
        <v>359</v>
      </c>
      <c r="G28" s="75">
        <v>58</v>
      </c>
      <c r="H28" s="75">
        <v>108</v>
      </c>
      <c r="I28" s="76">
        <v>36</v>
      </c>
      <c r="J28" s="25">
        <f t="shared" si="9"/>
        <v>775</v>
      </c>
      <c r="K28" s="75">
        <v>363</v>
      </c>
      <c r="L28" s="76">
        <v>395</v>
      </c>
      <c r="M28" s="28">
        <v>37962</v>
      </c>
      <c r="N28" s="29">
        <v>21413</v>
      </c>
      <c r="O28" s="30">
        <v>27846</v>
      </c>
      <c r="P28" s="31">
        <f t="shared" si="0"/>
        <v>15.333333333333334</v>
      </c>
      <c r="Q28" s="32">
        <f t="shared" si="1"/>
        <v>12</v>
      </c>
      <c r="R28" s="32">
        <f t="shared" si="2"/>
        <v>19.2</v>
      </c>
      <c r="S28" s="32">
        <f t="shared" si="3"/>
        <v>32.63636363636363</v>
      </c>
      <c r="T28" s="32">
        <f t="shared" si="4"/>
        <v>14.5</v>
      </c>
      <c r="U28" s="32">
        <f t="shared" si="5"/>
        <v>27</v>
      </c>
      <c r="V28" s="33">
        <f t="shared" si="6"/>
        <v>9</v>
      </c>
      <c r="W28" s="34">
        <f t="shared" si="8"/>
        <v>20.945945945945947</v>
      </c>
      <c r="X28" s="32">
        <v>9.81081081081081</v>
      </c>
      <c r="Y28" s="33">
        <v>10.675675675675675</v>
      </c>
      <c r="Z28" s="35">
        <v>12.524579346750247</v>
      </c>
      <c r="AA28" s="36">
        <v>7.06466513</v>
      </c>
      <c r="AB28" s="37">
        <v>9.24501992</v>
      </c>
    </row>
    <row r="29" spans="1:28" s="145" customFormat="1" ht="13.5" customHeight="1">
      <c r="A29" s="404"/>
      <c r="B29" s="129" t="s">
        <v>6</v>
      </c>
      <c r="C29" s="74">
        <v>38</v>
      </c>
      <c r="D29" s="75">
        <v>83</v>
      </c>
      <c r="E29" s="75">
        <v>80</v>
      </c>
      <c r="F29" s="75">
        <v>268</v>
      </c>
      <c r="G29" s="75">
        <v>49</v>
      </c>
      <c r="H29" s="75">
        <v>92</v>
      </c>
      <c r="I29" s="76">
        <v>40</v>
      </c>
      <c r="J29" s="25">
        <f t="shared" si="9"/>
        <v>650</v>
      </c>
      <c r="K29" s="75">
        <v>271</v>
      </c>
      <c r="L29" s="76">
        <v>426</v>
      </c>
      <c r="M29" s="28">
        <v>37820</v>
      </c>
      <c r="N29" s="29">
        <v>19652</v>
      </c>
      <c r="O29" s="30">
        <v>25743</v>
      </c>
      <c r="P29" s="31">
        <f t="shared" si="0"/>
        <v>12.666666666666666</v>
      </c>
      <c r="Q29" s="32">
        <f t="shared" si="1"/>
        <v>13.833333333333334</v>
      </c>
      <c r="R29" s="32">
        <f t="shared" si="2"/>
        <v>16</v>
      </c>
      <c r="S29" s="32">
        <f t="shared" si="3"/>
        <v>24.363636363636363</v>
      </c>
      <c r="T29" s="32">
        <f t="shared" si="4"/>
        <v>12.25</v>
      </c>
      <c r="U29" s="32">
        <f t="shared" si="5"/>
        <v>23</v>
      </c>
      <c r="V29" s="33">
        <f t="shared" si="6"/>
        <v>10</v>
      </c>
      <c r="W29" s="34">
        <f t="shared" si="8"/>
        <v>17.56756756756757</v>
      </c>
      <c r="X29" s="32">
        <v>7.324324324324325</v>
      </c>
      <c r="Y29" s="33">
        <v>11.513513513513514</v>
      </c>
      <c r="Z29" s="35">
        <v>12.448979591836734</v>
      </c>
      <c r="AA29" s="36">
        <v>6.48580858</v>
      </c>
      <c r="AB29" s="37">
        <v>8.51289683</v>
      </c>
    </row>
    <row r="30" spans="1:28" s="145" customFormat="1" ht="13.5" customHeight="1">
      <c r="A30" s="404"/>
      <c r="B30" s="129" t="s">
        <v>7</v>
      </c>
      <c r="C30" s="74">
        <v>26</v>
      </c>
      <c r="D30" s="75">
        <v>82</v>
      </c>
      <c r="E30" s="75">
        <v>55</v>
      </c>
      <c r="F30" s="75">
        <v>282</v>
      </c>
      <c r="G30" s="75">
        <v>96</v>
      </c>
      <c r="H30" s="75">
        <v>83</v>
      </c>
      <c r="I30" s="76">
        <v>44</v>
      </c>
      <c r="J30" s="25">
        <f t="shared" si="9"/>
        <v>668</v>
      </c>
      <c r="K30" s="75">
        <v>305</v>
      </c>
      <c r="L30" s="76">
        <v>534</v>
      </c>
      <c r="M30" s="28">
        <v>37545</v>
      </c>
      <c r="N30" s="29">
        <v>21431</v>
      </c>
      <c r="O30" s="30">
        <v>30786</v>
      </c>
      <c r="P30" s="31">
        <f t="shared" si="0"/>
        <v>8.666666666666666</v>
      </c>
      <c r="Q30" s="32">
        <f t="shared" si="1"/>
        <v>13.666666666666666</v>
      </c>
      <c r="R30" s="32">
        <f t="shared" si="2"/>
        <v>11</v>
      </c>
      <c r="S30" s="32">
        <f t="shared" si="3"/>
        <v>25.636363636363637</v>
      </c>
      <c r="T30" s="32">
        <f t="shared" si="4"/>
        <v>24</v>
      </c>
      <c r="U30" s="32">
        <f t="shared" si="5"/>
        <v>20.75</v>
      </c>
      <c r="V30" s="33">
        <f t="shared" si="6"/>
        <v>11</v>
      </c>
      <c r="W30" s="34">
        <f t="shared" si="8"/>
        <v>18.054054054054053</v>
      </c>
      <c r="X30" s="32">
        <v>8.243243243243244</v>
      </c>
      <c r="Y30" s="33">
        <v>14.432432432432432</v>
      </c>
      <c r="Z30" s="35">
        <v>12.366600790513834</v>
      </c>
      <c r="AA30" s="36">
        <v>7.05431205</v>
      </c>
      <c r="AB30" s="37">
        <v>10.1704658</v>
      </c>
    </row>
    <row r="31" spans="1:28" s="145" customFormat="1" ht="13.5" customHeight="1">
      <c r="A31" s="402">
        <v>3</v>
      </c>
      <c r="B31" s="139" t="s">
        <v>8</v>
      </c>
      <c r="C31" s="80">
        <v>34</v>
      </c>
      <c r="D31" s="81">
        <v>62</v>
      </c>
      <c r="E31" s="81">
        <v>39</v>
      </c>
      <c r="F31" s="81">
        <v>229</v>
      </c>
      <c r="G31" s="81">
        <v>55</v>
      </c>
      <c r="H31" s="81">
        <v>63</v>
      </c>
      <c r="I31" s="82">
        <v>37</v>
      </c>
      <c r="J31" s="212">
        <f t="shared" si="9"/>
        <v>519</v>
      </c>
      <c r="K31" s="81">
        <v>351</v>
      </c>
      <c r="L31" s="82">
        <v>519</v>
      </c>
      <c r="M31" s="63">
        <v>34888</v>
      </c>
      <c r="N31" s="64">
        <v>22893</v>
      </c>
      <c r="O31" s="66">
        <v>33740</v>
      </c>
      <c r="P31" s="83">
        <f t="shared" si="0"/>
        <v>11.333333333333334</v>
      </c>
      <c r="Q31" s="84">
        <f t="shared" si="1"/>
        <v>10.333333333333334</v>
      </c>
      <c r="R31" s="84">
        <f t="shared" si="2"/>
        <v>7.8</v>
      </c>
      <c r="S31" s="84">
        <f t="shared" si="3"/>
        <v>20.818181818181817</v>
      </c>
      <c r="T31" s="84">
        <f t="shared" si="4"/>
        <v>13.75</v>
      </c>
      <c r="U31" s="84">
        <f t="shared" si="5"/>
        <v>15.75</v>
      </c>
      <c r="V31" s="85">
        <f t="shared" si="6"/>
        <v>9.25</v>
      </c>
      <c r="W31" s="86">
        <f t="shared" si="8"/>
        <v>14.027027027027026</v>
      </c>
      <c r="X31" s="84">
        <v>9.486486486486486</v>
      </c>
      <c r="Y31" s="85">
        <v>14.027027027027026</v>
      </c>
      <c r="Z31" s="70">
        <v>11.483870967741936</v>
      </c>
      <c r="AA31" s="57">
        <v>7.55295282</v>
      </c>
      <c r="AB31" s="58">
        <v>11.1463495</v>
      </c>
    </row>
    <row r="32" spans="1:28" s="145" customFormat="1" ht="13.5" customHeight="1">
      <c r="A32" s="402"/>
      <c r="B32" s="129" t="s">
        <v>9</v>
      </c>
      <c r="C32" s="74">
        <v>29</v>
      </c>
      <c r="D32" s="75">
        <v>65</v>
      </c>
      <c r="E32" s="75">
        <v>50</v>
      </c>
      <c r="F32" s="75">
        <v>183</v>
      </c>
      <c r="G32" s="75">
        <v>63</v>
      </c>
      <c r="H32" s="75">
        <v>60</v>
      </c>
      <c r="I32" s="76">
        <v>70</v>
      </c>
      <c r="J32" s="25">
        <f t="shared" si="9"/>
        <v>520</v>
      </c>
      <c r="K32" s="75">
        <v>365</v>
      </c>
      <c r="L32" s="76">
        <v>651</v>
      </c>
      <c r="M32" s="28">
        <v>32664</v>
      </c>
      <c r="N32" s="29">
        <v>24195</v>
      </c>
      <c r="O32" s="30">
        <v>36978</v>
      </c>
      <c r="P32" s="31">
        <f t="shared" si="0"/>
        <v>9.666666666666666</v>
      </c>
      <c r="Q32" s="32">
        <f t="shared" si="1"/>
        <v>10.833333333333334</v>
      </c>
      <c r="R32" s="32">
        <f t="shared" si="2"/>
        <v>10</v>
      </c>
      <c r="S32" s="32">
        <f t="shared" si="3"/>
        <v>16.636363636363637</v>
      </c>
      <c r="T32" s="32">
        <f t="shared" si="4"/>
        <v>15.75</v>
      </c>
      <c r="U32" s="32">
        <f t="shared" si="5"/>
        <v>15</v>
      </c>
      <c r="V32" s="33">
        <f t="shared" si="6"/>
        <v>17.5</v>
      </c>
      <c r="W32" s="34">
        <f t="shared" si="8"/>
        <v>14.054054054054054</v>
      </c>
      <c r="X32" s="32">
        <v>9.864864864864865</v>
      </c>
      <c r="Y32" s="33">
        <v>17.594594594594593</v>
      </c>
      <c r="Z32" s="35">
        <v>10.762438220757826</v>
      </c>
      <c r="AA32" s="36">
        <v>7.9667435</v>
      </c>
      <c r="AB32" s="37">
        <v>12.2079894</v>
      </c>
    </row>
    <row r="33" spans="1:28" s="145" customFormat="1" ht="13.5" customHeight="1">
      <c r="A33" s="402"/>
      <c r="B33" s="129" t="s">
        <v>10</v>
      </c>
      <c r="C33" s="74">
        <v>29</v>
      </c>
      <c r="D33" s="75">
        <v>73</v>
      </c>
      <c r="E33" s="75">
        <v>36</v>
      </c>
      <c r="F33" s="75">
        <v>145</v>
      </c>
      <c r="G33" s="75">
        <v>44</v>
      </c>
      <c r="H33" s="75">
        <v>43</v>
      </c>
      <c r="I33" s="76">
        <v>36</v>
      </c>
      <c r="J33" s="25">
        <f t="shared" si="9"/>
        <v>406</v>
      </c>
      <c r="K33" s="75">
        <v>412</v>
      </c>
      <c r="L33" s="76">
        <v>636</v>
      </c>
      <c r="M33" s="28">
        <v>30475</v>
      </c>
      <c r="N33" s="29">
        <v>25493</v>
      </c>
      <c r="O33" s="30">
        <v>39142</v>
      </c>
      <c r="P33" s="31">
        <f t="shared" si="0"/>
        <v>9.666666666666666</v>
      </c>
      <c r="Q33" s="32">
        <f t="shared" si="1"/>
        <v>12.166666666666666</v>
      </c>
      <c r="R33" s="32">
        <f t="shared" si="2"/>
        <v>7.2</v>
      </c>
      <c r="S33" s="32">
        <f t="shared" si="3"/>
        <v>13.181818181818182</v>
      </c>
      <c r="T33" s="32">
        <f t="shared" si="4"/>
        <v>11</v>
      </c>
      <c r="U33" s="32">
        <f t="shared" si="5"/>
        <v>10.75</v>
      </c>
      <c r="V33" s="33">
        <f t="shared" si="6"/>
        <v>9</v>
      </c>
      <c r="W33" s="34">
        <f t="shared" si="8"/>
        <v>10.972972972972974</v>
      </c>
      <c r="X33" s="32">
        <v>11.135135135135135</v>
      </c>
      <c r="Y33" s="33">
        <v>17.18918918918919</v>
      </c>
      <c r="Z33" s="35">
        <v>10.097746852220013</v>
      </c>
      <c r="AA33" s="36">
        <v>8.40520936</v>
      </c>
      <c r="AB33" s="37">
        <v>12.9266843</v>
      </c>
    </row>
    <row r="34" spans="1:28" s="145" customFormat="1" ht="13.5" customHeight="1">
      <c r="A34" s="402"/>
      <c r="B34" s="129" t="s">
        <v>11</v>
      </c>
      <c r="C34" s="74">
        <v>22</v>
      </c>
      <c r="D34" s="75">
        <v>36</v>
      </c>
      <c r="E34" s="75">
        <v>27</v>
      </c>
      <c r="F34" s="75">
        <v>122</v>
      </c>
      <c r="G34" s="75">
        <v>38</v>
      </c>
      <c r="H34" s="75">
        <v>48</v>
      </c>
      <c r="I34" s="76">
        <v>19</v>
      </c>
      <c r="J34" s="25">
        <f t="shared" si="9"/>
        <v>312</v>
      </c>
      <c r="K34" s="75">
        <v>414</v>
      </c>
      <c r="L34" s="76">
        <v>554</v>
      </c>
      <c r="M34" s="28">
        <v>22976</v>
      </c>
      <c r="N34" s="29">
        <v>22763</v>
      </c>
      <c r="O34" s="30">
        <v>32526</v>
      </c>
      <c r="P34" s="31">
        <f t="shared" si="0"/>
        <v>7.333333333333333</v>
      </c>
      <c r="Q34" s="32">
        <f t="shared" si="1"/>
        <v>6</v>
      </c>
      <c r="R34" s="32">
        <f t="shared" si="2"/>
        <v>5.4</v>
      </c>
      <c r="S34" s="32">
        <f t="shared" si="3"/>
        <v>11.090909090909092</v>
      </c>
      <c r="T34" s="32">
        <f t="shared" si="4"/>
        <v>9.5</v>
      </c>
      <c r="U34" s="32">
        <f t="shared" si="5"/>
        <v>12</v>
      </c>
      <c r="V34" s="33">
        <f t="shared" si="6"/>
        <v>4.75</v>
      </c>
      <c r="W34" s="34">
        <f t="shared" si="8"/>
        <v>8.432432432432432</v>
      </c>
      <c r="X34" s="32">
        <v>11.18918918918919</v>
      </c>
      <c r="Y34" s="33">
        <v>14.972972972972974</v>
      </c>
      <c r="Z34" s="35">
        <v>7.580336522599802</v>
      </c>
      <c r="AA34" s="36">
        <v>7.51006269</v>
      </c>
      <c r="AB34" s="37">
        <v>10.7523967</v>
      </c>
    </row>
    <row r="35" spans="1:28" s="145" customFormat="1" ht="13.5" customHeight="1">
      <c r="A35" s="402">
        <v>4</v>
      </c>
      <c r="B35" s="139" t="s">
        <v>12</v>
      </c>
      <c r="C35" s="80">
        <v>14</v>
      </c>
      <c r="D35" s="81">
        <v>34</v>
      </c>
      <c r="E35" s="81">
        <v>19</v>
      </c>
      <c r="F35" s="81">
        <v>150</v>
      </c>
      <c r="G35" s="81">
        <v>44</v>
      </c>
      <c r="H35" s="81">
        <v>46</v>
      </c>
      <c r="I35" s="82">
        <v>13</v>
      </c>
      <c r="J35" s="212">
        <f t="shared" si="9"/>
        <v>320</v>
      </c>
      <c r="K35" s="81">
        <v>381</v>
      </c>
      <c r="L35" s="82">
        <v>447</v>
      </c>
      <c r="M35" s="63">
        <v>23371</v>
      </c>
      <c r="N35" s="64">
        <v>20543</v>
      </c>
      <c r="O35" s="66">
        <v>27073</v>
      </c>
      <c r="P35" s="83">
        <f t="shared" si="0"/>
        <v>4.666666666666667</v>
      </c>
      <c r="Q35" s="84">
        <f t="shared" si="1"/>
        <v>5.666666666666667</v>
      </c>
      <c r="R35" s="84">
        <f t="shared" si="2"/>
        <v>3.8</v>
      </c>
      <c r="S35" s="84">
        <f t="shared" si="3"/>
        <v>13.636363636363637</v>
      </c>
      <c r="T35" s="84">
        <f t="shared" si="4"/>
        <v>11</v>
      </c>
      <c r="U35" s="84">
        <f t="shared" si="5"/>
        <v>11.5</v>
      </c>
      <c r="V35" s="85">
        <f t="shared" si="6"/>
        <v>3.25</v>
      </c>
      <c r="W35" s="86">
        <f t="shared" si="8"/>
        <v>8.64864864864865</v>
      </c>
      <c r="X35" s="84">
        <v>10.297297297297296</v>
      </c>
      <c r="Y35" s="85">
        <v>12.08108108108108</v>
      </c>
      <c r="Z35" s="70">
        <v>7.715747771541763</v>
      </c>
      <c r="AA35" s="57">
        <v>6.78658738</v>
      </c>
      <c r="AB35" s="58">
        <v>8.98539661</v>
      </c>
    </row>
    <row r="36" spans="1:28" s="145" customFormat="1" ht="13.5" customHeight="1">
      <c r="A36" s="402"/>
      <c r="B36" s="129" t="s">
        <v>13</v>
      </c>
      <c r="C36" s="74">
        <v>23</v>
      </c>
      <c r="D36" s="75">
        <v>38</v>
      </c>
      <c r="E36" s="75">
        <v>15</v>
      </c>
      <c r="F36" s="75">
        <v>129</v>
      </c>
      <c r="G36" s="75">
        <v>25</v>
      </c>
      <c r="H36" s="75">
        <v>56</v>
      </c>
      <c r="I36" s="76">
        <v>25</v>
      </c>
      <c r="J36" s="25">
        <f t="shared" si="9"/>
        <v>311</v>
      </c>
      <c r="K36" s="75">
        <v>444</v>
      </c>
      <c r="L36" s="76">
        <v>416</v>
      </c>
      <c r="M36" s="28">
        <v>24608</v>
      </c>
      <c r="N36" s="29">
        <v>20775</v>
      </c>
      <c r="O36" s="30">
        <v>24086</v>
      </c>
      <c r="P36" s="31">
        <f t="shared" si="0"/>
        <v>7.666666666666667</v>
      </c>
      <c r="Q36" s="32">
        <f t="shared" si="1"/>
        <v>6.333333333333333</v>
      </c>
      <c r="R36" s="32">
        <f t="shared" si="2"/>
        <v>3</v>
      </c>
      <c r="S36" s="32">
        <f t="shared" si="3"/>
        <v>11.727272727272727</v>
      </c>
      <c r="T36" s="32">
        <f t="shared" si="4"/>
        <v>6.25</v>
      </c>
      <c r="U36" s="32">
        <f t="shared" si="5"/>
        <v>14</v>
      </c>
      <c r="V36" s="33">
        <f t="shared" si="6"/>
        <v>6.25</v>
      </c>
      <c r="W36" s="34">
        <f t="shared" si="8"/>
        <v>8.405405405405405</v>
      </c>
      <c r="X36" s="32">
        <v>12</v>
      </c>
      <c r="Y36" s="33">
        <v>11.243243243243244</v>
      </c>
      <c r="Z36" s="35">
        <v>8.10807248764415</v>
      </c>
      <c r="AA36" s="36">
        <v>6.84739618</v>
      </c>
      <c r="AB36" s="37">
        <v>7.97549669</v>
      </c>
    </row>
    <row r="37" spans="1:28" s="145" customFormat="1" ht="13.5" customHeight="1">
      <c r="A37" s="402"/>
      <c r="B37" s="129" t="s">
        <v>14</v>
      </c>
      <c r="C37" s="74">
        <v>18</v>
      </c>
      <c r="D37" s="75">
        <v>42</v>
      </c>
      <c r="E37" s="75">
        <v>17</v>
      </c>
      <c r="F37" s="75">
        <v>162</v>
      </c>
      <c r="G37" s="75">
        <v>36</v>
      </c>
      <c r="H37" s="75">
        <v>58</v>
      </c>
      <c r="I37" s="76">
        <v>15</v>
      </c>
      <c r="J37" s="25">
        <f t="shared" si="9"/>
        <v>348</v>
      </c>
      <c r="K37" s="75">
        <v>450</v>
      </c>
      <c r="L37" s="76">
        <v>411</v>
      </c>
      <c r="M37" s="28">
        <v>27409</v>
      </c>
      <c r="N37" s="29">
        <v>23372</v>
      </c>
      <c r="O37" s="30">
        <v>26298</v>
      </c>
      <c r="P37" s="31">
        <f aca="true" t="shared" si="10" ref="P37:P57">C37/3</f>
        <v>6</v>
      </c>
      <c r="Q37" s="32">
        <f aca="true" t="shared" si="11" ref="Q37:Q57">D37/6</f>
        <v>7</v>
      </c>
      <c r="R37" s="32">
        <f aca="true" t="shared" si="12" ref="R37:R57">E37/5</f>
        <v>3.4</v>
      </c>
      <c r="S37" s="32">
        <f aca="true" t="shared" si="13" ref="S37:S57">F37/11</f>
        <v>14.727272727272727</v>
      </c>
      <c r="T37" s="32">
        <f aca="true" t="shared" si="14" ref="T37:T57">G37/4</f>
        <v>9</v>
      </c>
      <c r="U37" s="32">
        <f aca="true" t="shared" si="15" ref="U37:U57">H37/4</f>
        <v>14.5</v>
      </c>
      <c r="V37" s="33">
        <f aca="true" t="shared" si="16" ref="V37:V57">I37/4</f>
        <v>3.75</v>
      </c>
      <c r="W37" s="34">
        <f aca="true" t="shared" si="17" ref="W37:W57">J37/37</f>
        <v>9.405405405405405</v>
      </c>
      <c r="X37" s="32">
        <v>12.162162162162161</v>
      </c>
      <c r="Y37" s="33">
        <v>11.108108108108109</v>
      </c>
      <c r="Z37" s="35">
        <v>9.025024695423115</v>
      </c>
      <c r="AA37" s="36">
        <v>7.70844327</v>
      </c>
      <c r="AB37" s="37">
        <v>8.71949602</v>
      </c>
    </row>
    <row r="38" spans="1:28" s="145" customFormat="1" ht="13.5" customHeight="1">
      <c r="A38" s="402"/>
      <c r="B38" s="129" t="s">
        <v>15</v>
      </c>
      <c r="C38" s="74">
        <v>29</v>
      </c>
      <c r="D38" s="75">
        <v>42</v>
      </c>
      <c r="E38" s="75">
        <v>14</v>
      </c>
      <c r="F38" s="75">
        <v>274</v>
      </c>
      <c r="G38" s="75">
        <v>34</v>
      </c>
      <c r="H38" s="75">
        <v>58</v>
      </c>
      <c r="I38" s="76">
        <v>4</v>
      </c>
      <c r="J38" s="25">
        <f t="shared" si="9"/>
        <v>455</v>
      </c>
      <c r="K38" s="75">
        <v>423</v>
      </c>
      <c r="L38" s="76">
        <v>421</v>
      </c>
      <c r="M38" s="28">
        <v>30095</v>
      </c>
      <c r="N38" s="29">
        <v>25577</v>
      </c>
      <c r="O38" s="30">
        <v>27130</v>
      </c>
      <c r="P38" s="31">
        <f t="shared" si="10"/>
        <v>9.666666666666666</v>
      </c>
      <c r="Q38" s="32">
        <f t="shared" si="11"/>
        <v>7</v>
      </c>
      <c r="R38" s="32">
        <f t="shared" si="12"/>
        <v>2.8</v>
      </c>
      <c r="S38" s="32">
        <f t="shared" si="13"/>
        <v>24.90909090909091</v>
      </c>
      <c r="T38" s="32">
        <f t="shared" si="14"/>
        <v>8.5</v>
      </c>
      <c r="U38" s="32">
        <f t="shared" si="15"/>
        <v>14.5</v>
      </c>
      <c r="V38" s="33">
        <f t="shared" si="16"/>
        <v>1</v>
      </c>
      <c r="W38" s="34">
        <f t="shared" si="17"/>
        <v>12.297297297297296</v>
      </c>
      <c r="X38" s="32">
        <v>11.432432432432432</v>
      </c>
      <c r="Y38" s="33">
        <v>11.378378378378379</v>
      </c>
      <c r="Z38" s="35">
        <v>9.919248516809493</v>
      </c>
      <c r="AA38" s="36">
        <v>8.4692053</v>
      </c>
      <c r="AB38" s="37">
        <v>8.9567514</v>
      </c>
    </row>
    <row r="39" spans="1:28" s="145" customFormat="1" ht="13.5" customHeight="1">
      <c r="A39" s="402"/>
      <c r="B39" s="129" t="s">
        <v>16</v>
      </c>
      <c r="C39" s="74">
        <v>39</v>
      </c>
      <c r="D39" s="75">
        <v>57</v>
      </c>
      <c r="E39" s="75">
        <v>34</v>
      </c>
      <c r="F39" s="75">
        <v>213</v>
      </c>
      <c r="G39" s="75">
        <v>64</v>
      </c>
      <c r="H39" s="75">
        <v>47</v>
      </c>
      <c r="I39" s="76">
        <v>13</v>
      </c>
      <c r="J39" s="25">
        <f t="shared" si="9"/>
        <v>467</v>
      </c>
      <c r="K39" s="75">
        <v>427</v>
      </c>
      <c r="L39" s="76">
        <v>374</v>
      </c>
      <c r="M39" s="28">
        <v>28724</v>
      </c>
      <c r="N39" s="29">
        <v>26001</v>
      </c>
      <c r="O39" s="30">
        <v>24484</v>
      </c>
      <c r="P39" s="31">
        <f t="shared" si="10"/>
        <v>13</v>
      </c>
      <c r="Q39" s="32">
        <f t="shared" si="11"/>
        <v>9.5</v>
      </c>
      <c r="R39" s="32">
        <f t="shared" si="12"/>
        <v>6.8</v>
      </c>
      <c r="S39" s="32">
        <f t="shared" si="13"/>
        <v>19.363636363636363</v>
      </c>
      <c r="T39" s="32">
        <f t="shared" si="14"/>
        <v>16</v>
      </c>
      <c r="U39" s="32">
        <f t="shared" si="15"/>
        <v>11.75</v>
      </c>
      <c r="V39" s="33">
        <f t="shared" si="16"/>
        <v>3.25</v>
      </c>
      <c r="W39" s="34">
        <f t="shared" si="17"/>
        <v>12.621621621621621</v>
      </c>
      <c r="X39" s="32">
        <v>11.54054054054054</v>
      </c>
      <c r="Y39" s="33">
        <v>10.108108108108109</v>
      </c>
      <c r="Z39" s="35">
        <v>9.584250917584251</v>
      </c>
      <c r="AA39" s="36">
        <v>8.5953719</v>
      </c>
      <c r="AB39" s="37">
        <v>8.10728477</v>
      </c>
    </row>
    <row r="40" spans="1:28" s="145" customFormat="1" ht="13.5" customHeight="1">
      <c r="A40" s="402">
        <v>5</v>
      </c>
      <c r="B40" s="139" t="s">
        <v>17</v>
      </c>
      <c r="C40" s="80">
        <v>27</v>
      </c>
      <c r="D40" s="81">
        <v>57</v>
      </c>
      <c r="E40" s="81">
        <v>23</v>
      </c>
      <c r="F40" s="81">
        <v>143</v>
      </c>
      <c r="G40" s="81">
        <v>46</v>
      </c>
      <c r="H40" s="81">
        <v>23</v>
      </c>
      <c r="I40" s="82">
        <v>30</v>
      </c>
      <c r="J40" s="212">
        <f t="shared" si="9"/>
        <v>349</v>
      </c>
      <c r="K40" s="81">
        <v>456</v>
      </c>
      <c r="L40" s="82">
        <v>383</v>
      </c>
      <c r="M40" s="63">
        <v>18793</v>
      </c>
      <c r="N40" s="64">
        <v>25174</v>
      </c>
      <c r="O40" s="66">
        <v>19926</v>
      </c>
      <c r="P40" s="83">
        <f t="shared" si="10"/>
        <v>9</v>
      </c>
      <c r="Q40" s="84">
        <f t="shared" si="11"/>
        <v>9.5</v>
      </c>
      <c r="R40" s="84">
        <f t="shared" si="12"/>
        <v>4.6</v>
      </c>
      <c r="S40" s="84">
        <f t="shared" si="13"/>
        <v>13</v>
      </c>
      <c r="T40" s="84">
        <f t="shared" si="14"/>
        <v>11.5</v>
      </c>
      <c r="U40" s="84">
        <f t="shared" si="15"/>
        <v>5.75</v>
      </c>
      <c r="V40" s="85">
        <f t="shared" si="16"/>
        <v>7.5</v>
      </c>
      <c r="W40" s="86">
        <f t="shared" si="17"/>
        <v>9.432432432432432</v>
      </c>
      <c r="X40" s="84">
        <v>12.324324324324325</v>
      </c>
      <c r="Y40" s="85">
        <v>10.35135135135135</v>
      </c>
      <c r="Z40" s="70">
        <v>6.198218997361478</v>
      </c>
      <c r="AA40" s="57">
        <v>8.43915521</v>
      </c>
      <c r="AB40" s="58">
        <v>6.69331542</v>
      </c>
    </row>
    <row r="41" spans="1:28" s="145" customFormat="1" ht="13.5" customHeight="1">
      <c r="A41" s="402"/>
      <c r="B41" s="129" t="s">
        <v>18</v>
      </c>
      <c r="C41" s="74">
        <v>33</v>
      </c>
      <c r="D41" s="75">
        <v>69</v>
      </c>
      <c r="E41" s="75">
        <v>48</v>
      </c>
      <c r="F41" s="75">
        <v>191</v>
      </c>
      <c r="G41" s="75">
        <v>54</v>
      </c>
      <c r="H41" s="75">
        <v>37</v>
      </c>
      <c r="I41" s="76">
        <v>11</v>
      </c>
      <c r="J41" s="25">
        <f t="shared" si="9"/>
        <v>443</v>
      </c>
      <c r="K41" s="75">
        <v>294</v>
      </c>
      <c r="L41" s="76">
        <v>265</v>
      </c>
      <c r="M41" s="28">
        <v>24879</v>
      </c>
      <c r="N41" s="29">
        <v>16861</v>
      </c>
      <c r="O41" s="30">
        <v>16059</v>
      </c>
      <c r="P41" s="31">
        <f t="shared" si="10"/>
        <v>11</v>
      </c>
      <c r="Q41" s="32">
        <f t="shared" si="11"/>
        <v>11.5</v>
      </c>
      <c r="R41" s="32">
        <f t="shared" si="12"/>
        <v>9.6</v>
      </c>
      <c r="S41" s="32">
        <f t="shared" si="13"/>
        <v>17.363636363636363</v>
      </c>
      <c r="T41" s="32">
        <f t="shared" si="14"/>
        <v>13.5</v>
      </c>
      <c r="U41" s="32">
        <f t="shared" si="15"/>
        <v>9.25</v>
      </c>
      <c r="V41" s="33">
        <f t="shared" si="16"/>
        <v>2.75</v>
      </c>
      <c r="W41" s="34">
        <f t="shared" si="17"/>
        <v>11.972972972972974</v>
      </c>
      <c r="X41" s="32">
        <v>7.945945945945946</v>
      </c>
      <c r="Y41" s="33">
        <v>7.162162162162162</v>
      </c>
      <c r="Z41" s="35">
        <v>8.194664031620553</v>
      </c>
      <c r="AA41" s="36">
        <v>5.5738843</v>
      </c>
      <c r="AB41" s="37">
        <v>5.31578947</v>
      </c>
    </row>
    <row r="42" spans="1:28" s="145" customFormat="1" ht="13.5" customHeight="1">
      <c r="A42" s="402"/>
      <c r="B42" s="129" t="s">
        <v>19</v>
      </c>
      <c r="C42" s="74">
        <v>20</v>
      </c>
      <c r="D42" s="75">
        <v>44</v>
      </c>
      <c r="E42" s="75">
        <v>30</v>
      </c>
      <c r="F42" s="75">
        <v>178</v>
      </c>
      <c r="G42" s="75">
        <v>41</v>
      </c>
      <c r="H42" s="75">
        <v>29</v>
      </c>
      <c r="I42" s="76">
        <v>14</v>
      </c>
      <c r="J42" s="25">
        <f t="shared" si="9"/>
        <v>356</v>
      </c>
      <c r="K42" s="75">
        <v>415</v>
      </c>
      <c r="L42" s="76">
        <v>368</v>
      </c>
      <c r="M42" s="28">
        <v>25824</v>
      </c>
      <c r="N42" s="29">
        <v>21167</v>
      </c>
      <c r="O42" s="30">
        <v>20585</v>
      </c>
      <c r="P42" s="31">
        <f t="shared" si="10"/>
        <v>6.666666666666667</v>
      </c>
      <c r="Q42" s="32">
        <f t="shared" si="11"/>
        <v>7.333333333333333</v>
      </c>
      <c r="R42" s="32">
        <f t="shared" si="12"/>
        <v>6</v>
      </c>
      <c r="S42" s="32">
        <f t="shared" si="13"/>
        <v>16.181818181818183</v>
      </c>
      <c r="T42" s="32">
        <f t="shared" si="14"/>
        <v>10.25</v>
      </c>
      <c r="U42" s="32">
        <f t="shared" si="15"/>
        <v>7.25</v>
      </c>
      <c r="V42" s="33">
        <f t="shared" si="16"/>
        <v>3.5</v>
      </c>
      <c r="W42" s="34">
        <f t="shared" si="17"/>
        <v>9.621621621621621</v>
      </c>
      <c r="X42" s="32">
        <v>11.216216216216216</v>
      </c>
      <c r="Y42" s="33">
        <v>9.945945945945946</v>
      </c>
      <c r="Z42" s="35">
        <v>8.500329163923634</v>
      </c>
      <c r="AA42" s="36">
        <v>6.98350379</v>
      </c>
      <c r="AB42" s="37">
        <v>6.79372937</v>
      </c>
    </row>
    <row r="43" spans="1:28" s="145" customFormat="1" ht="13.5" customHeight="1">
      <c r="A43" s="402"/>
      <c r="B43" s="129" t="s">
        <v>20</v>
      </c>
      <c r="C43" s="74">
        <v>30</v>
      </c>
      <c r="D43" s="75">
        <v>68</v>
      </c>
      <c r="E43" s="75">
        <v>40</v>
      </c>
      <c r="F43" s="75">
        <v>143</v>
      </c>
      <c r="G43" s="75">
        <v>21</v>
      </c>
      <c r="H43" s="75">
        <v>26</v>
      </c>
      <c r="I43" s="76">
        <v>2</v>
      </c>
      <c r="J43" s="25">
        <f t="shared" si="9"/>
        <v>330</v>
      </c>
      <c r="K43" s="75">
        <v>420</v>
      </c>
      <c r="L43" s="76">
        <v>404</v>
      </c>
      <c r="M43" s="28">
        <v>21985</v>
      </c>
      <c r="N43" s="29">
        <v>20554</v>
      </c>
      <c r="O43" s="30">
        <v>21233</v>
      </c>
      <c r="P43" s="31">
        <f t="shared" si="10"/>
        <v>10</v>
      </c>
      <c r="Q43" s="32">
        <f t="shared" si="11"/>
        <v>11.333333333333334</v>
      </c>
      <c r="R43" s="32">
        <f t="shared" si="12"/>
        <v>8</v>
      </c>
      <c r="S43" s="32">
        <f t="shared" si="13"/>
        <v>13</v>
      </c>
      <c r="T43" s="32">
        <f t="shared" si="14"/>
        <v>5.25</v>
      </c>
      <c r="U43" s="32">
        <f t="shared" si="15"/>
        <v>6.5</v>
      </c>
      <c r="V43" s="33">
        <f t="shared" si="16"/>
        <v>0.5</v>
      </c>
      <c r="W43" s="34">
        <f t="shared" si="17"/>
        <v>8.91891891891892</v>
      </c>
      <c r="X43" s="32">
        <v>11.35135135135135</v>
      </c>
      <c r="Y43" s="33">
        <v>10.91891891891892</v>
      </c>
      <c r="Z43" s="35">
        <v>7.2366688610928245</v>
      </c>
      <c r="AA43" s="36">
        <v>6.79695767</v>
      </c>
      <c r="AB43" s="37">
        <v>7.01453584</v>
      </c>
    </row>
    <row r="44" spans="1:28" s="145" customFormat="1" ht="13.5" customHeight="1">
      <c r="A44" s="402">
        <v>6</v>
      </c>
      <c r="B44" s="139" t="s">
        <v>21</v>
      </c>
      <c r="C44" s="80">
        <v>14</v>
      </c>
      <c r="D44" s="81">
        <v>40</v>
      </c>
      <c r="E44" s="81">
        <v>27</v>
      </c>
      <c r="F44" s="81">
        <v>140</v>
      </c>
      <c r="G44" s="81">
        <v>30</v>
      </c>
      <c r="H44" s="81">
        <v>28</v>
      </c>
      <c r="I44" s="82">
        <v>10</v>
      </c>
      <c r="J44" s="212">
        <f t="shared" si="9"/>
        <v>289</v>
      </c>
      <c r="K44" s="81">
        <v>362</v>
      </c>
      <c r="L44" s="82">
        <v>300</v>
      </c>
      <c r="M44" s="63">
        <v>21933</v>
      </c>
      <c r="N44" s="64">
        <v>17467</v>
      </c>
      <c r="O44" s="66">
        <v>19000</v>
      </c>
      <c r="P44" s="83">
        <f t="shared" si="10"/>
        <v>4.666666666666667</v>
      </c>
      <c r="Q44" s="84">
        <f t="shared" si="11"/>
        <v>6.666666666666667</v>
      </c>
      <c r="R44" s="84">
        <f t="shared" si="12"/>
        <v>5.4</v>
      </c>
      <c r="S44" s="84">
        <f t="shared" si="13"/>
        <v>12.727272727272727</v>
      </c>
      <c r="T44" s="84">
        <f t="shared" si="14"/>
        <v>7.5</v>
      </c>
      <c r="U44" s="84">
        <f t="shared" si="15"/>
        <v>7</v>
      </c>
      <c r="V44" s="85">
        <f t="shared" si="16"/>
        <v>2.5</v>
      </c>
      <c r="W44" s="86">
        <f t="shared" si="17"/>
        <v>7.8108108108108105</v>
      </c>
      <c r="X44" s="84">
        <v>9.783783783783784</v>
      </c>
      <c r="Y44" s="85">
        <v>8.108108108108109</v>
      </c>
      <c r="Z44" s="70">
        <v>7.214802631578947</v>
      </c>
      <c r="AA44" s="57">
        <v>5.76088391</v>
      </c>
      <c r="AB44" s="58">
        <v>6.27269726</v>
      </c>
    </row>
    <row r="45" spans="1:28" s="145" customFormat="1" ht="13.5" customHeight="1">
      <c r="A45" s="402"/>
      <c r="B45" s="129" t="s">
        <v>22</v>
      </c>
      <c r="C45" s="74">
        <v>17</v>
      </c>
      <c r="D45" s="75">
        <v>50</v>
      </c>
      <c r="E45" s="75">
        <v>25</v>
      </c>
      <c r="F45" s="75">
        <v>138</v>
      </c>
      <c r="G45" s="75">
        <v>42</v>
      </c>
      <c r="H45" s="75">
        <v>39</v>
      </c>
      <c r="I45" s="76">
        <v>20</v>
      </c>
      <c r="J45" s="25">
        <f t="shared" si="9"/>
        <v>331</v>
      </c>
      <c r="K45" s="75">
        <v>424</v>
      </c>
      <c r="L45" s="76">
        <v>335</v>
      </c>
      <c r="M45" s="28">
        <v>20375</v>
      </c>
      <c r="N45" s="29">
        <v>17185</v>
      </c>
      <c r="O45" s="30">
        <v>18761</v>
      </c>
      <c r="P45" s="31">
        <f t="shared" si="10"/>
        <v>5.666666666666667</v>
      </c>
      <c r="Q45" s="32">
        <f t="shared" si="11"/>
        <v>8.333333333333334</v>
      </c>
      <c r="R45" s="32">
        <f t="shared" si="12"/>
        <v>5</v>
      </c>
      <c r="S45" s="32">
        <f t="shared" si="13"/>
        <v>12.545454545454545</v>
      </c>
      <c r="T45" s="32">
        <f t="shared" si="14"/>
        <v>10.5</v>
      </c>
      <c r="U45" s="32">
        <f t="shared" si="15"/>
        <v>9.75</v>
      </c>
      <c r="V45" s="33">
        <f t="shared" si="16"/>
        <v>5</v>
      </c>
      <c r="W45" s="34">
        <f t="shared" si="17"/>
        <v>8.945945945945946</v>
      </c>
      <c r="X45" s="32">
        <v>11.45945945945946</v>
      </c>
      <c r="Y45" s="33">
        <v>9.054054054054054</v>
      </c>
      <c r="Z45" s="35">
        <v>6.70009865175929</v>
      </c>
      <c r="AA45" s="36">
        <v>5.67161716</v>
      </c>
      <c r="AB45" s="37">
        <v>6.18358603</v>
      </c>
    </row>
    <row r="46" spans="1:28" s="145" customFormat="1" ht="13.5" customHeight="1">
      <c r="A46" s="402"/>
      <c r="B46" s="129" t="s">
        <v>23</v>
      </c>
      <c r="C46" s="74">
        <v>21</v>
      </c>
      <c r="D46" s="75">
        <v>33</v>
      </c>
      <c r="E46" s="75">
        <v>15</v>
      </c>
      <c r="F46" s="75">
        <v>111</v>
      </c>
      <c r="G46" s="75">
        <v>31</v>
      </c>
      <c r="H46" s="75">
        <v>22</v>
      </c>
      <c r="I46" s="76">
        <v>8</v>
      </c>
      <c r="J46" s="25">
        <f t="shared" si="9"/>
        <v>241</v>
      </c>
      <c r="K46" s="75">
        <v>385</v>
      </c>
      <c r="L46" s="76">
        <v>279</v>
      </c>
      <c r="M46" s="28">
        <v>17353</v>
      </c>
      <c r="N46" s="29">
        <v>15223</v>
      </c>
      <c r="O46" s="30">
        <v>16891</v>
      </c>
      <c r="P46" s="31">
        <f t="shared" si="10"/>
        <v>7</v>
      </c>
      <c r="Q46" s="32">
        <f t="shared" si="11"/>
        <v>5.5</v>
      </c>
      <c r="R46" s="32">
        <f t="shared" si="12"/>
        <v>3</v>
      </c>
      <c r="S46" s="32">
        <f t="shared" si="13"/>
        <v>10.090909090909092</v>
      </c>
      <c r="T46" s="32">
        <f t="shared" si="14"/>
        <v>7.75</v>
      </c>
      <c r="U46" s="32">
        <f t="shared" si="15"/>
        <v>5.5</v>
      </c>
      <c r="V46" s="33">
        <f t="shared" si="16"/>
        <v>2</v>
      </c>
      <c r="W46" s="34">
        <f t="shared" si="17"/>
        <v>6.513513513513513</v>
      </c>
      <c r="X46" s="32">
        <v>10.405405405405405</v>
      </c>
      <c r="Y46" s="33">
        <v>7.54054054054054</v>
      </c>
      <c r="Z46" s="35">
        <v>5.711981566820277</v>
      </c>
      <c r="AA46" s="36">
        <v>5.02409241</v>
      </c>
      <c r="AB46" s="37">
        <v>5.57091029</v>
      </c>
    </row>
    <row r="47" spans="1:28" s="145" customFormat="1" ht="13.5" customHeight="1">
      <c r="A47" s="402"/>
      <c r="B47" s="129" t="s">
        <v>24</v>
      </c>
      <c r="C47" s="74">
        <v>18</v>
      </c>
      <c r="D47" s="75">
        <v>28</v>
      </c>
      <c r="E47" s="75">
        <v>11</v>
      </c>
      <c r="F47" s="75">
        <v>105</v>
      </c>
      <c r="G47" s="75">
        <v>29</v>
      </c>
      <c r="H47" s="75">
        <v>15</v>
      </c>
      <c r="I47" s="76">
        <v>8</v>
      </c>
      <c r="J47" s="25">
        <f t="shared" si="9"/>
        <v>214</v>
      </c>
      <c r="K47" s="75">
        <v>299</v>
      </c>
      <c r="L47" s="76">
        <v>231</v>
      </c>
      <c r="M47" s="28">
        <v>14252</v>
      </c>
      <c r="N47" s="29">
        <v>13411</v>
      </c>
      <c r="O47" s="30">
        <v>15622</v>
      </c>
      <c r="P47" s="31">
        <f t="shared" si="10"/>
        <v>6</v>
      </c>
      <c r="Q47" s="32">
        <f t="shared" si="11"/>
        <v>4.666666666666667</v>
      </c>
      <c r="R47" s="32">
        <f t="shared" si="12"/>
        <v>2.2</v>
      </c>
      <c r="S47" s="32">
        <f t="shared" si="13"/>
        <v>9.545454545454545</v>
      </c>
      <c r="T47" s="32">
        <f t="shared" si="14"/>
        <v>7.25</v>
      </c>
      <c r="U47" s="32">
        <f t="shared" si="15"/>
        <v>3.75</v>
      </c>
      <c r="V47" s="33">
        <f t="shared" si="16"/>
        <v>2</v>
      </c>
      <c r="W47" s="34">
        <f t="shared" si="17"/>
        <v>5.783783783783784</v>
      </c>
      <c r="X47" s="32">
        <v>8.08108108108108</v>
      </c>
      <c r="Y47" s="33">
        <v>6.243243243243243</v>
      </c>
      <c r="Z47" s="35">
        <v>4.702078521939954</v>
      </c>
      <c r="AA47" s="36">
        <v>4.42607261</v>
      </c>
      <c r="AB47" s="37">
        <v>5.15577558</v>
      </c>
    </row>
    <row r="48" spans="1:28" s="145" customFormat="1" ht="13.5" customHeight="1">
      <c r="A48" s="402">
        <v>7</v>
      </c>
      <c r="B48" s="139" t="s">
        <v>25</v>
      </c>
      <c r="C48" s="80">
        <v>10</v>
      </c>
      <c r="D48" s="81">
        <v>26</v>
      </c>
      <c r="E48" s="81">
        <v>15</v>
      </c>
      <c r="F48" s="81">
        <v>92</v>
      </c>
      <c r="G48" s="81">
        <v>16</v>
      </c>
      <c r="H48" s="81">
        <v>12</v>
      </c>
      <c r="I48" s="82">
        <v>6</v>
      </c>
      <c r="J48" s="212">
        <f t="shared" si="9"/>
        <v>177</v>
      </c>
      <c r="K48" s="81">
        <v>206</v>
      </c>
      <c r="L48" s="82">
        <v>224</v>
      </c>
      <c r="M48" s="63">
        <v>12608</v>
      </c>
      <c r="N48" s="64">
        <v>12299</v>
      </c>
      <c r="O48" s="66">
        <v>13680</v>
      </c>
      <c r="P48" s="83">
        <f t="shared" si="10"/>
        <v>3.3333333333333335</v>
      </c>
      <c r="Q48" s="84">
        <f t="shared" si="11"/>
        <v>4.333333333333333</v>
      </c>
      <c r="R48" s="84">
        <f t="shared" si="12"/>
        <v>3</v>
      </c>
      <c r="S48" s="84">
        <f t="shared" si="13"/>
        <v>8.363636363636363</v>
      </c>
      <c r="T48" s="84">
        <f t="shared" si="14"/>
        <v>4</v>
      </c>
      <c r="U48" s="84">
        <f t="shared" si="15"/>
        <v>3</v>
      </c>
      <c r="V48" s="85">
        <f t="shared" si="16"/>
        <v>1.5</v>
      </c>
      <c r="W48" s="86">
        <f t="shared" si="17"/>
        <v>4.783783783783784</v>
      </c>
      <c r="X48" s="84">
        <v>5.5675675675675675</v>
      </c>
      <c r="Y48" s="85">
        <v>6.054054054054054</v>
      </c>
      <c r="Z48" s="70">
        <v>4.148733135899967</v>
      </c>
      <c r="AA48" s="57">
        <v>4.05372446</v>
      </c>
      <c r="AB48" s="58">
        <v>4.52081956</v>
      </c>
    </row>
    <row r="49" spans="1:28" s="145" customFormat="1" ht="13.5" customHeight="1">
      <c r="A49" s="402"/>
      <c r="B49" s="129" t="s">
        <v>26</v>
      </c>
      <c r="C49" s="74">
        <v>13</v>
      </c>
      <c r="D49" s="75">
        <v>35</v>
      </c>
      <c r="E49" s="75">
        <v>9</v>
      </c>
      <c r="F49" s="75">
        <v>82</v>
      </c>
      <c r="G49" s="75">
        <v>19</v>
      </c>
      <c r="H49" s="75">
        <v>12</v>
      </c>
      <c r="I49" s="76">
        <v>8</v>
      </c>
      <c r="J49" s="25">
        <f t="shared" si="9"/>
        <v>178</v>
      </c>
      <c r="K49" s="75">
        <v>208</v>
      </c>
      <c r="L49" s="76">
        <v>159</v>
      </c>
      <c r="M49" s="28">
        <v>11592</v>
      </c>
      <c r="N49" s="29">
        <v>11480</v>
      </c>
      <c r="O49" s="30">
        <v>13008</v>
      </c>
      <c r="P49" s="31">
        <f t="shared" si="10"/>
        <v>4.333333333333333</v>
      </c>
      <c r="Q49" s="32">
        <f t="shared" si="11"/>
        <v>5.833333333333333</v>
      </c>
      <c r="R49" s="32">
        <f t="shared" si="12"/>
        <v>1.8</v>
      </c>
      <c r="S49" s="32">
        <f t="shared" si="13"/>
        <v>7.454545454545454</v>
      </c>
      <c r="T49" s="32">
        <f t="shared" si="14"/>
        <v>4.75</v>
      </c>
      <c r="U49" s="32">
        <f t="shared" si="15"/>
        <v>3</v>
      </c>
      <c r="V49" s="33">
        <f t="shared" si="16"/>
        <v>2</v>
      </c>
      <c r="W49" s="34">
        <f t="shared" si="17"/>
        <v>4.8108108108108105</v>
      </c>
      <c r="X49" s="32">
        <v>5.621621621621622</v>
      </c>
      <c r="Y49" s="33">
        <v>4.297297297297297</v>
      </c>
      <c r="Z49" s="35">
        <v>3.8106508875739644</v>
      </c>
      <c r="AA49" s="36">
        <v>3.79128137</v>
      </c>
      <c r="AB49" s="37">
        <v>4.28882295</v>
      </c>
    </row>
    <row r="50" spans="1:28" s="145" customFormat="1" ht="13.5" customHeight="1">
      <c r="A50" s="402"/>
      <c r="B50" s="129" t="s">
        <v>27</v>
      </c>
      <c r="C50" s="74">
        <v>12</v>
      </c>
      <c r="D50" s="75">
        <v>31</v>
      </c>
      <c r="E50" s="75">
        <v>13</v>
      </c>
      <c r="F50" s="75">
        <v>89</v>
      </c>
      <c r="G50" s="75">
        <v>23</v>
      </c>
      <c r="H50" s="75">
        <v>5</v>
      </c>
      <c r="I50" s="76">
        <v>9</v>
      </c>
      <c r="J50" s="25">
        <f t="shared" si="9"/>
        <v>182</v>
      </c>
      <c r="K50" s="75">
        <v>176</v>
      </c>
      <c r="L50" s="76">
        <v>154</v>
      </c>
      <c r="M50" s="28">
        <v>10734</v>
      </c>
      <c r="N50" s="29">
        <v>11053</v>
      </c>
      <c r="O50" s="30">
        <v>11943</v>
      </c>
      <c r="P50" s="31">
        <f t="shared" si="10"/>
        <v>4</v>
      </c>
      <c r="Q50" s="32">
        <f t="shared" si="11"/>
        <v>5.166666666666667</v>
      </c>
      <c r="R50" s="32">
        <f t="shared" si="12"/>
        <v>2.6</v>
      </c>
      <c r="S50" s="32">
        <f t="shared" si="13"/>
        <v>8.090909090909092</v>
      </c>
      <c r="T50" s="32">
        <f t="shared" si="14"/>
        <v>5.75</v>
      </c>
      <c r="U50" s="32">
        <f t="shared" si="15"/>
        <v>1.25</v>
      </c>
      <c r="V50" s="33">
        <f t="shared" si="16"/>
        <v>2.25</v>
      </c>
      <c r="W50" s="34">
        <f t="shared" si="17"/>
        <v>4.918918918918919</v>
      </c>
      <c r="X50" s="32">
        <v>4.756756756756757</v>
      </c>
      <c r="Y50" s="33">
        <v>4.162162162162162</v>
      </c>
      <c r="Z50" s="35">
        <v>3.5472571050892268</v>
      </c>
      <c r="AA50" s="36">
        <v>3.64785479</v>
      </c>
      <c r="AB50" s="37">
        <v>3.93768546</v>
      </c>
    </row>
    <row r="51" spans="1:28" s="145" customFormat="1" ht="13.5" customHeight="1">
      <c r="A51" s="402"/>
      <c r="B51" s="129" t="s">
        <v>28</v>
      </c>
      <c r="C51" s="74">
        <v>11</v>
      </c>
      <c r="D51" s="75">
        <v>22</v>
      </c>
      <c r="E51" s="75">
        <v>3</v>
      </c>
      <c r="F51" s="75">
        <v>74</v>
      </c>
      <c r="G51" s="75">
        <v>6</v>
      </c>
      <c r="H51" s="75">
        <v>5</v>
      </c>
      <c r="I51" s="76">
        <v>0</v>
      </c>
      <c r="J51" s="25">
        <f t="shared" si="9"/>
        <v>121</v>
      </c>
      <c r="K51" s="75">
        <v>180</v>
      </c>
      <c r="L51" s="76">
        <v>158</v>
      </c>
      <c r="M51" s="28">
        <v>8369</v>
      </c>
      <c r="N51" s="29">
        <v>10201</v>
      </c>
      <c r="O51" s="30">
        <v>10428</v>
      </c>
      <c r="P51" s="31">
        <f t="shared" si="10"/>
        <v>3.6666666666666665</v>
      </c>
      <c r="Q51" s="32">
        <f t="shared" si="11"/>
        <v>3.6666666666666665</v>
      </c>
      <c r="R51" s="32">
        <f t="shared" si="12"/>
        <v>0.6</v>
      </c>
      <c r="S51" s="32">
        <f t="shared" si="13"/>
        <v>6.7272727272727275</v>
      </c>
      <c r="T51" s="32">
        <f t="shared" si="14"/>
        <v>1.5</v>
      </c>
      <c r="U51" s="32">
        <f t="shared" si="15"/>
        <v>1.25</v>
      </c>
      <c r="V51" s="33">
        <f t="shared" si="16"/>
        <v>0</v>
      </c>
      <c r="W51" s="34">
        <f t="shared" si="17"/>
        <v>3.27027027027027</v>
      </c>
      <c r="X51" s="32">
        <v>4.864864864864865</v>
      </c>
      <c r="Y51" s="33">
        <v>4.27027027027027</v>
      </c>
      <c r="Z51" s="35">
        <v>2.7584047462096244</v>
      </c>
      <c r="AA51" s="36">
        <v>3.38005302</v>
      </c>
      <c r="AB51" s="37">
        <v>3.45298013</v>
      </c>
    </row>
    <row r="52" spans="1:28" s="145" customFormat="1" ht="13.5" customHeight="1">
      <c r="A52" s="402"/>
      <c r="B52" s="129" t="s">
        <v>29</v>
      </c>
      <c r="C52" s="74">
        <v>15</v>
      </c>
      <c r="D52" s="75">
        <v>21</v>
      </c>
      <c r="E52" s="75">
        <v>4</v>
      </c>
      <c r="F52" s="75">
        <v>67</v>
      </c>
      <c r="G52" s="75">
        <v>9</v>
      </c>
      <c r="H52" s="75">
        <v>0</v>
      </c>
      <c r="I52" s="76">
        <v>3</v>
      </c>
      <c r="J52" s="25">
        <f t="shared" si="9"/>
        <v>119</v>
      </c>
      <c r="K52" s="75">
        <v>149</v>
      </c>
      <c r="L52" s="76">
        <v>152</v>
      </c>
      <c r="M52" s="28">
        <v>9022</v>
      </c>
      <c r="N52" s="29">
        <v>8658</v>
      </c>
      <c r="O52" s="30">
        <v>8859</v>
      </c>
      <c r="P52" s="31">
        <f t="shared" si="10"/>
        <v>5</v>
      </c>
      <c r="Q52" s="32">
        <f t="shared" si="11"/>
        <v>3.5</v>
      </c>
      <c r="R52" s="32">
        <f t="shared" si="12"/>
        <v>0.8</v>
      </c>
      <c r="S52" s="32">
        <f t="shared" si="13"/>
        <v>6.090909090909091</v>
      </c>
      <c r="T52" s="32">
        <f t="shared" si="14"/>
        <v>2.25</v>
      </c>
      <c r="U52" s="32">
        <f t="shared" si="15"/>
        <v>0</v>
      </c>
      <c r="V52" s="33">
        <f t="shared" si="16"/>
        <v>0.75</v>
      </c>
      <c r="W52" s="34">
        <f t="shared" si="17"/>
        <v>3.2162162162162162</v>
      </c>
      <c r="X52" s="32">
        <v>4.027027027027027</v>
      </c>
      <c r="Y52" s="33">
        <v>4.108108108108108</v>
      </c>
      <c r="Z52" s="35">
        <v>2.972652388797364</v>
      </c>
      <c r="AA52" s="36">
        <v>2.85931308</v>
      </c>
      <c r="AB52" s="37">
        <v>2.92569353</v>
      </c>
    </row>
    <row r="53" spans="1:28" s="145" customFormat="1" ht="13.5" customHeight="1">
      <c r="A53" s="412">
        <v>8</v>
      </c>
      <c r="B53" s="139" t="s">
        <v>30</v>
      </c>
      <c r="C53" s="80">
        <v>12</v>
      </c>
      <c r="D53" s="81">
        <v>32</v>
      </c>
      <c r="E53" s="81">
        <v>11</v>
      </c>
      <c r="F53" s="81">
        <v>61</v>
      </c>
      <c r="G53" s="81">
        <v>8</v>
      </c>
      <c r="H53" s="81">
        <v>4</v>
      </c>
      <c r="I53" s="82">
        <v>1</v>
      </c>
      <c r="J53" s="212">
        <f t="shared" si="9"/>
        <v>129</v>
      </c>
      <c r="K53" s="81">
        <v>156</v>
      </c>
      <c r="L53" s="82">
        <v>138</v>
      </c>
      <c r="M53" s="63">
        <v>8764</v>
      </c>
      <c r="N53" s="64">
        <v>9233</v>
      </c>
      <c r="O53" s="66">
        <v>9340</v>
      </c>
      <c r="P53" s="83">
        <f t="shared" si="10"/>
        <v>4</v>
      </c>
      <c r="Q53" s="84">
        <f t="shared" si="11"/>
        <v>5.333333333333333</v>
      </c>
      <c r="R53" s="84">
        <f t="shared" si="12"/>
        <v>2.2</v>
      </c>
      <c r="S53" s="84">
        <f t="shared" si="13"/>
        <v>5.545454545454546</v>
      </c>
      <c r="T53" s="84">
        <f t="shared" si="14"/>
        <v>2</v>
      </c>
      <c r="U53" s="84">
        <f t="shared" si="15"/>
        <v>1</v>
      </c>
      <c r="V53" s="85">
        <f t="shared" si="16"/>
        <v>0.25</v>
      </c>
      <c r="W53" s="86">
        <f t="shared" si="17"/>
        <v>3.4864864864864864</v>
      </c>
      <c r="X53" s="84">
        <v>4.216216216216216</v>
      </c>
      <c r="Y53" s="85">
        <v>3.72972972972973</v>
      </c>
      <c r="Z53" s="70">
        <v>2.8981481481481484</v>
      </c>
      <c r="AA53" s="57">
        <v>3.0492074</v>
      </c>
      <c r="AB53" s="58">
        <v>3.08352592</v>
      </c>
    </row>
    <row r="54" spans="1:28" s="145" customFormat="1" ht="13.5" customHeight="1">
      <c r="A54" s="410"/>
      <c r="B54" s="129" t="s">
        <v>31</v>
      </c>
      <c r="C54" s="74">
        <v>14</v>
      </c>
      <c r="D54" s="75">
        <v>21</v>
      </c>
      <c r="E54" s="75">
        <v>7</v>
      </c>
      <c r="F54" s="75">
        <v>47</v>
      </c>
      <c r="G54" s="75">
        <v>1</v>
      </c>
      <c r="H54" s="75">
        <v>17</v>
      </c>
      <c r="I54" s="76">
        <v>7</v>
      </c>
      <c r="J54" s="25">
        <f t="shared" si="9"/>
        <v>114</v>
      </c>
      <c r="K54" s="75">
        <v>128</v>
      </c>
      <c r="L54" s="76">
        <v>142</v>
      </c>
      <c r="M54" s="28">
        <v>7175</v>
      </c>
      <c r="N54" s="29">
        <v>8883</v>
      </c>
      <c r="O54" s="30">
        <v>8820</v>
      </c>
      <c r="P54" s="31">
        <f t="shared" si="10"/>
        <v>4.666666666666667</v>
      </c>
      <c r="Q54" s="32">
        <f t="shared" si="11"/>
        <v>3.5</v>
      </c>
      <c r="R54" s="32">
        <f t="shared" si="12"/>
        <v>1.4</v>
      </c>
      <c r="S54" s="32">
        <f t="shared" si="13"/>
        <v>4.2727272727272725</v>
      </c>
      <c r="T54" s="32">
        <f t="shared" si="14"/>
        <v>0.25</v>
      </c>
      <c r="U54" s="32">
        <f t="shared" si="15"/>
        <v>4.25</v>
      </c>
      <c r="V54" s="33">
        <f t="shared" si="16"/>
        <v>1.75</v>
      </c>
      <c r="W54" s="34">
        <f t="shared" si="17"/>
        <v>3.081081081081081</v>
      </c>
      <c r="X54" s="32">
        <v>3.4594594594594597</v>
      </c>
      <c r="Y54" s="33">
        <v>3.8378378378378377</v>
      </c>
      <c r="Z54" s="35">
        <v>2.4248056775937816</v>
      </c>
      <c r="AA54" s="36">
        <v>2.95214357</v>
      </c>
      <c r="AB54" s="37">
        <v>2.93902033</v>
      </c>
    </row>
    <row r="55" spans="1:28" s="145" customFormat="1" ht="13.5" customHeight="1">
      <c r="A55" s="410"/>
      <c r="B55" s="129" t="s">
        <v>32</v>
      </c>
      <c r="C55" s="74">
        <v>19</v>
      </c>
      <c r="D55" s="75">
        <v>22</v>
      </c>
      <c r="E55" s="75">
        <v>7</v>
      </c>
      <c r="F55" s="75">
        <v>65</v>
      </c>
      <c r="G55" s="75">
        <v>10</v>
      </c>
      <c r="H55" s="75">
        <v>7</v>
      </c>
      <c r="I55" s="76">
        <v>4</v>
      </c>
      <c r="J55" s="25">
        <f t="shared" si="9"/>
        <v>134</v>
      </c>
      <c r="K55" s="75">
        <v>114</v>
      </c>
      <c r="L55" s="76">
        <v>86</v>
      </c>
      <c r="M55" s="28">
        <v>8182</v>
      </c>
      <c r="N55" s="29">
        <v>6498</v>
      </c>
      <c r="O55" s="30">
        <v>6289</v>
      </c>
      <c r="P55" s="31">
        <f t="shared" si="10"/>
        <v>6.333333333333333</v>
      </c>
      <c r="Q55" s="32">
        <f t="shared" si="11"/>
        <v>3.6666666666666665</v>
      </c>
      <c r="R55" s="32">
        <f t="shared" si="12"/>
        <v>1.4</v>
      </c>
      <c r="S55" s="32">
        <f t="shared" si="13"/>
        <v>5.909090909090909</v>
      </c>
      <c r="T55" s="32">
        <f t="shared" si="14"/>
        <v>2.5</v>
      </c>
      <c r="U55" s="32">
        <f t="shared" si="15"/>
        <v>1.75</v>
      </c>
      <c r="V55" s="33">
        <f t="shared" si="16"/>
        <v>1</v>
      </c>
      <c r="W55" s="34">
        <f t="shared" si="17"/>
        <v>3.6216216216216215</v>
      </c>
      <c r="X55" s="32">
        <v>3.081081081081081</v>
      </c>
      <c r="Y55" s="33">
        <v>2.324324324324324</v>
      </c>
      <c r="Z55" s="35">
        <v>2.7437961099932933</v>
      </c>
      <c r="AA55" s="36">
        <v>2.22839506</v>
      </c>
      <c r="AB55" s="37">
        <v>2.15008547</v>
      </c>
    </row>
    <row r="56" spans="1:28" s="145" customFormat="1" ht="13.5" customHeight="1">
      <c r="A56" s="410"/>
      <c r="B56" s="129" t="s">
        <v>33</v>
      </c>
      <c r="C56" s="74">
        <v>15</v>
      </c>
      <c r="D56" s="75">
        <v>28</v>
      </c>
      <c r="E56" s="75">
        <v>15</v>
      </c>
      <c r="F56" s="75">
        <v>50</v>
      </c>
      <c r="G56" s="75">
        <v>16</v>
      </c>
      <c r="H56" s="75">
        <v>4</v>
      </c>
      <c r="I56" s="76">
        <v>8</v>
      </c>
      <c r="J56" s="25">
        <f t="shared" si="9"/>
        <v>136</v>
      </c>
      <c r="K56" s="75">
        <v>164</v>
      </c>
      <c r="L56" s="76">
        <v>143</v>
      </c>
      <c r="M56" s="28">
        <v>9033</v>
      </c>
      <c r="N56" s="29">
        <v>8877</v>
      </c>
      <c r="O56" s="30">
        <v>8740</v>
      </c>
      <c r="P56" s="31">
        <f t="shared" si="10"/>
        <v>5</v>
      </c>
      <c r="Q56" s="32">
        <f t="shared" si="11"/>
        <v>4.666666666666667</v>
      </c>
      <c r="R56" s="32">
        <f t="shared" si="12"/>
        <v>3</v>
      </c>
      <c r="S56" s="32">
        <f t="shared" si="13"/>
        <v>4.545454545454546</v>
      </c>
      <c r="T56" s="32">
        <f t="shared" si="14"/>
        <v>4</v>
      </c>
      <c r="U56" s="32">
        <f t="shared" si="15"/>
        <v>1</v>
      </c>
      <c r="V56" s="33">
        <f t="shared" si="16"/>
        <v>2</v>
      </c>
      <c r="W56" s="34">
        <f t="shared" si="17"/>
        <v>3.675675675675676</v>
      </c>
      <c r="X56" s="32">
        <v>4.4324324324324325</v>
      </c>
      <c r="Y56" s="33">
        <v>3.864864864864865</v>
      </c>
      <c r="Z56" s="35">
        <v>3.0019940179461617</v>
      </c>
      <c r="AA56" s="36">
        <v>2.97187814</v>
      </c>
      <c r="AB56" s="37">
        <v>2.92112299</v>
      </c>
    </row>
    <row r="57" spans="1:28" s="145" customFormat="1" ht="13.5" customHeight="1">
      <c r="A57" s="413"/>
      <c r="B57" s="38" t="s">
        <v>34</v>
      </c>
      <c r="C57" s="77">
        <v>15</v>
      </c>
      <c r="D57" s="78">
        <v>23</v>
      </c>
      <c r="E57" s="78">
        <v>13</v>
      </c>
      <c r="F57" s="78">
        <v>62</v>
      </c>
      <c r="G57" s="78">
        <v>17</v>
      </c>
      <c r="H57" s="78">
        <v>11</v>
      </c>
      <c r="I57" s="79">
        <v>0</v>
      </c>
      <c r="J57" s="39">
        <f t="shared" si="9"/>
        <v>141</v>
      </c>
      <c r="K57" s="78">
        <v>127</v>
      </c>
      <c r="L57" s="79">
        <v>104</v>
      </c>
      <c r="M57" s="42">
        <v>9749</v>
      </c>
      <c r="N57" s="43">
        <v>8294</v>
      </c>
      <c r="O57" s="44">
        <v>8545</v>
      </c>
      <c r="P57" s="31">
        <f t="shared" si="10"/>
        <v>5</v>
      </c>
      <c r="Q57" s="32">
        <f t="shared" si="11"/>
        <v>3.8333333333333335</v>
      </c>
      <c r="R57" s="32">
        <f t="shared" si="12"/>
        <v>2.6</v>
      </c>
      <c r="S57" s="32">
        <f t="shared" si="13"/>
        <v>5.636363636363637</v>
      </c>
      <c r="T57" s="32">
        <f t="shared" si="14"/>
        <v>4.25</v>
      </c>
      <c r="U57" s="32">
        <f t="shared" si="15"/>
        <v>2.75</v>
      </c>
      <c r="V57" s="33">
        <f t="shared" si="16"/>
        <v>0</v>
      </c>
      <c r="W57" s="34">
        <f t="shared" si="17"/>
        <v>3.810810810810811</v>
      </c>
      <c r="X57" s="46">
        <v>3.4324324324324325</v>
      </c>
      <c r="Y57" s="47">
        <v>2.810810810810811</v>
      </c>
      <c r="Z57" s="49">
        <v>3.2143092647543687</v>
      </c>
      <c r="AA57" s="50">
        <v>2.74181818</v>
      </c>
      <c r="AB57" s="51">
        <v>2.82666226</v>
      </c>
    </row>
    <row r="58" spans="1:28" s="145" customFormat="1" ht="15.75" customHeight="1">
      <c r="A58" s="398" t="s">
        <v>60</v>
      </c>
      <c r="B58" s="414"/>
      <c r="C58" s="87">
        <f>SUM(C5:C57)</f>
        <v>1006</v>
      </c>
      <c r="D58" s="88">
        <f aca="true" t="shared" si="18" ref="D58:AB58">SUM(D5:D57)</f>
        <v>2124</v>
      </c>
      <c r="E58" s="88">
        <f t="shared" si="18"/>
        <v>1471</v>
      </c>
      <c r="F58" s="88">
        <f t="shared" si="18"/>
        <v>6997</v>
      </c>
      <c r="G58" s="88">
        <f t="shared" si="18"/>
        <v>1735</v>
      </c>
      <c r="H58" s="88">
        <f t="shared" si="18"/>
        <v>1705</v>
      </c>
      <c r="I58" s="89">
        <f t="shared" si="18"/>
        <v>684</v>
      </c>
      <c r="J58" s="87">
        <f t="shared" si="18"/>
        <v>15722</v>
      </c>
      <c r="K58" s="88">
        <f t="shared" si="18"/>
        <v>15813</v>
      </c>
      <c r="L58" s="89">
        <f t="shared" si="18"/>
        <v>17859</v>
      </c>
      <c r="M58" s="90">
        <f t="shared" si="18"/>
        <v>993773</v>
      </c>
      <c r="N58" s="91">
        <f t="shared" si="18"/>
        <v>961020</v>
      </c>
      <c r="O58" s="92">
        <f>SUM(O5:O57)</f>
        <v>1137888</v>
      </c>
      <c r="P58" s="93">
        <f t="shared" si="18"/>
        <v>335.3333333333333</v>
      </c>
      <c r="Q58" s="94">
        <f t="shared" si="18"/>
        <v>354</v>
      </c>
      <c r="R58" s="94">
        <f t="shared" si="18"/>
        <v>294.20000000000005</v>
      </c>
      <c r="S58" s="94">
        <f t="shared" si="18"/>
        <v>636.090909090909</v>
      </c>
      <c r="T58" s="94">
        <f t="shared" si="18"/>
        <v>433.75</v>
      </c>
      <c r="U58" s="94">
        <f t="shared" si="18"/>
        <v>426.25</v>
      </c>
      <c r="V58" s="95">
        <f t="shared" si="18"/>
        <v>171</v>
      </c>
      <c r="W58" s="96">
        <f t="shared" si="18"/>
        <v>424.918918918919</v>
      </c>
      <c r="X58" s="94">
        <f>SUM(X5:X57)</f>
        <v>427.3783783783784</v>
      </c>
      <c r="Y58" s="95">
        <f t="shared" si="18"/>
        <v>482.6756756756756</v>
      </c>
      <c r="Z58" s="97">
        <f t="shared" si="18"/>
        <v>327.85255562943485</v>
      </c>
      <c r="AA58" s="98">
        <f t="shared" si="18"/>
        <v>318.07971889999993</v>
      </c>
      <c r="AB58" s="99">
        <f t="shared" si="18"/>
        <v>376.9501362336249</v>
      </c>
    </row>
    <row r="59" spans="10:28" ht="13.5" customHeight="1">
      <c r="J59" s="149"/>
      <c r="M59" s="238"/>
      <c r="P59" s="238" t="s">
        <v>109</v>
      </c>
      <c r="AB59" s="150"/>
    </row>
    <row r="60" spans="15:28" ht="12">
      <c r="O60" s="238"/>
      <c r="AB60" s="150"/>
    </row>
    <row r="65" ht="14.25">
      <c r="AB65" s="237"/>
    </row>
  </sheetData>
  <sheetProtection/>
  <mergeCells count="21">
    <mergeCell ref="A40:A43"/>
    <mergeCell ref="A58:B58"/>
    <mergeCell ref="A44:A47"/>
    <mergeCell ref="A48:A52"/>
    <mergeCell ref="A53:A57"/>
    <mergeCell ref="A18:A22"/>
    <mergeCell ref="A5:A8"/>
    <mergeCell ref="A9:A13"/>
    <mergeCell ref="A14:A17"/>
    <mergeCell ref="A31:A34"/>
    <mergeCell ref="A35:A39"/>
    <mergeCell ref="A23:A26"/>
    <mergeCell ref="A27:A30"/>
    <mergeCell ref="P2:AB2"/>
    <mergeCell ref="C2:O2"/>
    <mergeCell ref="C3:I3"/>
    <mergeCell ref="J3:L3"/>
    <mergeCell ref="P3:V3"/>
    <mergeCell ref="W3:Y3"/>
    <mergeCell ref="M3:O3"/>
    <mergeCell ref="Z3:AB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9.875" style="3" customWidth="1"/>
    <col min="16" max="22" width="7.75390625" style="3" customWidth="1"/>
    <col min="23" max="28" width="7.875" style="3" customWidth="1"/>
    <col min="29" max="29" width="9.125" style="1" bestFit="1" customWidth="1"/>
    <col min="30" max="30" width="9.625" style="1" bestFit="1" customWidth="1"/>
    <col min="31" max="32" width="9.125" style="1" bestFit="1" customWidth="1"/>
    <col min="33" max="16384" width="9.00390625" style="1" customWidth="1"/>
  </cols>
  <sheetData>
    <row r="1" spans="1:28" s="5" customFormat="1" ht="24.75" customHeight="1">
      <c r="A1" s="101" t="s">
        <v>107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24</v>
      </c>
      <c r="D5" s="12">
        <v>52</v>
      </c>
      <c r="E5" s="12">
        <v>62</v>
      </c>
      <c r="F5" s="12">
        <v>225</v>
      </c>
      <c r="G5" s="12">
        <v>44</v>
      </c>
      <c r="H5" s="12">
        <v>37</v>
      </c>
      <c r="I5" s="13">
        <v>15</v>
      </c>
      <c r="J5" s="11">
        <f aca="true" t="shared" si="0" ref="J5:J36">SUM(C5:I5)</f>
        <v>459</v>
      </c>
      <c r="K5" s="12">
        <v>281</v>
      </c>
      <c r="L5" s="240">
        <v>387</v>
      </c>
      <c r="M5" s="71">
        <v>25981</v>
      </c>
      <c r="N5" s="72">
        <v>14211</v>
      </c>
      <c r="O5" s="16">
        <v>15527</v>
      </c>
      <c r="P5" s="17">
        <f aca="true" t="shared" si="1" ref="P5:P36">C5/3</f>
        <v>8</v>
      </c>
      <c r="Q5" s="18">
        <f aca="true" t="shared" si="2" ref="Q5:Q36">D5/6</f>
        <v>8.666666666666666</v>
      </c>
      <c r="R5" s="18">
        <f aca="true" t="shared" si="3" ref="R5:R36">E5/5</f>
        <v>12.4</v>
      </c>
      <c r="S5" s="18">
        <f aca="true" t="shared" si="4" ref="S5:S36">F5/11</f>
        <v>20.454545454545453</v>
      </c>
      <c r="T5" s="18">
        <f aca="true" t="shared" si="5" ref="T5:T36">G5/4</f>
        <v>11</v>
      </c>
      <c r="U5" s="18">
        <f aca="true" t="shared" si="6" ref="U5:U36">H5/4</f>
        <v>9.25</v>
      </c>
      <c r="V5" s="19">
        <f aca="true" t="shared" si="7" ref="V5:V36">I5/4</f>
        <v>3.75</v>
      </c>
      <c r="W5" s="20">
        <f aca="true" t="shared" si="8" ref="W5:W36">J5/37</f>
        <v>12.405405405405405</v>
      </c>
      <c r="X5" s="18">
        <v>7.594594594594595</v>
      </c>
      <c r="Y5" s="242">
        <v>10.45945945945946</v>
      </c>
      <c r="Z5" s="126">
        <v>8.625830013280213</v>
      </c>
      <c r="AA5" s="127">
        <v>4.98107256</v>
      </c>
      <c r="AB5" s="23">
        <v>5.34860489</v>
      </c>
    </row>
    <row r="6" spans="1:28" s="114" customFormat="1" ht="13.5" customHeight="1">
      <c r="A6" s="402"/>
      <c r="B6" s="129" t="s">
        <v>1</v>
      </c>
      <c r="C6" s="25">
        <v>29</v>
      </c>
      <c r="D6" s="26">
        <v>101</v>
      </c>
      <c r="E6" s="26">
        <v>105</v>
      </c>
      <c r="F6" s="26">
        <v>271</v>
      </c>
      <c r="G6" s="26">
        <v>100</v>
      </c>
      <c r="H6" s="26">
        <v>64</v>
      </c>
      <c r="I6" s="27">
        <v>16</v>
      </c>
      <c r="J6" s="25">
        <f t="shared" si="0"/>
        <v>686</v>
      </c>
      <c r="K6" s="26">
        <v>686</v>
      </c>
      <c r="L6" s="241">
        <v>605</v>
      </c>
      <c r="M6" s="74">
        <v>31947</v>
      </c>
      <c r="N6" s="75">
        <v>30845</v>
      </c>
      <c r="O6" s="30">
        <v>31444</v>
      </c>
      <c r="P6" s="31">
        <f t="shared" si="1"/>
        <v>9.666666666666666</v>
      </c>
      <c r="Q6" s="32">
        <f t="shared" si="2"/>
        <v>16.833333333333332</v>
      </c>
      <c r="R6" s="32">
        <f t="shared" si="3"/>
        <v>21</v>
      </c>
      <c r="S6" s="32">
        <f t="shared" si="4"/>
        <v>24.636363636363637</v>
      </c>
      <c r="T6" s="32">
        <f t="shared" si="5"/>
        <v>25</v>
      </c>
      <c r="U6" s="32">
        <f t="shared" si="6"/>
        <v>16</v>
      </c>
      <c r="V6" s="33">
        <f t="shared" si="7"/>
        <v>4</v>
      </c>
      <c r="W6" s="34">
        <f t="shared" si="8"/>
        <v>18.54054054054054</v>
      </c>
      <c r="X6" s="32">
        <v>18.54054054054054</v>
      </c>
      <c r="Y6" s="55">
        <v>16.35135135135135</v>
      </c>
      <c r="Z6" s="131">
        <v>10.529663810151614</v>
      </c>
      <c r="AA6" s="132">
        <v>10.2339084</v>
      </c>
      <c r="AB6" s="37">
        <v>10.439575</v>
      </c>
    </row>
    <row r="7" spans="1:28" s="114" customFormat="1" ht="13.5" customHeight="1">
      <c r="A7" s="402"/>
      <c r="B7" s="129" t="s">
        <v>2</v>
      </c>
      <c r="C7" s="25">
        <v>45</v>
      </c>
      <c r="D7" s="26">
        <v>91</v>
      </c>
      <c r="E7" s="26">
        <v>141</v>
      </c>
      <c r="F7" s="26">
        <v>397</v>
      </c>
      <c r="G7" s="26">
        <v>113</v>
      </c>
      <c r="H7" s="26">
        <v>107</v>
      </c>
      <c r="I7" s="27">
        <v>30</v>
      </c>
      <c r="J7" s="25">
        <f t="shared" si="0"/>
        <v>924</v>
      </c>
      <c r="K7" s="26">
        <v>572</v>
      </c>
      <c r="L7" s="241">
        <v>474</v>
      </c>
      <c r="M7" s="74">
        <v>42145</v>
      </c>
      <c r="N7" s="75">
        <v>24945</v>
      </c>
      <c r="O7" s="30">
        <v>25208</v>
      </c>
      <c r="P7" s="31">
        <f t="shared" si="1"/>
        <v>15</v>
      </c>
      <c r="Q7" s="32">
        <f t="shared" si="2"/>
        <v>15.166666666666666</v>
      </c>
      <c r="R7" s="32">
        <f t="shared" si="3"/>
        <v>28.2</v>
      </c>
      <c r="S7" s="32">
        <f t="shared" si="4"/>
        <v>36.09090909090909</v>
      </c>
      <c r="T7" s="32">
        <f t="shared" si="5"/>
        <v>28.25</v>
      </c>
      <c r="U7" s="32">
        <f t="shared" si="6"/>
        <v>26.75</v>
      </c>
      <c r="V7" s="33">
        <f t="shared" si="7"/>
        <v>7.5</v>
      </c>
      <c r="W7" s="34">
        <f t="shared" si="8"/>
        <v>24.972972972972972</v>
      </c>
      <c r="X7" s="32">
        <v>15.45945945945946</v>
      </c>
      <c r="Y7" s="55">
        <v>12.81081081081081</v>
      </c>
      <c r="Z7" s="131">
        <v>13.872613561553655</v>
      </c>
      <c r="AA7" s="132">
        <v>8.23811096</v>
      </c>
      <c r="AB7" s="37">
        <v>8.30850363</v>
      </c>
    </row>
    <row r="8" spans="1:28" s="114" customFormat="1" ht="13.5" customHeight="1">
      <c r="A8" s="402"/>
      <c r="B8" s="129" t="s">
        <v>3</v>
      </c>
      <c r="C8" s="25">
        <v>46</v>
      </c>
      <c r="D8" s="26">
        <v>111</v>
      </c>
      <c r="E8" s="26">
        <v>100</v>
      </c>
      <c r="F8" s="26">
        <v>437</v>
      </c>
      <c r="G8" s="26">
        <v>112</v>
      </c>
      <c r="H8" s="26">
        <v>140</v>
      </c>
      <c r="I8" s="27">
        <v>30</v>
      </c>
      <c r="J8" s="25">
        <f t="shared" si="0"/>
        <v>976</v>
      </c>
      <c r="K8" s="26">
        <v>602</v>
      </c>
      <c r="L8" s="241">
        <v>430</v>
      </c>
      <c r="M8" s="74">
        <v>43469</v>
      </c>
      <c r="N8" s="75">
        <v>26005</v>
      </c>
      <c r="O8" s="30">
        <v>27956</v>
      </c>
      <c r="P8" s="31">
        <f t="shared" si="1"/>
        <v>15.333333333333334</v>
      </c>
      <c r="Q8" s="32">
        <f t="shared" si="2"/>
        <v>18.5</v>
      </c>
      <c r="R8" s="32">
        <f t="shared" si="3"/>
        <v>20</v>
      </c>
      <c r="S8" s="32">
        <f t="shared" si="4"/>
        <v>39.72727272727273</v>
      </c>
      <c r="T8" s="32">
        <f t="shared" si="5"/>
        <v>28</v>
      </c>
      <c r="U8" s="32">
        <f t="shared" si="6"/>
        <v>35</v>
      </c>
      <c r="V8" s="33">
        <f t="shared" si="7"/>
        <v>7.5</v>
      </c>
      <c r="W8" s="34">
        <f t="shared" si="8"/>
        <v>26.37837837837838</v>
      </c>
      <c r="X8" s="32">
        <v>16.27027027027027</v>
      </c>
      <c r="Y8" s="55">
        <v>11.621621621621621</v>
      </c>
      <c r="Z8" s="131">
        <v>14.322570016474465</v>
      </c>
      <c r="AA8" s="132">
        <v>8.59101421</v>
      </c>
      <c r="AB8" s="37">
        <v>9.21423863</v>
      </c>
    </row>
    <row r="9" spans="1:28" s="114" customFormat="1" ht="13.5" customHeight="1">
      <c r="A9" s="404">
        <v>2</v>
      </c>
      <c r="B9" s="139" t="s">
        <v>4</v>
      </c>
      <c r="C9" s="212">
        <v>53</v>
      </c>
      <c r="D9" s="245">
        <v>106</v>
      </c>
      <c r="E9" s="245">
        <v>88</v>
      </c>
      <c r="F9" s="245">
        <v>391</v>
      </c>
      <c r="G9" s="245">
        <v>98</v>
      </c>
      <c r="H9" s="245">
        <v>123</v>
      </c>
      <c r="I9" s="246">
        <v>16</v>
      </c>
      <c r="J9" s="212">
        <f t="shared" si="0"/>
        <v>875</v>
      </c>
      <c r="K9" s="245">
        <v>417</v>
      </c>
      <c r="L9" s="348">
        <v>431</v>
      </c>
      <c r="M9" s="80">
        <v>42253</v>
      </c>
      <c r="N9" s="81">
        <v>23342</v>
      </c>
      <c r="O9" s="66">
        <v>28005</v>
      </c>
      <c r="P9" s="83">
        <f t="shared" si="1"/>
        <v>17.666666666666668</v>
      </c>
      <c r="Q9" s="84">
        <f t="shared" si="2"/>
        <v>17.666666666666668</v>
      </c>
      <c r="R9" s="84">
        <f t="shared" si="3"/>
        <v>17.6</v>
      </c>
      <c r="S9" s="84">
        <f t="shared" si="4"/>
        <v>35.54545454545455</v>
      </c>
      <c r="T9" s="84">
        <f t="shared" si="5"/>
        <v>24.5</v>
      </c>
      <c r="U9" s="84">
        <f t="shared" si="6"/>
        <v>30.75</v>
      </c>
      <c r="V9" s="85">
        <f t="shared" si="7"/>
        <v>4</v>
      </c>
      <c r="W9" s="86">
        <f t="shared" si="8"/>
        <v>23.64864864864865</v>
      </c>
      <c r="X9" s="84">
        <v>11.27027027027027</v>
      </c>
      <c r="Y9" s="68">
        <v>11.64864864864865</v>
      </c>
      <c r="Z9" s="142">
        <v>13.944884488448844</v>
      </c>
      <c r="AA9" s="143">
        <v>7.70108875</v>
      </c>
      <c r="AB9" s="58">
        <v>9.24562562</v>
      </c>
    </row>
    <row r="10" spans="1:28" s="140" customFormat="1" ht="13.5" customHeight="1">
      <c r="A10" s="404"/>
      <c r="B10" s="129" t="s">
        <v>5</v>
      </c>
      <c r="C10" s="28">
        <v>46</v>
      </c>
      <c r="D10" s="29">
        <v>72</v>
      </c>
      <c r="E10" s="29">
        <v>96</v>
      </c>
      <c r="F10" s="29">
        <v>359</v>
      </c>
      <c r="G10" s="29">
        <v>58</v>
      </c>
      <c r="H10" s="29">
        <v>108</v>
      </c>
      <c r="I10" s="53">
        <v>36</v>
      </c>
      <c r="J10" s="25">
        <f t="shared" si="0"/>
        <v>775</v>
      </c>
      <c r="K10" s="29">
        <v>363</v>
      </c>
      <c r="L10" s="53">
        <v>395</v>
      </c>
      <c r="M10" s="28">
        <v>37962</v>
      </c>
      <c r="N10" s="29">
        <v>21413</v>
      </c>
      <c r="O10" s="30">
        <v>27846</v>
      </c>
      <c r="P10" s="31">
        <f t="shared" si="1"/>
        <v>15.333333333333334</v>
      </c>
      <c r="Q10" s="32">
        <f t="shared" si="2"/>
        <v>12</v>
      </c>
      <c r="R10" s="32">
        <f t="shared" si="3"/>
        <v>19.2</v>
      </c>
      <c r="S10" s="32">
        <f t="shared" si="4"/>
        <v>32.63636363636363</v>
      </c>
      <c r="T10" s="32">
        <f t="shared" si="5"/>
        <v>14.5</v>
      </c>
      <c r="U10" s="32">
        <f t="shared" si="6"/>
        <v>27</v>
      </c>
      <c r="V10" s="216">
        <f t="shared" si="7"/>
        <v>9</v>
      </c>
      <c r="W10" s="34">
        <f t="shared" si="8"/>
        <v>20.945945945945947</v>
      </c>
      <c r="X10" s="54">
        <v>9.81081081081081</v>
      </c>
      <c r="Y10" s="55">
        <v>10.675675675675675</v>
      </c>
      <c r="Z10" s="35">
        <v>12.524579346750247</v>
      </c>
      <c r="AA10" s="36">
        <v>7.06466513</v>
      </c>
      <c r="AB10" s="37">
        <v>9.24501992</v>
      </c>
    </row>
    <row r="11" spans="1:28" s="140" customFormat="1" ht="13.5" customHeight="1">
      <c r="A11" s="404"/>
      <c r="B11" s="129" t="s">
        <v>6</v>
      </c>
      <c r="C11" s="28">
        <v>38</v>
      </c>
      <c r="D11" s="29">
        <v>83</v>
      </c>
      <c r="E11" s="29">
        <v>80</v>
      </c>
      <c r="F11" s="29">
        <v>268</v>
      </c>
      <c r="G11" s="29">
        <v>49</v>
      </c>
      <c r="H11" s="29">
        <v>92</v>
      </c>
      <c r="I11" s="53">
        <v>40</v>
      </c>
      <c r="J11" s="25">
        <f t="shared" si="0"/>
        <v>650</v>
      </c>
      <c r="K11" s="29">
        <v>271</v>
      </c>
      <c r="L11" s="53">
        <v>426</v>
      </c>
      <c r="M11" s="28">
        <v>37820</v>
      </c>
      <c r="N11" s="29">
        <v>19652</v>
      </c>
      <c r="O11" s="30">
        <v>25743</v>
      </c>
      <c r="P11" s="31">
        <f t="shared" si="1"/>
        <v>12.666666666666666</v>
      </c>
      <c r="Q11" s="32">
        <f t="shared" si="2"/>
        <v>13.833333333333334</v>
      </c>
      <c r="R11" s="32">
        <f t="shared" si="3"/>
        <v>16</v>
      </c>
      <c r="S11" s="32">
        <f t="shared" si="4"/>
        <v>24.363636363636363</v>
      </c>
      <c r="T11" s="32">
        <f t="shared" si="5"/>
        <v>12.25</v>
      </c>
      <c r="U11" s="32">
        <f t="shared" si="6"/>
        <v>23</v>
      </c>
      <c r="V11" s="216">
        <f t="shared" si="7"/>
        <v>10</v>
      </c>
      <c r="W11" s="34">
        <f t="shared" si="8"/>
        <v>17.56756756756757</v>
      </c>
      <c r="X11" s="54">
        <v>7.324324324324325</v>
      </c>
      <c r="Y11" s="55">
        <v>11.513513513513514</v>
      </c>
      <c r="Z11" s="35">
        <v>12.448979591836734</v>
      </c>
      <c r="AA11" s="36">
        <v>6.48580858</v>
      </c>
      <c r="AB11" s="37">
        <v>8.51289683</v>
      </c>
    </row>
    <row r="12" spans="1:28" s="140" customFormat="1" ht="13.5" customHeight="1">
      <c r="A12" s="404"/>
      <c r="B12" s="129" t="s">
        <v>7</v>
      </c>
      <c r="C12" s="28">
        <v>26</v>
      </c>
      <c r="D12" s="29">
        <v>82</v>
      </c>
      <c r="E12" s="29">
        <v>55</v>
      </c>
      <c r="F12" s="29">
        <v>282</v>
      </c>
      <c r="G12" s="29">
        <v>96</v>
      </c>
      <c r="H12" s="29">
        <v>83</v>
      </c>
      <c r="I12" s="53">
        <v>44</v>
      </c>
      <c r="J12" s="25">
        <f t="shared" si="0"/>
        <v>668</v>
      </c>
      <c r="K12" s="29">
        <v>305</v>
      </c>
      <c r="L12" s="53">
        <v>534</v>
      </c>
      <c r="M12" s="28">
        <v>37545</v>
      </c>
      <c r="N12" s="29">
        <v>21431</v>
      </c>
      <c r="O12" s="30">
        <v>30786</v>
      </c>
      <c r="P12" s="31">
        <f t="shared" si="1"/>
        <v>8.666666666666666</v>
      </c>
      <c r="Q12" s="32">
        <f t="shared" si="2"/>
        <v>13.666666666666666</v>
      </c>
      <c r="R12" s="32">
        <f t="shared" si="3"/>
        <v>11</v>
      </c>
      <c r="S12" s="32">
        <f t="shared" si="4"/>
        <v>25.636363636363637</v>
      </c>
      <c r="T12" s="32">
        <f t="shared" si="5"/>
        <v>24</v>
      </c>
      <c r="U12" s="32">
        <f t="shared" si="6"/>
        <v>20.75</v>
      </c>
      <c r="V12" s="216">
        <f t="shared" si="7"/>
        <v>11</v>
      </c>
      <c r="W12" s="34">
        <f t="shared" si="8"/>
        <v>18.054054054054053</v>
      </c>
      <c r="X12" s="54">
        <v>8.243243243243244</v>
      </c>
      <c r="Y12" s="55">
        <v>14.432432432432432</v>
      </c>
      <c r="Z12" s="35">
        <v>12.366600790513834</v>
      </c>
      <c r="AA12" s="36">
        <v>7.05431205</v>
      </c>
      <c r="AB12" s="37">
        <v>10.1704658</v>
      </c>
    </row>
    <row r="13" spans="1:28" s="140" customFormat="1" ht="13.5" customHeight="1">
      <c r="A13" s="402">
        <v>3</v>
      </c>
      <c r="B13" s="139" t="s">
        <v>8</v>
      </c>
      <c r="C13" s="63">
        <v>34</v>
      </c>
      <c r="D13" s="64">
        <v>62</v>
      </c>
      <c r="E13" s="64">
        <v>39</v>
      </c>
      <c r="F13" s="64">
        <v>229</v>
      </c>
      <c r="G13" s="64">
        <v>55</v>
      </c>
      <c r="H13" s="64">
        <v>63</v>
      </c>
      <c r="I13" s="65">
        <v>37</v>
      </c>
      <c r="J13" s="212">
        <f t="shared" si="0"/>
        <v>519</v>
      </c>
      <c r="K13" s="64">
        <v>351</v>
      </c>
      <c r="L13" s="65">
        <v>519</v>
      </c>
      <c r="M13" s="63">
        <v>34888</v>
      </c>
      <c r="N13" s="64">
        <v>22893</v>
      </c>
      <c r="O13" s="66">
        <v>33740</v>
      </c>
      <c r="P13" s="83">
        <f t="shared" si="1"/>
        <v>11.333333333333334</v>
      </c>
      <c r="Q13" s="84">
        <f t="shared" si="2"/>
        <v>10.333333333333334</v>
      </c>
      <c r="R13" s="84">
        <f t="shared" si="3"/>
        <v>7.8</v>
      </c>
      <c r="S13" s="84">
        <f t="shared" si="4"/>
        <v>20.818181818181817</v>
      </c>
      <c r="T13" s="84">
        <f t="shared" si="5"/>
        <v>13.75</v>
      </c>
      <c r="U13" s="84">
        <f t="shared" si="6"/>
        <v>15.75</v>
      </c>
      <c r="V13" s="215">
        <f t="shared" si="7"/>
        <v>9.25</v>
      </c>
      <c r="W13" s="86">
        <f t="shared" si="8"/>
        <v>14.027027027027026</v>
      </c>
      <c r="X13" s="67">
        <v>9.486486486486486</v>
      </c>
      <c r="Y13" s="68">
        <v>14.027027027027026</v>
      </c>
      <c r="Z13" s="70">
        <v>11.483870967741936</v>
      </c>
      <c r="AA13" s="57">
        <v>7.55295282</v>
      </c>
      <c r="AB13" s="58">
        <v>11.1463495</v>
      </c>
    </row>
    <row r="14" spans="1:28" s="140" customFormat="1" ht="13.5" customHeight="1">
      <c r="A14" s="402"/>
      <c r="B14" s="129" t="s">
        <v>9</v>
      </c>
      <c r="C14" s="28">
        <v>29</v>
      </c>
      <c r="D14" s="29">
        <v>65</v>
      </c>
      <c r="E14" s="29">
        <v>50</v>
      </c>
      <c r="F14" s="29">
        <v>183</v>
      </c>
      <c r="G14" s="29">
        <v>63</v>
      </c>
      <c r="H14" s="29">
        <v>60</v>
      </c>
      <c r="I14" s="53">
        <v>70</v>
      </c>
      <c r="J14" s="25">
        <f t="shared" si="0"/>
        <v>520</v>
      </c>
      <c r="K14" s="29">
        <v>365</v>
      </c>
      <c r="L14" s="53">
        <v>651</v>
      </c>
      <c r="M14" s="28">
        <v>32664</v>
      </c>
      <c r="N14" s="29">
        <v>24195</v>
      </c>
      <c r="O14" s="30">
        <v>36978</v>
      </c>
      <c r="P14" s="31">
        <f t="shared" si="1"/>
        <v>9.666666666666666</v>
      </c>
      <c r="Q14" s="32">
        <f t="shared" si="2"/>
        <v>10.833333333333334</v>
      </c>
      <c r="R14" s="32">
        <f t="shared" si="3"/>
        <v>10</v>
      </c>
      <c r="S14" s="32">
        <f t="shared" si="4"/>
        <v>16.636363636363637</v>
      </c>
      <c r="T14" s="32">
        <f t="shared" si="5"/>
        <v>15.75</v>
      </c>
      <c r="U14" s="32">
        <f t="shared" si="6"/>
        <v>15</v>
      </c>
      <c r="V14" s="33">
        <f t="shared" si="7"/>
        <v>17.5</v>
      </c>
      <c r="W14" s="34">
        <f t="shared" si="8"/>
        <v>14.054054054054054</v>
      </c>
      <c r="X14" s="54">
        <v>9.864864864864865</v>
      </c>
      <c r="Y14" s="55">
        <v>17.594594594594593</v>
      </c>
      <c r="Z14" s="35">
        <v>10.762438220757826</v>
      </c>
      <c r="AA14" s="36">
        <v>7.9667435</v>
      </c>
      <c r="AB14" s="37">
        <v>12.2079894</v>
      </c>
    </row>
    <row r="15" spans="1:28" s="140" customFormat="1" ht="13.5" customHeight="1">
      <c r="A15" s="402"/>
      <c r="B15" s="129" t="s">
        <v>10</v>
      </c>
      <c r="C15" s="28">
        <v>29</v>
      </c>
      <c r="D15" s="29">
        <v>73</v>
      </c>
      <c r="E15" s="29">
        <v>36</v>
      </c>
      <c r="F15" s="29">
        <v>145</v>
      </c>
      <c r="G15" s="29">
        <v>44</v>
      </c>
      <c r="H15" s="29">
        <v>43</v>
      </c>
      <c r="I15" s="53">
        <v>36</v>
      </c>
      <c r="J15" s="25">
        <f t="shared" si="0"/>
        <v>406</v>
      </c>
      <c r="K15" s="29">
        <v>412</v>
      </c>
      <c r="L15" s="53">
        <v>636</v>
      </c>
      <c r="M15" s="28">
        <v>30475</v>
      </c>
      <c r="N15" s="29">
        <v>25493</v>
      </c>
      <c r="O15" s="30">
        <v>39142</v>
      </c>
      <c r="P15" s="31">
        <f t="shared" si="1"/>
        <v>9.666666666666666</v>
      </c>
      <c r="Q15" s="32">
        <f t="shared" si="2"/>
        <v>12.166666666666666</v>
      </c>
      <c r="R15" s="32">
        <f t="shared" si="3"/>
        <v>7.2</v>
      </c>
      <c r="S15" s="32">
        <f t="shared" si="4"/>
        <v>13.181818181818182</v>
      </c>
      <c r="T15" s="32">
        <f t="shared" si="5"/>
        <v>11</v>
      </c>
      <c r="U15" s="32">
        <f t="shared" si="6"/>
        <v>10.75</v>
      </c>
      <c r="V15" s="33">
        <f t="shared" si="7"/>
        <v>9</v>
      </c>
      <c r="W15" s="34">
        <f t="shared" si="8"/>
        <v>10.972972972972974</v>
      </c>
      <c r="X15" s="54">
        <v>11.135135135135135</v>
      </c>
      <c r="Y15" s="55">
        <v>17.18918918918919</v>
      </c>
      <c r="Z15" s="35">
        <v>10.097746852220013</v>
      </c>
      <c r="AA15" s="36">
        <v>8.40520936</v>
      </c>
      <c r="AB15" s="37">
        <v>12.9266843</v>
      </c>
    </row>
    <row r="16" spans="1:28" s="140" customFormat="1" ht="13.5" customHeight="1">
      <c r="A16" s="402"/>
      <c r="B16" s="129" t="s">
        <v>11</v>
      </c>
      <c r="C16" s="28">
        <v>22</v>
      </c>
      <c r="D16" s="29">
        <v>36</v>
      </c>
      <c r="E16" s="29">
        <v>27</v>
      </c>
      <c r="F16" s="29">
        <v>122</v>
      </c>
      <c r="G16" s="29">
        <v>38</v>
      </c>
      <c r="H16" s="29">
        <v>48</v>
      </c>
      <c r="I16" s="53">
        <v>19</v>
      </c>
      <c r="J16" s="25">
        <f t="shared" si="0"/>
        <v>312</v>
      </c>
      <c r="K16" s="29">
        <v>414</v>
      </c>
      <c r="L16" s="53">
        <v>554</v>
      </c>
      <c r="M16" s="28">
        <v>22976</v>
      </c>
      <c r="N16" s="29">
        <v>22763</v>
      </c>
      <c r="O16" s="30">
        <v>32526</v>
      </c>
      <c r="P16" s="31">
        <f t="shared" si="1"/>
        <v>7.333333333333333</v>
      </c>
      <c r="Q16" s="32">
        <f t="shared" si="2"/>
        <v>6</v>
      </c>
      <c r="R16" s="32">
        <f t="shared" si="3"/>
        <v>5.4</v>
      </c>
      <c r="S16" s="32">
        <f t="shared" si="4"/>
        <v>11.090909090909092</v>
      </c>
      <c r="T16" s="32">
        <f t="shared" si="5"/>
        <v>9.5</v>
      </c>
      <c r="U16" s="32">
        <f t="shared" si="6"/>
        <v>12</v>
      </c>
      <c r="V16" s="33">
        <f t="shared" si="7"/>
        <v>4.75</v>
      </c>
      <c r="W16" s="34">
        <f t="shared" si="8"/>
        <v>8.432432432432432</v>
      </c>
      <c r="X16" s="54">
        <v>11.18918918918919</v>
      </c>
      <c r="Y16" s="55">
        <v>14.972972972972974</v>
      </c>
      <c r="Z16" s="35">
        <v>7.580336522599802</v>
      </c>
      <c r="AA16" s="36">
        <v>7.51006269</v>
      </c>
      <c r="AB16" s="37">
        <v>10.7523967</v>
      </c>
    </row>
    <row r="17" spans="1:28" s="140" customFormat="1" ht="13.5" customHeight="1">
      <c r="A17" s="402">
        <v>4</v>
      </c>
      <c r="B17" s="139" t="s">
        <v>12</v>
      </c>
      <c r="C17" s="63">
        <v>14</v>
      </c>
      <c r="D17" s="64">
        <v>34</v>
      </c>
      <c r="E17" s="64">
        <v>19</v>
      </c>
      <c r="F17" s="64">
        <v>150</v>
      </c>
      <c r="G17" s="64">
        <v>44</v>
      </c>
      <c r="H17" s="64">
        <v>46</v>
      </c>
      <c r="I17" s="65">
        <v>13</v>
      </c>
      <c r="J17" s="212">
        <f t="shared" si="0"/>
        <v>320</v>
      </c>
      <c r="K17" s="64">
        <v>381</v>
      </c>
      <c r="L17" s="65">
        <v>447</v>
      </c>
      <c r="M17" s="63">
        <v>23371</v>
      </c>
      <c r="N17" s="64">
        <v>20543</v>
      </c>
      <c r="O17" s="66">
        <v>27073</v>
      </c>
      <c r="P17" s="83">
        <f t="shared" si="1"/>
        <v>4.666666666666667</v>
      </c>
      <c r="Q17" s="84">
        <f t="shared" si="2"/>
        <v>5.666666666666667</v>
      </c>
      <c r="R17" s="84">
        <f t="shared" si="3"/>
        <v>3.8</v>
      </c>
      <c r="S17" s="84">
        <f t="shared" si="4"/>
        <v>13.636363636363637</v>
      </c>
      <c r="T17" s="84">
        <f t="shared" si="5"/>
        <v>11</v>
      </c>
      <c r="U17" s="84">
        <f t="shared" si="6"/>
        <v>11.5</v>
      </c>
      <c r="V17" s="85">
        <f t="shared" si="7"/>
        <v>3.25</v>
      </c>
      <c r="W17" s="86">
        <f t="shared" si="8"/>
        <v>8.64864864864865</v>
      </c>
      <c r="X17" s="67">
        <v>10.297297297297296</v>
      </c>
      <c r="Y17" s="68">
        <v>12.08108108108108</v>
      </c>
      <c r="Z17" s="70">
        <v>7.715747771541763</v>
      </c>
      <c r="AA17" s="57">
        <v>6.78658738</v>
      </c>
      <c r="AB17" s="58">
        <v>8.98539661</v>
      </c>
    </row>
    <row r="18" spans="1:28" s="145" customFormat="1" ht="13.5" customHeight="1">
      <c r="A18" s="402"/>
      <c r="B18" s="129" t="s">
        <v>13</v>
      </c>
      <c r="C18" s="74">
        <v>23</v>
      </c>
      <c r="D18" s="75">
        <v>38</v>
      </c>
      <c r="E18" s="75">
        <v>15</v>
      </c>
      <c r="F18" s="75">
        <v>129</v>
      </c>
      <c r="G18" s="75">
        <v>25</v>
      </c>
      <c r="H18" s="75">
        <v>56</v>
      </c>
      <c r="I18" s="76">
        <v>25</v>
      </c>
      <c r="J18" s="25">
        <f t="shared" si="0"/>
        <v>311</v>
      </c>
      <c r="K18" s="75">
        <v>444</v>
      </c>
      <c r="L18" s="53">
        <v>416</v>
      </c>
      <c r="M18" s="74">
        <v>24608</v>
      </c>
      <c r="N18" s="75">
        <v>20775</v>
      </c>
      <c r="O18" s="30">
        <v>24086</v>
      </c>
      <c r="P18" s="31">
        <f t="shared" si="1"/>
        <v>7.666666666666667</v>
      </c>
      <c r="Q18" s="32">
        <f t="shared" si="2"/>
        <v>6.333333333333333</v>
      </c>
      <c r="R18" s="32">
        <f t="shared" si="3"/>
        <v>3</v>
      </c>
      <c r="S18" s="32">
        <f t="shared" si="4"/>
        <v>11.727272727272727</v>
      </c>
      <c r="T18" s="32">
        <f t="shared" si="5"/>
        <v>6.25</v>
      </c>
      <c r="U18" s="32">
        <f t="shared" si="6"/>
        <v>14</v>
      </c>
      <c r="V18" s="216">
        <f t="shared" si="7"/>
        <v>6.25</v>
      </c>
      <c r="W18" s="34">
        <f t="shared" si="8"/>
        <v>8.405405405405405</v>
      </c>
      <c r="X18" s="32">
        <v>12</v>
      </c>
      <c r="Y18" s="55">
        <v>11.243243243243244</v>
      </c>
      <c r="Z18" s="131">
        <v>8.10807248764415</v>
      </c>
      <c r="AA18" s="132">
        <v>6.84739618</v>
      </c>
      <c r="AB18" s="37">
        <v>7.97549669</v>
      </c>
    </row>
    <row r="19" spans="1:28" s="145" customFormat="1" ht="13.5" customHeight="1">
      <c r="A19" s="402"/>
      <c r="B19" s="129" t="s">
        <v>14</v>
      </c>
      <c r="C19" s="74">
        <v>18</v>
      </c>
      <c r="D19" s="75">
        <v>42</v>
      </c>
      <c r="E19" s="75">
        <v>17</v>
      </c>
      <c r="F19" s="75">
        <v>162</v>
      </c>
      <c r="G19" s="75">
        <v>36</v>
      </c>
      <c r="H19" s="75">
        <v>58</v>
      </c>
      <c r="I19" s="76">
        <v>15</v>
      </c>
      <c r="J19" s="25">
        <f t="shared" si="0"/>
        <v>348</v>
      </c>
      <c r="K19" s="75">
        <v>450</v>
      </c>
      <c r="L19" s="53">
        <v>411</v>
      </c>
      <c r="M19" s="74">
        <v>27409</v>
      </c>
      <c r="N19" s="75">
        <v>23372</v>
      </c>
      <c r="O19" s="30">
        <v>26298</v>
      </c>
      <c r="P19" s="31">
        <f t="shared" si="1"/>
        <v>6</v>
      </c>
      <c r="Q19" s="32">
        <f t="shared" si="2"/>
        <v>7</v>
      </c>
      <c r="R19" s="32">
        <f t="shared" si="3"/>
        <v>3.4</v>
      </c>
      <c r="S19" s="32">
        <f t="shared" si="4"/>
        <v>14.727272727272727</v>
      </c>
      <c r="T19" s="32">
        <f t="shared" si="5"/>
        <v>9</v>
      </c>
      <c r="U19" s="32">
        <f t="shared" si="6"/>
        <v>14.5</v>
      </c>
      <c r="V19" s="216">
        <f t="shared" si="7"/>
        <v>3.75</v>
      </c>
      <c r="W19" s="34">
        <f t="shared" si="8"/>
        <v>9.405405405405405</v>
      </c>
      <c r="X19" s="32">
        <v>12.162162162162161</v>
      </c>
      <c r="Y19" s="55">
        <v>11.108108108108109</v>
      </c>
      <c r="Z19" s="131">
        <v>9.025024695423115</v>
      </c>
      <c r="AA19" s="132">
        <v>7.70844327</v>
      </c>
      <c r="AB19" s="37">
        <v>8.71949602</v>
      </c>
    </row>
    <row r="20" spans="1:28" s="145" customFormat="1" ht="13.5" customHeight="1">
      <c r="A20" s="402"/>
      <c r="B20" s="129" t="s">
        <v>15</v>
      </c>
      <c r="C20" s="74">
        <v>29</v>
      </c>
      <c r="D20" s="75">
        <v>42</v>
      </c>
      <c r="E20" s="75">
        <v>14</v>
      </c>
      <c r="F20" s="75">
        <v>274</v>
      </c>
      <c r="G20" s="75">
        <v>34</v>
      </c>
      <c r="H20" s="75">
        <v>58</v>
      </c>
      <c r="I20" s="76">
        <v>4</v>
      </c>
      <c r="J20" s="25">
        <f t="shared" si="0"/>
        <v>455</v>
      </c>
      <c r="K20" s="75">
        <v>423</v>
      </c>
      <c r="L20" s="53">
        <v>421</v>
      </c>
      <c r="M20" s="74">
        <v>30095</v>
      </c>
      <c r="N20" s="75">
        <v>25577</v>
      </c>
      <c r="O20" s="30">
        <v>27130</v>
      </c>
      <c r="P20" s="31">
        <f t="shared" si="1"/>
        <v>9.666666666666666</v>
      </c>
      <c r="Q20" s="32">
        <f t="shared" si="2"/>
        <v>7</v>
      </c>
      <c r="R20" s="32">
        <f t="shared" si="3"/>
        <v>2.8</v>
      </c>
      <c r="S20" s="32">
        <f t="shared" si="4"/>
        <v>24.90909090909091</v>
      </c>
      <c r="T20" s="32">
        <f t="shared" si="5"/>
        <v>8.5</v>
      </c>
      <c r="U20" s="32">
        <f t="shared" si="6"/>
        <v>14.5</v>
      </c>
      <c r="V20" s="216">
        <f t="shared" si="7"/>
        <v>1</v>
      </c>
      <c r="W20" s="34">
        <f t="shared" si="8"/>
        <v>12.297297297297296</v>
      </c>
      <c r="X20" s="32">
        <v>11.432432432432432</v>
      </c>
      <c r="Y20" s="55">
        <v>11.378378378378379</v>
      </c>
      <c r="Z20" s="131">
        <v>9.919248516809493</v>
      </c>
      <c r="AA20" s="132">
        <v>8.4692053</v>
      </c>
      <c r="AB20" s="37">
        <v>8.9567514</v>
      </c>
    </row>
    <row r="21" spans="1:28" s="145" customFormat="1" ht="13.5" customHeight="1">
      <c r="A21" s="402"/>
      <c r="B21" s="129" t="s">
        <v>16</v>
      </c>
      <c r="C21" s="74">
        <v>39</v>
      </c>
      <c r="D21" s="75">
        <v>57</v>
      </c>
      <c r="E21" s="75">
        <v>34</v>
      </c>
      <c r="F21" s="75">
        <v>213</v>
      </c>
      <c r="G21" s="75">
        <v>64</v>
      </c>
      <c r="H21" s="75">
        <v>47</v>
      </c>
      <c r="I21" s="76">
        <v>13</v>
      </c>
      <c r="J21" s="25">
        <f t="shared" si="0"/>
        <v>467</v>
      </c>
      <c r="K21" s="75">
        <v>427</v>
      </c>
      <c r="L21" s="53">
        <v>374</v>
      </c>
      <c r="M21" s="74">
        <v>28724</v>
      </c>
      <c r="N21" s="75">
        <v>26001</v>
      </c>
      <c r="O21" s="30">
        <v>24484</v>
      </c>
      <c r="P21" s="31">
        <f t="shared" si="1"/>
        <v>13</v>
      </c>
      <c r="Q21" s="32">
        <f t="shared" si="2"/>
        <v>9.5</v>
      </c>
      <c r="R21" s="32">
        <f t="shared" si="3"/>
        <v>6.8</v>
      </c>
      <c r="S21" s="32">
        <f t="shared" si="4"/>
        <v>19.363636363636363</v>
      </c>
      <c r="T21" s="32">
        <f t="shared" si="5"/>
        <v>16</v>
      </c>
      <c r="U21" s="32">
        <f t="shared" si="6"/>
        <v>11.75</v>
      </c>
      <c r="V21" s="216">
        <f t="shared" si="7"/>
        <v>3.25</v>
      </c>
      <c r="W21" s="34">
        <f t="shared" si="8"/>
        <v>12.621621621621621</v>
      </c>
      <c r="X21" s="32">
        <v>11.54054054054054</v>
      </c>
      <c r="Y21" s="55">
        <v>10.108108108108109</v>
      </c>
      <c r="Z21" s="131">
        <v>9.584250917584251</v>
      </c>
      <c r="AA21" s="132">
        <v>8.5953719</v>
      </c>
      <c r="AB21" s="37">
        <v>8.10728477</v>
      </c>
    </row>
    <row r="22" spans="1:28" s="145" customFormat="1" ht="13.5" customHeight="1">
      <c r="A22" s="402">
        <v>5</v>
      </c>
      <c r="B22" s="139" t="s">
        <v>17</v>
      </c>
      <c r="C22" s="80">
        <v>27</v>
      </c>
      <c r="D22" s="81">
        <v>57</v>
      </c>
      <c r="E22" s="81">
        <v>23</v>
      </c>
      <c r="F22" s="81">
        <v>143</v>
      </c>
      <c r="G22" s="81">
        <v>46</v>
      </c>
      <c r="H22" s="81">
        <v>23</v>
      </c>
      <c r="I22" s="82">
        <v>30</v>
      </c>
      <c r="J22" s="212">
        <f t="shared" si="0"/>
        <v>349</v>
      </c>
      <c r="K22" s="81">
        <v>456</v>
      </c>
      <c r="L22" s="65">
        <v>383</v>
      </c>
      <c r="M22" s="80">
        <v>18793</v>
      </c>
      <c r="N22" s="81">
        <v>25174</v>
      </c>
      <c r="O22" s="66">
        <v>19926</v>
      </c>
      <c r="P22" s="83">
        <f t="shared" si="1"/>
        <v>9</v>
      </c>
      <c r="Q22" s="84">
        <f t="shared" si="2"/>
        <v>9.5</v>
      </c>
      <c r="R22" s="84">
        <f t="shared" si="3"/>
        <v>4.6</v>
      </c>
      <c r="S22" s="84">
        <f t="shared" si="4"/>
        <v>13</v>
      </c>
      <c r="T22" s="84">
        <f t="shared" si="5"/>
        <v>11.5</v>
      </c>
      <c r="U22" s="84">
        <f t="shared" si="6"/>
        <v>5.75</v>
      </c>
      <c r="V22" s="215">
        <f t="shared" si="7"/>
        <v>7.5</v>
      </c>
      <c r="W22" s="86">
        <f t="shared" si="8"/>
        <v>9.432432432432432</v>
      </c>
      <c r="X22" s="84">
        <v>12.324324324324325</v>
      </c>
      <c r="Y22" s="68">
        <v>10.35135135135135</v>
      </c>
      <c r="Z22" s="142">
        <v>6.198218997361478</v>
      </c>
      <c r="AA22" s="143">
        <v>8.43915521</v>
      </c>
      <c r="AB22" s="58">
        <v>6.69331542</v>
      </c>
    </row>
    <row r="23" spans="1:28" s="145" customFormat="1" ht="13.5" customHeight="1">
      <c r="A23" s="402"/>
      <c r="B23" s="129" t="s">
        <v>18</v>
      </c>
      <c r="C23" s="74">
        <v>33</v>
      </c>
      <c r="D23" s="75">
        <v>69</v>
      </c>
      <c r="E23" s="75">
        <v>48</v>
      </c>
      <c r="F23" s="75">
        <v>191</v>
      </c>
      <c r="G23" s="75">
        <v>54</v>
      </c>
      <c r="H23" s="75">
        <v>37</v>
      </c>
      <c r="I23" s="76">
        <v>11</v>
      </c>
      <c r="J23" s="25">
        <f t="shared" si="0"/>
        <v>443</v>
      </c>
      <c r="K23" s="75">
        <v>294</v>
      </c>
      <c r="L23" s="53">
        <v>265</v>
      </c>
      <c r="M23" s="74">
        <v>24879</v>
      </c>
      <c r="N23" s="75">
        <v>16861</v>
      </c>
      <c r="O23" s="30">
        <v>16059</v>
      </c>
      <c r="P23" s="31">
        <f t="shared" si="1"/>
        <v>11</v>
      </c>
      <c r="Q23" s="32">
        <f t="shared" si="2"/>
        <v>11.5</v>
      </c>
      <c r="R23" s="32">
        <f t="shared" si="3"/>
        <v>9.6</v>
      </c>
      <c r="S23" s="32">
        <f t="shared" si="4"/>
        <v>17.363636363636363</v>
      </c>
      <c r="T23" s="32">
        <f t="shared" si="5"/>
        <v>13.5</v>
      </c>
      <c r="U23" s="32">
        <f t="shared" si="6"/>
        <v>9.25</v>
      </c>
      <c r="V23" s="33">
        <f t="shared" si="7"/>
        <v>2.75</v>
      </c>
      <c r="W23" s="34">
        <f t="shared" si="8"/>
        <v>11.972972972972974</v>
      </c>
      <c r="X23" s="32">
        <v>7.945945945945946</v>
      </c>
      <c r="Y23" s="55">
        <v>7.162162162162162</v>
      </c>
      <c r="Z23" s="131">
        <v>8.194664031620553</v>
      </c>
      <c r="AA23" s="132">
        <v>5.5738843</v>
      </c>
      <c r="AB23" s="37">
        <v>5.31578947</v>
      </c>
    </row>
    <row r="24" spans="1:28" s="145" customFormat="1" ht="13.5" customHeight="1">
      <c r="A24" s="402"/>
      <c r="B24" s="129" t="s">
        <v>19</v>
      </c>
      <c r="C24" s="74">
        <v>20</v>
      </c>
      <c r="D24" s="75">
        <v>44</v>
      </c>
      <c r="E24" s="75">
        <v>30</v>
      </c>
      <c r="F24" s="75">
        <v>178</v>
      </c>
      <c r="G24" s="75">
        <v>41</v>
      </c>
      <c r="H24" s="75">
        <v>29</v>
      </c>
      <c r="I24" s="76">
        <v>14</v>
      </c>
      <c r="J24" s="25">
        <f t="shared" si="0"/>
        <v>356</v>
      </c>
      <c r="K24" s="75">
        <v>415</v>
      </c>
      <c r="L24" s="53">
        <v>368</v>
      </c>
      <c r="M24" s="74">
        <v>25824</v>
      </c>
      <c r="N24" s="75">
        <v>21167</v>
      </c>
      <c r="O24" s="30">
        <v>20585</v>
      </c>
      <c r="P24" s="31">
        <f t="shared" si="1"/>
        <v>6.666666666666667</v>
      </c>
      <c r="Q24" s="32">
        <f t="shared" si="2"/>
        <v>7.333333333333333</v>
      </c>
      <c r="R24" s="32">
        <f t="shared" si="3"/>
        <v>6</v>
      </c>
      <c r="S24" s="32">
        <f t="shared" si="4"/>
        <v>16.181818181818183</v>
      </c>
      <c r="T24" s="32">
        <f t="shared" si="5"/>
        <v>10.25</v>
      </c>
      <c r="U24" s="32">
        <f t="shared" si="6"/>
        <v>7.25</v>
      </c>
      <c r="V24" s="33">
        <f t="shared" si="7"/>
        <v>3.5</v>
      </c>
      <c r="W24" s="34">
        <f t="shared" si="8"/>
        <v>9.621621621621621</v>
      </c>
      <c r="X24" s="32">
        <v>11.216216216216216</v>
      </c>
      <c r="Y24" s="55">
        <v>9.945945945945946</v>
      </c>
      <c r="Z24" s="131">
        <v>8.500329163923634</v>
      </c>
      <c r="AA24" s="132">
        <v>6.98350379</v>
      </c>
      <c r="AB24" s="37">
        <v>6.79372937</v>
      </c>
    </row>
    <row r="25" spans="1:28" s="145" customFormat="1" ht="13.5" customHeight="1">
      <c r="A25" s="402"/>
      <c r="B25" s="129" t="s">
        <v>20</v>
      </c>
      <c r="C25" s="74">
        <v>30</v>
      </c>
      <c r="D25" s="75">
        <v>68</v>
      </c>
      <c r="E25" s="75">
        <v>40</v>
      </c>
      <c r="F25" s="75">
        <v>143</v>
      </c>
      <c r="G25" s="75">
        <v>21</v>
      </c>
      <c r="H25" s="75">
        <v>26</v>
      </c>
      <c r="I25" s="76">
        <v>2</v>
      </c>
      <c r="J25" s="25">
        <f t="shared" si="0"/>
        <v>330</v>
      </c>
      <c r="K25" s="75">
        <v>420</v>
      </c>
      <c r="L25" s="53">
        <v>404</v>
      </c>
      <c r="M25" s="74">
        <v>21985</v>
      </c>
      <c r="N25" s="75">
        <v>20554</v>
      </c>
      <c r="O25" s="30">
        <v>21233</v>
      </c>
      <c r="P25" s="31">
        <f t="shared" si="1"/>
        <v>10</v>
      </c>
      <c r="Q25" s="32">
        <f t="shared" si="2"/>
        <v>11.333333333333334</v>
      </c>
      <c r="R25" s="32">
        <f t="shared" si="3"/>
        <v>8</v>
      </c>
      <c r="S25" s="32">
        <f t="shared" si="4"/>
        <v>13</v>
      </c>
      <c r="T25" s="32">
        <f t="shared" si="5"/>
        <v>5.25</v>
      </c>
      <c r="U25" s="32">
        <f t="shared" si="6"/>
        <v>6.5</v>
      </c>
      <c r="V25" s="33">
        <f t="shared" si="7"/>
        <v>0.5</v>
      </c>
      <c r="W25" s="34">
        <f t="shared" si="8"/>
        <v>8.91891891891892</v>
      </c>
      <c r="X25" s="32">
        <v>11.35135135135135</v>
      </c>
      <c r="Y25" s="55">
        <v>10.91891891891892</v>
      </c>
      <c r="Z25" s="131">
        <v>7.2366688610928245</v>
      </c>
      <c r="AA25" s="132">
        <v>6.79695767</v>
      </c>
      <c r="AB25" s="37">
        <v>7.01453584</v>
      </c>
    </row>
    <row r="26" spans="1:28" s="145" customFormat="1" ht="13.5" customHeight="1">
      <c r="A26" s="402">
        <v>6</v>
      </c>
      <c r="B26" s="139" t="s">
        <v>21</v>
      </c>
      <c r="C26" s="80">
        <v>14</v>
      </c>
      <c r="D26" s="81">
        <v>40</v>
      </c>
      <c r="E26" s="81">
        <v>27</v>
      </c>
      <c r="F26" s="81">
        <v>140</v>
      </c>
      <c r="G26" s="81">
        <v>30</v>
      </c>
      <c r="H26" s="81">
        <v>28</v>
      </c>
      <c r="I26" s="82">
        <v>10</v>
      </c>
      <c r="J26" s="212">
        <f t="shared" si="0"/>
        <v>289</v>
      </c>
      <c r="K26" s="81">
        <v>362</v>
      </c>
      <c r="L26" s="65">
        <v>300</v>
      </c>
      <c r="M26" s="80">
        <v>21933</v>
      </c>
      <c r="N26" s="81">
        <v>17467</v>
      </c>
      <c r="O26" s="66">
        <v>19000</v>
      </c>
      <c r="P26" s="83">
        <f t="shared" si="1"/>
        <v>4.666666666666667</v>
      </c>
      <c r="Q26" s="84">
        <f t="shared" si="2"/>
        <v>6.666666666666667</v>
      </c>
      <c r="R26" s="84">
        <f t="shared" si="3"/>
        <v>5.4</v>
      </c>
      <c r="S26" s="84">
        <f t="shared" si="4"/>
        <v>12.727272727272727</v>
      </c>
      <c r="T26" s="84">
        <f t="shared" si="5"/>
        <v>7.5</v>
      </c>
      <c r="U26" s="84">
        <f t="shared" si="6"/>
        <v>7</v>
      </c>
      <c r="V26" s="85">
        <f t="shared" si="7"/>
        <v>2.5</v>
      </c>
      <c r="W26" s="86">
        <f t="shared" si="8"/>
        <v>7.8108108108108105</v>
      </c>
      <c r="X26" s="84">
        <v>9.783783783783784</v>
      </c>
      <c r="Y26" s="68">
        <v>8.108108108108109</v>
      </c>
      <c r="Z26" s="142">
        <v>7.214802631578947</v>
      </c>
      <c r="AA26" s="143">
        <v>5.76088391</v>
      </c>
      <c r="AB26" s="58">
        <v>6.27269726</v>
      </c>
    </row>
    <row r="27" spans="1:28" s="145" customFormat="1" ht="13.5" customHeight="1">
      <c r="A27" s="402"/>
      <c r="B27" s="129" t="s">
        <v>22</v>
      </c>
      <c r="C27" s="74">
        <v>17</v>
      </c>
      <c r="D27" s="75">
        <v>50</v>
      </c>
      <c r="E27" s="75">
        <v>25</v>
      </c>
      <c r="F27" s="75">
        <v>138</v>
      </c>
      <c r="G27" s="75">
        <v>42</v>
      </c>
      <c r="H27" s="75">
        <v>39</v>
      </c>
      <c r="I27" s="76">
        <v>20</v>
      </c>
      <c r="J27" s="25">
        <f t="shared" si="0"/>
        <v>331</v>
      </c>
      <c r="K27" s="75">
        <v>424</v>
      </c>
      <c r="L27" s="53">
        <v>335</v>
      </c>
      <c r="M27" s="74">
        <v>20375</v>
      </c>
      <c r="N27" s="75">
        <v>17185</v>
      </c>
      <c r="O27" s="30">
        <v>18761</v>
      </c>
      <c r="P27" s="31">
        <f t="shared" si="1"/>
        <v>5.666666666666667</v>
      </c>
      <c r="Q27" s="32">
        <f t="shared" si="2"/>
        <v>8.333333333333334</v>
      </c>
      <c r="R27" s="32">
        <f t="shared" si="3"/>
        <v>5</v>
      </c>
      <c r="S27" s="32">
        <f t="shared" si="4"/>
        <v>12.545454545454545</v>
      </c>
      <c r="T27" s="32">
        <f t="shared" si="5"/>
        <v>10.5</v>
      </c>
      <c r="U27" s="32">
        <f t="shared" si="6"/>
        <v>9.75</v>
      </c>
      <c r="V27" s="216">
        <f t="shared" si="7"/>
        <v>5</v>
      </c>
      <c r="W27" s="34">
        <f t="shared" si="8"/>
        <v>8.945945945945946</v>
      </c>
      <c r="X27" s="32">
        <v>11.45945945945946</v>
      </c>
      <c r="Y27" s="55">
        <v>9.054054054054054</v>
      </c>
      <c r="Z27" s="131">
        <v>6.70009865175929</v>
      </c>
      <c r="AA27" s="132">
        <v>5.67161716</v>
      </c>
      <c r="AB27" s="37">
        <v>6.18358603</v>
      </c>
    </row>
    <row r="28" spans="1:28" s="145" customFormat="1" ht="13.5" customHeight="1">
      <c r="A28" s="402"/>
      <c r="B28" s="129" t="s">
        <v>23</v>
      </c>
      <c r="C28" s="74">
        <v>21</v>
      </c>
      <c r="D28" s="75">
        <v>33</v>
      </c>
      <c r="E28" s="75">
        <v>15</v>
      </c>
      <c r="F28" s="75">
        <v>111</v>
      </c>
      <c r="G28" s="75">
        <v>31</v>
      </c>
      <c r="H28" s="75">
        <v>22</v>
      </c>
      <c r="I28" s="76">
        <v>8</v>
      </c>
      <c r="J28" s="25">
        <f t="shared" si="0"/>
        <v>241</v>
      </c>
      <c r="K28" s="75">
        <v>385</v>
      </c>
      <c r="L28" s="53">
        <v>279</v>
      </c>
      <c r="M28" s="74">
        <v>17353</v>
      </c>
      <c r="N28" s="75">
        <v>15223</v>
      </c>
      <c r="O28" s="30">
        <v>16891</v>
      </c>
      <c r="P28" s="31">
        <f t="shared" si="1"/>
        <v>7</v>
      </c>
      <c r="Q28" s="32">
        <f t="shared" si="2"/>
        <v>5.5</v>
      </c>
      <c r="R28" s="32">
        <f t="shared" si="3"/>
        <v>3</v>
      </c>
      <c r="S28" s="32">
        <f t="shared" si="4"/>
        <v>10.090909090909092</v>
      </c>
      <c r="T28" s="32">
        <f t="shared" si="5"/>
        <v>7.75</v>
      </c>
      <c r="U28" s="32">
        <f t="shared" si="6"/>
        <v>5.5</v>
      </c>
      <c r="V28" s="216">
        <f t="shared" si="7"/>
        <v>2</v>
      </c>
      <c r="W28" s="34">
        <f t="shared" si="8"/>
        <v>6.513513513513513</v>
      </c>
      <c r="X28" s="32">
        <v>10.405405405405405</v>
      </c>
      <c r="Y28" s="55">
        <v>7.54054054054054</v>
      </c>
      <c r="Z28" s="131">
        <v>5.711981566820277</v>
      </c>
      <c r="AA28" s="132">
        <v>5.02409241</v>
      </c>
      <c r="AB28" s="37">
        <v>5.57091029</v>
      </c>
    </row>
    <row r="29" spans="1:28" s="145" customFormat="1" ht="13.5" customHeight="1">
      <c r="A29" s="402"/>
      <c r="B29" s="129" t="s">
        <v>24</v>
      </c>
      <c r="C29" s="74">
        <v>18</v>
      </c>
      <c r="D29" s="75">
        <v>28</v>
      </c>
      <c r="E29" s="75">
        <v>11</v>
      </c>
      <c r="F29" s="75">
        <v>105</v>
      </c>
      <c r="G29" s="75">
        <v>29</v>
      </c>
      <c r="H29" s="75">
        <v>15</v>
      </c>
      <c r="I29" s="76">
        <v>8</v>
      </c>
      <c r="J29" s="25">
        <f t="shared" si="0"/>
        <v>214</v>
      </c>
      <c r="K29" s="75">
        <v>299</v>
      </c>
      <c r="L29" s="53">
        <v>231</v>
      </c>
      <c r="M29" s="74">
        <v>14252</v>
      </c>
      <c r="N29" s="75">
        <v>13411</v>
      </c>
      <c r="O29" s="30">
        <v>15622</v>
      </c>
      <c r="P29" s="31">
        <f t="shared" si="1"/>
        <v>6</v>
      </c>
      <c r="Q29" s="32">
        <f t="shared" si="2"/>
        <v>4.666666666666667</v>
      </c>
      <c r="R29" s="32">
        <f t="shared" si="3"/>
        <v>2.2</v>
      </c>
      <c r="S29" s="32">
        <f t="shared" si="4"/>
        <v>9.545454545454545</v>
      </c>
      <c r="T29" s="32">
        <f t="shared" si="5"/>
        <v>7.25</v>
      </c>
      <c r="U29" s="32">
        <f t="shared" si="6"/>
        <v>3.75</v>
      </c>
      <c r="V29" s="216">
        <f t="shared" si="7"/>
        <v>2</v>
      </c>
      <c r="W29" s="34">
        <f t="shared" si="8"/>
        <v>5.783783783783784</v>
      </c>
      <c r="X29" s="32">
        <v>8.08108108108108</v>
      </c>
      <c r="Y29" s="55">
        <v>6.243243243243243</v>
      </c>
      <c r="Z29" s="131">
        <v>4.702078521939954</v>
      </c>
      <c r="AA29" s="132">
        <v>4.42607261</v>
      </c>
      <c r="AB29" s="37">
        <v>5.15577558</v>
      </c>
    </row>
    <row r="30" spans="1:28" s="145" customFormat="1" ht="13.5" customHeight="1">
      <c r="A30" s="402">
        <v>7</v>
      </c>
      <c r="B30" s="139" t="s">
        <v>25</v>
      </c>
      <c r="C30" s="80">
        <v>10</v>
      </c>
      <c r="D30" s="81">
        <v>26</v>
      </c>
      <c r="E30" s="81">
        <v>15</v>
      </c>
      <c r="F30" s="81">
        <v>92</v>
      </c>
      <c r="G30" s="81">
        <v>16</v>
      </c>
      <c r="H30" s="81">
        <v>12</v>
      </c>
      <c r="I30" s="82">
        <v>6</v>
      </c>
      <c r="J30" s="212">
        <f t="shared" si="0"/>
        <v>177</v>
      </c>
      <c r="K30" s="81">
        <v>206</v>
      </c>
      <c r="L30" s="65">
        <v>224</v>
      </c>
      <c r="M30" s="80">
        <v>12608</v>
      </c>
      <c r="N30" s="81">
        <v>12299</v>
      </c>
      <c r="O30" s="66">
        <v>13680</v>
      </c>
      <c r="P30" s="83">
        <f t="shared" si="1"/>
        <v>3.3333333333333335</v>
      </c>
      <c r="Q30" s="84">
        <f t="shared" si="2"/>
        <v>4.333333333333333</v>
      </c>
      <c r="R30" s="84">
        <f t="shared" si="3"/>
        <v>3</v>
      </c>
      <c r="S30" s="84">
        <f t="shared" si="4"/>
        <v>8.363636363636363</v>
      </c>
      <c r="T30" s="84">
        <f t="shared" si="5"/>
        <v>4</v>
      </c>
      <c r="U30" s="84">
        <f t="shared" si="6"/>
        <v>3</v>
      </c>
      <c r="V30" s="215">
        <f t="shared" si="7"/>
        <v>1.5</v>
      </c>
      <c r="W30" s="86">
        <f t="shared" si="8"/>
        <v>4.783783783783784</v>
      </c>
      <c r="X30" s="84">
        <v>5.5675675675675675</v>
      </c>
      <c r="Y30" s="68">
        <v>6.054054054054054</v>
      </c>
      <c r="Z30" s="142">
        <v>4.148733135899967</v>
      </c>
      <c r="AA30" s="143">
        <v>4.05372446</v>
      </c>
      <c r="AB30" s="58">
        <v>4.52081956</v>
      </c>
    </row>
    <row r="31" spans="1:28" s="145" customFormat="1" ht="13.5" customHeight="1">
      <c r="A31" s="402"/>
      <c r="B31" s="129" t="s">
        <v>26</v>
      </c>
      <c r="C31" s="74">
        <v>13</v>
      </c>
      <c r="D31" s="75">
        <v>35</v>
      </c>
      <c r="E31" s="75">
        <v>9</v>
      </c>
      <c r="F31" s="75">
        <v>82</v>
      </c>
      <c r="G31" s="75">
        <v>19</v>
      </c>
      <c r="H31" s="75">
        <v>12</v>
      </c>
      <c r="I31" s="76">
        <v>8</v>
      </c>
      <c r="J31" s="25">
        <f t="shared" si="0"/>
        <v>178</v>
      </c>
      <c r="K31" s="75">
        <v>208</v>
      </c>
      <c r="L31" s="53">
        <v>159</v>
      </c>
      <c r="M31" s="74">
        <v>11592</v>
      </c>
      <c r="N31" s="75">
        <v>11480</v>
      </c>
      <c r="O31" s="30">
        <v>13008</v>
      </c>
      <c r="P31" s="31">
        <f t="shared" si="1"/>
        <v>4.333333333333333</v>
      </c>
      <c r="Q31" s="32">
        <f t="shared" si="2"/>
        <v>5.833333333333333</v>
      </c>
      <c r="R31" s="32">
        <f t="shared" si="3"/>
        <v>1.8</v>
      </c>
      <c r="S31" s="32">
        <f t="shared" si="4"/>
        <v>7.454545454545454</v>
      </c>
      <c r="T31" s="32">
        <f t="shared" si="5"/>
        <v>4.75</v>
      </c>
      <c r="U31" s="32">
        <f t="shared" si="6"/>
        <v>3</v>
      </c>
      <c r="V31" s="33">
        <f t="shared" si="7"/>
        <v>2</v>
      </c>
      <c r="W31" s="34">
        <f t="shared" si="8"/>
        <v>4.8108108108108105</v>
      </c>
      <c r="X31" s="32">
        <v>5.621621621621622</v>
      </c>
      <c r="Y31" s="55">
        <v>4.297297297297297</v>
      </c>
      <c r="Z31" s="131">
        <v>3.8106508875739644</v>
      </c>
      <c r="AA31" s="132">
        <v>3.79128137</v>
      </c>
      <c r="AB31" s="37">
        <v>4.28882295</v>
      </c>
    </row>
    <row r="32" spans="1:28" s="145" customFormat="1" ht="13.5" customHeight="1">
      <c r="A32" s="402"/>
      <c r="B32" s="129" t="s">
        <v>27</v>
      </c>
      <c r="C32" s="74">
        <v>12</v>
      </c>
      <c r="D32" s="75">
        <v>31</v>
      </c>
      <c r="E32" s="75">
        <v>13</v>
      </c>
      <c r="F32" s="75">
        <v>89</v>
      </c>
      <c r="G32" s="75">
        <v>23</v>
      </c>
      <c r="H32" s="75">
        <v>5</v>
      </c>
      <c r="I32" s="76">
        <v>9</v>
      </c>
      <c r="J32" s="25">
        <f t="shared" si="0"/>
        <v>182</v>
      </c>
      <c r="K32" s="75">
        <v>176</v>
      </c>
      <c r="L32" s="53">
        <v>154</v>
      </c>
      <c r="M32" s="74">
        <v>10734</v>
      </c>
      <c r="N32" s="75">
        <v>11053</v>
      </c>
      <c r="O32" s="30">
        <v>11943</v>
      </c>
      <c r="P32" s="31">
        <f t="shared" si="1"/>
        <v>4</v>
      </c>
      <c r="Q32" s="32">
        <f t="shared" si="2"/>
        <v>5.166666666666667</v>
      </c>
      <c r="R32" s="32">
        <f t="shared" si="3"/>
        <v>2.6</v>
      </c>
      <c r="S32" s="32">
        <f t="shared" si="4"/>
        <v>8.090909090909092</v>
      </c>
      <c r="T32" s="32">
        <f t="shared" si="5"/>
        <v>5.75</v>
      </c>
      <c r="U32" s="32">
        <f t="shared" si="6"/>
        <v>1.25</v>
      </c>
      <c r="V32" s="33">
        <f t="shared" si="7"/>
        <v>2.25</v>
      </c>
      <c r="W32" s="34">
        <f t="shared" si="8"/>
        <v>4.918918918918919</v>
      </c>
      <c r="X32" s="32">
        <v>4.756756756756757</v>
      </c>
      <c r="Y32" s="55">
        <v>4.162162162162162</v>
      </c>
      <c r="Z32" s="131">
        <v>3.5472571050892268</v>
      </c>
      <c r="AA32" s="132">
        <v>3.64785479</v>
      </c>
      <c r="AB32" s="37">
        <v>3.93768546</v>
      </c>
    </row>
    <row r="33" spans="1:28" s="145" customFormat="1" ht="13.5" customHeight="1">
      <c r="A33" s="402"/>
      <c r="B33" s="129" t="s">
        <v>28</v>
      </c>
      <c r="C33" s="74">
        <v>11</v>
      </c>
      <c r="D33" s="75">
        <v>22</v>
      </c>
      <c r="E33" s="75">
        <v>3</v>
      </c>
      <c r="F33" s="75">
        <v>74</v>
      </c>
      <c r="G33" s="75">
        <v>6</v>
      </c>
      <c r="H33" s="75">
        <v>5</v>
      </c>
      <c r="I33" s="76">
        <v>0</v>
      </c>
      <c r="J33" s="25">
        <f t="shared" si="0"/>
        <v>121</v>
      </c>
      <c r="K33" s="75">
        <v>180</v>
      </c>
      <c r="L33" s="53">
        <v>158</v>
      </c>
      <c r="M33" s="74">
        <v>8369</v>
      </c>
      <c r="N33" s="75">
        <v>10201</v>
      </c>
      <c r="O33" s="30">
        <v>10428</v>
      </c>
      <c r="P33" s="31">
        <f t="shared" si="1"/>
        <v>3.6666666666666665</v>
      </c>
      <c r="Q33" s="32">
        <f t="shared" si="2"/>
        <v>3.6666666666666665</v>
      </c>
      <c r="R33" s="32">
        <f t="shared" si="3"/>
        <v>0.6</v>
      </c>
      <c r="S33" s="32">
        <f t="shared" si="4"/>
        <v>6.7272727272727275</v>
      </c>
      <c r="T33" s="32">
        <f t="shared" si="5"/>
        <v>1.5</v>
      </c>
      <c r="U33" s="32">
        <f t="shared" si="6"/>
        <v>1.25</v>
      </c>
      <c r="V33" s="33">
        <f t="shared" si="7"/>
        <v>0</v>
      </c>
      <c r="W33" s="34">
        <f t="shared" si="8"/>
        <v>3.27027027027027</v>
      </c>
      <c r="X33" s="32">
        <v>4.864864864864865</v>
      </c>
      <c r="Y33" s="55">
        <v>4.27027027027027</v>
      </c>
      <c r="Z33" s="131">
        <v>2.7584047462096244</v>
      </c>
      <c r="AA33" s="132">
        <v>3.38005302</v>
      </c>
      <c r="AB33" s="37">
        <v>3.45298013</v>
      </c>
    </row>
    <row r="34" spans="1:28" s="145" customFormat="1" ht="13.5" customHeight="1">
      <c r="A34" s="402"/>
      <c r="B34" s="129" t="s">
        <v>29</v>
      </c>
      <c r="C34" s="74">
        <v>15</v>
      </c>
      <c r="D34" s="75">
        <v>21</v>
      </c>
      <c r="E34" s="75">
        <v>4</v>
      </c>
      <c r="F34" s="75">
        <v>67</v>
      </c>
      <c r="G34" s="75">
        <v>9</v>
      </c>
      <c r="H34" s="75">
        <v>0</v>
      </c>
      <c r="I34" s="76">
        <v>3</v>
      </c>
      <c r="J34" s="25">
        <f t="shared" si="0"/>
        <v>119</v>
      </c>
      <c r="K34" s="75">
        <v>149</v>
      </c>
      <c r="L34" s="53">
        <v>152</v>
      </c>
      <c r="M34" s="74">
        <v>9022</v>
      </c>
      <c r="N34" s="75">
        <v>8658</v>
      </c>
      <c r="O34" s="30">
        <v>8859</v>
      </c>
      <c r="P34" s="31">
        <f t="shared" si="1"/>
        <v>5</v>
      </c>
      <c r="Q34" s="32">
        <f t="shared" si="2"/>
        <v>3.5</v>
      </c>
      <c r="R34" s="32">
        <f t="shared" si="3"/>
        <v>0.8</v>
      </c>
      <c r="S34" s="32">
        <f t="shared" si="4"/>
        <v>6.090909090909091</v>
      </c>
      <c r="T34" s="32">
        <f t="shared" si="5"/>
        <v>2.25</v>
      </c>
      <c r="U34" s="32">
        <f t="shared" si="6"/>
        <v>0</v>
      </c>
      <c r="V34" s="33">
        <f t="shared" si="7"/>
        <v>0.75</v>
      </c>
      <c r="W34" s="34">
        <f t="shared" si="8"/>
        <v>3.2162162162162162</v>
      </c>
      <c r="X34" s="32">
        <v>4.027027027027027</v>
      </c>
      <c r="Y34" s="55">
        <v>4.108108108108108</v>
      </c>
      <c r="Z34" s="131">
        <v>2.972652388797364</v>
      </c>
      <c r="AA34" s="132">
        <v>2.85931308</v>
      </c>
      <c r="AB34" s="37">
        <v>2.92569353</v>
      </c>
    </row>
    <row r="35" spans="1:28" s="145" customFormat="1" ht="13.5" customHeight="1">
      <c r="A35" s="402">
        <v>8</v>
      </c>
      <c r="B35" s="139" t="s">
        <v>30</v>
      </c>
      <c r="C35" s="80">
        <v>12</v>
      </c>
      <c r="D35" s="81">
        <v>32</v>
      </c>
      <c r="E35" s="81">
        <v>11</v>
      </c>
      <c r="F35" s="81">
        <v>61</v>
      </c>
      <c r="G35" s="81">
        <v>8</v>
      </c>
      <c r="H35" s="81">
        <v>4</v>
      </c>
      <c r="I35" s="82">
        <v>1</v>
      </c>
      <c r="J35" s="212">
        <f t="shared" si="0"/>
        <v>129</v>
      </c>
      <c r="K35" s="81">
        <v>156</v>
      </c>
      <c r="L35" s="65">
        <v>138</v>
      </c>
      <c r="M35" s="80">
        <v>8764</v>
      </c>
      <c r="N35" s="81">
        <v>9233</v>
      </c>
      <c r="O35" s="66">
        <v>9340</v>
      </c>
      <c r="P35" s="83">
        <f t="shared" si="1"/>
        <v>4</v>
      </c>
      <c r="Q35" s="84">
        <f t="shared" si="2"/>
        <v>5.333333333333333</v>
      </c>
      <c r="R35" s="84">
        <f t="shared" si="3"/>
        <v>2.2</v>
      </c>
      <c r="S35" s="84">
        <f t="shared" si="4"/>
        <v>5.545454545454546</v>
      </c>
      <c r="T35" s="84">
        <f t="shared" si="5"/>
        <v>2</v>
      </c>
      <c r="U35" s="84">
        <f t="shared" si="6"/>
        <v>1</v>
      </c>
      <c r="V35" s="85">
        <f t="shared" si="7"/>
        <v>0.25</v>
      </c>
      <c r="W35" s="86">
        <f t="shared" si="8"/>
        <v>3.4864864864864864</v>
      </c>
      <c r="X35" s="84">
        <v>4.216216216216216</v>
      </c>
      <c r="Y35" s="68">
        <v>3.72972972972973</v>
      </c>
      <c r="Z35" s="142">
        <v>2.8981481481481484</v>
      </c>
      <c r="AA35" s="143">
        <v>3.0492074</v>
      </c>
      <c r="AB35" s="58">
        <v>3.08352592</v>
      </c>
    </row>
    <row r="36" spans="1:28" s="145" customFormat="1" ht="13.5" customHeight="1">
      <c r="A36" s="402"/>
      <c r="B36" s="129" t="s">
        <v>31</v>
      </c>
      <c r="C36" s="74">
        <v>14</v>
      </c>
      <c r="D36" s="75">
        <v>21</v>
      </c>
      <c r="E36" s="75">
        <v>7</v>
      </c>
      <c r="F36" s="75">
        <v>47</v>
      </c>
      <c r="G36" s="75">
        <v>1</v>
      </c>
      <c r="H36" s="75">
        <v>17</v>
      </c>
      <c r="I36" s="76">
        <v>7</v>
      </c>
      <c r="J36" s="25">
        <f t="shared" si="0"/>
        <v>114</v>
      </c>
      <c r="K36" s="75">
        <v>128</v>
      </c>
      <c r="L36" s="53">
        <v>142</v>
      </c>
      <c r="M36" s="74">
        <v>7175</v>
      </c>
      <c r="N36" s="75">
        <v>8883</v>
      </c>
      <c r="O36" s="30">
        <v>8820</v>
      </c>
      <c r="P36" s="31">
        <f t="shared" si="1"/>
        <v>4.666666666666667</v>
      </c>
      <c r="Q36" s="32">
        <f t="shared" si="2"/>
        <v>3.5</v>
      </c>
      <c r="R36" s="32">
        <f t="shared" si="3"/>
        <v>1.4</v>
      </c>
      <c r="S36" s="32">
        <f t="shared" si="4"/>
        <v>4.2727272727272725</v>
      </c>
      <c r="T36" s="32">
        <f t="shared" si="5"/>
        <v>0.25</v>
      </c>
      <c r="U36" s="32">
        <f t="shared" si="6"/>
        <v>4.25</v>
      </c>
      <c r="V36" s="216">
        <f t="shared" si="7"/>
        <v>1.75</v>
      </c>
      <c r="W36" s="34">
        <f t="shared" si="8"/>
        <v>3.081081081081081</v>
      </c>
      <c r="X36" s="32">
        <v>3.4594594594594597</v>
      </c>
      <c r="Y36" s="55">
        <v>3.8378378378378377</v>
      </c>
      <c r="Z36" s="131">
        <v>2.4248056775937816</v>
      </c>
      <c r="AA36" s="132">
        <v>2.95214357</v>
      </c>
      <c r="AB36" s="37">
        <v>2.93902033</v>
      </c>
    </row>
    <row r="37" spans="1:28" s="145" customFormat="1" ht="13.5" customHeight="1">
      <c r="A37" s="402"/>
      <c r="B37" s="129" t="s">
        <v>32</v>
      </c>
      <c r="C37" s="74">
        <v>19</v>
      </c>
      <c r="D37" s="75">
        <v>22</v>
      </c>
      <c r="E37" s="75">
        <v>7</v>
      </c>
      <c r="F37" s="75">
        <v>65</v>
      </c>
      <c r="G37" s="75">
        <v>10</v>
      </c>
      <c r="H37" s="75">
        <v>7</v>
      </c>
      <c r="I37" s="76">
        <v>4</v>
      </c>
      <c r="J37" s="25">
        <f aca="true" t="shared" si="9" ref="J37:J57">SUM(C37:I37)</f>
        <v>134</v>
      </c>
      <c r="K37" s="75">
        <v>114</v>
      </c>
      <c r="L37" s="53">
        <v>86</v>
      </c>
      <c r="M37" s="74">
        <v>8182</v>
      </c>
      <c r="N37" s="75">
        <v>6498</v>
      </c>
      <c r="O37" s="30">
        <v>6289</v>
      </c>
      <c r="P37" s="31">
        <f aca="true" t="shared" si="10" ref="P37:P56">C37/3</f>
        <v>6.333333333333333</v>
      </c>
      <c r="Q37" s="32">
        <f aca="true" t="shared" si="11" ref="Q37:Q56">D37/6</f>
        <v>3.6666666666666665</v>
      </c>
      <c r="R37" s="32">
        <f aca="true" t="shared" si="12" ref="R37:R56">E37/5</f>
        <v>1.4</v>
      </c>
      <c r="S37" s="32">
        <f aca="true" t="shared" si="13" ref="S37:S56">F37/11</f>
        <v>5.909090909090909</v>
      </c>
      <c r="T37" s="32">
        <f aca="true" t="shared" si="14" ref="T37:T56">G37/4</f>
        <v>2.5</v>
      </c>
      <c r="U37" s="32">
        <f aca="true" t="shared" si="15" ref="U37:U56">H37/4</f>
        <v>1.75</v>
      </c>
      <c r="V37" s="216">
        <f aca="true" t="shared" si="16" ref="V37:V56">I37/4</f>
        <v>1</v>
      </c>
      <c r="W37" s="34">
        <f aca="true" t="shared" si="17" ref="W37:W57">J37/37</f>
        <v>3.6216216216216215</v>
      </c>
      <c r="X37" s="32">
        <v>3.081081081081081</v>
      </c>
      <c r="Y37" s="55">
        <v>2.324324324324324</v>
      </c>
      <c r="Z37" s="131">
        <v>2.7437961099932933</v>
      </c>
      <c r="AA37" s="132">
        <v>2.22839506</v>
      </c>
      <c r="AB37" s="37">
        <v>2.15008547</v>
      </c>
    </row>
    <row r="38" spans="1:28" s="145" customFormat="1" ht="13.5" customHeight="1">
      <c r="A38" s="402"/>
      <c r="B38" s="129" t="s">
        <v>33</v>
      </c>
      <c r="C38" s="74">
        <v>15</v>
      </c>
      <c r="D38" s="75">
        <v>28</v>
      </c>
      <c r="E38" s="75">
        <v>15</v>
      </c>
      <c r="F38" s="75">
        <v>50</v>
      </c>
      <c r="G38" s="75">
        <v>16</v>
      </c>
      <c r="H38" s="75">
        <v>4</v>
      </c>
      <c r="I38" s="76">
        <v>8</v>
      </c>
      <c r="J38" s="25">
        <f t="shared" si="9"/>
        <v>136</v>
      </c>
      <c r="K38" s="75">
        <v>164</v>
      </c>
      <c r="L38" s="53">
        <v>143</v>
      </c>
      <c r="M38" s="74">
        <v>9033</v>
      </c>
      <c r="N38" s="75">
        <v>8877</v>
      </c>
      <c r="O38" s="30">
        <v>8740</v>
      </c>
      <c r="P38" s="31">
        <f t="shared" si="10"/>
        <v>5</v>
      </c>
      <c r="Q38" s="32">
        <f t="shared" si="11"/>
        <v>4.666666666666667</v>
      </c>
      <c r="R38" s="32">
        <f t="shared" si="12"/>
        <v>3</v>
      </c>
      <c r="S38" s="32">
        <f t="shared" si="13"/>
        <v>4.545454545454546</v>
      </c>
      <c r="T38" s="32">
        <f t="shared" si="14"/>
        <v>4</v>
      </c>
      <c r="U38" s="32">
        <f t="shared" si="15"/>
        <v>1</v>
      </c>
      <c r="V38" s="216">
        <f t="shared" si="16"/>
        <v>2</v>
      </c>
      <c r="W38" s="34">
        <f t="shared" si="17"/>
        <v>3.675675675675676</v>
      </c>
      <c r="X38" s="32">
        <v>4.4324324324324325</v>
      </c>
      <c r="Y38" s="55">
        <v>3.864864864864865</v>
      </c>
      <c r="Z38" s="131">
        <v>3.0019940179461617</v>
      </c>
      <c r="AA38" s="132">
        <v>2.97187814</v>
      </c>
      <c r="AB38" s="37">
        <v>2.92112299</v>
      </c>
    </row>
    <row r="39" spans="1:28" s="145" customFormat="1" ht="13.5" customHeight="1">
      <c r="A39" s="402">
        <v>9</v>
      </c>
      <c r="B39" s="139" t="s">
        <v>34</v>
      </c>
      <c r="C39" s="80">
        <v>15</v>
      </c>
      <c r="D39" s="81">
        <v>23</v>
      </c>
      <c r="E39" s="81">
        <v>13</v>
      </c>
      <c r="F39" s="81">
        <v>62</v>
      </c>
      <c r="G39" s="81">
        <v>17</v>
      </c>
      <c r="H39" s="81">
        <v>11</v>
      </c>
      <c r="I39" s="82">
        <v>0</v>
      </c>
      <c r="J39" s="212">
        <f t="shared" si="9"/>
        <v>141</v>
      </c>
      <c r="K39" s="81">
        <v>127</v>
      </c>
      <c r="L39" s="65">
        <v>104</v>
      </c>
      <c r="M39" s="80">
        <v>9749</v>
      </c>
      <c r="N39" s="81">
        <v>8294</v>
      </c>
      <c r="O39" s="66">
        <v>8545</v>
      </c>
      <c r="P39" s="83">
        <f t="shared" si="10"/>
        <v>5</v>
      </c>
      <c r="Q39" s="84">
        <f t="shared" si="11"/>
        <v>3.8333333333333335</v>
      </c>
      <c r="R39" s="84">
        <f t="shared" si="12"/>
        <v>2.6</v>
      </c>
      <c r="S39" s="84">
        <f t="shared" si="13"/>
        <v>5.636363636363637</v>
      </c>
      <c r="T39" s="84">
        <f t="shared" si="14"/>
        <v>4.25</v>
      </c>
      <c r="U39" s="84">
        <f t="shared" si="15"/>
        <v>2.75</v>
      </c>
      <c r="V39" s="215">
        <f t="shared" si="16"/>
        <v>0</v>
      </c>
      <c r="W39" s="86">
        <f t="shared" si="17"/>
        <v>3.810810810810811</v>
      </c>
      <c r="X39" s="84">
        <v>3.4324324324324325</v>
      </c>
      <c r="Y39" s="68">
        <v>2.810810810810811</v>
      </c>
      <c r="Z39" s="142">
        <v>3.2143092647543687</v>
      </c>
      <c r="AA39" s="143">
        <v>2.74181818</v>
      </c>
      <c r="AB39" s="58">
        <v>2.82666226</v>
      </c>
    </row>
    <row r="40" spans="1:28" s="145" customFormat="1" ht="13.5" customHeight="1">
      <c r="A40" s="402"/>
      <c r="B40" s="129" t="s">
        <v>35</v>
      </c>
      <c r="C40" s="74">
        <v>11</v>
      </c>
      <c r="D40" s="75">
        <v>25</v>
      </c>
      <c r="E40" s="75">
        <v>1</v>
      </c>
      <c r="F40" s="75">
        <v>60</v>
      </c>
      <c r="G40" s="75">
        <v>12</v>
      </c>
      <c r="H40" s="75">
        <v>2</v>
      </c>
      <c r="I40" s="76">
        <v>7</v>
      </c>
      <c r="J40" s="25">
        <f t="shared" si="9"/>
        <v>118</v>
      </c>
      <c r="K40" s="75">
        <v>131</v>
      </c>
      <c r="L40" s="53">
        <v>144</v>
      </c>
      <c r="M40" s="74">
        <v>9857</v>
      </c>
      <c r="N40" s="75">
        <v>8658</v>
      </c>
      <c r="O40" s="30">
        <v>9300</v>
      </c>
      <c r="P40" s="31">
        <f t="shared" si="10"/>
        <v>3.6666666666666665</v>
      </c>
      <c r="Q40" s="32">
        <f t="shared" si="11"/>
        <v>4.166666666666667</v>
      </c>
      <c r="R40" s="32">
        <f t="shared" si="12"/>
        <v>0.2</v>
      </c>
      <c r="S40" s="32">
        <f t="shared" si="13"/>
        <v>5.454545454545454</v>
      </c>
      <c r="T40" s="32">
        <f t="shared" si="14"/>
        <v>3</v>
      </c>
      <c r="U40" s="32">
        <f t="shared" si="15"/>
        <v>0.5</v>
      </c>
      <c r="V40" s="33">
        <f t="shared" si="16"/>
        <v>1.75</v>
      </c>
      <c r="W40" s="34">
        <f t="shared" si="17"/>
        <v>3.189189189189189</v>
      </c>
      <c r="X40" s="32">
        <v>3.5405405405405403</v>
      </c>
      <c r="Y40" s="55">
        <v>3.891891891891892</v>
      </c>
      <c r="Z40" s="131">
        <v>3.2552840158520477</v>
      </c>
      <c r="AA40" s="132">
        <v>2.85271829</v>
      </c>
      <c r="AB40" s="37">
        <v>3.07032024</v>
      </c>
    </row>
    <row r="41" spans="1:28" s="145" customFormat="1" ht="13.5" customHeight="1">
      <c r="A41" s="402"/>
      <c r="B41" s="129" t="s">
        <v>36</v>
      </c>
      <c r="C41" s="74">
        <v>6</v>
      </c>
      <c r="D41" s="75">
        <v>15</v>
      </c>
      <c r="E41" s="75">
        <v>13</v>
      </c>
      <c r="F41" s="75">
        <v>77</v>
      </c>
      <c r="G41" s="75">
        <v>5</v>
      </c>
      <c r="H41" s="75">
        <v>18</v>
      </c>
      <c r="I41" s="76">
        <v>3</v>
      </c>
      <c r="J41" s="25">
        <f t="shared" si="9"/>
        <v>137</v>
      </c>
      <c r="K41" s="75">
        <v>121</v>
      </c>
      <c r="L41" s="53">
        <v>113</v>
      </c>
      <c r="M41" s="74">
        <v>9641</v>
      </c>
      <c r="N41" s="75">
        <v>8090</v>
      </c>
      <c r="O41" s="30">
        <v>9099</v>
      </c>
      <c r="P41" s="31">
        <f t="shared" si="10"/>
        <v>2</v>
      </c>
      <c r="Q41" s="32">
        <f t="shared" si="11"/>
        <v>2.5</v>
      </c>
      <c r="R41" s="32">
        <f t="shared" si="12"/>
        <v>2.6</v>
      </c>
      <c r="S41" s="32">
        <f t="shared" si="13"/>
        <v>7</v>
      </c>
      <c r="T41" s="32">
        <f t="shared" si="14"/>
        <v>1.25</v>
      </c>
      <c r="U41" s="32">
        <f t="shared" si="15"/>
        <v>4.5</v>
      </c>
      <c r="V41" s="33">
        <f t="shared" si="16"/>
        <v>0.75</v>
      </c>
      <c r="W41" s="34">
        <f t="shared" si="17"/>
        <v>3.7027027027027026</v>
      </c>
      <c r="X41" s="32">
        <v>3.27027027027027</v>
      </c>
      <c r="Y41" s="55">
        <v>3.054054054054054</v>
      </c>
      <c r="Z41" s="131">
        <v>3.195558501823003</v>
      </c>
      <c r="AA41" s="132">
        <v>2.66205989</v>
      </c>
      <c r="AB41" s="37">
        <v>3.02191963</v>
      </c>
    </row>
    <row r="42" spans="1:28" s="145" customFormat="1" ht="13.5" customHeight="1">
      <c r="A42" s="402"/>
      <c r="B42" s="129" t="s">
        <v>37</v>
      </c>
      <c r="C42" s="74">
        <v>15</v>
      </c>
      <c r="D42" s="75">
        <v>12</v>
      </c>
      <c r="E42" s="75">
        <v>10</v>
      </c>
      <c r="F42" s="75">
        <v>54</v>
      </c>
      <c r="G42" s="75">
        <v>10</v>
      </c>
      <c r="H42" s="75">
        <v>12</v>
      </c>
      <c r="I42" s="76">
        <v>0</v>
      </c>
      <c r="J42" s="25">
        <f t="shared" si="9"/>
        <v>113</v>
      </c>
      <c r="K42" s="75">
        <v>121</v>
      </c>
      <c r="L42" s="53">
        <v>121</v>
      </c>
      <c r="M42" s="74">
        <v>8141</v>
      </c>
      <c r="N42" s="75">
        <v>7619</v>
      </c>
      <c r="O42" s="30">
        <v>8263</v>
      </c>
      <c r="P42" s="31">
        <f t="shared" si="10"/>
        <v>5</v>
      </c>
      <c r="Q42" s="32">
        <f t="shared" si="11"/>
        <v>2</v>
      </c>
      <c r="R42" s="32">
        <f t="shared" si="12"/>
        <v>2</v>
      </c>
      <c r="S42" s="32">
        <f t="shared" si="13"/>
        <v>4.909090909090909</v>
      </c>
      <c r="T42" s="32">
        <f t="shared" si="14"/>
        <v>2.5</v>
      </c>
      <c r="U42" s="32">
        <f t="shared" si="15"/>
        <v>3</v>
      </c>
      <c r="V42" s="33">
        <f t="shared" si="16"/>
        <v>0</v>
      </c>
      <c r="W42" s="34">
        <f t="shared" si="17"/>
        <v>3.054054054054054</v>
      </c>
      <c r="X42" s="32">
        <v>3.27027027027027</v>
      </c>
      <c r="Y42" s="55">
        <v>3.27027027027027</v>
      </c>
      <c r="Z42" s="131">
        <v>2.694803045349222</v>
      </c>
      <c r="AA42" s="132">
        <v>2.54136091</v>
      </c>
      <c r="AB42" s="37">
        <v>2.73972149</v>
      </c>
    </row>
    <row r="43" spans="1:28" s="145" customFormat="1" ht="13.5" customHeight="1">
      <c r="A43" s="402"/>
      <c r="B43" s="134" t="s">
        <v>38</v>
      </c>
      <c r="C43" s="77">
        <v>5</v>
      </c>
      <c r="D43" s="78">
        <v>22</v>
      </c>
      <c r="E43" s="78">
        <v>23</v>
      </c>
      <c r="F43" s="78">
        <v>66</v>
      </c>
      <c r="G43" s="78">
        <v>15</v>
      </c>
      <c r="H43" s="78">
        <v>17</v>
      </c>
      <c r="I43" s="79">
        <v>2</v>
      </c>
      <c r="J43" s="39">
        <f t="shared" si="9"/>
        <v>150</v>
      </c>
      <c r="K43" s="78">
        <v>75</v>
      </c>
      <c r="L43" s="60">
        <v>146</v>
      </c>
      <c r="M43" s="77">
        <v>9368</v>
      </c>
      <c r="N43" s="78">
        <v>5355</v>
      </c>
      <c r="O43" s="44">
        <v>8175</v>
      </c>
      <c r="P43" s="45">
        <f t="shared" si="10"/>
        <v>1.6666666666666667</v>
      </c>
      <c r="Q43" s="46">
        <f t="shared" si="11"/>
        <v>3.6666666666666665</v>
      </c>
      <c r="R43" s="46">
        <f t="shared" si="12"/>
        <v>4.6</v>
      </c>
      <c r="S43" s="46">
        <f t="shared" si="13"/>
        <v>6</v>
      </c>
      <c r="T43" s="46">
        <f t="shared" si="14"/>
        <v>3.75</v>
      </c>
      <c r="U43" s="46">
        <f t="shared" si="15"/>
        <v>4.25</v>
      </c>
      <c r="V43" s="47">
        <f t="shared" si="16"/>
        <v>0.5</v>
      </c>
      <c r="W43" s="48">
        <f t="shared" si="17"/>
        <v>4.054054054054054</v>
      </c>
      <c r="X43" s="46">
        <v>2.027027027027027</v>
      </c>
      <c r="Y43" s="62">
        <v>3.945945945945946</v>
      </c>
      <c r="Z43" s="136">
        <v>3.093791281373844</v>
      </c>
      <c r="AA43" s="137">
        <v>1.76616095</v>
      </c>
      <c r="AB43" s="51">
        <v>2.70516214</v>
      </c>
    </row>
    <row r="44" spans="1:28" s="145" customFormat="1" ht="13.5" customHeight="1">
      <c r="A44" s="402">
        <v>10</v>
      </c>
      <c r="B44" s="139" t="s">
        <v>39</v>
      </c>
      <c r="C44" s="80">
        <v>15</v>
      </c>
      <c r="D44" s="81">
        <v>28</v>
      </c>
      <c r="E44" s="81">
        <v>17</v>
      </c>
      <c r="F44" s="81">
        <v>66</v>
      </c>
      <c r="G44" s="81">
        <v>5</v>
      </c>
      <c r="H44" s="81">
        <v>10</v>
      </c>
      <c r="I44" s="82">
        <v>2</v>
      </c>
      <c r="J44" s="212">
        <f t="shared" si="9"/>
        <v>143</v>
      </c>
      <c r="K44" s="81">
        <v>132</v>
      </c>
      <c r="L44" s="65">
        <v>140</v>
      </c>
      <c r="M44" s="80">
        <v>9833</v>
      </c>
      <c r="N44" s="81">
        <v>7207</v>
      </c>
      <c r="O44" s="66">
        <v>8965</v>
      </c>
      <c r="P44" s="83">
        <f t="shared" si="10"/>
        <v>5</v>
      </c>
      <c r="Q44" s="84">
        <f t="shared" si="11"/>
        <v>4.666666666666667</v>
      </c>
      <c r="R44" s="84">
        <f t="shared" si="12"/>
        <v>3.4</v>
      </c>
      <c r="S44" s="84">
        <f t="shared" si="13"/>
        <v>6</v>
      </c>
      <c r="T44" s="84">
        <f t="shared" si="14"/>
        <v>1.25</v>
      </c>
      <c r="U44" s="84">
        <f t="shared" si="15"/>
        <v>2.5</v>
      </c>
      <c r="V44" s="85">
        <f t="shared" si="16"/>
        <v>0.5</v>
      </c>
      <c r="W44" s="86">
        <f t="shared" si="17"/>
        <v>3.864864864864865</v>
      </c>
      <c r="X44" s="84">
        <v>3.5675675675675675</v>
      </c>
      <c r="Y44" s="68">
        <v>3.7837837837837838</v>
      </c>
      <c r="Z44" s="142">
        <v>3.263524726186525</v>
      </c>
      <c r="AA44" s="143">
        <v>2.36760841</v>
      </c>
      <c r="AB44" s="58">
        <v>2.96265697</v>
      </c>
    </row>
    <row r="45" spans="1:28" s="145" customFormat="1" ht="13.5" customHeight="1">
      <c r="A45" s="402"/>
      <c r="B45" s="129" t="s">
        <v>40</v>
      </c>
      <c r="C45" s="74">
        <v>9</v>
      </c>
      <c r="D45" s="75">
        <v>22</v>
      </c>
      <c r="E45" s="75">
        <v>13</v>
      </c>
      <c r="F45" s="75">
        <v>68</v>
      </c>
      <c r="G45" s="75">
        <v>15</v>
      </c>
      <c r="H45" s="75">
        <v>11</v>
      </c>
      <c r="I45" s="76">
        <v>2</v>
      </c>
      <c r="J45" s="25">
        <f t="shared" si="9"/>
        <v>140</v>
      </c>
      <c r="K45" s="75">
        <v>120</v>
      </c>
      <c r="L45" s="53">
        <v>133</v>
      </c>
      <c r="M45" s="74">
        <v>9307</v>
      </c>
      <c r="N45" s="75">
        <v>7166</v>
      </c>
      <c r="O45" s="30">
        <v>9376</v>
      </c>
      <c r="P45" s="31">
        <f t="shared" si="10"/>
        <v>3</v>
      </c>
      <c r="Q45" s="32">
        <f t="shared" si="11"/>
        <v>3.6666666666666665</v>
      </c>
      <c r="R45" s="32">
        <f t="shared" si="12"/>
        <v>2.6</v>
      </c>
      <c r="S45" s="32">
        <f t="shared" si="13"/>
        <v>6.181818181818182</v>
      </c>
      <c r="T45" s="32">
        <f t="shared" si="14"/>
        <v>3.75</v>
      </c>
      <c r="U45" s="32">
        <f t="shared" si="15"/>
        <v>2.75</v>
      </c>
      <c r="V45" s="216">
        <f t="shared" si="16"/>
        <v>0.5</v>
      </c>
      <c r="W45" s="34">
        <f t="shared" si="17"/>
        <v>3.7837837837837838</v>
      </c>
      <c r="X45" s="32">
        <v>3.2432432432432434</v>
      </c>
      <c r="Y45" s="55">
        <v>3.5945945945945947</v>
      </c>
      <c r="Z45" s="131">
        <v>3.0675675675675675</v>
      </c>
      <c r="AA45" s="132">
        <v>2.36423623</v>
      </c>
      <c r="AB45" s="37">
        <v>3.11702128</v>
      </c>
    </row>
    <row r="46" spans="1:28" s="145" customFormat="1" ht="13.5" customHeight="1">
      <c r="A46" s="402"/>
      <c r="B46" s="129" t="s">
        <v>41</v>
      </c>
      <c r="C46" s="74">
        <v>14</v>
      </c>
      <c r="D46" s="75">
        <v>21</v>
      </c>
      <c r="E46" s="75">
        <v>17</v>
      </c>
      <c r="F46" s="75">
        <v>66</v>
      </c>
      <c r="G46" s="75">
        <v>11</v>
      </c>
      <c r="H46" s="75">
        <v>5</v>
      </c>
      <c r="I46" s="76">
        <v>3</v>
      </c>
      <c r="J46" s="25">
        <f t="shared" si="9"/>
        <v>137</v>
      </c>
      <c r="K46" s="75">
        <v>80</v>
      </c>
      <c r="L46" s="53">
        <v>124</v>
      </c>
      <c r="M46" s="74">
        <v>11245</v>
      </c>
      <c r="N46" s="75">
        <v>6281</v>
      </c>
      <c r="O46" s="30">
        <v>8606</v>
      </c>
      <c r="P46" s="31">
        <f t="shared" si="10"/>
        <v>4.666666666666667</v>
      </c>
      <c r="Q46" s="32">
        <f t="shared" si="11"/>
        <v>3.5</v>
      </c>
      <c r="R46" s="32">
        <f t="shared" si="12"/>
        <v>3.4</v>
      </c>
      <c r="S46" s="32">
        <f t="shared" si="13"/>
        <v>6</v>
      </c>
      <c r="T46" s="32">
        <f t="shared" si="14"/>
        <v>2.75</v>
      </c>
      <c r="U46" s="32">
        <f t="shared" si="15"/>
        <v>1.25</v>
      </c>
      <c r="V46" s="216">
        <f t="shared" si="16"/>
        <v>0.75</v>
      </c>
      <c r="W46" s="34">
        <f t="shared" si="17"/>
        <v>3.7027027027027026</v>
      </c>
      <c r="X46" s="32">
        <v>2.1621621621621623</v>
      </c>
      <c r="Y46" s="55">
        <v>3.3513513513513513</v>
      </c>
      <c r="Z46" s="131">
        <v>3.711221122112211</v>
      </c>
      <c r="AA46" s="132">
        <v>2.06340342</v>
      </c>
      <c r="AB46" s="37">
        <v>2.84778293</v>
      </c>
    </row>
    <row r="47" spans="1:28" s="145" customFormat="1" ht="13.5" customHeight="1">
      <c r="A47" s="402"/>
      <c r="B47" s="129" t="s">
        <v>42</v>
      </c>
      <c r="C47" s="74">
        <v>15</v>
      </c>
      <c r="D47" s="75">
        <v>32</v>
      </c>
      <c r="E47" s="75">
        <v>35</v>
      </c>
      <c r="F47" s="75">
        <v>58</v>
      </c>
      <c r="G47" s="75">
        <v>11</v>
      </c>
      <c r="H47" s="75">
        <v>16</v>
      </c>
      <c r="I47" s="76">
        <v>5</v>
      </c>
      <c r="J47" s="25">
        <f t="shared" si="9"/>
        <v>172</v>
      </c>
      <c r="K47" s="75">
        <v>97</v>
      </c>
      <c r="L47" s="53">
        <v>150</v>
      </c>
      <c r="M47" s="74">
        <v>13721</v>
      </c>
      <c r="N47" s="75">
        <v>7209</v>
      </c>
      <c r="O47" s="30">
        <v>9881</v>
      </c>
      <c r="P47" s="31">
        <f t="shared" si="10"/>
        <v>5</v>
      </c>
      <c r="Q47" s="32">
        <f t="shared" si="11"/>
        <v>5.333333333333333</v>
      </c>
      <c r="R47" s="32">
        <f t="shared" si="12"/>
        <v>7</v>
      </c>
      <c r="S47" s="32">
        <f t="shared" si="13"/>
        <v>5.2727272727272725</v>
      </c>
      <c r="T47" s="32">
        <f t="shared" si="14"/>
        <v>2.75</v>
      </c>
      <c r="U47" s="32">
        <f t="shared" si="15"/>
        <v>4</v>
      </c>
      <c r="V47" s="216">
        <f t="shared" si="16"/>
        <v>1.25</v>
      </c>
      <c r="W47" s="34">
        <f t="shared" si="17"/>
        <v>4.648648648648648</v>
      </c>
      <c r="X47" s="32">
        <v>2.6216216216216215</v>
      </c>
      <c r="Y47" s="55">
        <v>4.054054054054054</v>
      </c>
      <c r="Z47" s="131">
        <v>4.526888815572418</v>
      </c>
      <c r="AA47" s="132">
        <v>2.36904371</v>
      </c>
      <c r="AB47" s="37">
        <v>3.27510772</v>
      </c>
    </row>
    <row r="48" spans="1:28" s="145" customFormat="1" ht="13.5" customHeight="1">
      <c r="A48" s="402">
        <v>11</v>
      </c>
      <c r="B48" s="139" t="s">
        <v>43</v>
      </c>
      <c r="C48" s="80">
        <v>10</v>
      </c>
      <c r="D48" s="81">
        <v>22</v>
      </c>
      <c r="E48" s="81">
        <v>62</v>
      </c>
      <c r="F48" s="81">
        <v>83</v>
      </c>
      <c r="G48" s="81">
        <v>13</v>
      </c>
      <c r="H48" s="81">
        <v>15</v>
      </c>
      <c r="I48" s="82">
        <v>13</v>
      </c>
      <c r="J48" s="212">
        <f t="shared" si="9"/>
        <v>218</v>
      </c>
      <c r="K48" s="81">
        <v>95</v>
      </c>
      <c r="L48" s="65">
        <v>166</v>
      </c>
      <c r="M48" s="80">
        <v>16186</v>
      </c>
      <c r="N48" s="81">
        <v>7377</v>
      </c>
      <c r="O48" s="66">
        <v>10890</v>
      </c>
      <c r="P48" s="83">
        <f t="shared" si="10"/>
        <v>3.3333333333333335</v>
      </c>
      <c r="Q48" s="84">
        <f t="shared" si="11"/>
        <v>3.6666666666666665</v>
      </c>
      <c r="R48" s="84">
        <f t="shared" si="12"/>
        <v>12.4</v>
      </c>
      <c r="S48" s="84">
        <f t="shared" si="13"/>
        <v>7.545454545454546</v>
      </c>
      <c r="T48" s="84">
        <f t="shared" si="14"/>
        <v>3.25</v>
      </c>
      <c r="U48" s="84">
        <f t="shared" si="15"/>
        <v>3.75</v>
      </c>
      <c r="V48" s="215">
        <f t="shared" si="16"/>
        <v>3.25</v>
      </c>
      <c r="W48" s="86">
        <f t="shared" si="17"/>
        <v>5.891891891891892</v>
      </c>
      <c r="X48" s="84">
        <v>2.5675675675675675</v>
      </c>
      <c r="Y48" s="68">
        <v>4.486486486486487</v>
      </c>
      <c r="Z48" s="142">
        <v>5.3331136738056015</v>
      </c>
      <c r="AA48" s="143">
        <v>2.43545725</v>
      </c>
      <c r="AB48" s="58">
        <v>3.61673863</v>
      </c>
    </row>
    <row r="49" spans="1:28" s="145" customFormat="1" ht="13.5" customHeight="1">
      <c r="A49" s="402"/>
      <c r="B49" s="129" t="s">
        <v>44</v>
      </c>
      <c r="C49" s="74">
        <v>11</v>
      </c>
      <c r="D49" s="75">
        <v>55</v>
      </c>
      <c r="E49" s="75">
        <v>79</v>
      </c>
      <c r="F49" s="75">
        <v>119</v>
      </c>
      <c r="G49" s="75">
        <v>24</v>
      </c>
      <c r="H49" s="75">
        <v>17</v>
      </c>
      <c r="I49" s="76">
        <v>4</v>
      </c>
      <c r="J49" s="25">
        <f t="shared" si="9"/>
        <v>309</v>
      </c>
      <c r="K49" s="75">
        <v>87</v>
      </c>
      <c r="L49" s="76">
        <v>123</v>
      </c>
      <c r="M49" s="74">
        <v>23489</v>
      </c>
      <c r="N49" s="75">
        <v>7136</v>
      </c>
      <c r="O49" s="30">
        <v>11573</v>
      </c>
      <c r="P49" s="31">
        <f t="shared" si="10"/>
        <v>3.6666666666666665</v>
      </c>
      <c r="Q49" s="32">
        <f t="shared" si="11"/>
        <v>9.166666666666666</v>
      </c>
      <c r="R49" s="32">
        <f t="shared" si="12"/>
        <v>15.8</v>
      </c>
      <c r="S49" s="32">
        <f t="shared" si="13"/>
        <v>10.818181818181818</v>
      </c>
      <c r="T49" s="32">
        <f t="shared" si="14"/>
        <v>6</v>
      </c>
      <c r="U49" s="32">
        <f t="shared" si="15"/>
        <v>4.25</v>
      </c>
      <c r="V49" s="33">
        <f t="shared" si="16"/>
        <v>1</v>
      </c>
      <c r="W49" s="34">
        <f t="shared" si="17"/>
        <v>8.35135135135135</v>
      </c>
      <c r="X49" s="32">
        <v>2.3513513513513513</v>
      </c>
      <c r="Y49" s="55">
        <v>3.324324324324324</v>
      </c>
      <c r="Z49" s="131">
        <v>7.731731402238315</v>
      </c>
      <c r="AA49" s="132">
        <v>2.34582512</v>
      </c>
      <c r="AB49" s="37">
        <v>3.82199472</v>
      </c>
    </row>
    <row r="50" spans="1:28" s="145" customFormat="1" ht="13.5" customHeight="1">
      <c r="A50" s="402"/>
      <c r="B50" s="129" t="s">
        <v>45</v>
      </c>
      <c r="C50" s="74">
        <v>11</v>
      </c>
      <c r="D50" s="75">
        <v>51</v>
      </c>
      <c r="E50" s="75">
        <v>104</v>
      </c>
      <c r="F50" s="75">
        <v>226</v>
      </c>
      <c r="G50" s="75">
        <v>44</v>
      </c>
      <c r="H50" s="75">
        <v>31</v>
      </c>
      <c r="I50" s="76">
        <v>12</v>
      </c>
      <c r="J50" s="25">
        <f t="shared" si="9"/>
        <v>479</v>
      </c>
      <c r="K50" s="75">
        <v>77</v>
      </c>
      <c r="L50" s="76">
        <v>170</v>
      </c>
      <c r="M50" s="74">
        <v>32280</v>
      </c>
      <c r="N50" s="75">
        <v>8143</v>
      </c>
      <c r="O50" s="130">
        <v>16208</v>
      </c>
      <c r="P50" s="31">
        <f t="shared" si="10"/>
        <v>3.6666666666666665</v>
      </c>
      <c r="Q50" s="32">
        <f t="shared" si="11"/>
        <v>8.5</v>
      </c>
      <c r="R50" s="32">
        <f t="shared" si="12"/>
        <v>20.8</v>
      </c>
      <c r="S50" s="32">
        <f t="shared" si="13"/>
        <v>20.545454545454547</v>
      </c>
      <c r="T50" s="32">
        <f t="shared" si="14"/>
        <v>11</v>
      </c>
      <c r="U50" s="32">
        <f t="shared" si="15"/>
        <v>7.75</v>
      </c>
      <c r="V50" s="33">
        <f t="shared" si="16"/>
        <v>3</v>
      </c>
      <c r="W50" s="34">
        <f t="shared" si="17"/>
        <v>12.945945945945946</v>
      </c>
      <c r="X50" s="32">
        <v>2.081081081081081</v>
      </c>
      <c r="Y50" s="55">
        <v>4.594594594594595</v>
      </c>
      <c r="Z50" s="131">
        <v>10.678134303671849</v>
      </c>
      <c r="AA50" s="132">
        <v>2.67773759</v>
      </c>
      <c r="AB50" s="133">
        <v>5.36511089</v>
      </c>
    </row>
    <row r="51" spans="1:28" s="145" customFormat="1" ht="13.5" customHeight="1">
      <c r="A51" s="402"/>
      <c r="B51" s="129" t="s">
        <v>46</v>
      </c>
      <c r="C51" s="74">
        <v>17</v>
      </c>
      <c r="D51" s="75">
        <v>68</v>
      </c>
      <c r="E51" s="75">
        <v>66</v>
      </c>
      <c r="F51" s="75">
        <v>297</v>
      </c>
      <c r="G51" s="75">
        <v>66</v>
      </c>
      <c r="H51" s="75">
        <v>34</v>
      </c>
      <c r="I51" s="76">
        <v>9</v>
      </c>
      <c r="J51" s="25">
        <f t="shared" si="9"/>
        <v>557</v>
      </c>
      <c r="K51" s="75">
        <v>101</v>
      </c>
      <c r="L51" s="76">
        <v>191</v>
      </c>
      <c r="M51" s="74">
        <v>38702</v>
      </c>
      <c r="N51" s="75">
        <v>8646</v>
      </c>
      <c r="O51" s="130">
        <v>20365</v>
      </c>
      <c r="P51" s="31">
        <f t="shared" si="10"/>
        <v>5.666666666666667</v>
      </c>
      <c r="Q51" s="32">
        <f t="shared" si="11"/>
        <v>11.333333333333334</v>
      </c>
      <c r="R51" s="32">
        <f t="shared" si="12"/>
        <v>13.2</v>
      </c>
      <c r="S51" s="32">
        <f t="shared" si="13"/>
        <v>27</v>
      </c>
      <c r="T51" s="32">
        <f t="shared" si="14"/>
        <v>16.5</v>
      </c>
      <c r="U51" s="32">
        <f t="shared" si="15"/>
        <v>8.5</v>
      </c>
      <c r="V51" s="33">
        <f t="shared" si="16"/>
        <v>2.25</v>
      </c>
      <c r="W51" s="34">
        <f t="shared" si="17"/>
        <v>15.054054054054054</v>
      </c>
      <c r="X51" s="32">
        <v>2.72972972972973</v>
      </c>
      <c r="Y51" s="33">
        <v>5.162162162162162</v>
      </c>
      <c r="Z51" s="131">
        <v>12.739302172481896</v>
      </c>
      <c r="AA51" s="132">
        <v>2.85535007</v>
      </c>
      <c r="AB51" s="133">
        <v>6.75456053</v>
      </c>
    </row>
    <row r="52" spans="1:28" s="145" customFormat="1" ht="13.5" customHeight="1">
      <c r="A52" s="402">
        <v>12</v>
      </c>
      <c r="B52" s="139" t="s">
        <v>47</v>
      </c>
      <c r="C52" s="80">
        <v>41</v>
      </c>
      <c r="D52" s="81">
        <v>115</v>
      </c>
      <c r="E52" s="81">
        <v>46</v>
      </c>
      <c r="F52" s="81">
        <v>360</v>
      </c>
      <c r="G52" s="81">
        <v>88</v>
      </c>
      <c r="H52" s="81">
        <v>36</v>
      </c>
      <c r="I52" s="82">
        <v>17</v>
      </c>
      <c r="J52" s="212">
        <f t="shared" si="9"/>
        <v>703</v>
      </c>
      <c r="K52" s="81">
        <v>118</v>
      </c>
      <c r="L52" s="82">
        <v>199</v>
      </c>
      <c r="M52" s="80">
        <v>48130</v>
      </c>
      <c r="N52" s="81">
        <v>8812</v>
      </c>
      <c r="O52" s="141">
        <v>24155</v>
      </c>
      <c r="P52" s="83">
        <f t="shared" si="10"/>
        <v>13.666666666666666</v>
      </c>
      <c r="Q52" s="84">
        <f t="shared" si="11"/>
        <v>19.166666666666668</v>
      </c>
      <c r="R52" s="84">
        <f t="shared" si="12"/>
        <v>9.2</v>
      </c>
      <c r="S52" s="84">
        <f t="shared" si="13"/>
        <v>32.72727272727273</v>
      </c>
      <c r="T52" s="84">
        <f t="shared" si="14"/>
        <v>22</v>
      </c>
      <c r="U52" s="84">
        <f t="shared" si="15"/>
        <v>9</v>
      </c>
      <c r="V52" s="85">
        <f t="shared" si="16"/>
        <v>4.25</v>
      </c>
      <c r="W52" s="86">
        <f t="shared" si="17"/>
        <v>19</v>
      </c>
      <c r="X52" s="84">
        <v>3.189189189189189</v>
      </c>
      <c r="Y52" s="85">
        <v>5.378378378378378</v>
      </c>
      <c r="Z52" s="142">
        <v>15.879247773012207</v>
      </c>
      <c r="AA52" s="143">
        <v>2.89487516</v>
      </c>
      <c r="AB52" s="144">
        <v>7.99305096</v>
      </c>
    </row>
    <row r="53" spans="1:28" s="145" customFormat="1" ht="13.5" customHeight="1">
      <c r="A53" s="402"/>
      <c r="B53" s="129" t="s">
        <v>48</v>
      </c>
      <c r="C53" s="74">
        <v>48</v>
      </c>
      <c r="D53" s="75">
        <v>124</v>
      </c>
      <c r="E53" s="75">
        <v>72</v>
      </c>
      <c r="F53" s="75">
        <v>494</v>
      </c>
      <c r="G53" s="75">
        <v>125</v>
      </c>
      <c r="H53" s="75">
        <v>64</v>
      </c>
      <c r="I53" s="76">
        <v>12</v>
      </c>
      <c r="J53" s="25">
        <f t="shared" si="9"/>
        <v>939</v>
      </c>
      <c r="K53" s="75">
        <v>137</v>
      </c>
      <c r="L53" s="76">
        <v>318</v>
      </c>
      <c r="M53" s="74">
        <v>52474</v>
      </c>
      <c r="N53" s="75">
        <v>11883</v>
      </c>
      <c r="O53" s="130">
        <v>36007</v>
      </c>
      <c r="P53" s="31">
        <f t="shared" si="10"/>
        <v>16</v>
      </c>
      <c r="Q53" s="32">
        <f t="shared" si="11"/>
        <v>20.666666666666668</v>
      </c>
      <c r="R53" s="32">
        <f t="shared" si="12"/>
        <v>14.4</v>
      </c>
      <c r="S53" s="32">
        <f t="shared" si="13"/>
        <v>44.90909090909091</v>
      </c>
      <c r="T53" s="32">
        <f t="shared" si="14"/>
        <v>31.25</v>
      </c>
      <c r="U53" s="32">
        <f t="shared" si="15"/>
        <v>16</v>
      </c>
      <c r="V53" s="216">
        <f t="shared" si="16"/>
        <v>3</v>
      </c>
      <c r="W53" s="34">
        <f t="shared" si="17"/>
        <v>25.37837837837838</v>
      </c>
      <c r="X53" s="32">
        <v>3.7027027027027026</v>
      </c>
      <c r="Y53" s="33">
        <v>8.594594594594595</v>
      </c>
      <c r="Z53" s="131">
        <v>17.25550805656034</v>
      </c>
      <c r="AA53" s="132">
        <v>3.90759619</v>
      </c>
      <c r="AB53" s="133">
        <v>11.8717441</v>
      </c>
    </row>
    <row r="54" spans="1:28" s="145" customFormat="1" ht="13.5" customHeight="1">
      <c r="A54" s="402"/>
      <c r="B54" s="129" t="s">
        <v>49</v>
      </c>
      <c r="C54" s="74">
        <v>63</v>
      </c>
      <c r="D54" s="75">
        <v>112</v>
      </c>
      <c r="E54" s="75">
        <v>91</v>
      </c>
      <c r="F54" s="75">
        <v>571</v>
      </c>
      <c r="G54" s="75">
        <v>157</v>
      </c>
      <c r="H54" s="75">
        <v>78</v>
      </c>
      <c r="I54" s="76">
        <v>18</v>
      </c>
      <c r="J54" s="25">
        <f t="shared" si="9"/>
        <v>1090</v>
      </c>
      <c r="K54" s="75">
        <v>147</v>
      </c>
      <c r="L54" s="76">
        <v>481</v>
      </c>
      <c r="M54" s="74">
        <v>56217</v>
      </c>
      <c r="N54" s="75">
        <v>14568</v>
      </c>
      <c r="O54" s="130">
        <v>44216</v>
      </c>
      <c r="P54" s="31">
        <f t="shared" si="10"/>
        <v>21</v>
      </c>
      <c r="Q54" s="32">
        <f t="shared" si="11"/>
        <v>18.666666666666668</v>
      </c>
      <c r="R54" s="32">
        <f t="shared" si="12"/>
        <v>18.2</v>
      </c>
      <c r="S54" s="32">
        <f t="shared" si="13"/>
        <v>51.90909090909091</v>
      </c>
      <c r="T54" s="32">
        <f t="shared" si="14"/>
        <v>39.25</v>
      </c>
      <c r="U54" s="32">
        <f t="shared" si="15"/>
        <v>19.5</v>
      </c>
      <c r="V54" s="33">
        <f t="shared" si="16"/>
        <v>4.5</v>
      </c>
      <c r="W54" s="34">
        <f t="shared" si="17"/>
        <v>29.45945945945946</v>
      </c>
      <c r="X54" s="32">
        <v>3.972972972972973</v>
      </c>
      <c r="Y54" s="33">
        <v>13</v>
      </c>
      <c r="Z54" s="131">
        <v>18.48635317329826</v>
      </c>
      <c r="AA54" s="132">
        <v>4.78895464</v>
      </c>
      <c r="AB54" s="133">
        <v>14.5879248</v>
      </c>
    </row>
    <row r="55" spans="1:28" s="145" customFormat="1" ht="13.5" customHeight="1">
      <c r="A55" s="402"/>
      <c r="B55" s="129" t="s">
        <v>50</v>
      </c>
      <c r="C55" s="74">
        <v>53</v>
      </c>
      <c r="D55" s="75">
        <v>110</v>
      </c>
      <c r="E55" s="75">
        <v>81</v>
      </c>
      <c r="F55" s="75">
        <v>441</v>
      </c>
      <c r="G55" s="75">
        <v>128</v>
      </c>
      <c r="H55" s="75">
        <v>64</v>
      </c>
      <c r="I55" s="76">
        <v>11</v>
      </c>
      <c r="J55" s="25">
        <f t="shared" si="9"/>
        <v>888</v>
      </c>
      <c r="K55" s="75">
        <v>135</v>
      </c>
      <c r="L55" s="76">
        <v>533</v>
      </c>
      <c r="M55" s="74">
        <v>49189</v>
      </c>
      <c r="N55" s="75">
        <v>19013</v>
      </c>
      <c r="O55" s="130">
        <v>48115</v>
      </c>
      <c r="P55" s="31">
        <f t="shared" si="10"/>
        <v>17.666666666666668</v>
      </c>
      <c r="Q55" s="32">
        <f t="shared" si="11"/>
        <v>18.333333333333332</v>
      </c>
      <c r="R55" s="32">
        <f t="shared" si="12"/>
        <v>16.2</v>
      </c>
      <c r="S55" s="32">
        <f t="shared" si="13"/>
        <v>40.09090909090909</v>
      </c>
      <c r="T55" s="32">
        <f t="shared" si="14"/>
        <v>32</v>
      </c>
      <c r="U55" s="32">
        <f t="shared" si="15"/>
        <v>16</v>
      </c>
      <c r="V55" s="33">
        <f t="shared" si="16"/>
        <v>2.75</v>
      </c>
      <c r="W55" s="34">
        <f t="shared" si="17"/>
        <v>24</v>
      </c>
      <c r="X55" s="32">
        <v>3.6486486486486487</v>
      </c>
      <c r="Y55" s="33">
        <v>14.405405405405405</v>
      </c>
      <c r="Z55" s="131">
        <v>16.191244239631338</v>
      </c>
      <c r="AA55" s="132">
        <v>6.25427632</v>
      </c>
      <c r="AB55" s="133">
        <v>15.8900264</v>
      </c>
    </row>
    <row r="56" spans="1:28" s="145" customFormat="1" ht="13.5" customHeight="1">
      <c r="A56" s="402"/>
      <c r="B56" s="129" t="s">
        <v>51</v>
      </c>
      <c r="C56" s="74">
        <v>36</v>
      </c>
      <c r="D56" s="75">
        <v>48</v>
      </c>
      <c r="E56" s="75">
        <v>35</v>
      </c>
      <c r="F56" s="75">
        <v>189</v>
      </c>
      <c r="G56" s="75">
        <v>69</v>
      </c>
      <c r="H56" s="75">
        <v>47</v>
      </c>
      <c r="I56" s="76">
        <v>23</v>
      </c>
      <c r="J56" s="25">
        <f t="shared" si="9"/>
        <v>447</v>
      </c>
      <c r="K56" s="75">
        <v>167</v>
      </c>
      <c r="L56" s="76">
        <v>734</v>
      </c>
      <c r="M56" s="74">
        <v>25947</v>
      </c>
      <c r="N56" s="75">
        <v>22452</v>
      </c>
      <c r="O56" s="130">
        <v>41852</v>
      </c>
      <c r="P56" s="31">
        <f t="shared" si="10"/>
        <v>12</v>
      </c>
      <c r="Q56" s="32">
        <f t="shared" si="11"/>
        <v>8</v>
      </c>
      <c r="R56" s="32">
        <f t="shared" si="12"/>
        <v>7</v>
      </c>
      <c r="S56" s="32">
        <f t="shared" si="13"/>
        <v>17.181818181818183</v>
      </c>
      <c r="T56" s="32">
        <f t="shared" si="14"/>
        <v>17.25</v>
      </c>
      <c r="U56" s="32">
        <f t="shared" si="15"/>
        <v>11.75</v>
      </c>
      <c r="V56" s="33">
        <f t="shared" si="16"/>
        <v>5.75</v>
      </c>
      <c r="W56" s="34">
        <f t="shared" si="17"/>
        <v>12.08108108108108</v>
      </c>
      <c r="X56" s="32">
        <v>4.513513513513513</v>
      </c>
      <c r="Y56" s="33">
        <v>19.83783783783784</v>
      </c>
      <c r="Z56" s="131">
        <v>8.65188396132044</v>
      </c>
      <c r="AA56" s="132">
        <v>7.39038841</v>
      </c>
      <c r="AB56" s="133">
        <v>13.8950863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9"/>
        <v>0</v>
      </c>
      <c r="K57" s="29">
        <v>126</v>
      </c>
      <c r="L57" s="327">
        <v>0</v>
      </c>
      <c r="M57" s="347"/>
      <c r="N57" s="29">
        <v>13204</v>
      </c>
      <c r="O57" s="328"/>
      <c r="P57" s="332"/>
      <c r="Q57" s="54"/>
      <c r="R57" s="54"/>
      <c r="S57" s="54"/>
      <c r="T57" s="54"/>
      <c r="U57" s="54"/>
      <c r="V57" s="55"/>
      <c r="W57" s="251">
        <f t="shared" si="17"/>
        <v>0</v>
      </c>
      <c r="X57" s="54">
        <v>3.4054054054054053</v>
      </c>
      <c r="Y57" s="218">
        <v>0</v>
      </c>
      <c r="Z57" s="243"/>
      <c r="AA57" s="36">
        <v>4.42345059</v>
      </c>
      <c r="AB57" s="329"/>
    </row>
    <row r="58" spans="1:28" s="145" customFormat="1" ht="15.75" customHeight="1">
      <c r="A58" s="415" t="s">
        <v>60</v>
      </c>
      <c r="B58" s="416"/>
      <c r="C58" s="87">
        <f aca="true" t="shared" si="18" ref="C58:AB58">SUM(C5:C57)</f>
        <v>1240</v>
      </c>
      <c r="D58" s="88">
        <f t="shared" si="18"/>
        <v>2679</v>
      </c>
      <c r="E58" s="88">
        <f t="shared" si="18"/>
        <v>2059</v>
      </c>
      <c r="F58" s="88">
        <f t="shared" si="18"/>
        <v>9370</v>
      </c>
      <c r="G58" s="88">
        <f t="shared" si="18"/>
        <v>2290</v>
      </c>
      <c r="H58" s="88">
        <f t="shared" si="18"/>
        <v>2006</v>
      </c>
      <c r="I58" s="89">
        <f t="shared" si="18"/>
        <v>751</v>
      </c>
      <c r="J58" s="213">
        <f t="shared" si="18"/>
        <v>20395</v>
      </c>
      <c r="K58" s="88">
        <f t="shared" si="18"/>
        <v>13894</v>
      </c>
      <c r="L58" s="89">
        <f t="shared" si="18"/>
        <v>16122</v>
      </c>
      <c r="M58" s="87">
        <f t="shared" si="18"/>
        <v>1238681</v>
      </c>
      <c r="N58" s="88">
        <f t="shared" si="18"/>
        <v>814793</v>
      </c>
      <c r="O58" s="146">
        <f t="shared" si="18"/>
        <v>1056747</v>
      </c>
      <c r="P58" s="93">
        <f t="shared" si="18"/>
        <v>413.3333333333334</v>
      </c>
      <c r="Q58" s="94">
        <f t="shared" si="18"/>
        <v>446.5000000000001</v>
      </c>
      <c r="R58" s="94">
        <f t="shared" si="18"/>
        <v>411.8</v>
      </c>
      <c r="S58" s="94">
        <f t="shared" si="18"/>
        <v>851.8181818181816</v>
      </c>
      <c r="T58" s="94">
        <f t="shared" si="18"/>
        <v>572.5</v>
      </c>
      <c r="U58" s="94">
        <f t="shared" si="18"/>
        <v>501.5</v>
      </c>
      <c r="V58" s="147">
        <f t="shared" si="18"/>
        <v>187.75</v>
      </c>
      <c r="W58" s="96">
        <f t="shared" si="18"/>
        <v>551.2162162162163</v>
      </c>
      <c r="X58" s="94">
        <f t="shared" si="18"/>
        <v>375.5135135135135</v>
      </c>
      <c r="Y58" s="95">
        <f t="shared" si="18"/>
        <v>435.7297297297298</v>
      </c>
      <c r="Z58" s="96">
        <f t="shared" si="18"/>
        <v>408.6472103112919</v>
      </c>
      <c r="AA58" s="94">
        <f t="shared" si="18"/>
        <v>269.50429232</v>
      </c>
      <c r="AB58" s="147">
        <f t="shared" si="18"/>
        <v>349.8454633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13:A16"/>
    <mergeCell ref="Z3:AB3"/>
    <mergeCell ref="A5:A8"/>
    <mergeCell ref="A9:A12"/>
    <mergeCell ref="A58:B58"/>
    <mergeCell ref="A30:A34"/>
    <mergeCell ref="A35:A38"/>
    <mergeCell ref="A39:A43"/>
    <mergeCell ref="A44:A47"/>
    <mergeCell ref="A48:A51"/>
    <mergeCell ref="A52:A57"/>
    <mergeCell ref="A17:A21"/>
    <mergeCell ref="A22:A25"/>
    <mergeCell ref="A26:A29"/>
    <mergeCell ref="P2:AB2"/>
    <mergeCell ref="C2:O2"/>
    <mergeCell ref="C3:I3"/>
    <mergeCell ref="J3:L3"/>
    <mergeCell ref="P3:V3"/>
    <mergeCell ref="W3:Y3"/>
    <mergeCell ref="M3:O3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B60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625" style="1" customWidth="1"/>
    <col min="2" max="2" width="4.625" style="2" customWidth="1"/>
    <col min="3" max="9" width="6.75390625" style="3" customWidth="1"/>
    <col min="10" max="12" width="7.375" style="3" customWidth="1"/>
    <col min="13" max="15" width="8.75390625" style="3" customWidth="1"/>
    <col min="16" max="22" width="7.75390625" style="3" customWidth="1"/>
    <col min="23" max="28" width="7.875" style="3" customWidth="1"/>
    <col min="29" max="29" width="9.125" style="1" bestFit="1" customWidth="1"/>
    <col min="30" max="30" width="9.625" style="1" bestFit="1" customWidth="1"/>
    <col min="31" max="32" width="9.125" style="1" bestFit="1" customWidth="1"/>
    <col min="33" max="16384" width="9.00390625" style="1" customWidth="1"/>
  </cols>
  <sheetData>
    <row r="1" spans="1:28" s="5" customFormat="1" ht="24.75" customHeight="1">
      <c r="A1" s="101" t="s">
        <v>67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9"/>
    </row>
    <row r="2" spans="1:28" s="104" customFormat="1" ht="18" customHeight="1">
      <c r="A2" s="102"/>
      <c r="B2" s="103"/>
      <c r="C2" s="387" t="s">
        <v>56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8"/>
      <c r="P2" s="384" t="s">
        <v>90</v>
      </c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6"/>
    </row>
    <row r="3" spans="1:28" s="104" customFormat="1" ht="18" customHeight="1">
      <c r="A3" s="105"/>
      <c r="B3" s="106"/>
      <c r="C3" s="389" t="s">
        <v>98</v>
      </c>
      <c r="D3" s="390"/>
      <c r="E3" s="390"/>
      <c r="F3" s="390"/>
      <c r="G3" s="390"/>
      <c r="H3" s="390"/>
      <c r="I3" s="390"/>
      <c r="J3" s="391" t="s">
        <v>53</v>
      </c>
      <c r="K3" s="392"/>
      <c r="L3" s="392"/>
      <c r="M3" s="395" t="s">
        <v>59</v>
      </c>
      <c r="N3" s="396"/>
      <c r="O3" s="397"/>
      <c r="P3" s="389" t="s">
        <v>98</v>
      </c>
      <c r="Q3" s="390"/>
      <c r="R3" s="390"/>
      <c r="S3" s="390"/>
      <c r="T3" s="390"/>
      <c r="U3" s="390"/>
      <c r="V3" s="390"/>
      <c r="W3" s="393" t="s">
        <v>57</v>
      </c>
      <c r="X3" s="394"/>
      <c r="Y3" s="394"/>
      <c r="Z3" s="406" t="s">
        <v>58</v>
      </c>
      <c r="AA3" s="407"/>
      <c r="AB3" s="408"/>
    </row>
    <row r="4" spans="1:28" s="113" customFormat="1" ht="69.75" customHeight="1">
      <c r="A4" s="117" t="s">
        <v>54</v>
      </c>
      <c r="B4" s="118" t="s">
        <v>55</v>
      </c>
      <c r="C4" s="119" t="s">
        <v>83</v>
      </c>
      <c r="D4" s="120" t="s">
        <v>84</v>
      </c>
      <c r="E4" s="120" t="s">
        <v>85</v>
      </c>
      <c r="F4" s="120" t="s">
        <v>52</v>
      </c>
      <c r="G4" s="120" t="s">
        <v>86</v>
      </c>
      <c r="H4" s="120" t="s">
        <v>87</v>
      </c>
      <c r="I4" s="121" t="s">
        <v>88</v>
      </c>
      <c r="J4" s="107">
        <v>2010</v>
      </c>
      <c r="K4" s="108">
        <v>2009</v>
      </c>
      <c r="L4" s="109">
        <v>2008</v>
      </c>
      <c r="M4" s="107">
        <v>2010</v>
      </c>
      <c r="N4" s="108">
        <v>2009</v>
      </c>
      <c r="O4" s="247">
        <v>2008</v>
      </c>
      <c r="P4" s="239" t="s">
        <v>83</v>
      </c>
      <c r="Q4" s="120" t="s">
        <v>84</v>
      </c>
      <c r="R4" s="120" t="s">
        <v>85</v>
      </c>
      <c r="S4" s="120" t="s">
        <v>52</v>
      </c>
      <c r="T4" s="120" t="s">
        <v>86</v>
      </c>
      <c r="U4" s="120" t="s">
        <v>87</v>
      </c>
      <c r="V4" s="121" t="s">
        <v>88</v>
      </c>
      <c r="W4" s="107">
        <v>2010</v>
      </c>
      <c r="X4" s="108">
        <v>2009</v>
      </c>
      <c r="Y4" s="109">
        <v>2008</v>
      </c>
      <c r="Z4" s="107">
        <v>2010</v>
      </c>
      <c r="AA4" s="108">
        <v>2009</v>
      </c>
      <c r="AB4" s="123">
        <v>2008</v>
      </c>
    </row>
    <row r="5" spans="1:28" s="114" customFormat="1" ht="13.5" customHeight="1">
      <c r="A5" s="403">
        <v>1</v>
      </c>
      <c r="B5" s="124" t="s">
        <v>0</v>
      </c>
      <c r="C5" s="11">
        <v>10</v>
      </c>
      <c r="D5" s="12">
        <v>14</v>
      </c>
      <c r="E5" s="12">
        <v>8</v>
      </c>
      <c r="F5" s="12">
        <v>27</v>
      </c>
      <c r="G5" s="12">
        <v>4</v>
      </c>
      <c r="H5" s="12">
        <v>2</v>
      </c>
      <c r="I5" s="13">
        <v>23</v>
      </c>
      <c r="J5" s="11">
        <f>SUM(C5:I5)</f>
        <v>88</v>
      </c>
      <c r="K5" s="12">
        <v>71</v>
      </c>
      <c r="L5" s="240">
        <v>80</v>
      </c>
      <c r="M5" s="71">
        <v>5546</v>
      </c>
      <c r="N5" s="72">
        <v>4147</v>
      </c>
      <c r="O5" s="16">
        <v>5274</v>
      </c>
      <c r="P5" s="17">
        <f aca="true" t="shared" si="0" ref="P5:P36">C5/3</f>
        <v>3.3333333333333335</v>
      </c>
      <c r="Q5" s="18">
        <f>D5/6</f>
        <v>2.3333333333333335</v>
      </c>
      <c r="R5" s="18">
        <f aca="true" t="shared" si="1" ref="R5:R36">E5/5</f>
        <v>1.6</v>
      </c>
      <c r="S5" s="18">
        <f aca="true" t="shared" si="2" ref="S5:S36">F5/11</f>
        <v>2.4545454545454546</v>
      </c>
      <c r="T5" s="18">
        <f aca="true" t="shared" si="3" ref="T5:T36">G5/4</f>
        <v>1</v>
      </c>
      <c r="U5" s="18">
        <f>H5/4</f>
        <v>0.5</v>
      </c>
      <c r="V5" s="19">
        <f aca="true" t="shared" si="4" ref="V5:V36">I5/4</f>
        <v>5.75</v>
      </c>
      <c r="W5" s="20">
        <f>J5/37</f>
        <v>2.3783783783783785</v>
      </c>
      <c r="X5" s="18">
        <v>1.9189189189189189</v>
      </c>
      <c r="Y5" s="242">
        <v>2.1621621621621623</v>
      </c>
      <c r="Z5" s="126">
        <v>1.841301460823373</v>
      </c>
      <c r="AA5" s="127">
        <v>1.45355766</v>
      </c>
      <c r="AB5" s="23">
        <v>1.8167413</v>
      </c>
    </row>
    <row r="6" spans="1:28" s="114" customFormat="1" ht="13.5" customHeight="1">
      <c r="A6" s="402"/>
      <c r="B6" s="129" t="s">
        <v>1</v>
      </c>
      <c r="C6" s="25">
        <v>2</v>
      </c>
      <c r="D6" s="26">
        <v>14</v>
      </c>
      <c r="E6" s="26">
        <v>3</v>
      </c>
      <c r="F6" s="26">
        <v>10</v>
      </c>
      <c r="G6" s="26">
        <v>1</v>
      </c>
      <c r="H6" s="26">
        <v>1</v>
      </c>
      <c r="I6" s="27">
        <v>8</v>
      </c>
      <c r="J6" s="25">
        <f aca="true" t="shared" si="5" ref="J6:J57">SUM(C6:I6)</f>
        <v>39</v>
      </c>
      <c r="K6" s="26">
        <v>127</v>
      </c>
      <c r="L6" s="241">
        <v>120</v>
      </c>
      <c r="M6" s="74">
        <v>3398</v>
      </c>
      <c r="N6" s="75">
        <v>9114</v>
      </c>
      <c r="O6" s="30">
        <v>7453</v>
      </c>
      <c r="P6" s="31">
        <f t="shared" si="0"/>
        <v>0.6666666666666666</v>
      </c>
      <c r="Q6" s="32">
        <f aca="true" t="shared" si="6" ref="Q6:Q56">D6/6</f>
        <v>2.3333333333333335</v>
      </c>
      <c r="R6" s="32">
        <f t="shared" si="1"/>
        <v>0.6</v>
      </c>
      <c r="S6" s="32">
        <f t="shared" si="2"/>
        <v>0.9090909090909091</v>
      </c>
      <c r="T6" s="32">
        <f t="shared" si="3"/>
        <v>0.25</v>
      </c>
      <c r="U6" s="32">
        <f aca="true" t="shared" si="7" ref="U6:U56">H6/4</f>
        <v>0.25</v>
      </c>
      <c r="V6" s="33">
        <f t="shared" si="4"/>
        <v>2</v>
      </c>
      <c r="W6" s="34">
        <f aca="true" t="shared" si="8" ref="W6:W57">J6/37</f>
        <v>1.054054054054054</v>
      </c>
      <c r="X6" s="32">
        <v>3.4324324324324325</v>
      </c>
      <c r="Y6" s="55">
        <v>3.2432432432432434</v>
      </c>
      <c r="Z6" s="131">
        <v>1.1199736321687541</v>
      </c>
      <c r="AA6" s="132">
        <v>3.02388852</v>
      </c>
      <c r="AB6" s="37">
        <v>2.47443559</v>
      </c>
    </row>
    <row r="7" spans="1:28" s="114" customFormat="1" ht="13.5" customHeight="1">
      <c r="A7" s="402"/>
      <c r="B7" s="129" t="s">
        <v>2</v>
      </c>
      <c r="C7" s="25">
        <v>5</v>
      </c>
      <c r="D7" s="26">
        <v>3</v>
      </c>
      <c r="E7" s="26">
        <v>7</v>
      </c>
      <c r="F7" s="26">
        <v>21</v>
      </c>
      <c r="G7" s="26">
        <v>8</v>
      </c>
      <c r="H7" s="26">
        <v>2</v>
      </c>
      <c r="I7" s="27">
        <v>18</v>
      </c>
      <c r="J7" s="25">
        <f t="shared" si="5"/>
        <v>64</v>
      </c>
      <c r="K7" s="26">
        <v>63</v>
      </c>
      <c r="L7" s="241">
        <v>78</v>
      </c>
      <c r="M7" s="74">
        <v>3882</v>
      </c>
      <c r="N7" s="75">
        <v>4690</v>
      </c>
      <c r="O7" s="30">
        <v>4540</v>
      </c>
      <c r="P7" s="31">
        <f t="shared" si="0"/>
        <v>1.6666666666666667</v>
      </c>
      <c r="Q7" s="32">
        <f t="shared" si="6"/>
        <v>0.5</v>
      </c>
      <c r="R7" s="32">
        <f t="shared" si="1"/>
        <v>1.4</v>
      </c>
      <c r="S7" s="32">
        <f t="shared" si="2"/>
        <v>1.9090909090909092</v>
      </c>
      <c r="T7" s="32">
        <f t="shared" si="3"/>
        <v>2</v>
      </c>
      <c r="U7" s="32">
        <f t="shared" si="7"/>
        <v>0.5</v>
      </c>
      <c r="V7" s="33">
        <f t="shared" si="4"/>
        <v>4.5</v>
      </c>
      <c r="W7" s="34">
        <f t="shared" si="8"/>
        <v>1.7297297297297298</v>
      </c>
      <c r="X7" s="32">
        <v>1.7027027027027026</v>
      </c>
      <c r="Y7" s="55">
        <v>2.108108108108108</v>
      </c>
      <c r="Z7" s="131">
        <v>1.2778143515470703</v>
      </c>
      <c r="AA7" s="132">
        <v>1.54887715</v>
      </c>
      <c r="AB7" s="37">
        <v>1.49637442</v>
      </c>
    </row>
    <row r="8" spans="1:28" s="114" customFormat="1" ht="13.5" customHeight="1">
      <c r="A8" s="402"/>
      <c r="B8" s="129" t="s">
        <v>3</v>
      </c>
      <c r="C8" s="25">
        <v>2</v>
      </c>
      <c r="D8" s="26">
        <v>14</v>
      </c>
      <c r="E8" s="26">
        <v>8</v>
      </c>
      <c r="F8" s="26">
        <v>17</v>
      </c>
      <c r="G8" s="26">
        <v>1</v>
      </c>
      <c r="H8" s="26">
        <v>4</v>
      </c>
      <c r="I8" s="27">
        <v>4</v>
      </c>
      <c r="J8" s="25">
        <f t="shared" si="5"/>
        <v>50</v>
      </c>
      <c r="K8" s="26">
        <v>84</v>
      </c>
      <c r="L8" s="241">
        <v>97</v>
      </c>
      <c r="M8" s="74">
        <v>3528</v>
      </c>
      <c r="N8" s="75">
        <v>5688</v>
      </c>
      <c r="O8" s="30">
        <v>5939</v>
      </c>
      <c r="P8" s="31">
        <f t="shared" si="0"/>
        <v>0.6666666666666666</v>
      </c>
      <c r="Q8" s="32">
        <f t="shared" si="6"/>
        <v>2.3333333333333335</v>
      </c>
      <c r="R8" s="32">
        <f t="shared" si="1"/>
        <v>1.6</v>
      </c>
      <c r="S8" s="32">
        <f t="shared" si="2"/>
        <v>1.5454545454545454</v>
      </c>
      <c r="T8" s="32">
        <f t="shared" si="3"/>
        <v>0.25</v>
      </c>
      <c r="U8" s="32">
        <f t="shared" si="7"/>
        <v>1</v>
      </c>
      <c r="V8" s="33">
        <f t="shared" si="4"/>
        <v>1</v>
      </c>
      <c r="W8" s="34">
        <f t="shared" si="8"/>
        <v>1.3513513513513513</v>
      </c>
      <c r="X8" s="32">
        <v>2.27027027027027</v>
      </c>
      <c r="Y8" s="55">
        <v>2.6216216216216215</v>
      </c>
      <c r="Z8" s="131">
        <v>1.1624382207578254</v>
      </c>
      <c r="AA8" s="132">
        <v>1.87908821</v>
      </c>
      <c r="AB8" s="37">
        <v>1.95748187</v>
      </c>
    </row>
    <row r="9" spans="1:28" s="114" customFormat="1" ht="13.5" customHeight="1">
      <c r="A9" s="404">
        <v>2</v>
      </c>
      <c r="B9" s="139" t="s">
        <v>4</v>
      </c>
      <c r="C9" s="212">
        <v>5</v>
      </c>
      <c r="D9" s="245">
        <v>9</v>
      </c>
      <c r="E9" s="245">
        <v>5</v>
      </c>
      <c r="F9" s="245">
        <v>17</v>
      </c>
      <c r="G9" s="245">
        <v>4</v>
      </c>
      <c r="H9" s="245">
        <v>0</v>
      </c>
      <c r="I9" s="246">
        <v>16</v>
      </c>
      <c r="J9" s="212">
        <f t="shared" si="5"/>
        <v>56</v>
      </c>
      <c r="K9" s="245">
        <v>63</v>
      </c>
      <c r="L9" s="348">
        <v>56</v>
      </c>
      <c r="M9" s="80">
        <v>3926</v>
      </c>
      <c r="N9" s="81">
        <v>4186</v>
      </c>
      <c r="O9" s="66">
        <v>4229</v>
      </c>
      <c r="P9" s="83">
        <f t="shared" si="0"/>
        <v>1.6666666666666667</v>
      </c>
      <c r="Q9" s="84">
        <f t="shared" si="6"/>
        <v>1.5</v>
      </c>
      <c r="R9" s="84">
        <f t="shared" si="1"/>
        <v>1</v>
      </c>
      <c r="S9" s="84">
        <f t="shared" si="2"/>
        <v>1.5454545454545454</v>
      </c>
      <c r="T9" s="84">
        <f t="shared" si="3"/>
        <v>1</v>
      </c>
      <c r="U9" s="84">
        <f t="shared" si="7"/>
        <v>0</v>
      </c>
      <c r="V9" s="85">
        <f t="shared" si="4"/>
        <v>4</v>
      </c>
      <c r="W9" s="86">
        <f t="shared" si="8"/>
        <v>1.5135135135135136</v>
      </c>
      <c r="X9" s="84">
        <v>1.7027027027027026</v>
      </c>
      <c r="Y9" s="68">
        <v>1.5135135135135136</v>
      </c>
      <c r="Z9" s="142">
        <v>1.2957095709570956</v>
      </c>
      <c r="AA9" s="143">
        <v>1.38106236</v>
      </c>
      <c r="AB9" s="58">
        <v>1.39617035</v>
      </c>
    </row>
    <row r="10" spans="1:28" s="140" customFormat="1" ht="13.5" customHeight="1">
      <c r="A10" s="404"/>
      <c r="B10" s="129" t="s">
        <v>5</v>
      </c>
      <c r="C10" s="28">
        <v>0</v>
      </c>
      <c r="D10" s="29">
        <v>14</v>
      </c>
      <c r="E10" s="29">
        <v>3</v>
      </c>
      <c r="F10" s="29">
        <v>24</v>
      </c>
      <c r="G10" s="29">
        <v>3</v>
      </c>
      <c r="H10" s="29">
        <v>6</v>
      </c>
      <c r="I10" s="53">
        <v>10</v>
      </c>
      <c r="J10" s="25">
        <f t="shared" si="5"/>
        <v>60</v>
      </c>
      <c r="K10" s="29">
        <v>77</v>
      </c>
      <c r="L10" s="53">
        <v>89</v>
      </c>
      <c r="M10" s="28">
        <v>4340</v>
      </c>
      <c r="N10" s="29">
        <v>5297</v>
      </c>
      <c r="O10" s="30">
        <v>5529</v>
      </c>
      <c r="P10" s="31">
        <f t="shared" si="0"/>
        <v>0</v>
      </c>
      <c r="Q10" s="32">
        <f t="shared" si="6"/>
        <v>2.3333333333333335</v>
      </c>
      <c r="R10" s="32">
        <f t="shared" si="1"/>
        <v>0.6</v>
      </c>
      <c r="S10" s="32">
        <f t="shared" si="2"/>
        <v>2.1818181818181817</v>
      </c>
      <c r="T10" s="32">
        <f t="shared" si="3"/>
        <v>0.75</v>
      </c>
      <c r="U10" s="32">
        <f t="shared" si="7"/>
        <v>1.5</v>
      </c>
      <c r="V10" s="216">
        <f t="shared" si="4"/>
        <v>2.5</v>
      </c>
      <c r="W10" s="34">
        <f t="shared" si="8"/>
        <v>1.6216216216216217</v>
      </c>
      <c r="X10" s="54">
        <v>2.081081081081081</v>
      </c>
      <c r="Y10" s="55">
        <v>2.4054054054054053</v>
      </c>
      <c r="Z10" s="35">
        <v>1.4318706697459584</v>
      </c>
      <c r="AA10" s="36">
        <v>1.74760805</v>
      </c>
      <c r="AB10" s="37">
        <v>1.83565737</v>
      </c>
    </row>
    <row r="11" spans="1:28" s="140" customFormat="1" ht="13.5" customHeight="1">
      <c r="A11" s="404"/>
      <c r="B11" s="129" t="s">
        <v>6</v>
      </c>
      <c r="C11" s="28">
        <v>4</v>
      </c>
      <c r="D11" s="29">
        <v>9</v>
      </c>
      <c r="E11" s="29">
        <v>7</v>
      </c>
      <c r="F11" s="29">
        <v>23</v>
      </c>
      <c r="G11" s="29">
        <v>4</v>
      </c>
      <c r="H11" s="29">
        <v>3</v>
      </c>
      <c r="I11" s="53">
        <v>19</v>
      </c>
      <c r="J11" s="25">
        <f t="shared" si="5"/>
        <v>69</v>
      </c>
      <c r="K11" s="29">
        <v>82</v>
      </c>
      <c r="L11" s="53">
        <v>86</v>
      </c>
      <c r="M11" s="28">
        <v>4549</v>
      </c>
      <c r="N11" s="29">
        <v>4827</v>
      </c>
      <c r="O11" s="30">
        <v>5002</v>
      </c>
      <c r="P11" s="31">
        <f t="shared" si="0"/>
        <v>1.3333333333333333</v>
      </c>
      <c r="Q11" s="32">
        <f t="shared" si="6"/>
        <v>1.5</v>
      </c>
      <c r="R11" s="32">
        <f t="shared" si="1"/>
        <v>1.4</v>
      </c>
      <c r="S11" s="32">
        <f t="shared" si="2"/>
        <v>2.090909090909091</v>
      </c>
      <c r="T11" s="32">
        <f t="shared" si="3"/>
        <v>1</v>
      </c>
      <c r="U11" s="32">
        <f t="shared" si="7"/>
        <v>0.75</v>
      </c>
      <c r="V11" s="216">
        <f t="shared" si="4"/>
        <v>4.75</v>
      </c>
      <c r="W11" s="34">
        <f t="shared" si="8"/>
        <v>1.864864864864865</v>
      </c>
      <c r="X11" s="54">
        <v>2.2162162162162162</v>
      </c>
      <c r="Y11" s="55">
        <v>2.324324324324324</v>
      </c>
      <c r="Z11" s="35">
        <v>1.4973666886109283</v>
      </c>
      <c r="AA11" s="36">
        <v>1.59306931</v>
      </c>
      <c r="AB11" s="37">
        <v>1.65410053</v>
      </c>
    </row>
    <row r="12" spans="1:28" s="140" customFormat="1" ht="13.5" customHeight="1">
      <c r="A12" s="404"/>
      <c r="B12" s="129" t="s">
        <v>7</v>
      </c>
      <c r="C12" s="28">
        <v>1</v>
      </c>
      <c r="D12" s="29">
        <v>13</v>
      </c>
      <c r="E12" s="29">
        <v>10</v>
      </c>
      <c r="F12" s="29">
        <v>35</v>
      </c>
      <c r="G12" s="29">
        <v>5</v>
      </c>
      <c r="H12" s="29">
        <v>17</v>
      </c>
      <c r="I12" s="53">
        <v>13</v>
      </c>
      <c r="J12" s="25">
        <f t="shared" si="5"/>
        <v>94</v>
      </c>
      <c r="K12" s="29">
        <v>81</v>
      </c>
      <c r="L12" s="53">
        <v>81</v>
      </c>
      <c r="M12" s="28">
        <v>4865</v>
      </c>
      <c r="N12" s="29">
        <v>5090</v>
      </c>
      <c r="O12" s="30">
        <v>5190</v>
      </c>
      <c r="P12" s="31">
        <f t="shared" si="0"/>
        <v>0.3333333333333333</v>
      </c>
      <c r="Q12" s="32">
        <f t="shared" si="6"/>
        <v>2.1666666666666665</v>
      </c>
      <c r="R12" s="32">
        <f t="shared" si="1"/>
        <v>2</v>
      </c>
      <c r="S12" s="32">
        <f t="shared" si="2"/>
        <v>3.1818181818181817</v>
      </c>
      <c r="T12" s="32">
        <f t="shared" si="3"/>
        <v>1.25</v>
      </c>
      <c r="U12" s="32">
        <f t="shared" si="7"/>
        <v>4.25</v>
      </c>
      <c r="V12" s="216">
        <f t="shared" si="4"/>
        <v>3.25</v>
      </c>
      <c r="W12" s="34">
        <f t="shared" si="8"/>
        <v>2.5405405405405403</v>
      </c>
      <c r="X12" s="54">
        <v>2.189189189189189</v>
      </c>
      <c r="Y12" s="55">
        <v>2.189189189189189</v>
      </c>
      <c r="Z12" s="35">
        <v>1.6024374176548088</v>
      </c>
      <c r="AA12" s="36">
        <v>1.67544437</v>
      </c>
      <c r="AB12" s="37">
        <v>1.71456888</v>
      </c>
    </row>
    <row r="13" spans="1:28" s="140" customFormat="1" ht="13.5" customHeight="1">
      <c r="A13" s="402">
        <v>3</v>
      </c>
      <c r="B13" s="139" t="s">
        <v>8</v>
      </c>
      <c r="C13" s="63">
        <v>7</v>
      </c>
      <c r="D13" s="64">
        <v>16</v>
      </c>
      <c r="E13" s="64">
        <v>13</v>
      </c>
      <c r="F13" s="64">
        <v>29</v>
      </c>
      <c r="G13" s="64">
        <v>3</v>
      </c>
      <c r="H13" s="64">
        <v>3</v>
      </c>
      <c r="I13" s="65">
        <v>9</v>
      </c>
      <c r="J13" s="212">
        <f t="shared" si="5"/>
        <v>80</v>
      </c>
      <c r="K13" s="64">
        <v>83</v>
      </c>
      <c r="L13" s="65">
        <v>78</v>
      </c>
      <c r="M13" s="63">
        <v>5077</v>
      </c>
      <c r="N13" s="64">
        <v>4866</v>
      </c>
      <c r="O13" s="66">
        <v>4889</v>
      </c>
      <c r="P13" s="83">
        <f t="shared" si="0"/>
        <v>2.3333333333333335</v>
      </c>
      <c r="Q13" s="84">
        <f t="shared" si="6"/>
        <v>2.6666666666666665</v>
      </c>
      <c r="R13" s="84">
        <f t="shared" si="1"/>
        <v>2.6</v>
      </c>
      <c r="S13" s="84">
        <f t="shared" si="2"/>
        <v>2.6363636363636362</v>
      </c>
      <c r="T13" s="84">
        <f t="shared" si="3"/>
        <v>0.75</v>
      </c>
      <c r="U13" s="84">
        <f t="shared" si="7"/>
        <v>0.75</v>
      </c>
      <c r="V13" s="215">
        <f t="shared" si="4"/>
        <v>2.25</v>
      </c>
      <c r="W13" s="86">
        <f t="shared" si="8"/>
        <v>2.1621621621621623</v>
      </c>
      <c r="X13" s="67">
        <v>2.2432432432432434</v>
      </c>
      <c r="Y13" s="68">
        <v>2.108108108108108</v>
      </c>
      <c r="Z13" s="70">
        <v>1.6711652402896642</v>
      </c>
      <c r="AA13" s="57">
        <v>1.60541076</v>
      </c>
      <c r="AB13" s="58">
        <v>1.61513049</v>
      </c>
    </row>
    <row r="14" spans="1:28" s="140" customFormat="1" ht="13.5" customHeight="1">
      <c r="A14" s="402"/>
      <c r="B14" s="129" t="s">
        <v>9</v>
      </c>
      <c r="C14" s="28">
        <v>2</v>
      </c>
      <c r="D14" s="29">
        <v>11</v>
      </c>
      <c r="E14" s="29">
        <v>16</v>
      </c>
      <c r="F14" s="29">
        <v>29</v>
      </c>
      <c r="G14" s="29">
        <v>3</v>
      </c>
      <c r="H14" s="29">
        <v>6</v>
      </c>
      <c r="I14" s="53">
        <v>6</v>
      </c>
      <c r="J14" s="25">
        <f t="shared" si="5"/>
        <v>73</v>
      </c>
      <c r="K14" s="29">
        <v>80</v>
      </c>
      <c r="L14" s="53">
        <v>56</v>
      </c>
      <c r="M14" s="28">
        <v>5119</v>
      </c>
      <c r="N14" s="29">
        <v>4980</v>
      </c>
      <c r="O14" s="30">
        <v>4775</v>
      </c>
      <c r="P14" s="31">
        <f t="shared" si="0"/>
        <v>0.6666666666666666</v>
      </c>
      <c r="Q14" s="32">
        <f t="shared" si="6"/>
        <v>1.8333333333333333</v>
      </c>
      <c r="R14" s="32">
        <f t="shared" si="1"/>
        <v>3.2</v>
      </c>
      <c r="S14" s="32">
        <f t="shared" si="2"/>
        <v>2.6363636363636362</v>
      </c>
      <c r="T14" s="32">
        <f t="shared" si="3"/>
        <v>0.75</v>
      </c>
      <c r="U14" s="32">
        <f t="shared" si="7"/>
        <v>1.5</v>
      </c>
      <c r="V14" s="33">
        <f t="shared" si="4"/>
        <v>1.5</v>
      </c>
      <c r="W14" s="34">
        <f t="shared" si="8"/>
        <v>1.972972972972973</v>
      </c>
      <c r="X14" s="54">
        <v>2.1621621621621623</v>
      </c>
      <c r="Y14" s="55">
        <v>1.5135135135135136</v>
      </c>
      <c r="Z14" s="35">
        <v>1.68665568369028</v>
      </c>
      <c r="AA14" s="36">
        <v>1.63977609</v>
      </c>
      <c r="AB14" s="37">
        <v>1.57642786</v>
      </c>
    </row>
    <row r="15" spans="1:28" s="140" customFormat="1" ht="13.5" customHeight="1">
      <c r="A15" s="402"/>
      <c r="B15" s="129" t="s">
        <v>10</v>
      </c>
      <c r="C15" s="28">
        <v>5</v>
      </c>
      <c r="D15" s="29">
        <v>23</v>
      </c>
      <c r="E15" s="29">
        <v>10</v>
      </c>
      <c r="F15" s="29">
        <v>33</v>
      </c>
      <c r="G15" s="29">
        <v>4</v>
      </c>
      <c r="H15" s="29">
        <v>1</v>
      </c>
      <c r="I15" s="53">
        <v>8</v>
      </c>
      <c r="J15" s="25">
        <f t="shared" si="5"/>
        <v>84</v>
      </c>
      <c r="K15" s="29">
        <v>100</v>
      </c>
      <c r="L15" s="53">
        <v>83</v>
      </c>
      <c r="M15" s="28">
        <v>5668</v>
      </c>
      <c r="N15" s="29">
        <v>5433</v>
      </c>
      <c r="O15" s="30">
        <v>4940</v>
      </c>
      <c r="P15" s="31">
        <f t="shared" si="0"/>
        <v>1.6666666666666667</v>
      </c>
      <c r="Q15" s="32">
        <f t="shared" si="6"/>
        <v>3.8333333333333335</v>
      </c>
      <c r="R15" s="32">
        <f t="shared" si="1"/>
        <v>2</v>
      </c>
      <c r="S15" s="32">
        <f t="shared" si="2"/>
        <v>3</v>
      </c>
      <c r="T15" s="32">
        <f t="shared" si="3"/>
        <v>1</v>
      </c>
      <c r="U15" s="32">
        <f t="shared" si="7"/>
        <v>0.25</v>
      </c>
      <c r="V15" s="33">
        <f t="shared" si="4"/>
        <v>2</v>
      </c>
      <c r="W15" s="34">
        <f t="shared" si="8"/>
        <v>2.27027027027027</v>
      </c>
      <c r="X15" s="54">
        <v>2.7027027027027026</v>
      </c>
      <c r="Y15" s="55">
        <v>2.2432432432432434</v>
      </c>
      <c r="Z15" s="35">
        <v>1.8780649436713055</v>
      </c>
      <c r="AA15" s="36">
        <v>1.79129575</v>
      </c>
      <c r="AB15" s="37">
        <v>1.63143989</v>
      </c>
    </row>
    <row r="16" spans="1:28" s="140" customFormat="1" ht="13.5" customHeight="1">
      <c r="A16" s="402"/>
      <c r="B16" s="129" t="s">
        <v>11</v>
      </c>
      <c r="C16" s="28">
        <v>7</v>
      </c>
      <c r="D16" s="29">
        <v>12</v>
      </c>
      <c r="E16" s="29">
        <v>11</v>
      </c>
      <c r="F16" s="29">
        <v>37</v>
      </c>
      <c r="G16" s="29">
        <v>7</v>
      </c>
      <c r="H16" s="29">
        <v>2</v>
      </c>
      <c r="I16" s="53">
        <v>12</v>
      </c>
      <c r="J16" s="25">
        <f t="shared" si="5"/>
        <v>88</v>
      </c>
      <c r="K16" s="29">
        <v>66</v>
      </c>
      <c r="L16" s="53">
        <v>99</v>
      </c>
      <c r="M16" s="28">
        <v>5182</v>
      </c>
      <c r="N16" s="29">
        <v>4994</v>
      </c>
      <c r="O16" s="30">
        <v>4901</v>
      </c>
      <c r="P16" s="31">
        <f t="shared" si="0"/>
        <v>2.3333333333333335</v>
      </c>
      <c r="Q16" s="32">
        <f t="shared" si="6"/>
        <v>2</v>
      </c>
      <c r="R16" s="32">
        <f t="shared" si="1"/>
        <v>2.2</v>
      </c>
      <c r="S16" s="32">
        <f t="shared" si="2"/>
        <v>3.3636363636363638</v>
      </c>
      <c r="T16" s="32">
        <f t="shared" si="3"/>
        <v>1.75</v>
      </c>
      <c r="U16" s="32">
        <f t="shared" si="7"/>
        <v>0.5</v>
      </c>
      <c r="V16" s="33">
        <f t="shared" si="4"/>
        <v>3</v>
      </c>
      <c r="W16" s="34">
        <f t="shared" si="8"/>
        <v>2.3783783783783785</v>
      </c>
      <c r="X16" s="54">
        <v>1.7837837837837838</v>
      </c>
      <c r="Y16" s="55">
        <v>2.675675675675676</v>
      </c>
      <c r="Z16" s="35">
        <v>1.7096667766413725</v>
      </c>
      <c r="AA16" s="36">
        <v>1.64764104</v>
      </c>
      <c r="AB16" s="37">
        <v>1.62016529</v>
      </c>
    </row>
    <row r="17" spans="1:28" s="140" customFormat="1" ht="13.5" customHeight="1">
      <c r="A17" s="402">
        <v>4</v>
      </c>
      <c r="B17" s="139" t="s">
        <v>12</v>
      </c>
      <c r="C17" s="63">
        <v>1</v>
      </c>
      <c r="D17" s="64">
        <v>15</v>
      </c>
      <c r="E17" s="64">
        <v>6</v>
      </c>
      <c r="F17" s="64">
        <v>50</v>
      </c>
      <c r="G17" s="64">
        <v>16</v>
      </c>
      <c r="H17" s="64">
        <v>6</v>
      </c>
      <c r="I17" s="65">
        <v>4</v>
      </c>
      <c r="J17" s="212">
        <f t="shared" si="5"/>
        <v>98</v>
      </c>
      <c r="K17" s="64">
        <v>104</v>
      </c>
      <c r="L17" s="65">
        <v>65</v>
      </c>
      <c r="M17" s="63">
        <v>5705</v>
      </c>
      <c r="N17" s="64">
        <v>5637</v>
      </c>
      <c r="O17" s="66">
        <v>5196</v>
      </c>
      <c r="P17" s="83">
        <f t="shared" si="0"/>
        <v>0.3333333333333333</v>
      </c>
      <c r="Q17" s="84">
        <f t="shared" si="6"/>
        <v>2.5</v>
      </c>
      <c r="R17" s="84">
        <f t="shared" si="1"/>
        <v>1.2</v>
      </c>
      <c r="S17" s="84">
        <f t="shared" si="2"/>
        <v>4.545454545454546</v>
      </c>
      <c r="T17" s="84">
        <f t="shared" si="3"/>
        <v>4</v>
      </c>
      <c r="U17" s="84">
        <f t="shared" si="7"/>
        <v>1.5</v>
      </c>
      <c r="V17" s="85">
        <f t="shared" si="4"/>
        <v>1</v>
      </c>
      <c r="W17" s="86">
        <f t="shared" si="8"/>
        <v>2.6486486486486487</v>
      </c>
      <c r="X17" s="67">
        <v>2.810810810810811</v>
      </c>
      <c r="Y17" s="68">
        <v>1.7567567567567568</v>
      </c>
      <c r="Z17" s="70">
        <v>1.8834598877517332</v>
      </c>
      <c r="AA17" s="57">
        <v>1.86223984</v>
      </c>
      <c r="AB17" s="58">
        <v>1.72452705</v>
      </c>
    </row>
    <row r="18" spans="1:28" s="145" customFormat="1" ht="13.5" customHeight="1">
      <c r="A18" s="402"/>
      <c r="B18" s="129" t="s">
        <v>13</v>
      </c>
      <c r="C18" s="74">
        <v>18</v>
      </c>
      <c r="D18" s="75">
        <v>7</v>
      </c>
      <c r="E18" s="75">
        <v>8</v>
      </c>
      <c r="F18" s="75">
        <v>51</v>
      </c>
      <c r="G18" s="75">
        <v>8</v>
      </c>
      <c r="H18" s="75">
        <v>3</v>
      </c>
      <c r="I18" s="76">
        <v>15</v>
      </c>
      <c r="J18" s="25">
        <f t="shared" si="5"/>
        <v>110</v>
      </c>
      <c r="K18" s="75">
        <v>77</v>
      </c>
      <c r="L18" s="53">
        <v>118</v>
      </c>
      <c r="M18" s="74">
        <v>5330</v>
      </c>
      <c r="N18" s="75">
        <v>4942</v>
      </c>
      <c r="O18" s="30">
        <v>4957</v>
      </c>
      <c r="P18" s="31">
        <f t="shared" si="0"/>
        <v>6</v>
      </c>
      <c r="Q18" s="32">
        <f t="shared" si="6"/>
        <v>1.1666666666666667</v>
      </c>
      <c r="R18" s="32">
        <f t="shared" si="1"/>
        <v>1.6</v>
      </c>
      <c r="S18" s="32">
        <f t="shared" si="2"/>
        <v>4.636363636363637</v>
      </c>
      <c r="T18" s="32">
        <f t="shared" si="3"/>
        <v>2</v>
      </c>
      <c r="U18" s="32">
        <f t="shared" si="7"/>
        <v>0.75</v>
      </c>
      <c r="V18" s="216">
        <f t="shared" si="4"/>
        <v>3.75</v>
      </c>
      <c r="W18" s="34">
        <f t="shared" si="8"/>
        <v>2.972972972972973</v>
      </c>
      <c r="X18" s="32">
        <v>2.081081081081081</v>
      </c>
      <c r="Y18" s="55">
        <v>3.189189189189189</v>
      </c>
      <c r="Z18" s="131">
        <v>1.7561779242174629</v>
      </c>
      <c r="AA18" s="132">
        <v>1.62887278</v>
      </c>
      <c r="AB18" s="37">
        <v>1.64139073</v>
      </c>
    </row>
    <row r="19" spans="1:28" s="145" customFormat="1" ht="13.5" customHeight="1">
      <c r="A19" s="402"/>
      <c r="B19" s="129" t="s">
        <v>14</v>
      </c>
      <c r="C19" s="74">
        <v>5</v>
      </c>
      <c r="D19" s="75">
        <v>22</v>
      </c>
      <c r="E19" s="75">
        <v>3</v>
      </c>
      <c r="F19" s="75">
        <v>40</v>
      </c>
      <c r="G19" s="75">
        <v>12</v>
      </c>
      <c r="H19" s="75">
        <v>4</v>
      </c>
      <c r="I19" s="76">
        <v>6</v>
      </c>
      <c r="J19" s="25">
        <f t="shared" si="5"/>
        <v>92</v>
      </c>
      <c r="K19" s="75">
        <v>71</v>
      </c>
      <c r="L19" s="53">
        <v>80</v>
      </c>
      <c r="M19" s="74">
        <v>5021</v>
      </c>
      <c r="N19" s="75">
        <v>5020</v>
      </c>
      <c r="O19" s="30">
        <v>4687</v>
      </c>
      <c r="P19" s="31">
        <f t="shared" si="0"/>
        <v>1.6666666666666667</v>
      </c>
      <c r="Q19" s="32">
        <f t="shared" si="6"/>
        <v>3.6666666666666665</v>
      </c>
      <c r="R19" s="32">
        <f t="shared" si="1"/>
        <v>0.6</v>
      </c>
      <c r="S19" s="32">
        <f t="shared" si="2"/>
        <v>3.6363636363636362</v>
      </c>
      <c r="T19" s="32">
        <f t="shared" si="3"/>
        <v>3</v>
      </c>
      <c r="U19" s="32">
        <f t="shared" si="7"/>
        <v>1</v>
      </c>
      <c r="V19" s="216">
        <f t="shared" si="4"/>
        <v>1.5</v>
      </c>
      <c r="W19" s="34">
        <f t="shared" si="8"/>
        <v>2.4864864864864864</v>
      </c>
      <c r="X19" s="32">
        <v>1.9189189189189189</v>
      </c>
      <c r="Y19" s="55">
        <v>2.1621621621621623</v>
      </c>
      <c r="Z19" s="131">
        <v>1.6532762594665789</v>
      </c>
      <c r="AA19" s="132">
        <v>1.65567282</v>
      </c>
      <c r="AB19" s="37">
        <v>1.55404509</v>
      </c>
    </row>
    <row r="20" spans="1:28" s="145" customFormat="1" ht="13.5" customHeight="1">
      <c r="A20" s="402"/>
      <c r="B20" s="129" t="s">
        <v>15</v>
      </c>
      <c r="C20" s="74">
        <v>12</v>
      </c>
      <c r="D20" s="75">
        <v>11</v>
      </c>
      <c r="E20" s="75">
        <v>10</v>
      </c>
      <c r="F20" s="75">
        <v>56</v>
      </c>
      <c r="G20" s="75">
        <v>11</v>
      </c>
      <c r="H20" s="75">
        <v>6</v>
      </c>
      <c r="I20" s="76">
        <v>6</v>
      </c>
      <c r="J20" s="25">
        <f t="shared" si="5"/>
        <v>112</v>
      </c>
      <c r="K20" s="75">
        <v>57</v>
      </c>
      <c r="L20" s="53">
        <v>75</v>
      </c>
      <c r="M20" s="74">
        <v>5279</v>
      </c>
      <c r="N20" s="75">
        <v>4424</v>
      </c>
      <c r="O20" s="30">
        <v>4739</v>
      </c>
      <c r="P20" s="31">
        <f t="shared" si="0"/>
        <v>4</v>
      </c>
      <c r="Q20" s="32">
        <f t="shared" si="6"/>
        <v>1.8333333333333333</v>
      </c>
      <c r="R20" s="32">
        <f t="shared" si="1"/>
        <v>2</v>
      </c>
      <c r="S20" s="32">
        <f t="shared" si="2"/>
        <v>5.090909090909091</v>
      </c>
      <c r="T20" s="32">
        <f t="shared" si="3"/>
        <v>2.75</v>
      </c>
      <c r="U20" s="32">
        <f t="shared" si="7"/>
        <v>1.5</v>
      </c>
      <c r="V20" s="216">
        <f t="shared" si="4"/>
        <v>1.5</v>
      </c>
      <c r="W20" s="34">
        <f t="shared" si="8"/>
        <v>3.027027027027027</v>
      </c>
      <c r="X20" s="32">
        <v>1.5405405405405406</v>
      </c>
      <c r="Y20" s="55">
        <v>2.027027027027027</v>
      </c>
      <c r="Z20" s="131">
        <v>1.7399472643375082</v>
      </c>
      <c r="AA20" s="132">
        <v>1.46490066</v>
      </c>
      <c r="AB20" s="37">
        <v>1.56454275</v>
      </c>
    </row>
    <row r="21" spans="1:28" s="145" customFormat="1" ht="13.5" customHeight="1">
      <c r="A21" s="402"/>
      <c r="B21" s="129" t="s">
        <v>16</v>
      </c>
      <c r="C21" s="74">
        <v>6</v>
      </c>
      <c r="D21" s="75">
        <v>13</v>
      </c>
      <c r="E21" s="75">
        <v>11</v>
      </c>
      <c r="F21" s="75">
        <v>49</v>
      </c>
      <c r="G21" s="75">
        <v>16</v>
      </c>
      <c r="H21" s="75">
        <v>4</v>
      </c>
      <c r="I21" s="76">
        <v>4</v>
      </c>
      <c r="J21" s="25">
        <f t="shared" si="5"/>
        <v>103</v>
      </c>
      <c r="K21" s="75">
        <v>42</v>
      </c>
      <c r="L21" s="53">
        <v>76</v>
      </c>
      <c r="M21" s="74">
        <v>5893</v>
      </c>
      <c r="N21" s="75">
        <v>4717</v>
      </c>
      <c r="O21" s="30">
        <v>5181</v>
      </c>
      <c r="P21" s="31">
        <f t="shared" si="0"/>
        <v>2</v>
      </c>
      <c r="Q21" s="32">
        <f t="shared" si="6"/>
        <v>2.1666666666666665</v>
      </c>
      <c r="R21" s="32">
        <f t="shared" si="1"/>
        <v>2.2</v>
      </c>
      <c r="S21" s="32">
        <f t="shared" si="2"/>
        <v>4.454545454545454</v>
      </c>
      <c r="T21" s="32">
        <f t="shared" si="3"/>
        <v>4</v>
      </c>
      <c r="U21" s="32">
        <f t="shared" si="7"/>
        <v>1</v>
      </c>
      <c r="V21" s="216">
        <f t="shared" si="4"/>
        <v>1</v>
      </c>
      <c r="W21" s="34">
        <f t="shared" si="8"/>
        <v>2.7837837837837838</v>
      </c>
      <c r="X21" s="32">
        <v>1.135135135135135</v>
      </c>
      <c r="Y21" s="55">
        <v>2.054054054054054</v>
      </c>
      <c r="Z21" s="131">
        <v>1.9662996329662996</v>
      </c>
      <c r="AA21" s="132">
        <v>1.55933884</v>
      </c>
      <c r="AB21" s="37">
        <v>1.71556291</v>
      </c>
    </row>
    <row r="22" spans="1:28" s="145" customFormat="1" ht="13.5" customHeight="1">
      <c r="A22" s="402">
        <v>5</v>
      </c>
      <c r="B22" s="139" t="s">
        <v>17</v>
      </c>
      <c r="C22" s="80">
        <v>9</v>
      </c>
      <c r="D22" s="81">
        <v>23</v>
      </c>
      <c r="E22" s="81">
        <v>6</v>
      </c>
      <c r="F22" s="81">
        <v>27</v>
      </c>
      <c r="G22" s="81">
        <v>16</v>
      </c>
      <c r="H22" s="81">
        <v>13</v>
      </c>
      <c r="I22" s="82">
        <v>6</v>
      </c>
      <c r="J22" s="212">
        <f t="shared" si="5"/>
        <v>100</v>
      </c>
      <c r="K22" s="81">
        <v>66</v>
      </c>
      <c r="L22" s="65">
        <v>80</v>
      </c>
      <c r="M22" s="80">
        <v>5926</v>
      </c>
      <c r="N22" s="81">
        <v>4905</v>
      </c>
      <c r="O22" s="66">
        <v>5336</v>
      </c>
      <c r="P22" s="83">
        <f t="shared" si="0"/>
        <v>3</v>
      </c>
      <c r="Q22" s="84">
        <f t="shared" si="6"/>
        <v>3.8333333333333335</v>
      </c>
      <c r="R22" s="84">
        <f t="shared" si="1"/>
        <v>1.2</v>
      </c>
      <c r="S22" s="84">
        <f t="shared" si="2"/>
        <v>2.4545454545454546</v>
      </c>
      <c r="T22" s="84">
        <f t="shared" si="3"/>
        <v>4</v>
      </c>
      <c r="U22" s="84">
        <f t="shared" si="7"/>
        <v>3.25</v>
      </c>
      <c r="V22" s="215">
        <f t="shared" si="4"/>
        <v>1.5</v>
      </c>
      <c r="W22" s="86">
        <f t="shared" si="8"/>
        <v>2.7027027027027026</v>
      </c>
      <c r="X22" s="84">
        <v>1.7837837837837838</v>
      </c>
      <c r="Y22" s="68">
        <v>2.1621621621621623</v>
      </c>
      <c r="Z22" s="142">
        <v>1.9544854881266491</v>
      </c>
      <c r="AA22" s="143">
        <v>1.6443178</v>
      </c>
      <c r="AB22" s="58">
        <v>1.79240846</v>
      </c>
    </row>
    <row r="23" spans="1:28" s="145" customFormat="1" ht="13.5" customHeight="1">
      <c r="A23" s="402"/>
      <c r="B23" s="129" t="s">
        <v>18</v>
      </c>
      <c r="C23" s="74">
        <v>12</v>
      </c>
      <c r="D23" s="75">
        <v>16</v>
      </c>
      <c r="E23" s="75">
        <v>7</v>
      </c>
      <c r="F23" s="75">
        <v>41</v>
      </c>
      <c r="G23" s="75">
        <v>12</v>
      </c>
      <c r="H23" s="75">
        <v>8</v>
      </c>
      <c r="I23" s="76">
        <v>13</v>
      </c>
      <c r="J23" s="25">
        <f t="shared" si="5"/>
        <v>109</v>
      </c>
      <c r="K23" s="75">
        <v>46</v>
      </c>
      <c r="L23" s="53">
        <v>68</v>
      </c>
      <c r="M23" s="74">
        <v>7352</v>
      </c>
      <c r="N23" s="75">
        <v>4949</v>
      </c>
      <c r="O23" s="30">
        <v>6106</v>
      </c>
      <c r="P23" s="31">
        <f t="shared" si="0"/>
        <v>4</v>
      </c>
      <c r="Q23" s="32">
        <f t="shared" si="6"/>
        <v>2.6666666666666665</v>
      </c>
      <c r="R23" s="32">
        <f t="shared" si="1"/>
        <v>1.4</v>
      </c>
      <c r="S23" s="32">
        <f t="shared" si="2"/>
        <v>3.727272727272727</v>
      </c>
      <c r="T23" s="32">
        <f t="shared" si="3"/>
        <v>3</v>
      </c>
      <c r="U23" s="32">
        <f t="shared" si="7"/>
        <v>2</v>
      </c>
      <c r="V23" s="33">
        <f t="shared" si="4"/>
        <v>3.25</v>
      </c>
      <c r="W23" s="34">
        <f t="shared" si="8"/>
        <v>2.945945945945946</v>
      </c>
      <c r="X23" s="32">
        <v>1.2432432432432432</v>
      </c>
      <c r="Y23" s="55">
        <v>1.837837837837838</v>
      </c>
      <c r="Z23" s="131">
        <v>2.421607378129117</v>
      </c>
      <c r="AA23" s="132">
        <v>1.63603306</v>
      </c>
      <c r="AB23" s="37">
        <v>2.02118504</v>
      </c>
    </row>
    <row r="24" spans="1:28" s="145" customFormat="1" ht="13.5" customHeight="1">
      <c r="A24" s="402"/>
      <c r="B24" s="129" t="s">
        <v>19</v>
      </c>
      <c r="C24" s="74">
        <v>11</v>
      </c>
      <c r="D24" s="75">
        <v>12</v>
      </c>
      <c r="E24" s="75">
        <v>5</v>
      </c>
      <c r="F24" s="75">
        <v>46</v>
      </c>
      <c r="G24" s="75">
        <v>23</v>
      </c>
      <c r="H24" s="75">
        <v>9</v>
      </c>
      <c r="I24" s="76">
        <v>3</v>
      </c>
      <c r="J24" s="25">
        <f t="shared" si="5"/>
        <v>109</v>
      </c>
      <c r="K24" s="75">
        <v>80</v>
      </c>
      <c r="L24" s="53">
        <v>102</v>
      </c>
      <c r="M24" s="74">
        <v>5756</v>
      </c>
      <c r="N24" s="75">
        <v>5961</v>
      </c>
      <c r="O24" s="30">
        <v>6267</v>
      </c>
      <c r="P24" s="31">
        <f t="shared" si="0"/>
        <v>3.6666666666666665</v>
      </c>
      <c r="Q24" s="32">
        <f t="shared" si="6"/>
        <v>2</v>
      </c>
      <c r="R24" s="32">
        <f t="shared" si="1"/>
        <v>1</v>
      </c>
      <c r="S24" s="32">
        <f t="shared" si="2"/>
        <v>4.181818181818182</v>
      </c>
      <c r="T24" s="32">
        <f t="shared" si="3"/>
        <v>5.75</v>
      </c>
      <c r="U24" s="32">
        <f t="shared" si="7"/>
        <v>2.25</v>
      </c>
      <c r="V24" s="33">
        <f t="shared" si="4"/>
        <v>0.75</v>
      </c>
      <c r="W24" s="34">
        <f t="shared" si="8"/>
        <v>2.945945945945946</v>
      </c>
      <c r="X24" s="32">
        <v>2.1621621621621623</v>
      </c>
      <c r="Y24" s="55">
        <v>2.7567567567567566</v>
      </c>
      <c r="Z24" s="131">
        <v>1.8946675444371297</v>
      </c>
      <c r="AA24" s="132">
        <v>1.96667766</v>
      </c>
      <c r="AB24" s="37">
        <v>2.06831683</v>
      </c>
    </row>
    <row r="25" spans="1:28" s="145" customFormat="1" ht="13.5" customHeight="1">
      <c r="A25" s="402"/>
      <c r="B25" s="129" t="s">
        <v>20</v>
      </c>
      <c r="C25" s="74">
        <v>14</v>
      </c>
      <c r="D25" s="75">
        <v>15</v>
      </c>
      <c r="E25" s="75">
        <v>9</v>
      </c>
      <c r="F25" s="75">
        <v>56</v>
      </c>
      <c r="G25" s="75">
        <v>17</v>
      </c>
      <c r="H25" s="75">
        <v>9</v>
      </c>
      <c r="I25" s="76">
        <v>14</v>
      </c>
      <c r="J25" s="25">
        <f t="shared" si="5"/>
        <v>134</v>
      </c>
      <c r="K25" s="75">
        <v>50</v>
      </c>
      <c r="L25" s="53">
        <v>95</v>
      </c>
      <c r="M25" s="74">
        <v>9084</v>
      </c>
      <c r="N25" s="75">
        <v>5320</v>
      </c>
      <c r="O25" s="30">
        <v>5726</v>
      </c>
      <c r="P25" s="31">
        <f t="shared" si="0"/>
        <v>4.666666666666667</v>
      </c>
      <c r="Q25" s="32">
        <f t="shared" si="6"/>
        <v>2.5</v>
      </c>
      <c r="R25" s="32">
        <f t="shared" si="1"/>
        <v>1.8</v>
      </c>
      <c r="S25" s="32">
        <f t="shared" si="2"/>
        <v>5.090909090909091</v>
      </c>
      <c r="T25" s="32">
        <f t="shared" si="3"/>
        <v>4.25</v>
      </c>
      <c r="U25" s="32">
        <f t="shared" si="7"/>
        <v>2.25</v>
      </c>
      <c r="V25" s="33">
        <f t="shared" si="4"/>
        <v>3.5</v>
      </c>
      <c r="W25" s="34">
        <f t="shared" si="8"/>
        <v>3.6216216216216215</v>
      </c>
      <c r="X25" s="32">
        <v>1.3513513513513513</v>
      </c>
      <c r="Y25" s="55">
        <v>2.5675675675675675</v>
      </c>
      <c r="Z25" s="131">
        <v>2.990125082290981</v>
      </c>
      <c r="AA25" s="132">
        <v>1.75925926</v>
      </c>
      <c r="AB25" s="37">
        <v>1.89164189</v>
      </c>
    </row>
    <row r="26" spans="1:28" s="145" customFormat="1" ht="13.5" customHeight="1">
      <c r="A26" s="402">
        <v>6</v>
      </c>
      <c r="B26" s="139" t="s">
        <v>21</v>
      </c>
      <c r="C26" s="80">
        <v>5</v>
      </c>
      <c r="D26" s="81">
        <v>14</v>
      </c>
      <c r="E26" s="81">
        <v>8</v>
      </c>
      <c r="F26" s="81">
        <v>46</v>
      </c>
      <c r="G26" s="81">
        <v>17</v>
      </c>
      <c r="H26" s="81">
        <v>10</v>
      </c>
      <c r="I26" s="82">
        <v>6</v>
      </c>
      <c r="J26" s="212">
        <f t="shared" si="5"/>
        <v>106</v>
      </c>
      <c r="K26" s="81">
        <v>93</v>
      </c>
      <c r="L26" s="65">
        <v>85</v>
      </c>
      <c r="M26" s="80">
        <v>6027</v>
      </c>
      <c r="N26" s="81">
        <v>5751</v>
      </c>
      <c r="O26" s="66">
        <v>7340</v>
      </c>
      <c r="P26" s="83">
        <f t="shared" si="0"/>
        <v>1.6666666666666667</v>
      </c>
      <c r="Q26" s="84">
        <f t="shared" si="6"/>
        <v>2.3333333333333335</v>
      </c>
      <c r="R26" s="84">
        <f t="shared" si="1"/>
        <v>1.6</v>
      </c>
      <c r="S26" s="84">
        <f t="shared" si="2"/>
        <v>4.181818181818182</v>
      </c>
      <c r="T26" s="84">
        <f t="shared" si="3"/>
        <v>4.25</v>
      </c>
      <c r="U26" s="84">
        <f t="shared" si="7"/>
        <v>2.5</v>
      </c>
      <c r="V26" s="85">
        <f t="shared" si="4"/>
        <v>1.5</v>
      </c>
      <c r="W26" s="86">
        <f t="shared" si="8"/>
        <v>2.864864864864865</v>
      </c>
      <c r="X26" s="84">
        <v>2.5135135135135136</v>
      </c>
      <c r="Y26" s="68">
        <v>2.2972972972972974</v>
      </c>
      <c r="Z26" s="142">
        <v>1.9825657894736841</v>
      </c>
      <c r="AA26" s="143">
        <v>1.89676781</v>
      </c>
      <c r="AB26" s="58">
        <v>2.42324199</v>
      </c>
    </row>
    <row r="27" spans="1:28" s="145" customFormat="1" ht="13.5" customHeight="1">
      <c r="A27" s="402"/>
      <c r="B27" s="129" t="s">
        <v>22</v>
      </c>
      <c r="C27" s="74">
        <v>7</v>
      </c>
      <c r="D27" s="75">
        <v>6</v>
      </c>
      <c r="E27" s="75">
        <v>9</v>
      </c>
      <c r="F27" s="75">
        <v>75</v>
      </c>
      <c r="G27" s="75">
        <v>15</v>
      </c>
      <c r="H27" s="75">
        <v>7</v>
      </c>
      <c r="I27" s="76">
        <v>9</v>
      </c>
      <c r="J27" s="25">
        <f t="shared" si="5"/>
        <v>128</v>
      </c>
      <c r="K27" s="75">
        <v>56</v>
      </c>
      <c r="L27" s="53">
        <v>85</v>
      </c>
      <c r="M27" s="74">
        <v>8858</v>
      </c>
      <c r="N27" s="75">
        <v>4902</v>
      </c>
      <c r="O27" s="30">
        <v>5704</v>
      </c>
      <c r="P27" s="31">
        <f t="shared" si="0"/>
        <v>2.3333333333333335</v>
      </c>
      <c r="Q27" s="32">
        <f t="shared" si="6"/>
        <v>1</v>
      </c>
      <c r="R27" s="32">
        <f t="shared" si="1"/>
        <v>1.8</v>
      </c>
      <c r="S27" s="32">
        <f t="shared" si="2"/>
        <v>6.818181818181818</v>
      </c>
      <c r="T27" s="32">
        <f t="shared" si="3"/>
        <v>3.75</v>
      </c>
      <c r="U27" s="32">
        <f t="shared" si="7"/>
        <v>1.75</v>
      </c>
      <c r="V27" s="216">
        <f t="shared" si="4"/>
        <v>2.25</v>
      </c>
      <c r="W27" s="34">
        <f t="shared" si="8"/>
        <v>3.4594594594594597</v>
      </c>
      <c r="X27" s="32">
        <v>1.5135135135135136</v>
      </c>
      <c r="Y27" s="55">
        <v>2.2972972972972974</v>
      </c>
      <c r="Z27" s="131">
        <v>2.912857612627425</v>
      </c>
      <c r="AA27" s="132">
        <v>1.61782178</v>
      </c>
      <c r="AB27" s="37">
        <v>1.88002637</v>
      </c>
    </row>
    <row r="28" spans="1:28" s="145" customFormat="1" ht="13.5" customHeight="1">
      <c r="A28" s="402"/>
      <c r="B28" s="129" t="s">
        <v>23</v>
      </c>
      <c r="C28" s="74">
        <v>7</v>
      </c>
      <c r="D28" s="75">
        <v>12</v>
      </c>
      <c r="E28" s="75">
        <v>9</v>
      </c>
      <c r="F28" s="75">
        <v>58</v>
      </c>
      <c r="G28" s="75">
        <v>5</v>
      </c>
      <c r="H28" s="75">
        <v>10</v>
      </c>
      <c r="I28" s="76">
        <v>6</v>
      </c>
      <c r="J28" s="25">
        <f t="shared" si="5"/>
        <v>107</v>
      </c>
      <c r="K28" s="75">
        <v>64</v>
      </c>
      <c r="L28" s="53">
        <v>64</v>
      </c>
      <c r="M28" s="74">
        <v>6733</v>
      </c>
      <c r="N28" s="75">
        <v>5571</v>
      </c>
      <c r="O28" s="30">
        <v>6809</v>
      </c>
      <c r="P28" s="31">
        <f t="shared" si="0"/>
        <v>2.3333333333333335</v>
      </c>
      <c r="Q28" s="32">
        <f t="shared" si="6"/>
        <v>2</v>
      </c>
      <c r="R28" s="32">
        <f t="shared" si="1"/>
        <v>1.8</v>
      </c>
      <c r="S28" s="32">
        <f t="shared" si="2"/>
        <v>5.2727272727272725</v>
      </c>
      <c r="T28" s="32">
        <f t="shared" si="3"/>
        <v>1.25</v>
      </c>
      <c r="U28" s="32">
        <f t="shared" si="7"/>
        <v>2.5</v>
      </c>
      <c r="V28" s="216">
        <f t="shared" si="4"/>
        <v>1.5</v>
      </c>
      <c r="W28" s="34">
        <f t="shared" si="8"/>
        <v>2.891891891891892</v>
      </c>
      <c r="X28" s="32">
        <v>1.7297297297297298</v>
      </c>
      <c r="Y28" s="55">
        <v>1.7297297297297298</v>
      </c>
      <c r="Z28" s="131">
        <v>2.216260697827518</v>
      </c>
      <c r="AA28" s="132">
        <v>1.83861386</v>
      </c>
      <c r="AB28" s="37">
        <v>2.2457124</v>
      </c>
    </row>
    <row r="29" spans="1:28" s="145" customFormat="1" ht="13.5" customHeight="1">
      <c r="A29" s="402"/>
      <c r="B29" s="129" t="s">
        <v>24</v>
      </c>
      <c r="C29" s="74">
        <v>19</v>
      </c>
      <c r="D29" s="75">
        <v>13</v>
      </c>
      <c r="E29" s="75">
        <v>9</v>
      </c>
      <c r="F29" s="75">
        <v>59</v>
      </c>
      <c r="G29" s="75">
        <v>9</v>
      </c>
      <c r="H29" s="75">
        <v>6</v>
      </c>
      <c r="I29" s="76">
        <v>4</v>
      </c>
      <c r="J29" s="25">
        <f t="shared" si="5"/>
        <v>119</v>
      </c>
      <c r="K29" s="75">
        <v>52</v>
      </c>
      <c r="L29" s="53">
        <v>63</v>
      </c>
      <c r="M29" s="74">
        <v>6615</v>
      </c>
      <c r="N29" s="75">
        <v>4837</v>
      </c>
      <c r="O29" s="30">
        <v>6354</v>
      </c>
      <c r="P29" s="31">
        <f t="shared" si="0"/>
        <v>6.333333333333333</v>
      </c>
      <c r="Q29" s="32">
        <f t="shared" si="6"/>
        <v>2.1666666666666665</v>
      </c>
      <c r="R29" s="32">
        <f t="shared" si="1"/>
        <v>1.8</v>
      </c>
      <c r="S29" s="32">
        <f t="shared" si="2"/>
        <v>5.363636363636363</v>
      </c>
      <c r="T29" s="32">
        <f t="shared" si="3"/>
        <v>2.25</v>
      </c>
      <c r="U29" s="32">
        <f t="shared" si="7"/>
        <v>1.5</v>
      </c>
      <c r="V29" s="216">
        <f t="shared" si="4"/>
        <v>1</v>
      </c>
      <c r="W29" s="34">
        <f t="shared" si="8"/>
        <v>3.2162162162162162</v>
      </c>
      <c r="X29" s="32">
        <v>1.4054054054054055</v>
      </c>
      <c r="Y29" s="55">
        <v>1.7027027027027026</v>
      </c>
      <c r="Z29" s="131">
        <v>2.1824480369515014</v>
      </c>
      <c r="AA29" s="132">
        <v>1.59636964</v>
      </c>
      <c r="AB29" s="37">
        <v>2.0970297</v>
      </c>
    </row>
    <row r="30" spans="1:28" s="145" customFormat="1" ht="13.5" customHeight="1">
      <c r="A30" s="402">
        <v>7</v>
      </c>
      <c r="B30" s="139" t="s">
        <v>25</v>
      </c>
      <c r="C30" s="80">
        <v>5</v>
      </c>
      <c r="D30" s="81">
        <v>14</v>
      </c>
      <c r="E30" s="81">
        <v>7</v>
      </c>
      <c r="F30" s="81">
        <v>35</v>
      </c>
      <c r="G30" s="81">
        <v>7</v>
      </c>
      <c r="H30" s="81">
        <v>3</v>
      </c>
      <c r="I30" s="82">
        <v>1</v>
      </c>
      <c r="J30" s="212">
        <f t="shared" si="5"/>
        <v>72</v>
      </c>
      <c r="K30" s="81">
        <v>65</v>
      </c>
      <c r="L30" s="65">
        <v>67</v>
      </c>
      <c r="M30" s="80">
        <v>5214</v>
      </c>
      <c r="N30" s="81">
        <v>4663</v>
      </c>
      <c r="O30" s="66">
        <v>5255</v>
      </c>
      <c r="P30" s="83">
        <f t="shared" si="0"/>
        <v>1.6666666666666667</v>
      </c>
      <c r="Q30" s="84">
        <f t="shared" si="6"/>
        <v>2.3333333333333335</v>
      </c>
      <c r="R30" s="84">
        <f t="shared" si="1"/>
        <v>1.4</v>
      </c>
      <c r="S30" s="84">
        <f t="shared" si="2"/>
        <v>3.1818181818181817</v>
      </c>
      <c r="T30" s="84">
        <f t="shared" si="3"/>
        <v>1.75</v>
      </c>
      <c r="U30" s="84">
        <f t="shared" si="7"/>
        <v>0.75</v>
      </c>
      <c r="V30" s="215">
        <f t="shared" si="4"/>
        <v>0.25</v>
      </c>
      <c r="W30" s="86">
        <f t="shared" si="8"/>
        <v>1.945945945945946</v>
      </c>
      <c r="X30" s="84">
        <v>1.7567567567567568</v>
      </c>
      <c r="Y30" s="68">
        <v>1.8108108108108107</v>
      </c>
      <c r="Z30" s="142">
        <v>1.715695952615992</v>
      </c>
      <c r="AA30" s="143">
        <v>1.53691496</v>
      </c>
      <c r="AB30" s="58">
        <v>1.73661599</v>
      </c>
    </row>
    <row r="31" spans="1:28" s="145" customFormat="1" ht="13.5" customHeight="1">
      <c r="A31" s="402"/>
      <c r="B31" s="129" t="s">
        <v>26</v>
      </c>
      <c r="C31" s="74">
        <v>7</v>
      </c>
      <c r="D31" s="75">
        <v>12</v>
      </c>
      <c r="E31" s="75">
        <v>9</v>
      </c>
      <c r="F31" s="75">
        <v>25</v>
      </c>
      <c r="G31" s="75">
        <v>9</v>
      </c>
      <c r="H31" s="75">
        <v>17</v>
      </c>
      <c r="I31" s="76">
        <v>7</v>
      </c>
      <c r="J31" s="25">
        <f t="shared" si="5"/>
        <v>86</v>
      </c>
      <c r="K31" s="75">
        <v>33</v>
      </c>
      <c r="L31" s="53">
        <v>62</v>
      </c>
      <c r="M31" s="74">
        <v>4525</v>
      </c>
      <c r="N31" s="75">
        <v>3932</v>
      </c>
      <c r="O31" s="30">
        <v>4703</v>
      </c>
      <c r="P31" s="31">
        <f t="shared" si="0"/>
        <v>2.3333333333333335</v>
      </c>
      <c r="Q31" s="32">
        <f t="shared" si="6"/>
        <v>2</v>
      </c>
      <c r="R31" s="32">
        <f t="shared" si="1"/>
        <v>1.8</v>
      </c>
      <c r="S31" s="32">
        <f t="shared" si="2"/>
        <v>2.272727272727273</v>
      </c>
      <c r="T31" s="32">
        <f t="shared" si="3"/>
        <v>2.25</v>
      </c>
      <c r="U31" s="32">
        <f t="shared" si="7"/>
        <v>4.25</v>
      </c>
      <c r="V31" s="33">
        <f t="shared" si="4"/>
        <v>1.75</v>
      </c>
      <c r="W31" s="34">
        <f t="shared" si="8"/>
        <v>2.324324324324324</v>
      </c>
      <c r="X31" s="32">
        <v>0.8918918918918919</v>
      </c>
      <c r="Y31" s="55">
        <v>1.6756756756756757</v>
      </c>
      <c r="Z31" s="131">
        <v>1.487508218277449</v>
      </c>
      <c r="AA31" s="132">
        <v>1.2985469</v>
      </c>
      <c r="AB31" s="37">
        <v>1.55060996</v>
      </c>
    </row>
    <row r="32" spans="1:28" s="145" customFormat="1" ht="13.5" customHeight="1">
      <c r="A32" s="402"/>
      <c r="B32" s="129" t="s">
        <v>27</v>
      </c>
      <c r="C32" s="74">
        <v>4</v>
      </c>
      <c r="D32" s="75">
        <v>2</v>
      </c>
      <c r="E32" s="75">
        <v>6</v>
      </c>
      <c r="F32" s="75">
        <v>39</v>
      </c>
      <c r="G32" s="75">
        <v>2</v>
      </c>
      <c r="H32" s="75">
        <v>1</v>
      </c>
      <c r="I32" s="76">
        <v>3</v>
      </c>
      <c r="J32" s="25">
        <f t="shared" si="5"/>
        <v>57</v>
      </c>
      <c r="K32" s="75">
        <v>40</v>
      </c>
      <c r="L32" s="53">
        <v>58</v>
      </c>
      <c r="M32" s="74">
        <v>3788</v>
      </c>
      <c r="N32" s="75">
        <v>3247</v>
      </c>
      <c r="O32" s="30">
        <v>4682</v>
      </c>
      <c r="P32" s="31">
        <f t="shared" si="0"/>
        <v>1.3333333333333333</v>
      </c>
      <c r="Q32" s="32">
        <f t="shared" si="6"/>
        <v>0.3333333333333333</v>
      </c>
      <c r="R32" s="32">
        <f t="shared" si="1"/>
        <v>1.2</v>
      </c>
      <c r="S32" s="32">
        <f t="shared" si="2"/>
        <v>3.5454545454545454</v>
      </c>
      <c r="T32" s="32">
        <f t="shared" si="3"/>
        <v>0.5</v>
      </c>
      <c r="U32" s="32">
        <f t="shared" si="7"/>
        <v>0.25</v>
      </c>
      <c r="V32" s="33">
        <f t="shared" si="4"/>
        <v>0.75</v>
      </c>
      <c r="W32" s="34">
        <f t="shared" si="8"/>
        <v>1.5405405405405406</v>
      </c>
      <c r="X32" s="32">
        <v>1.0810810810810811</v>
      </c>
      <c r="Y32" s="55">
        <v>1.5675675675675675</v>
      </c>
      <c r="Z32" s="131">
        <v>1.2518175809649703</v>
      </c>
      <c r="AA32" s="132">
        <v>1.07161716</v>
      </c>
      <c r="AB32" s="37">
        <v>1.54368612</v>
      </c>
    </row>
    <row r="33" spans="1:28" s="145" customFormat="1" ht="13.5" customHeight="1">
      <c r="A33" s="402"/>
      <c r="B33" s="129" t="s">
        <v>28</v>
      </c>
      <c r="C33" s="74">
        <v>4</v>
      </c>
      <c r="D33" s="75">
        <v>10</v>
      </c>
      <c r="E33" s="75">
        <v>4</v>
      </c>
      <c r="F33" s="75">
        <v>33</v>
      </c>
      <c r="G33" s="75">
        <v>5</v>
      </c>
      <c r="H33" s="75">
        <v>7</v>
      </c>
      <c r="I33" s="76">
        <v>14</v>
      </c>
      <c r="J33" s="25">
        <f t="shared" si="5"/>
        <v>77</v>
      </c>
      <c r="K33" s="75">
        <v>35</v>
      </c>
      <c r="L33" s="53">
        <v>47</v>
      </c>
      <c r="M33" s="74">
        <v>3145</v>
      </c>
      <c r="N33" s="75">
        <v>3299</v>
      </c>
      <c r="O33" s="30">
        <v>3714</v>
      </c>
      <c r="P33" s="31">
        <f t="shared" si="0"/>
        <v>1.3333333333333333</v>
      </c>
      <c r="Q33" s="32">
        <f t="shared" si="6"/>
        <v>1.6666666666666667</v>
      </c>
      <c r="R33" s="32">
        <f t="shared" si="1"/>
        <v>0.8</v>
      </c>
      <c r="S33" s="32">
        <f t="shared" si="2"/>
        <v>3</v>
      </c>
      <c r="T33" s="32">
        <f t="shared" si="3"/>
        <v>1.25</v>
      </c>
      <c r="U33" s="32">
        <f t="shared" si="7"/>
        <v>1.75</v>
      </c>
      <c r="V33" s="33">
        <f t="shared" si="4"/>
        <v>3.5</v>
      </c>
      <c r="W33" s="34">
        <f t="shared" si="8"/>
        <v>2.081081081081081</v>
      </c>
      <c r="X33" s="32">
        <v>0.9459459459459459</v>
      </c>
      <c r="Y33" s="55">
        <v>1.2702702702702702</v>
      </c>
      <c r="Z33" s="131">
        <v>1.0365853658536586</v>
      </c>
      <c r="AA33" s="132">
        <v>1.09310802</v>
      </c>
      <c r="AB33" s="37">
        <v>1.22980132</v>
      </c>
    </row>
    <row r="34" spans="1:28" s="145" customFormat="1" ht="13.5" customHeight="1">
      <c r="A34" s="402"/>
      <c r="B34" s="129" t="s">
        <v>29</v>
      </c>
      <c r="C34" s="74">
        <v>1</v>
      </c>
      <c r="D34" s="75">
        <v>11</v>
      </c>
      <c r="E34" s="75">
        <v>4</v>
      </c>
      <c r="F34" s="75">
        <v>24</v>
      </c>
      <c r="G34" s="75">
        <v>1</v>
      </c>
      <c r="H34" s="75">
        <v>1</v>
      </c>
      <c r="I34" s="76">
        <v>7</v>
      </c>
      <c r="J34" s="25">
        <f t="shared" si="5"/>
        <v>49</v>
      </c>
      <c r="K34" s="75">
        <v>25</v>
      </c>
      <c r="L34" s="53">
        <v>67</v>
      </c>
      <c r="M34" s="74">
        <v>3046</v>
      </c>
      <c r="N34" s="75">
        <v>2334</v>
      </c>
      <c r="O34" s="30">
        <v>2894</v>
      </c>
      <c r="P34" s="31">
        <f t="shared" si="0"/>
        <v>0.3333333333333333</v>
      </c>
      <c r="Q34" s="32">
        <f t="shared" si="6"/>
        <v>1.8333333333333333</v>
      </c>
      <c r="R34" s="32">
        <f t="shared" si="1"/>
        <v>0.8</v>
      </c>
      <c r="S34" s="32">
        <f t="shared" si="2"/>
        <v>2.1818181818181817</v>
      </c>
      <c r="T34" s="32">
        <f t="shared" si="3"/>
        <v>0.25</v>
      </c>
      <c r="U34" s="32">
        <f t="shared" si="7"/>
        <v>0.25</v>
      </c>
      <c r="V34" s="33">
        <f t="shared" si="4"/>
        <v>1.75</v>
      </c>
      <c r="W34" s="34">
        <f t="shared" si="8"/>
        <v>1.3243243243243243</v>
      </c>
      <c r="X34" s="32">
        <v>0.6756756756756757</v>
      </c>
      <c r="Y34" s="55">
        <v>1.8108108108108107</v>
      </c>
      <c r="Z34" s="131">
        <v>1.0036243822075783</v>
      </c>
      <c r="AA34" s="132">
        <v>0.770805812</v>
      </c>
      <c r="AB34" s="37">
        <v>0.955746367</v>
      </c>
    </row>
    <row r="35" spans="1:28" s="145" customFormat="1" ht="13.5" customHeight="1">
      <c r="A35" s="402">
        <v>8</v>
      </c>
      <c r="B35" s="139" t="s">
        <v>30</v>
      </c>
      <c r="C35" s="80">
        <v>7</v>
      </c>
      <c r="D35" s="81">
        <v>10</v>
      </c>
      <c r="E35" s="81">
        <v>7</v>
      </c>
      <c r="F35" s="81">
        <v>29</v>
      </c>
      <c r="G35" s="81">
        <v>6</v>
      </c>
      <c r="H35" s="81">
        <v>5</v>
      </c>
      <c r="I35" s="82">
        <v>9</v>
      </c>
      <c r="J35" s="212">
        <f t="shared" si="5"/>
        <v>73</v>
      </c>
      <c r="K35" s="81">
        <v>23</v>
      </c>
      <c r="L35" s="65">
        <v>38</v>
      </c>
      <c r="M35" s="80">
        <v>2320</v>
      </c>
      <c r="N35" s="81">
        <v>2329</v>
      </c>
      <c r="O35" s="66">
        <v>2653</v>
      </c>
      <c r="P35" s="83">
        <f t="shared" si="0"/>
        <v>2.3333333333333335</v>
      </c>
      <c r="Q35" s="84">
        <f t="shared" si="6"/>
        <v>1.6666666666666667</v>
      </c>
      <c r="R35" s="84">
        <f t="shared" si="1"/>
        <v>1.4</v>
      </c>
      <c r="S35" s="84">
        <f t="shared" si="2"/>
        <v>2.6363636363636362</v>
      </c>
      <c r="T35" s="84">
        <f t="shared" si="3"/>
        <v>1.5</v>
      </c>
      <c r="U35" s="84">
        <f t="shared" si="7"/>
        <v>1.25</v>
      </c>
      <c r="V35" s="85">
        <f t="shared" si="4"/>
        <v>2.25</v>
      </c>
      <c r="W35" s="86">
        <f t="shared" si="8"/>
        <v>1.972972972972973</v>
      </c>
      <c r="X35" s="84">
        <v>0.6216216216216216</v>
      </c>
      <c r="Y35" s="68">
        <v>1.027027027027027</v>
      </c>
      <c r="Z35" s="142">
        <v>0.7671957671957672</v>
      </c>
      <c r="AA35" s="143">
        <v>0.769154557</v>
      </c>
      <c r="AB35" s="58">
        <v>0.875866623</v>
      </c>
    </row>
    <row r="36" spans="1:28" s="145" customFormat="1" ht="13.5" customHeight="1">
      <c r="A36" s="402"/>
      <c r="B36" s="129" t="s">
        <v>31</v>
      </c>
      <c r="C36" s="74">
        <v>5</v>
      </c>
      <c r="D36" s="75">
        <v>6</v>
      </c>
      <c r="E36" s="75">
        <v>5</v>
      </c>
      <c r="F36" s="75">
        <v>20</v>
      </c>
      <c r="G36" s="75">
        <v>5</v>
      </c>
      <c r="H36" s="75">
        <v>3</v>
      </c>
      <c r="I36" s="76">
        <v>7</v>
      </c>
      <c r="J36" s="25">
        <f t="shared" si="5"/>
        <v>51</v>
      </c>
      <c r="K36" s="75">
        <v>34</v>
      </c>
      <c r="L36" s="53">
        <v>28</v>
      </c>
      <c r="M36" s="74">
        <v>2121</v>
      </c>
      <c r="N36" s="75">
        <v>1883</v>
      </c>
      <c r="O36" s="30">
        <v>1975</v>
      </c>
      <c r="P36" s="31">
        <f t="shared" si="0"/>
        <v>1.6666666666666667</v>
      </c>
      <c r="Q36" s="32">
        <f t="shared" si="6"/>
        <v>1</v>
      </c>
      <c r="R36" s="32">
        <f t="shared" si="1"/>
        <v>1</v>
      </c>
      <c r="S36" s="32">
        <f t="shared" si="2"/>
        <v>1.8181818181818181</v>
      </c>
      <c r="T36" s="32">
        <f t="shared" si="3"/>
        <v>1.25</v>
      </c>
      <c r="U36" s="32">
        <f t="shared" si="7"/>
        <v>0.75</v>
      </c>
      <c r="V36" s="216">
        <f t="shared" si="4"/>
        <v>1.75</v>
      </c>
      <c r="W36" s="34">
        <f t="shared" si="8"/>
        <v>1.3783783783783783</v>
      </c>
      <c r="X36" s="32">
        <v>0.918918918918919</v>
      </c>
      <c r="Y36" s="55">
        <v>0.7567567567567568</v>
      </c>
      <c r="Z36" s="131">
        <v>0.7167962149374789</v>
      </c>
      <c r="AA36" s="132">
        <v>0.625789299</v>
      </c>
      <c r="AB36" s="37">
        <v>0.658113962</v>
      </c>
    </row>
    <row r="37" spans="1:28" s="145" customFormat="1" ht="13.5" customHeight="1">
      <c r="A37" s="402"/>
      <c r="B37" s="129" t="s">
        <v>32</v>
      </c>
      <c r="C37" s="74">
        <v>17</v>
      </c>
      <c r="D37" s="75">
        <v>13</v>
      </c>
      <c r="E37" s="75">
        <v>3</v>
      </c>
      <c r="F37" s="75">
        <v>23</v>
      </c>
      <c r="G37" s="75">
        <v>3</v>
      </c>
      <c r="H37" s="75">
        <v>3</v>
      </c>
      <c r="I37" s="76">
        <v>9</v>
      </c>
      <c r="J37" s="25">
        <f t="shared" si="5"/>
        <v>71</v>
      </c>
      <c r="K37" s="75">
        <v>19</v>
      </c>
      <c r="L37" s="53">
        <v>27</v>
      </c>
      <c r="M37" s="74">
        <v>1879</v>
      </c>
      <c r="N37" s="75">
        <v>1552</v>
      </c>
      <c r="O37" s="30">
        <v>1760</v>
      </c>
      <c r="P37" s="31">
        <f aca="true" t="shared" si="9" ref="P37:P56">C37/3</f>
        <v>5.666666666666667</v>
      </c>
      <c r="Q37" s="32">
        <f t="shared" si="6"/>
        <v>2.1666666666666665</v>
      </c>
      <c r="R37" s="32">
        <f aca="true" t="shared" si="10" ref="R37:R56">E37/5</f>
        <v>0.6</v>
      </c>
      <c r="S37" s="32">
        <f aca="true" t="shared" si="11" ref="S37:S56">F37/11</f>
        <v>2.090909090909091</v>
      </c>
      <c r="T37" s="32">
        <f aca="true" t="shared" si="12" ref="T37:T56">G37/4</f>
        <v>0.75</v>
      </c>
      <c r="U37" s="32">
        <f t="shared" si="7"/>
        <v>0.75</v>
      </c>
      <c r="V37" s="216">
        <f aca="true" t="shared" si="13" ref="V37:V56">I37/4</f>
        <v>2.25</v>
      </c>
      <c r="W37" s="34">
        <f t="shared" si="8"/>
        <v>1.9189189189189189</v>
      </c>
      <c r="X37" s="32">
        <v>0.5135135135135135</v>
      </c>
      <c r="Y37" s="55">
        <v>0.7297297297297297</v>
      </c>
      <c r="Z37" s="131">
        <v>0.6301140174379611</v>
      </c>
      <c r="AA37" s="132">
        <v>0.53223594</v>
      </c>
      <c r="AB37" s="37">
        <v>0.601709402</v>
      </c>
    </row>
    <row r="38" spans="1:28" s="145" customFormat="1" ht="13.5" customHeight="1">
      <c r="A38" s="402"/>
      <c r="B38" s="129" t="s">
        <v>33</v>
      </c>
      <c r="C38" s="74">
        <v>4</v>
      </c>
      <c r="D38" s="75">
        <v>11</v>
      </c>
      <c r="E38" s="75">
        <v>3</v>
      </c>
      <c r="F38" s="75">
        <v>15</v>
      </c>
      <c r="G38" s="75">
        <v>3</v>
      </c>
      <c r="H38" s="75">
        <v>2</v>
      </c>
      <c r="I38" s="76">
        <v>5</v>
      </c>
      <c r="J38" s="25">
        <f t="shared" si="5"/>
        <v>43</v>
      </c>
      <c r="K38" s="75">
        <v>23</v>
      </c>
      <c r="L38" s="53">
        <v>34</v>
      </c>
      <c r="M38" s="74">
        <v>1789</v>
      </c>
      <c r="N38" s="75">
        <v>1682</v>
      </c>
      <c r="O38" s="30">
        <v>1741</v>
      </c>
      <c r="P38" s="31">
        <f t="shared" si="9"/>
        <v>1.3333333333333333</v>
      </c>
      <c r="Q38" s="32">
        <f t="shared" si="6"/>
        <v>1.8333333333333333</v>
      </c>
      <c r="R38" s="32">
        <f t="shared" si="10"/>
        <v>0.6</v>
      </c>
      <c r="S38" s="32">
        <f t="shared" si="11"/>
        <v>1.3636363636363635</v>
      </c>
      <c r="T38" s="32">
        <f t="shared" si="12"/>
        <v>0.75</v>
      </c>
      <c r="U38" s="32">
        <f t="shared" si="7"/>
        <v>0.5</v>
      </c>
      <c r="V38" s="216">
        <f t="shared" si="13"/>
        <v>1.25</v>
      </c>
      <c r="W38" s="34">
        <f t="shared" si="8"/>
        <v>1.162162162162162</v>
      </c>
      <c r="X38" s="32">
        <v>0.6216216216216216</v>
      </c>
      <c r="Y38" s="55">
        <v>0.918918918918919</v>
      </c>
      <c r="Z38" s="131">
        <v>0.5945496842804918</v>
      </c>
      <c r="AA38" s="132">
        <v>0.563106796</v>
      </c>
      <c r="AB38" s="37">
        <v>0.581885027</v>
      </c>
    </row>
    <row r="39" spans="1:28" s="145" customFormat="1" ht="13.5" customHeight="1">
      <c r="A39" s="402">
        <v>9</v>
      </c>
      <c r="B39" s="139" t="s">
        <v>34</v>
      </c>
      <c r="C39" s="80">
        <v>2</v>
      </c>
      <c r="D39" s="81">
        <v>9</v>
      </c>
      <c r="E39" s="81">
        <v>5</v>
      </c>
      <c r="F39" s="81">
        <v>14</v>
      </c>
      <c r="G39" s="81">
        <v>4</v>
      </c>
      <c r="H39" s="81">
        <v>3</v>
      </c>
      <c r="I39" s="82">
        <v>4</v>
      </c>
      <c r="J39" s="212">
        <f t="shared" si="5"/>
        <v>41</v>
      </c>
      <c r="K39" s="81">
        <v>21</v>
      </c>
      <c r="L39" s="65">
        <v>21</v>
      </c>
      <c r="M39" s="80">
        <v>1511</v>
      </c>
      <c r="N39" s="81">
        <v>1277</v>
      </c>
      <c r="O39" s="66">
        <v>1383</v>
      </c>
      <c r="P39" s="83">
        <f t="shared" si="9"/>
        <v>0.6666666666666666</v>
      </c>
      <c r="Q39" s="84">
        <f t="shared" si="6"/>
        <v>1.5</v>
      </c>
      <c r="R39" s="84">
        <f t="shared" si="10"/>
        <v>1</v>
      </c>
      <c r="S39" s="84">
        <f t="shared" si="11"/>
        <v>1.2727272727272727</v>
      </c>
      <c r="T39" s="84">
        <f t="shared" si="12"/>
        <v>1</v>
      </c>
      <c r="U39" s="84">
        <f t="shared" si="7"/>
        <v>0.75</v>
      </c>
      <c r="V39" s="215">
        <f t="shared" si="13"/>
        <v>1</v>
      </c>
      <c r="W39" s="86">
        <f t="shared" si="8"/>
        <v>1.1081081081081081</v>
      </c>
      <c r="X39" s="84">
        <v>0.5675675675675675</v>
      </c>
      <c r="Y39" s="68">
        <v>0.5675675675675675</v>
      </c>
      <c r="Z39" s="142">
        <v>0.4981866139136169</v>
      </c>
      <c r="AA39" s="143">
        <v>0.42214876</v>
      </c>
      <c r="AB39" s="58">
        <v>0.457492557</v>
      </c>
    </row>
    <row r="40" spans="1:28" s="145" customFormat="1" ht="13.5" customHeight="1">
      <c r="A40" s="402"/>
      <c r="B40" s="129" t="s">
        <v>35</v>
      </c>
      <c r="C40" s="74">
        <v>4</v>
      </c>
      <c r="D40" s="75">
        <v>11</v>
      </c>
      <c r="E40" s="75">
        <v>3</v>
      </c>
      <c r="F40" s="75">
        <v>19</v>
      </c>
      <c r="G40" s="75">
        <v>1</v>
      </c>
      <c r="H40" s="75">
        <v>1</v>
      </c>
      <c r="I40" s="76">
        <v>9</v>
      </c>
      <c r="J40" s="25">
        <f t="shared" si="5"/>
        <v>48</v>
      </c>
      <c r="K40" s="75">
        <v>13</v>
      </c>
      <c r="L40" s="53">
        <v>27</v>
      </c>
      <c r="M40" s="74">
        <v>1676</v>
      </c>
      <c r="N40" s="75">
        <v>1267</v>
      </c>
      <c r="O40" s="30">
        <v>1700</v>
      </c>
      <c r="P40" s="31">
        <f t="shared" si="9"/>
        <v>1.3333333333333333</v>
      </c>
      <c r="Q40" s="32">
        <f t="shared" si="6"/>
        <v>1.8333333333333333</v>
      </c>
      <c r="R40" s="32">
        <f t="shared" si="10"/>
        <v>0.6</v>
      </c>
      <c r="S40" s="32">
        <f t="shared" si="11"/>
        <v>1.7272727272727273</v>
      </c>
      <c r="T40" s="32">
        <f t="shared" si="12"/>
        <v>0.25</v>
      </c>
      <c r="U40" s="32">
        <f t="shared" si="7"/>
        <v>0.25</v>
      </c>
      <c r="V40" s="33">
        <f t="shared" si="13"/>
        <v>2.25</v>
      </c>
      <c r="W40" s="34">
        <f t="shared" si="8"/>
        <v>1.2972972972972974</v>
      </c>
      <c r="X40" s="32">
        <v>0.35135135135135137</v>
      </c>
      <c r="Y40" s="55">
        <v>0.7297297297297297</v>
      </c>
      <c r="Z40" s="131">
        <v>0.5535006605019815</v>
      </c>
      <c r="AA40" s="132">
        <v>0.417462932</v>
      </c>
      <c r="AB40" s="37">
        <v>0.561241334</v>
      </c>
    </row>
    <row r="41" spans="1:28" s="145" customFormat="1" ht="13.5" customHeight="1">
      <c r="A41" s="402"/>
      <c r="B41" s="129" t="s">
        <v>36</v>
      </c>
      <c r="C41" s="74">
        <v>0</v>
      </c>
      <c r="D41" s="75">
        <v>10</v>
      </c>
      <c r="E41" s="75">
        <v>1</v>
      </c>
      <c r="F41" s="75">
        <v>5</v>
      </c>
      <c r="G41" s="75">
        <v>0</v>
      </c>
      <c r="H41" s="75">
        <v>2</v>
      </c>
      <c r="I41" s="76">
        <v>6</v>
      </c>
      <c r="J41" s="25">
        <f t="shared" si="5"/>
        <v>24</v>
      </c>
      <c r="K41" s="75">
        <v>26</v>
      </c>
      <c r="L41" s="53">
        <v>22</v>
      </c>
      <c r="M41" s="74">
        <v>1481</v>
      </c>
      <c r="N41" s="75">
        <v>1390</v>
      </c>
      <c r="O41" s="30">
        <v>1404</v>
      </c>
      <c r="P41" s="31">
        <f t="shared" si="9"/>
        <v>0</v>
      </c>
      <c r="Q41" s="32">
        <f t="shared" si="6"/>
        <v>1.6666666666666667</v>
      </c>
      <c r="R41" s="32">
        <f t="shared" si="10"/>
        <v>0.2</v>
      </c>
      <c r="S41" s="32">
        <f t="shared" si="11"/>
        <v>0.45454545454545453</v>
      </c>
      <c r="T41" s="32">
        <f t="shared" si="12"/>
        <v>0</v>
      </c>
      <c r="U41" s="32">
        <f t="shared" si="7"/>
        <v>0.5</v>
      </c>
      <c r="V41" s="33">
        <f t="shared" si="13"/>
        <v>1.5</v>
      </c>
      <c r="W41" s="34">
        <f t="shared" si="8"/>
        <v>0.6486486486486487</v>
      </c>
      <c r="X41" s="32">
        <v>0.7027027027027027</v>
      </c>
      <c r="Y41" s="55">
        <v>0.5945945945945946</v>
      </c>
      <c r="Z41" s="131">
        <v>0.49088498508452105</v>
      </c>
      <c r="AA41" s="132">
        <v>0.457387298</v>
      </c>
      <c r="AB41" s="37">
        <v>0.466290269</v>
      </c>
    </row>
    <row r="42" spans="1:28" s="145" customFormat="1" ht="13.5" customHeight="1">
      <c r="A42" s="402"/>
      <c r="B42" s="129" t="s">
        <v>37</v>
      </c>
      <c r="C42" s="74">
        <v>1</v>
      </c>
      <c r="D42" s="75">
        <v>5</v>
      </c>
      <c r="E42" s="75">
        <v>4</v>
      </c>
      <c r="F42" s="75">
        <v>4</v>
      </c>
      <c r="G42" s="75">
        <v>3</v>
      </c>
      <c r="H42" s="75">
        <v>1</v>
      </c>
      <c r="I42" s="76">
        <v>4</v>
      </c>
      <c r="J42" s="25">
        <f t="shared" si="5"/>
        <v>22</v>
      </c>
      <c r="K42" s="75">
        <v>18</v>
      </c>
      <c r="L42" s="53">
        <v>21</v>
      </c>
      <c r="M42" s="74">
        <v>1542</v>
      </c>
      <c r="N42" s="75">
        <v>1196</v>
      </c>
      <c r="O42" s="30">
        <v>1252</v>
      </c>
      <c r="P42" s="31">
        <f t="shared" si="9"/>
        <v>0.3333333333333333</v>
      </c>
      <c r="Q42" s="32">
        <f t="shared" si="6"/>
        <v>0.8333333333333334</v>
      </c>
      <c r="R42" s="32">
        <f t="shared" si="10"/>
        <v>0.8</v>
      </c>
      <c r="S42" s="32">
        <f t="shared" si="11"/>
        <v>0.36363636363636365</v>
      </c>
      <c r="T42" s="32">
        <f t="shared" si="12"/>
        <v>0.75</v>
      </c>
      <c r="U42" s="32">
        <f t="shared" si="7"/>
        <v>0.25</v>
      </c>
      <c r="V42" s="33">
        <f t="shared" si="13"/>
        <v>1</v>
      </c>
      <c r="W42" s="34">
        <f t="shared" si="8"/>
        <v>0.5945945945945946</v>
      </c>
      <c r="X42" s="32">
        <v>0.4864864864864865</v>
      </c>
      <c r="Y42" s="55">
        <v>0.5675675675675675</v>
      </c>
      <c r="Z42" s="131">
        <v>0.5104270109235353</v>
      </c>
      <c r="AA42" s="132">
        <v>0.398932622</v>
      </c>
      <c r="AB42" s="37">
        <v>0.415119363</v>
      </c>
    </row>
    <row r="43" spans="1:28" s="145" customFormat="1" ht="13.5" customHeight="1">
      <c r="A43" s="402"/>
      <c r="B43" s="134" t="s">
        <v>38</v>
      </c>
      <c r="C43" s="77">
        <v>1</v>
      </c>
      <c r="D43" s="78">
        <v>8</v>
      </c>
      <c r="E43" s="78">
        <v>3</v>
      </c>
      <c r="F43" s="78">
        <v>5</v>
      </c>
      <c r="G43" s="78">
        <v>0</v>
      </c>
      <c r="H43" s="78">
        <v>1</v>
      </c>
      <c r="I43" s="79">
        <v>5</v>
      </c>
      <c r="J43" s="39">
        <f t="shared" si="5"/>
        <v>23</v>
      </c>
      <c r="K43" s="78">
        <v>15</v>
      </c>
      <c r="L43" s="60">
        <v>19</v>
      </c>
      <c r="M43" s="77">
        <v>1650</v>
      </c>
      <c r="N43" s="78">
        <v>1329</v>
      </c>
      <c r="O43" s="44">
        <v>1471</v>
      </c>
      <c r="P43" s="45">
        <f t="shared" si="9"/>
        <v>0.3333333333333333</v>
      </c>
      <c r="Q43" s="46">
        <f t="shared" si="6"/>
        <v>1.3333333333333333</v>
      </c>
      <c r="R43" s="46">
        <f t="shared" si="10"/>
        <v>0.6</v>
      </c>
      <c r="S43" s="46">
        <f t="shared" si="11"/>
        <v>0.45454545454545453</v>
      </c>
      <c r="T43" s="46">
        <f t="shared" si="12"/>
        <v>0</v>
      </c>
      <c r="U43" s="46">
        <f t="shared" si="7"/>
        <v>0.25</v>
      </c>
      <c r="V43" s="47">
        <f t="shared" si="13"/>
        <v>1.25</v>
      </c>
      <c r="W43" s="48">
        <f t="shared" si="8"/>
        <v>0.6216216216216216</v>
      </c>
      <c r="X43" s="46">
        <v>0.40540540540540543</v>
      </c>
      <c r="Y43" s="62">
        <v>0.5135135135135135</v>
      </c>
      <c r="Z43" s="136">
        <v>0.5449141347424042</v>
      </c>
      <c r="AA43" s="137">
        <v>0.438324538</v>
      </c>
      <c r="AB43" s="51">
        <v>0.486763733</v>
      </c>
    </row>
    <row r="44" spans="1:28" s="145" customFormat="1" ht="13.5" customHeight="1">
      <c r="A44" s="402">
        <v>10</v>
      </c>
      <c r="B44" s="139" t="s">
        <v>39</v>
      </c>
      <c r="C44" s="80">
        <v>1</v>
      </c>
      <c r="D44" s="81">
        <v>2</v>
      </c>
      <c r="E44" s="81">
        <v>1</v>
      </c>
      <c r="F44" s="81">
        <v>6</v>
      </c>
      <c r="G44" s="81">
        <v>1</v>
      </c>
      <c r="H44" s="81">
        <v>0</v>
      </c>
      <c r="I44" s="82">
        <v>1</v>
      </c>
      <c r="J44" s="212">
        <f t="shared" si="5"/>
        <v>12</v>
      </c>
      <c r="K44" s="81">
        <v>12</v>
      </c>
      <c r="L44" s="65">
        <v>27</v>
      </c>
      <c r="M44" s="80">
        <v>1734</v>
      </c>
      <c r="N44" s="81">
        <v>1650</v>
      </c>
      <c r="O44" s="66">
        <v>1194</v>
      </c>
      <c r="P44" s="83">
        <f t="shared" si="9"/>
        <v>0.3333333333333333</v>
      </c>
      <c r="Q44" s="84">
        <f t="shared" si="6"/>
        <v>0.3333333333333333</v>
      </c>
      <c r="R44" s="84">
        <f t="shared" si="10"/>
        <v>0.2</v>
      </c>
      <c r="S44" s="84">
        <f t="shared" si="11"/>
        <v>0.5454545454545454</v>
      </c>
      <c r="T44" s="84">
        <f t="shared" si="12"/>
        <v>0.25</v>
      </c>
      <c r="U44" s="84">
        <f t="shared" si="7"/>
        <v>0</v>
      </c>
      <c r="V44" s="85">
        <f t="shared" si="13"/>
        <v>0.25</v>
      </c>
      <c r="W44" s="86">
        <f t="shared" si="8"/>
        <v>0.32432432432432434</v>
      </c>
      <c r="X44" s="84">
        <v>0.32432432432432434</v>
      </c>
      <c r="Y44" s="68">
        <v>0.7297297297297297</v>
      </c>
      <c r="Z44" s="142">
        <v>0.5755061400597411</v>
      </c>
      <c r="AA44" s="143">
        <v>0.542049934</v>
      </c>
      <c r="AB44" s="58">
        <v>0.394580304</v>
      </c>
    </row>
    <row r="45" spans="1:28" s="145" customFormat="1" ht="13.5" customHeight="1">
      <c r="A45" s="402"/>
      <c r="B45" s="129" t="s">
        <v>40</v>
      </c>
      <c r="C45" s="74">
        <v>6</v>
      </c>
      <c r="D45" s="75">
        <v>9</v>
      </c>
      <c r="E45" s="75">
        <v>1</v>
      </c>
      <c r="F45" s="75">
        <v>5</v>
      </c>
      <c r="G45" s="75">
        <v>0</v>
      </c>
      <c r="H45" s="75">
        <v>2</v>
      </c>
      <c r="I45" s="76">
        <v>12</v>
      </c>
      <c r="J45" s="25">
        <f t="shared" si="5"/>
        <v>35</v>
      </c>
      <c r="K45" s="75">
        <v>12</v>
      </c>
      <c r="L45" s="53">
        <v>15</v>
      </c>
      <c r="M45" s="74">
        <v>2323</v>
      </c>
      <c r="N45" s="75">
        <v>1204</v>
      </c>
      <c r="O45" s="30">
        <v>1692</v>
      </c>
      <c r="P45" s="31">
        <f t="shared" si="9"/>
        <v>2</v>
      </c>
      <c r="Q45" s="32">
        <f t="shared" si="6"/>
        <v>1.5</v>
      </c>
      <c r="R45" s="32">
        <f t="shared" si="10"/>
        <v>0.2</v>
      </c>
      <c r="S45" s="32">
        <f t="shared" si="11"/>
        <v>0.45454545454545453</v>
      </c>
      <c r="T45" s="32">
        <f t="shared" si="12"/>
        <v>0</v>
      </c>
      <c r="U45" s="32">
        <f t="shared" si="7"/>
        <v>0.5</v>
      </c>
      <c r="V45" s="216">
        <f t="shared" si="13"/>
        <v>3</v>
      </c>
      <c r="W45" s="34">
        <f t="shared" si="8"/>
        <v>0.9459459459459459</v>
      </c>
      <c r="X45" s="32">
        <v>0.32432432432432434</v>
      </c>
      <c r="Y45" s="55">
        <v>0.40540540540540543</v>
      </c>
      <c r="Z45" s="131">
        <v>0.7656558998022412</v>
      </c>
      <c r="AA45" s="132">
        <v>0.397228637</v>
      </c>
      <c r="AB45" s="37">
        <v>0.5625</v>
      </c>
    </row>
    <row r="46" spans="1:28" s="145" customFormat="1" ht="13.5" customHeight="1">
      <c r="A46" s="402"/>
      <c r="B46" s="129" t="s">
        <v>41</v>
      </c>
      <c r="C46" s="74">
        <v>2</v>
      </c>
      <c r="D46" s="75">
        <v>8</v>
      </c>
      <c r="E46" s="75">
        <v>3</v>
      </c>
      <c r="F46" s="75">
        <v>4</v>
      </c>
      <c r="G46" s="75">
        <v>4</v>
      </c>
      <c r="H46" s="75">
        <v>0</v>
      </c>
      <c r="I46" s="76">
        <v>1</v>
      </c>
      <c r="J46" s="25">
        <f t="shared" si="5"/>
        <v>22</v>
      </c>
      <c r="K46" s="75">
        <v>16</v>
      </c>
      <c r="L46" s="53">
        <v>33</v>
      </c>
      <c r="M46" s="74">
        <v>2106</v>
      </c>
      <c r="N46" s="75">
        <v>1631</v>
      </c>
      <c r="O46" s="30">
        <v>2081</v>
      </c>
      <c r="P46" s="31">
        <f t="shared" si="9"/>
        <v>0.6666666666666666</v>
      </c>
      <c r="Q46" s="32">
        <f t="shared" si="6"/>
        <v>1.3333333333333333</v>
      </c>
      <c r="R46" s="32">
        <f t="shared" si="10"/>
        <v>0.6</v>
      </c>
      <c r="S46" s="32">
        <f t="shared" si="11"/>
        <v>0.36363636363636365</v>
      </c>
      <c r="T46" s="32">
        <f t="shared" si="12"/>
        <v>1</v>
      </c>
      <c r="U46" s="32">
        <f t="shared" si="7"/>
        <v>0</v>
      </c>
      <c r="V46" s="216">
        <f t="shared" si="13"/>
        <v>0.25</v>
      </c>
      <c r="W46" s="34">
        <f t="shared" si="8"/>
        <v>0.5945945945945946</v>
      </c>
      <c r="X46" s="32">
        <v>0.43243243243243246</v>
      </c>
      <c r="Y46" s="55">
        <v>0.8918918918918919</v>
      </c>
      <c r="Z46" s="131">
        <v>0.695049504950495</v>
      </c>
      <c r="AA46" s="132">
        <v>0.535808147</v>
      </c>
      <c r="AB46" s="37">
        <v>0.68861681</v>
      </c>
    </row>
    <row r="47" spans="1:28" s="145" customFormat="1" ht="13.5" customHeight="1">
      <c r="A47" s="402"/>
      <c r="B47" s="129" t="s">
        <v>42</v>
      </c>
      <c r="C47" s="74">
        <v>0</v>
      </c>
      <c r="D47" s="75">
        <v>9</v>
      </c>
      <c r="E47" s="75">
        <v>0</v>
      </c>
      <c r="F47" s="75">
        <v>13</v>
      </c>
      <c r="G47" s="75">
        <v>1</v>
      </c>
      <c r="H47" s="75">
        <v>4</v>
      </c>
      <c r="I47" s="76">
        <v>8</v>
      </c>
      <c r="J47" s="25">
        <f t="shared" si="5"/>
        <v>35</v>
      </c>
      <c r="K47" s="75">
        <v>16</v>
      </c>
      <c r="L47" s="53">
        <v>13</v>
      </c>
      <c r="M47" s="74">
        <v>2422</v>
      </c>
      <c r="N47" s="75">
        <v>1946</v>
      </c>
      <c r="O47" s="30">
        <v>2127</v>
      </c>
      <c r="P47" s="31">
        <f t="shared" si="9"/>
        <v>0</v>
      </c>
      <c r="Q47" s="32">
        <f t="shared" si="6"/>
        <v>1.5</v>
      </c>
      <c r="R47" s="32">
        <f t="shared" si="10"/>
        <v>0</v>
      </c>
      <c r="S47" s="32">
        <f t="shared" si="11"/>
        <v>1.1818181818181819</v>
      </c>
      <c r="T47" s="32">
        <f t="shared" si="12"/>
        <v>0.25</v>
      </c>
      <c r="U47" s="32">
        <f t="shared" si="7"/>
        <v>1</v>
      </c>
      <c r="V47" s="216">
        <f t="shared" si="13"/>
        <v>2</v>
      </c>
      <c r="W47" s="34">
        <f t="shared" si="8"/>
        <v>0.9459459459459459</v>
      </c>
      <c r="X47" s="32">
        <v>0.43243243243243246</v>
      </c>
      <c r="Y47" s="55">
        <v>0.35135135135135137</v>
      </c>
      <c r="Z47" s="131">
        <v>0.7990762124711316</v>
      </c>
      <c r="AA47" s="132">
        <v>0.639500493</v>
      </c>
      <c r="AB47" s="37">
        <v>0.705004972</v>
      </c>
    </row>
    <row r="48" spans="1:28" s="145" customFormat="1" ht="13.5" customHeight="1">
      <c r="A48" s="402">
        <v>11</v>
      </c>
      <c r="B48" s="139" t="s">
        <v>43</v>
      </c>
      <c r="C48" s="80">
        <v>4</v>
      </c>
      <c r="D48" s="81">
        <v>13</v>
      </c>
      <c r="E48" s="81">
        <v>1</v>
      </c>
      <c r="F48" s="81">
        <v>5</v>
      </c>
      <c r="G48" s="81">
        <v>1</v>
      </c>
      <c r="H48" s="81">
        <v>0</v>
      </c>
      <c r="I48" s="82">
        <v>2</v>
      </c>
      <c r="J48" s="212">
        <f t="shared" si="5"/>
        <v>26</v>
      </c>
      <c r="K48" s="81">
        <v>30</v>
      </c>
      <c r="L48" s="65">
        <v>48</v>
      </c>
      <c r="M48" s="80">
        <v>2885</v>
      </c>
      <c r="N48" s="81">
        <v>2062</v>
      </c>
      <c r="O48" s="66">
        <v>2699</v>
      </c>
      <c r="P48" s="83">
        <f t="shared" si="9"/>
        <v>1.3333333333333333</v>
      </c>
      <c r="Q48" s="84">
        <f t="shared" si="6"/>
        <v>2.1666666666666665</v>
      </c>
      <c r="R48" s="84">
        <f t="shared" si="10"/>
        <v>0.2</v>
      </c>
      <c r="S48" s="84">
        <f t="shared" si="11"/>
        <v>0.45454545454545453</v>
      </c>
      <c r="T48" s="84">
        <f t="shared" si="12"/>
        <v>0.25</v>
      </c>
      <c r="U48" s="84">
        <f t="shared" si="7"/>
        <v>0</v>
      </c>
      <c r="V48" s="215">
        <f t="shared" si="13"/>
        <v>0.5</v>
      </c>
      <c r="W48" s="86">
        <f t="shared" si="8"/>
        <v>0.7027027027027027</v>
      </c>
      <c r="X48" s="84">
        <v>0.8108108108108109</v>
      </c>
      <c r="Y48" s="68">
        <v>1.2972972972972974</v>
      </c>
      <c r="Z48" s="142">
        <v>0.9505766062602965</v>
      </c>
      <c r="AA48" s="143">
        <v>0.680752724</v>
      </c>
      <c r="AB48" s="58">
        <v>0.89637994</v>
      </c>
    </row>
    <row r="49" spans="1:28" s="145" customFormat="1" ht="13.5" customHeight="1">
      <c r="A49" s="402"/>
      <c r="B49" s="129" t="s">
        <v>44</v>
      </c>
      <c r="C49" s="74">
        <v>3</v>
      </c>
      <c r="D49" s="75">
        <v>14</v>
      </c>
      <c r="E49" s="75">
        <v>2</v>
      </c>
      <c r="F49" s="75">
        <v>19</v>
      </c>
      <c r="G49" s="75">
        <v>1</v>
      </c>
      <c r="H49" s="75">
        <v>5</v>
      </c>
      <c r="I49" s="76">
        <v>12</v>
      </c>
      <c r="J49" s="25">
        <f t="shared" si="5"/>
        <v>56</v>
      </c>
      <c r="K49" s="75">
        <v>27</v>
      </c>
      <c r="L49" s="76">
        <v>42</v>
      </c>
      <c r="M49" s="74">
        <v>3860</v>
      </c>
      <c r="N49" s="75">
        <v>2653</v>
      </c>
      <c r="O49" s="30">
        <v>2656</v>
      </c>
      <c r="P49" s="31">
        <f t="shared" si="9"/>
        <v>1</v>
      </c>
      <c r="Q49" s="32">
        <f t="shared" si="6"/>
        <v>2.3333333333333335</v>
      </c>
      <c r="R49" s="32">
        <f t="shared" si="10"/>
        <v>0.4</v>
      </c>
      <c r="S49" s="32">
        <f t="shared" si="11"/>
        <v>1.7272727272727273</v>
      </c>
      <c r="T49" s="32">
        <f t="shared" si="12"/>
        <v>0.25</v>
      </c>
      <c r="U49" s="32">
        <f t="shared" si="7"/>
        <v>1.25</v>
      </c>
      <c r="V49" s="33">
        <f t="shared" si="13"/>
        <v>3</v>
      </c>
      <c r="W49" s="34">
        <f t="shared" si="8"/>
        <v>1.5135135135135136</v>
      </c>
      <c r="X49" s="32">
        <v>0.7297297297297297</v>
      </c>
      <c r="Y49" s="55">
        <v>1.135135135135135</v>
      </c>
      <c r="Z49" s="131">
        <v>1.2705727452271232</v>
      </c>
      <c r="AA49" s="132">
        <v>0.872123603</v>
      </c>
      <c r="AB49" s="37">
        <v>0.877146631</v>
      </c>
    </row>
    <row r="50" spans="1:28" s="145" customFormat="1" ht="13.5" customHeight="1">
      <c r="A50" s="402"/>
      <c r="B50" s="129" t="s">
        <v>45</v>
      </c>
      <c r="C50" s="74">
        <v>3</v>
      </c>
      <c r="D50" s="75">
        <v>13</v>
      </c>
      <c r="E50" s="75">
        <v>1</v>
      </c>
      <c r="F50" s="75">
        <v>13</v>
      </c>
      <c r="G50" s="75">
        <v>0</v>
      </c>
      <c r="H50" s="75">
        <v>6</v>
      </c>
      <c r="I50" s="76">
        <v>6</v>
      </c>
      <c r="J50" s="25">
        <f t="shared" si="5"/>
        <v>42</v>
      </c>
      <c r="K50" s="75">
        <v>31</v>
      </c>
      <c r="L50" s="76">
        <v>79</v>
      </c>
      <c r="M50" s="74">
        <v>4242</v>
      </c>
      <c r="N50" s="75">
        <v>2835</v>
      </c>
      <c r="O50" s="130">
        <v>3896</v>
      </c>
      <c r="P50" s="31">
        <f t="shared" si="9"/>
        <v>1</v>
      </c>
      <c r="Q50" s="32">
        <f t="shared" si="6"/>
        <v>2.1666666666666665</v>
      </c>
      <c r="R50" s="32">
        <f t="shared" si="10"/>
        <v>0.2</v>
      </c>
      <c r="S50" s="32">
        <f t="shared" si="11"/>
        <v>1.1818181818181819</v>
      </c>
      <c r="T50" s="32">
        <f t="shared" si="12"/>
        <v>0</v>
      </c>
      <c r="U50" s="32">
        <f t="shared" si="7"/>
        <v>1.5</v>
      </c>
      <c r="V50" s="33">
        <f t="shared" si="13"/>
        <v>1.5</v>
      </c>
      <c r="W50" s="34">
        <f t="shared" si="8"/>
        <v>1.135135135135135</v>
      </c>
      <c r="X50" s="32">
        <v>0.8378378378378378</v>
      </c>
      <c r="Y50" s="55">
        <v>2.135135135135135</v>
      </c>
      <c r="Z50" s="131">
        <v>1.4032418127687727</v>
      </c>
      <c r="AA50" s="132">
        <v>0.932259125</v>
      </c>
      <c r="AB50" s="133">
        <v>1.28963919</v>
      </c>
    </row>
    <row r="51" spans="1:28" s="145" customFormat="1" ht="13.5" customHeight="1">
      <c r="A51" s="402"/>
      <c r="B51" s="129" t="s">
        <v>46</v>
      </c>
      <c r="C51" s="74">
        <v>1</v>
      </c>
      <c r="D51" s="75">
        <v>19</v>
      </c>
      <c r="E51" s="75">
        <v>3</v>
      </c>
      <c r="F51" s="75">
        <v>12</v>
      </c>
      <c r="G51" s="75">
        <v>5</v>
      </c>
      <c r="H51" s="75">
        <v>5</v>
      </c>
      <c r="I51" s="76">
        <v>12</v>
      </c>
      <c r="J51" s="25">
        <f t="shared" si="5"/>
        <v>57</v>
      </c>
      <c r="K51" s="75">
        <v>34</v>
      </c>
      <c r="L51" s="76">
        <v>52</v>
      </c>
      <c r="M51" s="74">
        <v>5439</v>
      </c>
      <c r="N51" s="75">
        <v>3175</v>
      </c>
      <c r="O51" s="130">
        <v>3949</v>
      </c>
      <c r="P51" s="31">
        <f t="shared" si="9"/>
        <v>0.3333333333333333</v>
      </c>
      <c r="Q51" s="32">
        <f t="shared" si="6"/>
        <v>3.1666666666666665</v>
      </c>
      <c r="R51" s="32">
        <f t="shared" si="10"/>
        <v>0.6</v>
      </c>
      <c r="S51" s="32">
        <f t="shared" si="11"/>
        <v>1.0909090909090908</v>
      </c>
      <c r="T51" s="32">
        <f t="shared" si="12"/>
        <v>1.25</v>
      </c>
      <c r="U51" s="32">
        <f t="shared" si="7"/>
        <v>1.25</v>
      </c>
      <c r="V51" s="33">
        <f t="shared" si="13"/>
        <v>3</v>
      </c>
      <c r="W51" s="34">
        <f t="shared" si="8"/>
        <v>1.5405405405405406</v>
      </c>
      <c r="X51" s="32">
        <v>0.918918918918919</v>
      </c>
      <c r="Y51" s="33">
        <v>1.4054054054054055</v>
      </c>
      <c r="Z51" s="131">
        <v>1.7903225806451613</v>
      </c>
      <c r="AA51" s="132">
        <v>1.0485469</v>
      </c>
      <c r="AB51" s="133">
        <v>1.30978441</v>
      </c>
    </row>
    <row r="52" spans="1:28" s="145" customFormat="1" ht="13.5" customHeight="1">
      <c r="A52" s="402">
        <v>12</v>
      </c>
      <c r="B52" s="139" t="s">
        <v>47</v>
      </c>
      <c r="C52" s="80">
        <v>2</v>
      </c>
      <c r="D52" s="81">
        <v>16</v>
      </c>
      <c r="E52" s="81">
        <v>3</v>
      </c>
      <c r="F52" s="81">
        <v>28</v>
      </c>
      <c r="G52" s="81">
        <v>5</v>
      </c>
      <c r="H52" s="81">
        <v>19</v>
      </c>
      <c r="I52" s="82">
        <v>9</v>
      </c>
      <c r="J52" s="212">
        <f t="shared" si="5"/>
        <v>82</v>
      </c>
      <c r="K52" s="81">
        <v>61</v>
      </c>
      <c r="L52" s="82">
        <v>102</v>
      </c>
      <c r="M52" s="80">
        <v>6524</v>
      </c>
      <c r="N52" s="81">
        <v>3387</v>
      </c>
      <c r="O52" s="141">
        <v>5109</v>
      </c>
      <c r="P52" s="83">
        <f t="shared" si="9"/>
        <v>0.6666666666666666</v>
      </c>
      <c r="Q52" s="84">
        <f t="shared" si="6"/>
        <v>2.6666666666666665</v>
      </c>
      <c r="R52" s="84">
        <f t="shared" si="10"/>
        <v>0.6</v>
      </c>
      <c r="S52" s="84">
        <f t="shared" si="11"/>
        <v>2.5454545454545454</v>
      </c>
      <c r="T52" s="84">
        <f t="shared" si="12"/>
        <v>1.25</v>
      </c>
      <c r="U52" s="84">
        <f t="shared" si="7"/>
        <v>4.75</v>
      </c>
      <c r="V52" s="85">
        <f t="shared" si="13"/>
        <v>2.25</v>
      </c>
      <c r="W52" s="86">
        <f t="shared" si="8"/>
        <v>2.2162162162162162</v>
      </c>
      <c r="X52" s="84">
        <v>1.6486486486486487</v>
      </c>
      <c r="Y52" s="85">
        <v>2.7567567567567566</v>
      </c>
      <c r="Z52" s="142">
        <v>2.1524249422632793</v>
      </c>
      <c r="AA52" s="143">
        <v>1.11268068</v>
      </c>
      <c r="AB52" s="144">
        <v>1.69060225</v>
      </c>
    </row>
    <row r="53" spans="1:28" s="145" customFormat="1" ht="13.5" customHeight="1">
      <c r="A53" s="402"/>
      <c r="B53" s="129" t="s">
        <v>48</v>
      </c>
      <c r="C53" s="74">
        <v>3</v>
      </c>
      <c r="D53" s="75">
        <v>22</v>
      </c>
      <c r="E53" s="75">
        <v>7</v>
      </c>
      <c r="F53" s="75">
        <v>23</v>
      </c>
      <c r="G53" s="75">
        <v>10</v>
      </c>
      <c r="H53" s="75">
        <v>12</v>
      </c>
      <c r="I53" s="76">
        <v>16</v>
      </c>
      <c r="J53" s="25">
        <f t="shared" si="5"/>
        <v>93</v>
      </c>
      <c r="K53" s="75">
        <v>45</v>
      </c>
      <c r="L53" s="76">
        <v>78</v>
      </c>
      <c r="M53" s="74">
        <v>6786</v>
      </c>
      <c r="N53" s="75">
        <v>4089</v>
      </c>
      <c r="O53" s="130">
        <v>5281</v>
      </c>
      <c r="P53" s="31">
        <f t="shared" si="9"/>
        <v>1</v>
      </c>
      <c r="Q53" s="32">
        <f t="shared" si="6"/>
        <v>3.6666666666666665</v>
      </c>
      <c r="R53" s="32">
        <f t="shared" si="10"/>
        <v>1.4</v>
      </c>
      <c r="S53" s="32">
        <f t="shared" si="11"/>
        <v>2.090909090909091</v>
      </c>
      <c r="T53" s="32">
        <f t="shared" si="12"/>
        <v>2.5</v>
      </c>
      <c r="U53" s="32">
        <f t="shared" si="7"/>
        <v>3</v>
      </c>
      <c r="V53" s="216">
        <f t="shared" si="13"/>
        <v>4</v>
      </c>
      <c r="W53" s="34">
        <f t="shared" si="8"/>
        <v>2.5135135135135136</v>
      </c>
      <c r="X53" s="32">
        <v>1.2162162162162162</v>
      </c>
      <c r="Y53" s="33">
        <v>2.108108108108108</v>
      </c>
      <c r="Z53" s="131">
        <v>2.23150279513318</v>
      </c>
      <c r="AA53" s="132">
        <v>1.34462348</v>
      </c>
      <c r="AB53" s="133">
        <v>1.74118035</v>
      </c>
    </row>
    <row r="54" spans="1:28" s="145" customFormat="1" ht="13.5" customHeight="1">
      <c r="A54" s="402"/>
      <c r="B54" s="129" t="s">
        <v>49</v>
      </c>
      <c r="C54" s="74">
        <v>9</v>
      </c>
      <c r="D54" s="75">
        <v>19</v>
      </c>
      <c r="E54" s="75">
        <v>9</v>
      </c>
      <c r="F54" s="75">
        <v>45</v>
      </c>
      <c r="G54" s="75">
        <v>5</v>
      </c>
      <c r="H54" s="75">
        <v>9</v>
      </c>
      <c r="I54" s="76">
        <v>11</v>
      </c>
      <c r="J54" s="25">
        <f t="shared" si="5"/>
        <v>107</v>
      </c>
      <c r="K54" s="75">
        <v>48</v>
      </c>
      <c r="L54" s="76">
        <v>122</v>
      </c>
      <c r="M54" s="74">
        <v>7756</v>
      </c>
      <c r="N54" s="75">
        <v>4061</v>
      </c>
      <c r="O54" s="130">
        <v>6325</v>
      </c>
      <c r="P54" s="31">
        <f t="shared" si="9"/>
        <v>3</v>
      </c>
      <c r="Q54" s="32">
        <f t="shared" si="6"/>
        <v>3.1666666666666665</v>
      </c>
      <c r="R54" s="32">
        <f t="shared" si="10"/>
        <v>1.8</v>
      </c>
      <c r="S54" s="32">
        <f t="shared" si="11"/>
        <v>4.090909090909091</v>
      </c>
      <c r="T54" s="32">
        <f t="shared" si="12"/>
        <v>1.25</v>
      </c>
      <c r="U54" s="32">
        <f t="shared" si="7"/>
        <v>2.25</v>
      </c>
      <c r="V54" s="33">
        <f t="shared" si="13"/>
        <v>2.75</v>
      </c>
      <c r="W54" s="34">
        <f t="shared" si="8"/>
        <v>2.891891891891892</v>
      </c>
      <c r="X54" s="32">
        <v>1.2972972972972974</v>
      </c>
      <c r="Y54" s="33">
        <v>3.2972972972972974</v>
      </c>
      <c r="Z54" s="131">
        <v>2.550476816836567</v>
      </c>
      <c r="AA54" s="132">
        <v>1.33497699</v>
      </c>
      <c r="AB54" s="133">
        <v>2.08677004</v>
      </c>
    </row>
    <row r="55" spans="1:28" s="145" customFormat="1" ht="13.5" customHeight="1">
      <c r="A55" s="402"/>
      <c r="B55" s="129" t="s">
        <v>50</v>
      </c>
      <c r="C55" s="74">
        <v>6</v>
      </c>
      <c r="D55" s="75">
        <v>17</v>
      </c>
      <c r="E55" s="75">
        <v>10</v>
      </c>
      <c r="F55" s="75">
        <v>26</v>
      </c>
      <c r="G55" s="75">
        <v>11</v>
      </c>
      <c r="H55" s="75">
        <v>12</v>
      </c>
      <c r="I55" s="76">
        <v>18</v>
      </c>
      <c r="J55" s="25">
        <f t="shared" si="5"/>
        <v>100</v>
      </c>
      <c r="K55" s="75">
        <v>46</v>
      </c>
      <c r="L55" s="76">
        <v>99</v>
      </c>
      <c r="M55" s="74">
        <v>8024</v>
      </c>
      <c r="N55" s="75">
        <v>4659</v>
      </c>
      <c r="O55" s="130">
        <v>6898</v>
      </c>
      <c r="P55" s="31">
        <f t="shared" si="9"/>
        <v>2</v>
      </c>
      <c r="Q55" s="32">
        <f t="shared" si="6"/>
        <v>2.8333333333333335</v>
      </c>
      <c r="R55" s="32">
        <f t="shared" si="10"/>
        <v>2</v>
      </c>
      <c r="S55" s="32">
        <f t="shared" si="11"/>
        <v>2.3636363636363638</v>
      </c>
      <c r="T55" s="32">
        <f t="shared" si="12"/>
        <v>2.75</v>
      </c>
      <c r="U55" s="32">
        <f t="shared" si="7"/>
        <v>3</v>
      </c>
      <c r="V55" s="33">
        <f t="shared" si="13"/>
        <v>4.5</v>
      </c>
      <c r="W55" s="34">
        <f t="shared" si="8"/>
        <v>2.7027027027027026</v>
      </c>
      <c r="X55" s="32">
        <v>1.2432432432432432</v>
      </c>
      <c r="Y55" s="33">
        <v>2.675675675675676</v>
      </c>
      <c r="Z55" s="131">
        <v>2.641211323238973</v>
      </c>
      <c r="AA55" s="132">
        <v>1.53256579</v>
      </c>
      <c r="AB55" s="133">
        <v>2.27807133</v>
      </c>
    </row>
    <row r="56" spans="1:28" s="145" customFormat="1" ht="13.5" customHeight="1">
      <c r="A56" s="402"/>
      <c r="B56" s="129" t="s">
        <v>51</v>
      </c>
      <c r="C56" s="74">
        <v>4</v>
      </c>
      <c r="D56" s="75">
        <v>14</v>
      </c>
      <c r="E56" s="75">
        <v>3</v>
      </c>
      <c r="F56" s="75">
        <v>43</v>
      </c>
      <c r="G56" s="75">
        <v>2</v>
      </c>
      <c r="H56" s="75">
        <v>15</v>
      </c>
      <c r="I56" s="76">
        <v>13</v>
      </c>
      <c r="J56" s="25">
        <f t="shared" si="5"/>
        <v>94</v>
      </c>
      <c r="K56" s="75">
        <v>46</v>
      </c>
      <c r="L56" s="76">
        <v>93</v>
      </c>
      <c r="M56" s="74">
        <v>6156</v>
      </c>
      <c r="N56" s="75">
        <v>4465</v>
      </c>
      <c r="O56" s="130">
        <v>7278</v>
      </c>
      <c r="P56" s="31">
        <f t="shared" si="9"/>
        <v>1.3333333333333333</v>
      </c>
      <c r="Q56" s="32">
        <f t="shared" si="6"/>
        <v>2.3333333333333335</v>
      </c>
      <c r="R56" s="32">
        <f t="shared" si="10"/>
        <v>0.6</v>
      </c>
      <c r="S56" s="32">
        <f t="shared" si="11"/>
        <v>3.909090909090909</v>
      </c>
      <c r="T56" s="32">
        <f t="shared" si="12"/>
        <v>0.5</v>
      </c>
      <c r="U56" s="32">
        <f t="shared" si="7"/>
        <v>3.75</v>
      </c>
      <c r="V56" s="33">
        <f t="shared" si="13"/>
        <v>3.25</v>
      </c>
      <c r="W56" s="34">
        <f t="shared" si="8"/>
        <v>2.5405405405405403</v>
      </c>
      <c r="X56" s="32">
        <v>1.2432432432432432</v>
      </c>
      <c r="Y56" s="33">
        <v>2.5135135135135136</v>
      </c>
      <c r="Z56" s="131">
        <v>2.0526842280760254</v>
      </c>
      <c r="AA56" s="132">
        <v>1.46971692</v>
      </c>
      <c r="AB56" s="133">
        <v>2.41633466</v>
      </c>
    </row>
    <row r="57" spans="1:28" s="145" customFormat="1" ht="13.5" customHeight="1">
      <c r="A57" s="417"/>
      <c r="B57" s="325">
        <v>53</v>
      </c>
      <c r="C57" s="347"/>
      <c r="D57" s="326"/>
      <c r="E57" s="326"/>
      <c r="F57" s="326"/>
      <c r="G57" s="326"/>
      <c r="H57" s="326"/>
      <c r="I57" s="327"/>
      <c r="J57" s="250">
        <f t="shared" si="5"/>
        <v>0</v>
      </c>
      <c r="K57" s="29">
        <v>28</v>
      </c>
      <c r="L57" s="327"/>
      <c r="M57" s="347"/>
      <c r="N57" s="29">
        <v>3287</v>
      </c>
      <c r="O57" s="328"/>
      <c r="P57" s="332"/>
      <c r="Q57" s="54"/>
      <c r="R57" s="54"/>
      <c r="S57" s="54"/>
      <c r="T57" s="54"/>
      <c r="U57" s="54"/>
      <c r="V57" s="55"/>
      <c r="W57" s="251">
        <f t="shared" si="8"/>
        <v>0</v>
      </c>
      <c r="X57" s="54">
        <v>0.7567567567567568</v>
      </c>
      <c r="Y57" s="218"/>
      <c r="Z57" s="243"/>
      <c r="AA57" s="36">
        <v>1.10117253</v>
      </c>
      <c r="AB57" s="329"/>
    </row>
    <row r="58" spans="1:28" s="145" customFormat="1" ht="15.75" customHeight="1">
      <c r="A58" s="415" t="s">
        <v>60</v>
      </c>
      <c r="B58" s="416"/>
      <c r="C58" s="87">
        <f>SUM(C5:C57)</f>
        <v>282</v>
      </c>
      <c r="D58" s="88">
        <f aca="true" t="shared" si="14" ref="D58:I58">SUM(D5:D57)</f>
        <v>638</v>
      </c>
      <c r="E58" s="88">
        <f t="shared" si="14"/>
        <v>309</v>
      </c>
      <c r="F58" s="88">
        <f t="shared" si="14"/>
        <v>1488</v>
      </c>
      <c r="G58" s="88">
        <f t="shared" si="14"/>
        <v>319</v>
      </c>
      <c r="H58" s="88">
        <f t="shared" si="14"/>
        <v>281</v>
      </c>
      <c r="I58" s="89">
        <f t="shared" si="14"/>
        <v>453</v>
      </c>
      <c r="J58" s="213">
        <f aca="true" t="shared" si="15" ref="J58:O58">SUM(J5:J57)</f>
        <v>3770</v>
      </c>
      <c r="K58" s="88">
        <f t="shared" si="15"/>
        <v>2677</v>
      </c>
      <c r="L58" s="89">
        <f t="shared" si="15"/>
        <v>3400</v>
      </c>
      <c r="M58" s="87">
        <f t="shared" si="15"/>
        <v>234603</v>
      </c>
      <c r="N58" s="88">
        <f t="shared" si="15"/>
        <v>202732</v>
      </c>
      <c r="O58" s="146">
        <f t="shared" si="15"/>
        <v>224835</v>
      </c>
      <c r="P58" s="93">
        <f aca="true" t="shared" si="16" ref="P58:W58">SUM(P5:P57)</f>
        <v>93.99999999999997</v>
      </c>
      <c r="Q58" s="94">
        <f t="shared" si="16"/>
        <v>106.33333333333333</v>
      </c>
      <c r="R58" s="94">
        <f t="shared" si="16"/>
        <v>61.8</v>
      </c>
      <c r="S58" s="94">
        <f t="shared" si="16"/>
        <v>135.27272727272728</v>
      </c>
      <c r="T58" s="94">
        <f t="shared" si="16"/>
        <v>79.75</v>
      </c>
      <c r="U58" s="94">
        <f t="shared" si="16"/>
        <v>70.25</v>
      </c>
      <c r="V58" s="147">
        <f t="shared" si="16"/>
        <v>113.25</v>
      </c>
      <c r="W58" s="96">
        <f t="shared" si="16"/>
        <v>101.8918918918919</v>
      </c>
      <c r="X58" s="94">
        <f>SUM(X5:X57)</f>
        <v>72.35135135135133</v>
      </c>
      <c r="Y58" s="95">
        <f>SUM(Y5:Y57)</f>
        <v>91.89189189189187</v>
      </c>
      <c r="Z58" s="96">
        <f>SUM(Z5:Z57)</f>
        <v>77.40874545183244</v>
      </c>
      <c r="AA58" s="94">
        <f>SUM(AA5:AA57)</f>
        <v>67.05314662699999</v>
      </c>
      <c r="AB58" s="147">
        <f>SUM(AB5:AB57)</f>
        <v>74.46587796400001</v>
      </c>
    </row>
    <row r="59" spans="2:27" s="10" customFormat="1" ht="13.5" customHeight="1">
      <c r="B59" s="148"/>
      <c r="C59" s="149"/>
      <c r="D59" s="149"/>
      <c r="E59" s="149"/>
      <c r="F59" s="149"/>
      <c r="G59" s="149"/>
      <c r="H59" s="149"/>
      <c r="I59" s="149"/>
      <c r="K59" s="149"/>
      <c r="M59" s="238"/>
      <c r="N59" s="149"/>
      <c r="O59" s="149"/>
      <c r="P59" s="238" t="s">
        <v>109</v>
      </c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ht="12">
      <c r="J60" s="238"/>
    </row>
  </sheetData>
  <sheetProtection/>
  <mergeCells count="21">
    <mergeCell ref="A17:A21"/>
    <mergeCell ref="A22:A25"/>
    <mergeCell ref="A26:A29"/>
    <mergeCell ref="A13:A16"/>
    <mergeCell ref="A5:A8"/>
    <mergeCell ref="A9:A12"/>
    <mergeCell ref="P2:AB2"/>
    <mergeCell ref="C2:O2"/>
    <mergeCell ref="C3:I3"/>
    <mergeCell ref="J3:L3"/>
    <mergeCell ref="P3:V3"/>
    <mergeCell ref="W3:Y3"/>
    <mergeCell ref="Z3:AB3"/>
    <mergeCell ref="M3:O3"/>
    <mergeCell ref="A58:B58"/>
    <mergeCell ref="A30:A34"/>
    <mergeCell ref="A35:A38"/>
    <mergeCell ref="A39:A43"/>
    <mergeCell ref="A44:A47"/>
    <mergeCell ref="A48:A51"/>
    <mergeCell ref="A52:A57"/>
  </mergeCells>
  <printOptions/>
  <pageMargins left="0.3937007874015748" right="0.07874015748031496" top="0.3937007874015748" bottom="0.15748031496062992" header="0.4724409448818898" footer="0.15748031496062992"/>
  <pageSetup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2011-11-21T11:25:37Z</cp:lastPrinted>
  <dcterms:created xsi:type="dcterms:W3CDTF">2004-04-12T06:47:10Z</dcterms:created>
  <dcterms:modified xsi:type="dcterms:W3CDTF">2011-12-19T13:28:49Z</dcterms:modified>
  <cp:category/>
  <cp:version/>
  <cp:contentType/>
  <cp:contentStatus/>
</cp:coreProperties>
</file>