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pref.net-shw.ehime.jp\shares2\長寿介護課\01_長寿政策係\○R8年介護テクノロジー定着支援事業\◎R9要望調査（R9年度予算に向けて）\01県⇒地方局、市町、事業所、施設団体\"/>
    </mc:Choice>
  </mc:AlternateContent>
  <xr:revisionPtr revIDLastSave="0" documentId="13_ncr:1_{E2C3EA59-9301-4394-B96C-470C97CAEF96}" xr6:coauthVersionLast="47" xr6:coauthVersionMax="47" xr10:uidLastSave="{00000000-0000-0000-0000-000000000000}"/>
  <bookViews>
    <workbookView xWindow="-18120" yWindow="-16320" windowWidth="29040" windowHeight="15720" tabRatio="867" xr2:uid="{29D5FF39-E103-499D-9745-04EE3697E7F5}"/>
  </bookViews>
  <sheets>
    <sheet name="別紙" sheetId="29" r:id="rId1"/>
    <sheet name="データセット" sheetId="20" state="hidden" r:id="rId2"/>
  </sheets>
  <definedNames>
    <definedName name="_xlnm.Print_Area" localSheetId="0">別紙!$A$1:$L$28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9" l="1"/>
  <c r="J15" i="29"/>
  <c r="F15" i="29" l="1"/>
  <c r="F16" i="29"/>
  <c r="F17" i="29"/>
  <c r="F18" i="29"/>
  <c r="F19" i="29"/>
  <c r="F20" i="29"/>
  <c r="F21" i="29"/>
  <c r="G21" i="29"/>
  <c r="D15" i="29"/>
  <c r="I23" i="29"/>
  <c r="D18" i="29"/>
  <c r="G18" i="29" s="1"/>
  <c r="K20" i="29"/>
  <c r="K18" i="29"/>
  <c r="K19" i="29"/>
  <c r="J16" i="29"/>
  <c r="J17" i="29"/>
  <c r="J18" i="29"/>
  <c r="J19" i="29"/>
  <c r="J20" i="29"/>
  <c r="J21" i="29"/>
  <c r="J22" i="29"/>
  <c r="K22" i="29" s="1"/>
  <c r="K21" i="29" l="1"/>
  <c r="D16" i="29" l="1"/>
  <c r="G16" i="29" s="1"/>
  <c r="D17" i="29"/>
  <c r="D19" i="29"/>
  <c r="D20" i="29"/>
  <c r="G15" i="29"/>
  <c r="K16" i="29" l="1"/>
  <c r="G20" i="29"/>
  <c r="G19" i="29"/>
  <c r="G17" i="29"/>
  <c r="J23" i="29"/>
  <c r="K17" i="29" l="1"/>
  <c r="K23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9863BD7C-B4C7-4020-BD79-36F77D7C0606}">
      <text>
        <r>
          <rPr>
            <b/>
            <sz val="10"/>
            <color indexed="81"/>
            <rFont val="MS P ゴシック"/>
            <family val="3"/>
            <charset val="128"/>
          </rPr>
          <t>リストから選択</t>
        </r>
      </text>
    </comment>
    <comment ref="E9" authorId="0" shapeId="0" xr:uid="{3098D118-46E3-452A-A05C-31EFDD107248}">
      <text>
        <r>
          <rPr>
            <b/>
            <sz val="9"/>
            <color indexed="81"/>
            <rFont val="MS P ゴシック"/>
            <family val="3"/>
            <charset val="128"/>
          </rPr>
          <t>介護ソフトを利用するためのパソコン・タブレット端末購入費用やWi-Fi環境整備費用</t>
        </r>
      </text>
    </comment>
    <comment ref="I9" authorId="0" shapeId="0" xr:uid="{46B9EE49-4145-49BB-B131-D916577141D3}">
      <text>
        <r>
          <rPr>
            <b/>
            <sz val="10"/>
            <color indexed="81"/>
            <rFont val="MS P ゴシック"/>
            <family val="3"/>
            <charset val="128"/>
          </rPr>
          <t>付帯経費（パソコン・Wi-Fi工事等）も含めた経費の合計額を入力してください。</t>
        </r>
      </text>
    </comment>
  </commentList>
</comments>
</file>

<file path=xl/sharedStrings.xml><?xml version="1.0" encoding="utf-8"?>
<sst xmlns="http://schemas.openxmlformats.org/spreadsheetml/2006/main" count="187" uniqueCount="114">
  <si>
    <t>補　助　金　所　要　額　調　書</t>
    <phoneticPr fontId="2"/>
  </si>
  <si>
    <t>介護テクノロジー</t>
    <rPh sb="0" eb="2">
      <t>カイゴ</t>
    </rPh>
    <phoneticPr fontId="2"/>
  </si>
  <si>
    <t>パッケージ型</t>
    <rPh sb="5" eb="6">
      <t>ガタ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</si>
  <si>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</si>
  <si>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</si>
  <si>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</si>
  <si>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</si>
  <si>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合計</t>
    <rPh sb="0" eb="2">
      <t>ゴウケイ</t>
    </rPh>
    <phoneticPr fontId="2"/>
  </si>
  <si>
    <t>事業所名</t>
    <rPh sb="0" eb="4">
      <t>ジギョウショメイ</t>
    </rPh>
    <phoneticPr fontId="2"/>
  </si>
  <si>
    <t>サービス種別</t>
    <rPh sb="4" eb="6">
      <t>シュベツ</t>
    </rPh>
    <phoneticPr fontId="2"/>
  </si>
  <si>
    <t>移乗支援</t>
    <rPh sb="0" eb="2">
      <t>イジョウ</t>
    </rPh>
    <rPh sb="2" eb="4">
      <t>シエン</t>
    </rPh>
    <phoneticPr fontId="9"/>
  </si>
  <si>
    <t>移動支援</t>
    <rPh sb="0" eb="2">
      <t>イドウ</t>
    </rPh>
    <rPh sb="2" eb="4">
      <t>シエン</t>
    </rPh>
    <phoneticPr fontId="9"/>
  </si>
  <si>
    <t>排泄支援</t>
    <rPh sb="0" eb="2">
      <t>ハイセツ</t>
    </rPh>
    <rPh sb="2" eb="4">
      <t>シエン</t>
    </rPh>
    <phoneticPr fontId="9"/>
  </si>
  <si>
    <t>入浴支援</t>
    <rPh sb="0" eb="2">
      <t>ニュウヨク</t>
    </rPh>
    <rPh sb="2" eb="4">
      <t>シエン</t>
    </rPh>
    <phoneticPr fontId="9"/>
  </si>
  <si>
    <t>見守り・コミュニケーション</t>
    <rPh sb="0" eb="2">
      <t>ミマモ</t>
    </rPh>
    <phoneticPr fontId="9"/>
  </si>
  <si>
    <t>上記以外の重点分野</t>
    <rPh sb="0" eb="2">
      <t>ジョウキ</t>
    </rPh>
    <rPh sb="2" eb="4">
      <t>イガイ</t>
    </rPh>
    <rPh sb="5" eb="9">
      <t>ジュウテンブンヤ</t>
    </rPh>
    <phoneticPr fontId="2"/>
  </si>
  <si>
    <t>業務改善支援</t>
    <rPh sb="0" eb="2">
      <t>ギョウム</t>
    </rPh>
    <rPh sb="2" eb="4">
      <t>カイゼン</t>
    </rPh>
    <rPh sb="4" eb="6">
      <t>シエン</t>
    </rPh>
    <phoneticPr fontId="2"/>
  </si>
  <si>
    <t>対象経費</t>
    <rPh sb="0" eb="2">
      <t>タイショウ</t>
    </rPh>
    <rPh sb="2" eb="4">
      <t>ケイヒ</t>
    </rPh>
    <phoneticPr fontId="2"/>
  </si>
  <si>
    <t>補助対象事業</t>
    <rPh sb="0" eb="6">
      <t>ホジョタイショウジギョウ</t>
    </rPh>
    <phoneticPr fontId="2"/>
  </si>
  <si>
    <t>介護ソフト（1～10）</t>
    <rPh sb="0" eb="2">
      <t>カイゴ</t>
    </rPh>
    <phoneticPr fontId="9"/>
  </si>
  <si>
    <t>介護ソフト（11～20）</t>
    <rPh sb="0" eb="2">
      <t>カイゴ</t>
    </rPh>
    <phoneticPr fontId="9"/>
  </si>
  <si>
    <t>介護ソフト（21～30）</t>
    <rPh sb="0" eb="2">
      <t>カイゴ</t>
    </rPh>
    <phoneticPr fontId="9"/>
  </si>
  <si>
    <t>・黄色のセル以外は原則入力しないこと。</t>
    <rPh sb="1" eb="3">
      <t>キイロ</t>
    </rPh>
    <rPh sb="6" eb="8">
      <t>イガイ</t>
    </rPh>
    <rPh sb="9" eb="11">
      <t>ゲンソク</t>
    </rPh>
    <rPh sb="11" eb="13">
      <t>ニュウリョク</t>
    </rPh>
    <phoneticPr fontId="2"/>
  </si>
  <si>
    <t>E</t>
    <phoneticPr fontId="2"/>
  </si>
  <si>
    <t>・行が足りない場合は、適宜追加すること。</t>
    <phoneticPr fontId="2"/>
  </si>
  <si>
    <t>介護ソフト（1～10）+
連携有</t>
    <rPh sb="0" eb="2">
      <t>カイゴ</t>
    </rPh>
    <rPh sb="13" eb="15">
      <t>レンケイ</t>
    </rPh>
    <rPh sb="15" eb="16">
      <t>アリ</t>
    </rPh>
    <phoneticPr fontId="2"/>
  </si>
  <si>
    <t>介護ソフト（11～20）+
連携有</t>
    <rPh sb="0" eb="2">
      <t>カイゴ</t>
    </rPh>
    <rPh sb="14" eb="16">
      <t>レンケイ</t>
    </rPh>
    <rPh sb="16" eb="17">
      <t>アリ</t>
    </rPh>
    <phoneticPr fontId="2"/>
  </si>
  <si>
    <t>介護ソフト（21～30）+
連携有</t>
    <rPh sb="0" eb="2">
      <t>カイゴ</t>
    </rPh>
    <rPh sb="14" eb="16">
      <t>レンケイ</t>
    </rPh>
    <rPh sb="16" eb="17">
      <t>アリ</t>
    </rPh>
    <phoneticPr fontId="2"/>
  </si>
  <si>
    <t>介護ソフト（31～）</t>
    <rPh sb="0" eb="2">
      <t>カイゴ</t>
    </rPh>
    <phoneticPr fontId="2"/>
  </si>
  <si>
    <t>介護ソフト（それ以外）</t>
    <rPh sb="0" eb="2">
      <t>カイゴ</t>
    </rPh>
    <rPh sb="8" eb="10">
      <t>イガイ</t>
    </rPh>
    <phoneticPr fontId="2"/>
  </si>
  <si>
    <t>介護ソフト（それ以外）+
連携有</t>
    <rPh sb="0" eb="2">
      <t>カイゴ</t>
    </rPh>
    <rPh sb="8" eb="10">
      <t>イガイ</t>
    </rPh>
    <rPh sb="13" eb="15">
      <t>レンケイ</t>
    </rPh>
    <rPh sb="15" eb="16">
      <t>アリ</t>
    </rPh>
    <phoneticPr fontId="2"/>
  </si>
  <si>
    <t>介護ソフト（31～）+
連携有</t>
    <rPh sb="0" eb="2">
      <t>カイゴ</t>
    </rPh>
    <rPh sb="12" eb="14">
      <t>レンケイ</t>
    </rPh>
    <rPh sb="14" eb="15">
      <t>アリ</t>
    </rPh>
    <phoneticPr fontId="2"/>
  </si>
  <si>
    <t>サービス種別</t>
    <rPh sb="4" eb="6">
      <t>シュベツ</t>
    </rPh>
    <phoneticPr fontId="9"/>
  </si>
  <si>
    <t>訪問介護</t>
  </si>
  <si>
    <t>訪問入浴介護</t>
  </si>
  <si>
    <t>訪問看護</t>
  </si>
  <si>
    <t>訪問リハビリテーション</t>
  </si>
  <si>
    <t>通所介護</t>
  </si>
  <si>
    <t>通所介護（療養通所介護）</t>
  </si>
  <si>
    <t>通所リハビリテーション</t>
  </si>
  <si>
    <t>福祉用具貸与</t>
  </si>
  <si>
    <t>短期入所生活介護</t>
  </si>
  <si>
    <t>短期入所療養介護（介護老人保健施設）</t>
  </si>
  <si>
    <t>短期入所療養介護（介護療養型医療施設）</t>
  </si>
  <si>
    <t>短期入所療養介護（介護医療院）</t>
  </si>
  <si>
    <t>居宅療養管理指導</t>
  </si>
  <si>
    <t>認知症対応型共同生活介護</t>
  </si>
  <si>
    <t>特定施設入居者生活介護（有料老人ホーム）</t>
  </si>
  <si>
    <t>特定施設入居者生活介護（軽費老人ホーム）</t>
  </si>
  <si>
    <t>特定施設入居者生活介護（養護老人ホーム）</t>
  </si>
  <si>
    <t>特定施設入居者生活介護（サービス付き高齢者向け住宅）</t>
  </si>
  <si>
    <t>特定施設入居者生活介護（有料老人ホーム・外部サービス利用型）</t>
  </si>
  <si>
    <t>特定施設入居者生活介護（軽費老人ホーム・外部サービス利用型）</t>
  </si>
  <si>
    <t>特定施設入居者生活介護（サービス付き高齢者向け住宅・外部サービス利用型）</t>
  </si>
  <si>
    <t>特定施設入居者生活介護（養護老人ホーム・外部サービス利用型）</t>
  </si>
  <si>
    <t>地域密着型特定施設入居者生活介護（有料老人ホーム）</t>
  </si>
  <si>
    <t>地域密着型特定施設入居者生活介護（軽費老人ホーム）</t>
  </si>
  <si>
    <t>地域密着型特定施設入居者生活介護（養護老人ホーム）</t>
  </si>
  <si>
    <t>地域密着型特定施設入居者生活介護（サービス付き高齢者向け住宅）</t>
  </si>
  <si>
    <t>特定福祉用具販売</t>
  </si>
  <si>
    <t>居宅介護支援</t>
  </si>
  <si>
    <t>介護予防支援</t>
  </si>
  <si>
    <t>介護老人福祉施設</t>
  </si>
  <si>
    <t>介護老人保健施設</t>
  </si>
  <si>
    <t>介護療養型医療施設</t>
  </si>
  <si>
    <t>地域密着型介護老人福祉施設入居者生活介護</t>
  </si>
  <si>
    <t>介護医療院</t>
  </si>
  <si>
    <t>夜間対応型訪問介護</t>
  </si>
  <si>
    <t>認知症対応型通所介護</t>
  </si>
  <si>
    <t>小規模多機能型居宅介護</t>
  </si>
  <si>
    <t>定期巡回・随時対応型訪問介護看護</t>
  </si>
  <si>
    <t>看護小規模多機能型居宅介護</t>
  </si>
  <si>
    <t>地域密着型通所介護</t>
  </si>
  <si>
    <t>介護予防訪問入浴介護 </t>
  </si>
  <si>
    <t>介護予防訪問看護 </t>
  </si>
  <si>
    <t>介護予防訪問リハビリテーション </t>
  </si>
  <si>
    <t>介護予防通所リハビリテーション</t>
  </si>
  <si>
    <t>介護予防福祉用具貸与</t>
  </si>
  <si>
    <t>介護予防短期入所生活介護 </t>
  </si>
  <si>
    <t>介護予防短期入所療養介護（介護老人保健施設）</t>
  </si>
  <si>
    <t>介護予防短期入所療養介護（介護療養型医療施設等）</t>
  </si>
  <si>
    <t>介護予防短期入所療養介護（介護医療院）</t>
  </si>
  <si>
    <t>介護予防居宅療養管理指導 </t>
  </si>
  <si>
    <t>介護予防認知症対応型通所介護 </t>
  </si>
  <si>
    <t>介護予防小規模多機能型居宅介護 </t>
  </si>
  <si>
    <t>介護予防特定施設入居者生活介護</t>
  </si>
  <si>
    <t>介護予防認知症対応型共同生活介護</t>
  </si>
  <si>
    <t>特定介護予防福祉用具販売 </t>
  </si>
  <si>
    <t>第一号訪問事業</t>
  </si>
  <si>
    <t>訪問型サービス</t>
  </si>
  <si>
    <t>第一号通所事業</t>
  </si>
  <si>
    <t>通所型サービス</t>
  </si>
  <si>
    <t>生活支援サービス</t>
  </si>
  <si>
    <t>共生型通所介護</t>
  </si>
  <si>
    <t>共生型短期入所生活介護</t>
  </si>
  <si>
    <t>（看護）小規模多機能型居宅介護（共生型）</t>
  </si>
  <si>
    <t>養護老人ホーム</t>
  </si>
  <si>
    <t>軽費老人ホーム</t>
  </si>
  <si>
    <t>別記１</t>
    <rPh sb="0" eb="2">
      <t>ベッキ</t>
    </rPh>
    <phoneticPr fontId="9"/>
  </si>
  <si>
    <t>別記２</t>
    <rPh sb="0" eb="2">
      <t>ベッキ</t>
    </rPh>
    <phoneticPr fontId="9"/>
  </si>
  <si>
    <t>共生型訪問介護</t>
    <phoneticPr fontId="2"/>
  </si>
  <si>
    <r>
      <t>補助限度額</t>
    </r>
    <r>
      <rPr>
        <sz val="8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(基本）</t>
    </r>
    <rPh sb="0" eb="2">
      <t>ホジョ</t>
    </rPh>
    <rPh sb="2" eb="4">
      <t>ゲンド</t>
    </rPh>
    <rPh sb="7" eb="9">
      <t>キホン</t>
    </rPh>
    <phoneticPr fontId="2"/>
  </si>
  <si>
    <t>介護業務支援
（介護ソフト以外）</t>
    <rPh sb="0" eb="2">
      <t>カイゴ</t>
    </rPh>
    <rPh sb="2" eb="4">
      <t>ギョウム</t>
    </rPh>
    <rPh sb="4" eb="6">
      <t>シエン</t>
    </rPh>
    <rPh sb="8" eb="10">
      <t>カイゴ</t>
    </rPh>
    <rPh sb="13" eb="15">
      <t>イガイ</t>
    </rPh>
    <phoneticPr fontId="9"/>
  </si>
  <si>
    <r>
      <t xml:space="preserve">補助金所要額
</t>
    </r>
    <r>
      <rPr>
        <sz val="8"/>
        <color theme="1"/>
        <rFont val="ＭＳ Ｐゴシック"/>
        <family val="3"/>
        <charset val="128"/>
      </rPr>
      <t>（A×B と Dの
いずれか少ない額）
※1,000円未満切捨</t>
    </r>
    <rPh sb="21" eb="22">
      <t>スク</t>
    </rPh>
    <rPh sb="24" eb="25">
      <t>ガク</t>
    </rPh>
    <phoneticPr fontId="2"/>
  </si>
  <si>
    <t>インカム</t>
    <phoneticPr fontId="2"/>
  </si>
  <si>
    <t>・【介護ソフト】バックオフィスソフトは「介護ソフト」を選択すること。</t>
    <rPh sb="2" eb="4">
      <t>カイゴ</t>
    </rPh>
    <rPh sb="20" eb="22">
      <t>カイゴ</t>
    </rPh>
    <rPh sb="27" eb="29">
      <t>センタク</t>
    </rPh>
    <phoneticPr fontId="2"/>
  </si>
  <si>
    <r>
      <t xml:space="preserve">補助限度額
</t>
    </r>
    <r>
      <rPr>
        <u/>
        <sz val="8"/>
        <color theme="1"/>
        <rFont val="ＭＳ Ｐゴシック"/>
        <family val="3"/>
        <charset val="128"/>
      </rPr>
      <t>1（1機器当たり）</t>
    </r>
    <r>
      <rPr>
        <sz val="8"/>
        <color theme="1"/>
        <rFont val="ＭＳ Ｐゴシック"/>
        <family val="3"/>
        <charset val="128"/>
      </rPr>
      <t xml:space="preserve">
※介護ソフトは
1事業所当たり
</t>
    </r>
    <r>
      <rPr>
        <u/>
        <sz val="8"/>
        <color theme="1"/>
        <rFont val="ＭＳ Ｐゴシック"/>
        <family val="3"/>
        <charset val="128"/>
      </rPr>
      <t>2・3（1事業所当たり）</t>
    </r>
    <rPh sb="0" eb="2">
      <t>ホジョ</t>
    </rPh>
    <rPh sb="2" eb="4">
      <t>ゲンド</t>
    </rPh>
    <rPh sb="9" eb="11">
      <t>キキ</t>
    </rPh>
    <rPh sb="11" eb="12">
      <t>ア</t>
    </rPh>
    <rPh sb="17" eb="19">
      <t>カイゴ</t>
    </rPh>
    <rPh sb="37" eb="40">
      <t>ジギョウショ</t>
    </rPh>
    <rPh sb="40" eb="41">
      <t>ア</t>
    </rPh>
    <phoneticPr fontId="2"/>
  </si>
  <si>
    <t>C×
補助率4/5</t>
    <rPh sb="3" eb="6">
      <t>ホジョリツ</t>
    </rPh>
    <phoneticPr fontId="2"/>
  </si>
  <si>
    <t>テクノロジー種別
（リストから選択）</t>
    <rPh sb="15" eb="17">
      <t>センタク</t>
    </rPh>
    <phoneticPr fontId="2"/>
  </si>
  <si>
    <t>・【介護ソフト】（）内は職員数を指す。また、職員数により合計金額が変動しない場合は、リストから「介護ソフト（それ以外）」を選択すること。</t>
    <rPh sb="2" eb="4">
      <t>カイゴ</t>
    </rPh>
    <rPh sb="10" eb="11">
      <t>ナイ</t>
    </rPh>
    <rPh sb="12" eb="14">
      <t>ショクイン</t>
    </rPh>
    <rPh sb="14" eb="15">
      <t>スウ</t>
    </rPh>
    <rPh sb="16" eb="17">
      <t>サ</t>
    </rPh>
    <rPh sb="22" eb="24">
      <t>ショクイン</t>
    </rPh>
    <rPh sb="24" eb="25">
      <t>スウ</t>
    </rPh>
    <rPh sb="28" eb="32">
      <t>ゴウケイキンガク</t>
    </rPh>
    <rPh sb="33" eb="35">
      <t>ヘンドウ</t>
    </rPh>
    <rPh sb="38" eb="40">
      <t>バアイ</t>
    </rPh>
    <rPh sb="48" eb="50">
      <t>カイゴ</t>
    </rPh>
    <rPh sb="56" eb="58">
      <t>イガイ</t>
    </rPh>
    <rPh sb="61" eb="63">
      <t>センタク</t>
    </rPh>
    <phoneticPr fontId="2"/>
  </si>
  <si>
    <r>
      <t xml:space="preserve">所要台数
</t>
    </r>
    <r>
      <rPr>
        <b/>
        <u/>
        <sz val="11"/>
        <color rgb="FFFF0000"/>
        <rFont val="ＭＳ Ｐゴシック"/>
        <family val="3"/>
        <charset val="128"/>
      </rPr>
      <t>※介護ソフト
は１と入力</t>
    </r>
    <rPh sb="0" eb="2">
      <t>ショヨウ</t>
    </rPh>
    <rPh sb="2" eb="4">
      <t>ダイスウ</t>
    </rPh>
    <rPh sb="6" eb="8">
      <t>カイゴ</t>
    </rPh>
    <rPh sb="15" eb="17">
      <t>ニュウリョク</t>
    </rPh>
    <phoneticPr fontId="2"/>
  </si>
  <si>
    <r>
      <rPr>
        <b/>
        <u/>
        <sz val="11"/>
        <color rgb="FFFF0000"/>
        <rFont val="ＭＳ Ｐゴシック"/>
        <family val="3"/>
        <charset val="128"/>
      </rPr>
      <t>介護ソフトの</t>
    </r>
    <r>
      <rPr>
        <sz val="11"/>
        <color theme="1"/>
        <rFont val="ＭＳ Ｐゴシック"/>
        <family val="2"/>
        <charset val="128"/>
      </rPr>
      <t xml:space="preserve">
付帯経費有無</t>
    </r>
    <rPh sb="7" eb="9">
      <t>フタイ</t>
    </rPh>
    <rPh sb="9" eb="11">
      <t>ケイヒ</t>
    </rPh>
    <rPh sb="11" eb="13">
      <t>ウム</t>
    </rPh>
    <phoneticPr fontId="2"/>
  </si>
  <si>
    <t>別紙(令和９年度介護テクノロジー導入要望調査票)</t>
    <rPh sb="3" eb="5">
      <t>レイワ</t>
    </rPh>
    <rPh sb="6" eb="8">
      <t>ネンド</t>
    </rPh>
    <rPh sb="8" eb="10">
      <t>カイゴ</t>
    </rPh>
    <rPh sb="16" eb="23">
      <t>ドウニュウヨウボウチョウサヒョウ</t>
    </rPh>
    <phoneticPr fontId="2"/>
  </si>
  <si>
    <t>・【介護ソフト】令和９年度中に「ケアプランデータ連携システム」により５事業所以上データ連携を実施する場合は、リストから「連携有」も選択すること（パッケージ型、業務改善支援を除く）。</t>
    <rPh sb="8" eb="10">
      <t>レイワ</t>
    </rPh>
    <rPh sb="11" eb="13">
      <t>ネンド</t>
    </rPh>
    <rPh sb="13" eb="14">
      <t>チュウ</t>
    </rPh>
    <rPh sb="24" eb="26">
      <t>レンケイ</t>
    </rPh>
    <rPh sb="35" eb="38">
      <t>ジギョウショ</t>
    </rPh>
    <rPh sb="38" eb="40">
      <t>イジョウ</t>
    </rPh>
    <rPh sb="43" eb="45">
      <t>レンケイ</t>
    </rPh>
    <rPh sb="46" eb="48">
      <t>ジッシ</t>
    </rPh>
    <rPh sb="50" eb="52">
      <t>バアイ</t>
    </rPh>
    <rPh sb="60" eb="62">
      <t>レンケイ</t>
    </rPh>
    <rPh sb="62" eb="63">
      <t>アリ</t>
    </rPh>
    <rPh sb="65" eb="67">
      <t>センタク</t>
    </rPh>
    <rPh sb="77" eb="78">
      <t>ガタ</t>
    </rPh>
    <rPh sb="79" eb="85">
      <t>ギョウムカイゼンシエン</t>
    </rPh>
    <rPh sb="86" eb="87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</si>
</sst>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0"/>
      <color indexed="81"/>
      <name val="MS P ゴシック"/>
      <family val="3"/>
      <charset val="128"/>
    </font>
    <font>
      <sz val="8"/>
      <name val="ＭＳ Ｐゴシック"/>
      <family val="3"/>
      <charset val="128"/>
    </font>
    <font>
      <sz val="8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u/>
      <sz val="8"/>
      <color theme="1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38" fontId="0" fillId="0" borderId="1" xfId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2" borderId="7" xfId="0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3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2" applyFont="1" applyFill="1">
      <alignment vertical="center"/>
    </xf>
    <xf numFmtId="0" fontId="14" fillId="0" borderId="0" xfId="2" applyFont="1" applyFill="1">
      <alignment vertical="center"/>
    </xf>
    <xf numFmtId="0" fontId="13" fillId="2" borderId="0" xfId="2" applyFont="1" applyFill="1">
      <alignment vertical="center"/>
    </xf>
    <xf numFmtId="38" fontId="0" fillId="0" borderId="1" xfId="1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0" xfId="0" applyNumberFormat="1" applyBorder="1">
      <alignment vertical="center"/>
    </xf>
    <xf numFmtId="0" fontId="7" fillId="0" borderId="17" xfId="0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38" fontId="0" fillId="0" borderId="1" xfId="0" applyNumberFormat="1" applyBorder="1" applyAlignment="1">
      <alignment horizontal="right" vertical="center"/>
    </xf>
    <xf numFmtId="0" fontId="20" fillId="4" borderId="10" xfId="0" applyFont="1" applyFill="1" applyBorder="1" applyAlignment="1" applyProtection="1">
      <alignment horizontal="center" vertical="center" textRotation="255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38" fontId="0" fillId="3" borderId="1" xfId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38" fontId="0" fillId="3" borderId="3" xfId="1" applyFont="1" applyFill="1" applyBorder="1" applyAlignment="1" applyProtection="1">
      <alignment horizontal="right" vertical="center"/>
      <protection locked="0"/>
    </xf>
    <xf numFmtId="38" fontId="0" fillId="0" borderId="3" xfId="1" applyFont="1" applyBorder="1" applyAlignment="1">
      <alignment horizontal="right" vertical="center"/>
    </xf>
    <xf numFmtId="3" fontId="0" fillId="0" borderId="9" xfId="0" applyNumberFormat="1" applyBorder="1">
      <alignment vertical="center"/>
    </xf>
    <xf numFmtId="0" fontId="15" fillId="3" borderId="21" xfId="0" applyFont="1" applyFill="1" applyBorder="1" applyAlignment="1" applyProtection="1">
      <alignment horizontal="center" vertical="center" wrapText="1"/>
      <protection locked="0"/>
    </xf>
    <xf numFmtId="38" fontId="0" fillId="3" borderId="15" xfId="1" applyFont="1" applyFill="1" applyBorder="1" applyAlignment="1">
      <alignment vertical="center"/>
    </xf>
    <xf numFmtId="0" fontId="0" fillId="3" borderId="15" xfId="0" applyFill="1" applyBorder="1" applyAlignment="1" applyProtection="1">
      <alignment horizontal="center" vertical="center"/>
      <protection locked="0"/>
    </xf>
    <xf numFmtId="0" fontId="20" fillId="4" borderId="16" xfId="0" applyFont="1" applyFill="1" applyBorder="1" applyAlignment="1" applyProtection="1">
      <alignment horizontal="center" vertical="center" textRotation="255"/>
      <protection locked="0"/>
    </xf>
    <xf numFmtId="38" fontId="0" fillId="0" borderId="21" xfId="1" applyFont="1" applyFill="1" applyBorder="1" applyAlignment="1" applyProtection="1">
      <alignment vertical="center"/>
      <protection locked="0"/>
    </xf>
    <xf numFmtId="38" fontId="0" fillId="3" borderId="21" xfId="1" applyFont="1" applyFill="1" applyBorder="1" applyAlignment="1" applyProtection="1">
      <alignment horizontal="center" vertical="center"/>
      <protection locked="0"/>
    </xf>
    <xf numFmtId="38" fontId="0" fillId="3" borderId="21" xfId="1" applyFont="1" applyFill="1" applyBorder="1" applyAlignment="1" applyProtection="1">
      <alignment horizontal="right" vertical="center"/>
      <protection locked="0"/>
    </xf>
    <xf numFmtId="38" fontId="0" fillId="0" borderId="21" xfId="1" applyFont="1" applyBorder="1" applyAlignment="1">
      <alignment horizontal="right" vertical="center"/>
    </xf>
    <xf numFmtId="0" fontId="15" fillId="3" borderId="8" xfId="0" applyFont="1" applyFill="1" applyBorder="1" applyAlignment="1" applyProtection="1">
      <alignment horizontal="center" vertical="center" wrapText="1"/>
      <protection locked="0"/>
    </xf>
    <xf numFmtId="38" fontId="0" fillId="3" borderId="22" xfId="1" applyFont="1" applyFill="1" applyBorder="1" applyAlignment="1">
      <alignment vertical="center"/>
    </xf>
    <xf numFmtId="0" fontId="0" fillId="3" borderId="22" xfId="0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 textRotation="255"/>
      <protection locked="0"/>
    </xf>
    <xf numFmtId="38" fontId="0" fillId="0" borderId="8" xfId="1" applyFont="1" applyFill="1" applyBorder="1" applyAlignment="1" applyProtection="1">
      <alignment vertical="center"/>
      <protection locked="0"/>
    </xf>
    <xf numFmtId="38" fontId="0" fillId="3" borderId="8" xfId="1" applyFont="1" applyFill="1" applyBorder="1" applyAlignment="1" applyProtection="1">
      <alignment horizontal="center" vertical="center"/>
      <protection locked="0"/>
    </xf>
    <xf numFmtId="38" fontId="0" fillId="3" borderId="8" xfId="1" applyFont="1" applyFill="1" applyBorder="1" applyAlignment="1" applyProtection="1">
      <alignment horizontal="right" vertical="center"/>
      <protection locked="0"/>
    </xf>
    <xf numFmtId="38" fontId="0" fillId="0" borderId="8" xfId="1" applyFont="1" applyBorder="1" applyAlignment="1">
      <alignment horizontal="right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38" fontId="0" fillId="3" borderId="17" xfId="1" applyFont="1" applyFill="1" applyBorder="1" applyAlignment="1">
      <alignment vertical="center"/>
    </xf>
    <xf numFmtId="0" fontId="0" fillId="3" borderId="17" xfId="0" applyFill="1" applyBorder="1" applyAlignment="1" applyProtection="1">
      <alignment horizontal="center" vertical="center"/>
      <protection locked="0"/>
    </xf>
    <xf numFmtId="0" fontId="20" fillId="4" borderId="13" xfId="0" applyFont="1" applyFill="1" applyBorder="1" applyAlignment="1" applyProtection="1">
      <alignment horizontal="center" vertical="center" textRotation="255"/>
      <protection locked="0"/>
    </xf>
    <xf numFmtId="38" fontId="0" fillId="0" borderId="4" xfId="1" applyFont="1" applyFill="1" applyBorder="1" applyAlignment="1" applyProtection="1">
      <alignment vertical="center"/>
      <protection locked="0"/>
    </xf>
    <xf numFmtId="38" fontId="0" fillId="3" borderId="4" xfId="1" applyFont="1" applyFill="1" applyBorder="1" applyAlignment="1" applyProtection="1">
      <alignment horizontal="center" vertical="center"/>
      <protection locked="0"/>
    </xf>
    <xf numFmtId="38" fontId="0" fillId="3" borderId="4" xfId="1" applyFont="1" applyFill="1" applyBorder="1" applyAlignment="1" applyProtection="1">
      <alignment horizontal="right" vertical="center"/>
      <protection locked="0"/>
    </xf>
    <xf numFmtId="38" fontId="0" fillId="0" borderId="4" xfId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7" fillId="3" borderId="20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1B7DAFA6-E293-4104-BA8F-BF4479C8E317}"/>
  </cellStyles>
  <dxfs count="1">
    <dxf>
      <fill>
        <patternFill patternType="lightGray"/>
      </fill>
    </dxf>
  </dxfs>
  <tableStyles count="0" defaultTableStyle="TableStyleMedium2" defaultPivotStyle="PivotStyleLight16"/>
  <colors>
    <mruColors>
      <color rgb="FFFFFF66"/>
      <color rgb="FF003300"/>
      <color rgb="FFEBF43E"/>
      <color rgb="FFF3F8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69850</xdr:colOff>
      <xdr:row>0</xdr:row>
      <xdr:rowOff>63500</xdr:rowOff>
    </xdr:from>
    <xdr:to>
      <xdr:col>15</xdr:col>
      <xdr:colOff>533400</xdr:colOff>
      <xdr:row>3</xdr:row>
      <xdr:rowOff>15875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DB84F0-E8D3-4154-9155-54BF08F3FB7D}"/>
            </a:ext>
          </a:extLst>
        </xdr:cNvPr>
        <xdr:cNvSpPr txBox="1"/>
      </xdr:nvSpPr>
      <xdr:spPr>
        <a:xfrm>
          <a:off x="10502900" y="63500"/>
          <a:ext cx="2292350" cy="549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kern="1200"/>
            <a:t>「白黒印刷」</a:t>
          </a:r>
          <a:r>
            <a:rPr kumimoji="1" lang="ja-JP" altLang="en-US" sz="1100" kern="1200"/>
            <a:t>されます。</a:t>
          </a:r>
          <a:endParaRPr kumimoji="1" lang="en-US" altLang="ja-JP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D37E-E875-4C8D-8BC3-4C8F5979C2BE}">
  <sheetPr>
    <tabColor theme="9" tint="0.59999389629810485"/>
    <pageSetUpPr fitToPage="1"/>
  </sheetPr>
  <dimension ref="A1:M47"/>
  <sheetViews>
    <sheetView tabSelected="1" view="pageBreakPreview" zoomScaleNormal="100" zoomScaleSheetLayoutView="100" workbookViewId="0">
      <selection activeCell="C15" sqref="C15"/>
    </sheetView>
  </sheetViews>
  <sheetFormatPr defaultRowHeight="13"/>
  <cols>
    <col min="1" max="1" width="4.6328125" customWidth="1"/>
    <col min="2" max="2" width="15.6328125" customWidth="1"/>
    <col min="3" max="3" width="25.6328125" customWidth="1"/>
    <col min="4" max="4" width="11.6328125" hidden="1" customWidth="1"/>
    <col min="5" max="5" width="13.6328125" customWidth="1"/>
    <col min="6" max="6" width="2.7265625" customWidth="1"/>
    <col min="7" max="7" width="15.6328125" customWidth="1"/>
    <col min="8" max="8" width="12.6328125" customWidth="1"/>
    <col min="9" max="11" width="15.6328125" customWidth="1"/>
    <col min="12" max="12" width="11.6328125" customWidth="1"/>
  </cols>
  <sheetData>
    <row r="1" spans="1:13">
      <c r="A1" t="s">
        <v>112</v>
      </c>
    </row>
    <row r="2" spans="1:13" ht="19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1"/>
    </row>
    <row r="3" spans="1:13" ht="15" customHeight="1">
      <c r="B3" s="11"/>
      <c r="C3" s="11"/>
      <c r="D3" s="11"/>
      <c r="E3" s="11"/>
      <c r="F3" s="21"/>
      <c r="G3" s="11"/>
      <c r="H3" s="11"/>
      <c r="I3" s="11"/>
      <c r="J3" s="11"/>
      <c r="K3" s="11"/>
      <c r="L3" s="1"/>
      <c r="M3" s="1"/>
    </row>
    <row r="4" spans="1:13" ht="20" customHeight="1">
      <c r="A4" s="59" t="s">
        <v>8</v>
      </c>
      <c r="B4" s="60"/>
      <c r="C4" s="63"/>
      <c r="D4" s="64"/>
      <c r="E4" s="64"/>
      <c r="F4" s="64"/>
      <c r="G4" s="64"/>
      <c r="H4" s="64"/>
      <c r="I4" s="64"/>
      <c r="J4" s="20"/>
      <c r="K4" s="11"/>
      <c r="L4" s="1"/>
      <c r="M4" s="1"/>
    </row>
    <row r="5" spans="1:13" ht="20" customHeight="1">
      <c r="A5" s="61" t="s">
        <v>9</v>
      </c>
      <c r="B5" s="62"/>
      <c r="C5" s="65"/>
      <c r="D5" s="66"/>
      <c r="E5" s="66"/>
      <c r="F5" s="66"/>
      <c r="G5" s="66"/>
      <c r="H5" s="66"/>
      <c r="I5" s="66"/>
      <c r="J5" s="20"/>
      <c r="K5" s="11"/>
      <c r="L5" s="1"/>
      <c r="M5" s="1"/>
    </row>
    <row r="6" spans="1:13" ht="15" customHeight="1">
      <c r="B6" s="5"/>
      <c r="C6" s="16"/>
      <c r="D6" s="11"/>
      <c r="E6" s="11"/>
      <c r="F6" s="21"/>
      <c r="G6" s="11"/>
      <c r="H6" s="11"/>
      <c r="I6" s="11"/>
      <c r="J6" s="11"/>
      <c r="K6" s="11"/>
      <c r="L6" s="1"/>
      <c r="M6" s="1"/>
    </row>
    <row r="7" spans="1:13" ht="15" customHeight="1">
      <c r="B7" s="5"/>
      <c r="C7" s="16"/>
      <c r="D7" s="11"/>
      <c r="E7" s="11"/>
      <c r="F7" s="21"/>
      <c r="G7" s="11"/>
      <c r="H7" s="11"/>
      <c r="I7" s="11"/>
      <c r="J7" s="11"/>
      <c r="K7" s="11"/>
      <c r="L7" s="1"/>
      <c r="M7" s="1"/>
    </row>
    <row r="8" spans="1:13" ht="15" customHeight="1">
      <c r="B8" s="5"/>
      <c r="C8" s="11"/>
      <c r="D8" s="11"/>
      <c r="E8" s="11"/>
      <c r="F8" s="21"/>
      <c r="G8" s="11"/>
      <c r="H8" s="11"/>
      <c r="I8" s="11"/>
      <c r="J8" s="11"/>
      <c r="K8" s="11"/>
      <c r="L8" s="1"/>
      <c r="M8" s="1"/>
    </row>
    <row r="9" spans="1:13" ht="12" customHeight="1">
      <c r="A9" s="80" t="s">
        <v>18</v>
      </c>
      <c r="B9" s="81"/>
      <c r="C9" s="68" t="s">
        <v>108</v>
      </c>
      <c r="D9" s="68" t="s">
        <v>101</v>
      </c>
      <c r="E9" s="86" t="s">
        <v>111</v>
      </c>
      <c r="F9" s="87"/>
      <c r="G9" s="68" t="s">
        <v>106</v>
      </c>
      <c r="H9" s="68" t="s">
        <v>110</v>
      </c>
      <c r="I9" s="68" t="s">
        <v>17</v>
      </c>
      <c r="J9" s="68" t="s">
        <v>107</v>
      </c>
      <c r="K9" s="71" t="s">
        <v>103</v>
      </c>
    </row>
    <row r="10" spans="1:13" ht="12" customHeight="1">
      <c r="A10" s="82"/>
      <c r="B10" s="83"/>
      <c r="C10" s="69"/>
      <c r="D10" s="69"/>
      <c r="E10" s="88"/>
      <c r="F10" s="89"/>
      <c r="G10" s="69"/>
      <c r="H10" s="69"/>
      <c r="I10" s="69"/>
      <c r="J10" s="69"/>
      <c r="K10" s="71"/>
    </row>
    <row r="11" spans="1:13" ht="12" customHeight="1">
      <c r="A11" s="82"/>
      <c r="B11" s="83"/>
      <c r="C11" s="69"/>
      <c r="D11" s="69"/>
      <c r="E11" s="88"/>
      <c r="F11" s="89"/>
      <c r="G11" s="69"/>
      <c r="H11" s="69"/>
      <c r="I11" s="69"/>
      <c r="J11" s="69"/>
      <c r="K11" s="71"/>
    </row>
    <row r="12" spans="1:13" ht="12" customHeight="1">
      <c r="A12" s="82"/>
      <c r="B12" s="83"/>
      <c r="C12" s="69"/>
      <c r="D12" s="69"/>
      <c r="E12" s="88"/>
      <c r="F12" s="89"/>
      <c r="G12" s="69"/>
      <c r="H12" s="69"/>
      <c r="I12" s="69"/>
      <c r="J12" s="69"/>
      <c r="K12" s="71"/>
    </row>
    <row r="13" spans="1:13" ht="12" customHeight="1">
      <c r="A13" s="82"/>
      <c r="B13" s="83"/>
      <c r="C13" s="69"/>
      <c r="D13" s="69"/>
      <c r="E13" s="88"/>
      <c r="F13" s="89"/>
      <c r="G13" s="70"/>
      <c r="H13" s="70"/>
      <c r="I13" s="70"/>
      <c r="J13" s="70"/>
      <c r="K13" s="72"/>
    </row>
    <row r="14" spans="1:13" ht="13" customHeight="1">
      <c r="A14" s="84"/>
      <c r="B14" s="85"/>
      <c r="C14" s="79"/>
      <c r="D14" s="79"/>
      <c r="E14" s="90"/>
      <c r="F14" s="91"/>
      <c r="G14" s="7" t="s">
        <v>3</v>
      </c>
      <c r="H14" s="7" t="s">
        <v>4</v>
      </c>
      <c r="I14" s="7" t="s">
        <v>5</v>
      </c>
      <c r="J14" s="7" t="s">
        <v>6</v>
      </c>
      <c r="K14" s="7" t="s">
        <v>23</v>
      </c>
    </row>
    <row r="15" spans="1:13" ht="35" customHeight="1">
      <c r="A15" s="73">
        <v>1</v>
      </c>
      <c r="B15" s="75" t="s">
        <v>1</v>
      </c>
      <c r="C15" s="34"/>
      <c r="D15" s="35" t="str">
        <f t="shared" ref="D15:D20" si="0">IF(C15="","",VLOOKUP(C15,$B$30:$C$47,2,FALSE))</f>
        <v/>
      </c>
      <c r="E15" s="36"/>
      <c r="F15" s="37" t="str">
        <f t="shared" ref="F15:F21" si="1">IF(COUNTIF($B$30:$B$37,$C15)&gt;0,"対象外","")</f>
        <v/>
      </c>
      <c r="G15" s="38" t="str">
        <f>IF(E15="有",D15+150000,D15)</f>
        <v/>
      </c>
      <c r="H15" s="39"/>
      <c r="I15" s="40"/>
      <c r="J15" s="41" t="str">
        <f>IF(I15="","",ROUNDDOWN(I15*0.8,0))</f>
        <v/>
      </c>
      <c r="K15" s="41" t="str">
        <f>IF(I15="","",IF(J15&gt;G15*H15,G15*H15,ROUNDDOWN(J15,-3)))</f>
        <v/>
      </c>
    </row>
    <row r="16" spans="1:13" ht="35" customHeight="1">
      <c r="A16" s="73"/>
      <c r="B16" s="76"/>
      <c r="C16" s="42"/>
      <c r="D16" s="43" t="str">
        <f t="shared" si="0"/>
        <v/>
      </c>
      <c r="E16" s="44"/>
      <c r="F16" s="45" t="str">
        <f t="shared" si="1"/>
        <v/>
      </c>
      <c r="G16" s="46" t="str">
        <f t="shared" ref="G16:G20" si="2">IF(E16="有",D16+150000,D16)</f>
        <v/>
      </c>
      <c r="H16" s="47"/>
      <c r="I16" s="48"/>
      <c r="J16" s="49" t="str">
        <f t="shared" ref="J16:J22" si="3">IF(I16="","",ROUNDDOWN(I16*0.8,0))</f>
        <v/>
      </c>
      <c r="K16" s="49" t="str">
        <f t="shared" ref="K16:K19" si="4">IF(I16="","",IF(J16&gt;G16*H16,G16*H16,ROUNDDOWN(J16,-3)))</f>
        <v/>
      </c>
    </row>
    <row r="17" spans="1:11" ht="35" customHeight="1">
      <c r="A17" s="73"/>
      <c r="B17" s="76"/>
      <c r="C17" s="42"/>
      <c r="D17" s="43" t="str">
        <f t="shared" si="0"/>
        <v/>
      </c>
      <c r="E17" s="44"/>
      <c r="F17" s="45" t="str">
        <f t="shared" si="1"/>
        <v/>
      </c>
      <c r="G17" s="46" t="str">
        <f t="shared" si="2"/>
        <v/>
      </c>
      <c r="H17" s="47"/>
      <c r="I17" s="48"/>
      <c r="J17" s="49" t="str">
        <f t="shared" si="3"/>
        <v/>
      </c>
      <c r="K17" s="49" t="str">
        <f t="shared" si="4"/>
        <v/>
      </c>
    </row>
    <row r="18" spans="1:11" ht="35" customHeight="1">
      <c r="A18" s="73"/>
      <c r="B18" s="76"/>
      <c r="C18" s="42"/>
      <c r="D18" s="43" t="str">
        <f t="shared" si="0"/>
        <v/>
      </c>
      <c r="E18" s="44"/>
      <c r="F18" s="45" t="str">
        <f t="shared" si="1"/>
        <v/>
      </c>
      <c r="G18" s="46" t="str">
        <f t="shared" si="2"/>
        <v/>
      </c>
      <c r="H18" s="47"/>
      <c r="I18" s="48"/>
      <c r="J18" s="49" t="str">
        <f t="shared" si="3"/>
        <v/>
      </c>
      <c r="K18" s="49" t="str">
        <f t="shared" si="4"/>
        <v/>
      </c>
    </row>
    <row r="19" spans="1:11" ht="35" customHeight="1">
      <c r="A19" s="73"/>
      <c r="B19" s="76"/>
      <c r="C19" s="42"/>
      <c r="D19" s="43" t="str">
        <f t="shared" si="0"/>
        <v/>
      </c>
      <c r="E19" s="44"/>
      <c r="F19" s="45" t="str">
        <f t="shared" si="1"/>
        <v/>
      </c>
      <c r="G19" s="46" t="str">
        <f t="shared" si="2"/>
        <v/>
      </c>
      <c r="H19" s="47"/>
      <c r="I19" s="48"/>
      <c r="J19" s="49" t="str">
        <f t="shared" si="3"/>
        <v/>
      </c>
      <c r="K19" s="49" t="str">
        <f t="shared" si="4"/>
        <v/>
      </c>
    </row>
    <row r="20" spans="1:11" ht="35" customHeight="1">
      <c r="A20" s="74"/>
      <c r="B20" s="76"/>
      <c r="C20" s="30"/>
      <c r="D20" s="52" t="str">
        <f t="shared" si="0"/>
        <v/>
      </c>
      <c r="E20" s="53"/>
      <c r="F20" s="54" t="str">
        <f t="shared" si="1"/>
        <v/>
      </c>
      <c r="G20" s="55" t="str">
        <f t="shared" si="2"/>
        <v/>
      </c>
      <c r="H20" s="56"/>
      <c r="I20" s="57"/>
      <c r="J20" s="58" t="str">
        <f t="shared" si="3"/>
        <v/>
      </c>
      <c r="K20" s="58" t="str">
        <f>IF(I20="","",IF(J20&gt;G20*H20,G20*H20,ROUNDDOWN(J20,-3)))</f>
        <v/>
      </c>
    </row>
    <row r="21" spans="1:11" ht="35" customHeight="1">
      <c r="A21" s="26">
        <v>2</v>
      </c>
      <c r="B21" s="28" t="s">
        <v>2</v>
      </c>
      <c r="C21" s="51"/>
      <c r="D21" s="9">
        <v>10000000</v>
      </c>
      <c r="E21" s="24"/>
      <c r="F21" s="23" t="str">
        <f t="shared" si="1"/>
        <v/>
      </c>
      <c r="G21" s="15">
        <f>IF(E21="有",D21+150000,D21)</f>
        <v>10000000</v>
      </c>
      <c r="H21" s="51"/>
      <c r="I21" s="25"/>
      <c r="J21" s="4" t="str">
        <f t="shared" si="3"/>
        <v/>
      </c>
      <c r="K21" s="4" t="str">
        <f>IF(I21="","",IF(J21&gt;G21,G21,ROUNDDOWN(J21,-3)))</f>
        <v/>
      </c>
    </row>
    <row r="22" spans="1:11" ht="35" customHeight="1">
      <c r="A22" s="29">
        <v>3</v>
      </c>
      <c r="B22" s="27" t="s">
        <v>16</v>
      </c>
      <c r="C22" s="50"/>
      <c r="D22" s="33">
        <v>480000</v>
      </c>
      <c r="E22" s="92"/>
      <c r="F22" s="93"/>
      <c r="G22" s="33">
        <v>480000</v>
      </c>
      <c r="H22" s="50"/>
      <c r="I22" s="31"/>
      <c r="J22" s="32" t="str">
        <f t="shared" si="3"/>
        <v/>
      </c>
      <c r="K22" s="32" t="str">
        <f>IF(I22="","",IF(J22&gt;G22,G22,ROUNDDOWN(J22,-3)))</f>
        <v/>
      </c>
    </row>
    <row r="23" spans="1:11" ht="35" customHeight="1">
      <c r="A23" s="77" t="s">
        <v>7</v>
      </c>
      <c r="B23" s="78"/>
      <c r="C23" s="51"/>
      <c r="D23" s="10"/>
      <c r="E23" s="94"/>
      <c r="F23" s="95"/>
      <c r="G23" s="51"/>
      <c r="H23" s="51"/>
      <c r="I23" s="4">
        <f t="shared" ref="I23:J23" si="5">SUM(I15:I22)</f>
        <v>0</v>
      </c>
      <c r="J23" s="22">
        <f t="shared" si="5"/>
        <v>0</v>
      </c>
      <c r="K23" s="4">
        <f>SUM(K15:K22)</f>
        <v>0</v>
      </c>
    </row>
    <row r="24" spans="1:11" ht="12" customHeight="1">
      <c r="A24" s="2" t="s">
        <v>22</v>
      </c>
      <c r="B24" s="17"/>
      <c r="C24" s="3"/>
      <c r="D24" s="3"/>
      <c r="E24" s="3"/>
      <c r="F24" s="3"/>
      <c r="G24" s="3"/>
      <c r="H24" s="3"/>
      <c r="I24" s="18"/>
      <c r="J24" s="19"/>
      <c r="K24" s="18"/>
    </row>
    <row r="25" spans="1:11" ht="12" customHeight="1">
      <c r="A25" s="2" t="s">
        <v>24</v>
      </c>
      <c r="C25" s="2"/>
    </row>
    <row r="26" spans="1:11" ht="12" customHeight="1">
      <c r="A26" s="2" t="s">
        <v>109</v>
      </c>
      <c r="C26" s="2"/>
    </row>
    <row r="27" spans="1:11" ht="12" customHeight="1">
      <c r="A27" s="2" t="s">
        <v>113</v>
      </c>
    </row>
    <row r="28" spans="1:11" ht="12" customHeight="1">
      <c r="A28" s="2" t="s">
        <v>105</v>
      </c>
      <c r="C28" s="2"/>
    </row>
    <row r="30" spans="1:11">
      <c r="B30" s="6" t="s">
        <v>10</v>
      </c>
      <c r="C30" s="6">
        <v>1000000</v>
      </c>
    </row>
    <row r="31" spans="1:11">
      <c r="B31" s="6" t="s">
        <v>11</v>
      </c>
      <c r="C31" s="6">
        <v>300000</v>
      </c>
    </row>
    <row r="32" spans="1:11">
      <c r="B32" s="6" t="s">
        <v>12</v>
      </c>
      <c r="C32" s="6">
        <v>300000</v>
      </c>
    </row>
    <row r="33" spans="2:3">
      <c r="B33" s="6" t="s">
        <v>14</v>
      </c>
      <c r="C33" s="6">
        <v>300000</v>
      </c>
    </row>
    <row r="34" spans="2:3">
      <c r="B34" s="6" t="s">
        <v>13</v>
      </c>
      <c r="C34" s="6">
        <v>1000000</v>
      </c>
    </row>
    <row r="35" spans="2:3">
      <c r="B35" s="6" t="s">
        <v>104</v>
      </c>
      <c r="C35" s="6">
        <v>1000000</v>
      </c>
    </row>
    <row r="36" spans="2:3" ht="21">
      <c r="B36" s="8" t="s">
        <v>102</v>
      </c>
      <c r="C36" s="6">
        <v>300000</v>
      </c>
    </row>
    <row r="37" spans="2:3">
      <c r="B37" s="6" t="s">
        <v>15</v>
      </c>
      <c r="C37" s="6">
        <v>300000</v>
      </c>
    </row>
    <row r="38" spans="2:3">
      <c r="B38" s="6" t="s">
        <v>19</v>
      </c>
      <c r="C38" s="6">
        <v>1000000</v>
      </c>
    </row>
    <row r="39" spans="2:3">
      <c r="B39" s="6" t="s">
        <v>20</v>
      </c>
      <c r="C39" s="6">
        <v>1500000</v>
      </c>
    </row>
    <row r="40" spans="2:3">
      <c r="B40" s="6" t="s">
        <v>21</v>
      </c>
      <c r="C40" s="6">
        <v>2000000</v>
      </c>
    </row>
    <row r="41" spans="2:3">
      <c r="B41" s="8" t="s">
        <v>28</v>
      </c>
      <c r="C41" s="6">
        <v>2500000</v>
      </c>
    </row>
    <row r="42" spans="2:3">
      <c r="B42" s="8" t="s">
        <v>29</v>
      </c>
      <c r="C42" s="6">
        <v>2500000</v>
      </c>
    </row>
    <row r="43" spans="2:3" ht="21">
      <c r="B43" s="8" t="s">
        <v>25</v>
      </c>
      <c r="C43" s="6">
        <v>1050000</v>
      </c>
    </row>
    <row r="44" spans="2:3" ht="21">
      <c r="B44" s="8" t="s">
        <v>26</v>
      </c>
      <c r="C44" s="6">
        <v>1550000</v>
      </c>
    </row>
    <row r="45" spans="2:3" ht="21">
      <c r="B45" s="8" t="s">
        <v>27</v>
      </c>
      <c r="C45" s="6">
        <v>2050000</v>
      </c>
    </row>
    <row r="46" spans="2:3" ht="21">
      <c r="B46" s="8" t="s">
        <v>31</v>
      </c>
      <c r="C46" s="6">
        <v>2550000</v>
      </c>
    </row>
    <row r="47" spans="2:3" ht="21">
      <c r="B47" s="8" t="s">
        <v>30</v>
      </c>
      <c r="C47" s="6">
        <v>2550000</v>
      </c>
    </row>
  </sheetData>
  <mergeCells count="19">
    <mergeCell ref="J9:J13"/>
    <mergeCell ref="K9:K13"/>
    <mergeCell ref="A15:A20"/>
    <mergeCell ref="B15:B20"/>
    <mergeCell ref="A23:B23"/>
    <mergeCell ref="D9:D14"/>
    <mergeCell ref="H9:H13"/>
    <mergeCell ref="A9:B14"/>
    <mergeCell ref="C9:C14"/>
    <mergeCell ref="G9:G13"/>
    <mergeCell ref="I9:I13"/>
    <mergeCell ref="E9:F14"/>
    <mergeCell ref="E22:F22"/>
    <mergeCell ref="E23:F23"/>
    <mergeCell ref="A4:B4"/>
    <mergeCell ref="A5:B5"/>
    <mergeCell ref="C4:I4"/>
    <mergeCell ref="C5:I5"/>
    <mergeCell ref="A2:L2"/>
  </mergeCells>
  <phoneticPr fontId="2"/>
  <conditionalFormatting sqref="E15:E21">
    <cfRule type="expression" dxfId="0" priority="9">
      <formula>COUNTIF($B$30:$B$37,$C15)&gt;0</formula>
    </cfRule>
  </conditionalFormatting>
  <dataValidations count="2">
    <dataValidation type="list" allowBlank="1" showInputMessage="1" showErrorMessage="1" sqref="E15:E21" xr:uid="{8BA81722-6D8D-4987-93E4-D0E9A8597C27}">
      <formula1>"有,無"</formula1>
    </dataValidation>
    <dataValidation type="list" allowBlank="1" showInputMessage="1" showErrorMessage="1" sqref="C15:C20" xr:uid="{30BCEFC8-E243-43BF-A589-54E53D410D34}">
      <formula1>$B$30:$B$47</formula1>
    </dataValidation>
  </dataValidations>
  <pageMargins left="0.70866141732283472" right="0.70866141732283472" top="0.74803149606299213" bottom="0.55118110236220474" header="0.31496062992125984" footer="0.31496062992125984"/>
  <pageSetup paperSize="9" scale="89" orientation="landscape" blackAndWhite="1" r:id="rId1"/>
  <ignoredErrors>
    <ignoredError sqref="G15:G21 F15:F21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47E86A-BF84-47EC-907F-F36B665C959D}">
          <x14:formula1>
            <xm:f>データセット!$A$2:$A$67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297E9-63ED-4259-ACFF-B71F70011BFB}">
  <dimension ref="A1:C67"/>
  <sheetViews>
    <sheetView topLeftCell="A26" zoomScaleNormal="100" workbookViewId="0"/>
  </sheetViews>
  <sheetFormatPr defaultColWidth="57" defaultRowHeight="13"/>
  <cols>
    <col min="1" max="1" width="57" style="13"/>
    <col min="2" max="3" width="40.6328125" style="13" customWidth="1"/>
    <col min="4" max="16384" width="57" style="13"/>
  </cols>
  <sheetData>
    <row r="1" spans="1:3">
      <c r="A1" s="14" t="s">
        <v>32</v>
      </c>
      <c r="B1" s="14" t="s">
        <v>98</v>
      </c>
      <c r="C1" s="14" t="s">
        <v>99</v>
      </c>
    </row>
    <row r="2" spans="1:3">
      <c r="A2" s="12" t="s">
        <v>33</v>
      </c>
      <c r="B2" s="12" t="s">
        <v>41</v>
      </c>
      <c r="C2" s="12" t="s">
        <v>33</v>
      </c>
    </row>
    <row r="3" spans="1:3">
      <c r="A3" s="12" t="s">
        <v>34</v>
      </c>
      <c r="B3" s="12" t="s">
        <v>42</v>
      </c>
      <c r="C3" s="12" t="s">
        <v>34</v>
      </c>
    </row>
    <row r="4" spans="1:3">
      <c r="A4" s="12" t="s">
        <v>35</v>
      </c>
      <c r="B4" s="12" t="s">
        <v>43</v>
      </c>
      <c r="C4" s="12" t="s">
        <v>35</v>
      </c>
    </row>
    <row r="5" spans="1:3">
      <c r="A5" s="12" t="s">
        <v>36</v>
      </c>
      <c r="B5" s="12" t="s">
        <v>44</v>
      </c>
      <c r="C5" s="12" t="s">
        <v>36</v>
      </c>
    </row>
    <row r="6" spans="1:3">
      <c r="A6" s="12" t="s">
        <v>37</v>
      </c>
      <c r="B6" s="12" t="s">
        <v>47</v>
      </c>
      <c r="C6" s="12" t="s">
        <v>37</v>
      </c>
    </row>
    <row r="7" spans="1:3">
      <c r="A7" s="12" t="s">
        <v>38</v>
      </c>
      <c r="B7" s="12" t="s">
        <v>48</v>
      </c>
      <c r="C7" s="12" t="s">
        <v>38</v>
      </c>
    </row>
    <row r="8" spans="1:3">
      <c r="A8" s="12" t="s">
        <v>39</v>
      </c>
      <c r="B8" s="12" t="s">
        <v>49</v>
      </c>
      <c r="C8" s="12" t="s">
        <v>39</v>
      </c>
    </row>
    <row r="9" spans="1:3">
      <c r="A9" s="12" t="s">
        <v>40</v>
      </c>
      <c r="B9" s="12" t="s">
        <v>50</v>
      </c>
      <c r="C9" s="12" t="s">
        <v>40</v>
      </c>
    </row>
    <row r="10" spans="1:3">
      <c r="A10" s="12" t="s">
        <v>41</v>
      </c>
      <c r="B10" s="12" t="s">
        <v>51</v>
      </c>
      <c r="C10" s="12" t="s">
        <v>41</v>
      </c>
    </row>
    <row r="11" spans="1:3">
      <c r="A11" s="12" t="s">
        <v>42</v>
      </c>
      <c r="B11" s="12" t="s">
        <v>52</v>
      </c>
      <c r="C11" s="12" t="s">
        <v>42</v>
      </c>
    </row>
    <row r="12" spans="1:3">
      <c r="A12" s="12" t="s">
        <v>43</v>
      </c>
      <c r="B12" s="12" t="s">
        <v>53</v>
      </c>
      <c r="C12" s="12" t="s">
        <v>43</v>
      </c>
    </row>
    <row r="13" spans="1:3">
      <c r="A13" s="12" t="s">
        <v>44</v>
      </c>
      <c r="B13" s="12" t="s">
        <v>54</v>
      </c>
      <c r="C13" s="12" t="s">
        <v>44</v>
      </c>
    </row>
    <row r="14" spans="1:3">
      <c r="A14" s="12" t="s">
        <v>45</v>
      </c>
      <c r="B14" s="12" t="s">
        <v>69</v>
      </c>
      <c r="C14" s="12" t="s">
        <v>45</v>
      </c>
    </row>
    <row r="15" spans="1:3">
      <c r="A15" s="12" t="s">
        <v>46</v>
      </c>
      <c r="B15" s="12" t="s">
        <v>46</v>
      </c>
      <c r="C15" s="12" t="s">
        <v>67</v>
      </c>
    </row>
    <row r="16" spans="1:3">
      <c r="A16" s="12" t="s">
        <v>47</v>
      </c>
      <c r="B16" s="12" t="s">
        <v>55</v>
      </c>
      <c r="C16" s="12" t="s">
        <v>70</v>
      </c>
    </row>
    <row r="17" spans="1:3">
      <c r="A17" s="12" t="s">
        <v>48</v>
      </c>
      <c r="B17" s="12" t="s">
        <v>56</v>
      </c>
      <c r="C17" s="12" t="s">
        <v>68</v>
      </c>
    </row>
    <row r="18" spans="1:3">
      <c r="A18" s="12" t="s">
        <v>49</v>
      </c>
      <c r="B18" s="12" t="s">
        <v>57</v>
      </c>
      <c r="C18" s="12" t="s">
        <v>72</v>
      </c>
    </row>
    <row r="19" spans="1:3">
      <c r="A19" s="12" t="s">
        <v>50</v>
      </c>
      <c r="B19" s="12" t="s">
        <v>58</v>
      </c>
      <c r="C19" s="12" t="s">
        <v>69</v>
      </c>
    </row>
    <row r="20" spans="1:3">
      <c r="A20" s="12" t="s">
        <v>51</v>
      </c>
      <c r="B20" s="12" t="s">
        <v>71</v>
      </c>
      <c r="C20" s="12" t="s">
        <v>71</v>
      </c>
    </row>
    <row r="21" spans="1:3">
      <c r="A21" s="12" t="s">
        <v>52</v>
      </c>
      <c r="B21" s="12" t="s">
        <v>65</v>
      </c>
      <c r="C21" s="12" t="s">
        <v>60</v>
      </c>
    </row>
    <row r="22" spans="1:3">
      <c r="A22" s="12" t="s">
        <v>53</v>
      </c>
      <c r="B22" s="12" t="s">
        <v>62</v>
      </c>
      <c r="C22" s="12" t="s">
        <v>73</v>
      </c>
    </row>
    <row r="23" spans="1:3">
      <c r="A23" s="12" t="s">
        <v>54</v>
      </c>
      <c r="B23" s="12" t="s">
        <v>63</v>
      </c>
      <c r="C23" s="12" t="s">
        <v>74</v>
      </c>
    </row>
    <row r="24" spans="1:3">
      <c r="A24" s="12" t="s">
        <v>55</v>
      </c>
      <c r="B24" s="12" t="s">
        <v>66</v>
      </c>
      <c r="C24" s="12" t="s">
        <v>75</v>
      </c>
    </row>
    <row r="25" spans="1:3">
      <c r="A25" s="12" t="s">
        <v>56</v>
      </c>
      <c r="B25" s="12" t="s">
        <v>78</v>
      </c>
      <c r="C25" s="12" t="s">
        <v>76</v>
      </c>
    </row>
    <row r="26" spans="1:3">
      <c r="A26" s="12" t="s">
        <v>57</v>
      </c>
      <c r="B26" s="12" t="s">
        <v>79</v>
      </c>
      <c r="C26" s="12" t="s">
        <v>77</v>
      </c>
    </row>
    <row r="27" spans="1:3">
      <c r="A27" s="12" t="s">
        <v>58</v>
      </c>
      <c r="B27" s="12" t="s">
        <v>80</v>
      </c>
      <c r="C27" s="12" t="s">
        <v>78</v>
      </c>
    </row>
    <row r="28" spans="1:3">
      <c r="A28" s="12" t="s">
        <v>59</v>
      </c>
      <c r="B28" s="12" t="s">
        <v>81</v>
      </c>
      <c r="C28" s="12" t="s">
        <v>79</v>
      </c>
    </row>
    <row r="29" spans="1:3">
      <c r="A29" s="12" t="s">
        <v>60</v>
      </c>
      <c r="B29" s="12" t="s">
        <v>85</v>
      </c>
      <c r="C29" s="12" t="s">
        <v>80</v>
      </c>
    </row>
    <row r="30" spans="1:3">
      <c r="A30" s="12" t="s">
        <v>61</v>
      </c>
      <c r="B30" s="12" t="s">
        <v>84</v>
      </c>
      <c r="C30" s="12" t="s">
        <v>81</v>
      </c>
    </row>
    <row r="31" spans="1:3">
      <c r="A31" s="12" t="s">
        <v>62</v>
      </c>
      <c r="B31" s="12" t="s">
        <v>86</v>
      </c>
      <c r="C31" s="12" t="s">
        <v>82</v>
      </c>
    </row>
    <row r="32" spans="1:3">
      <c r="A32" s="12" t="s">
        <v>63</v>
      </c>
      <c r="B32" s="12" t="s">
        <v>95</v>
      </c>
      <c r="C32" s="12" t="s">
        <v>83</v>
      </c>
    </row>
    <row r="33" spans="1:3">
      <c r="A33" s="12" t="s">
        <v>64</v>
      </c>
      <c r="B33" s="12" t="s">
        <v>94</v>
      </c>
      <c r="C33" s="12" t="s">
        <v>61</v>
      </c>
    </row>
    <row r="34" spans="1:3">
      <c r="A34" s="12" t="s">
        <v>65</v>
      </c>
      <c r="C34" s="12" t="s">
        <v>89</v>
      </c>
    </row>
    <row r="35" spans="1:3">
      <c r="A35" s="12" t="s">
        <v>66</v>
      </c>
      <c r="C35" s="12" t="s">
        <v>91</v>
      </c>
    </row>
    <row r="36" spans="1:3">
      <c r="A36" s="12" t="s">
        <v>67</v>
      </c>
      <c r="C36" s="12" t="s">
        <v>64</v>
      </c>
    </row>
    <row r="37" spans="1:3">
      <c r="A37" s="12" t="s">
        <v>68</v>
      </c>
      <c r="C37" s="12" t="s">
        <v>88</v>
      </c>
    </row>
    <row r="38" spans="1:3">
      <c r="A38" s="12" t="s">
        <v>69</v>
      </c>
      <c r="C38" s="12" t="s">
        <v>90</v>
      </c>
    </row>
    <row r="39" spans="1:3">
      <c r="A39" s="12" t="s">
        <v>70</v>
      </c>
      <c r="C39" s="12" t="s">
        <v>92</v>
      </c>
    </row>
    <row r="40" spans="1:3">
      <c r="A40" s="12" t="s">
        <v>71</v>
      </c>
      <c r="C40" s="12" t="s">
        <v>100</v>
      </c>
    </row>
    <row r="41" spans="1:3">
      <c r="A41" s="12" t="s">
        <v>72</v>
      </c>
      <c r="C41" s="12" t="s">
        <v>93</v>
      </c>
    </row>
    <row r="42" spans="1:3">
      <c r="A42" s="12" t="s">
        <v>73</v>
      </c>
      <c r="C42" s="12" t="s">
        <v>94</v>
      </c>
    </row>
    <row r="43" spans="1:3">
      <c r="A43" s="12" t="s">
        <v>74</v>
      </c>
    </row>
    <row r="44" spans="1:3">
      <c r="A44" s="12" t="s">
        <v>75</v>
      </c>
    </row>
    <row r="45" spans="1:3">
      <c r="A45" s="12" t="s">
        <v>76</v>
      </c>
    </row>
    <row r="46" spans="1:3">
      <c r="A46" s="12" t="s">
        <v>77</v>
      </c>
    </row>
    <row r="47" spans="1:3">
      <c r="A47" s="12" t="s">
        <v>78</v>
      </c>
    </row>
    <row r="48" spans="1:3">
      <c r="A48" s="12" t="s">
        <v>79</v>
      </c>
    </row>
    <row r="49" spans="1:1">
      <c r="A49" s="12" t="s">
        <v>80</v>
      </c>
    </row>
    <row r="50" spans="1:1">
      <c r="A50" s="12" t="s">
        <v>81</v>
      </c>
    </row>
    <row r="51" spans="1:1">
      <c r="A51" s="12" t="s">
        <v>82</v>
      </c>
    </row>
    <row r="52" spans="1:1">
      <c r="A52" s="12" t="s">
        <v>83</v>
      </c>
    </row>
    <row r="53" spans="1:1">
      <c r="A53" s="12" t="s">
        <v>84</v>
      </c>
    </row>
    <row r="54" spans="1:1">
      <c r="A54" s="12" t="s">
        <v>85</v>
      </c>
    </row>
    <row r="55" spans="1:1">
      <c r="A55" s="12" t="s">
        <v>86</v>
      </c>
    </row>
    <row r="56" spans="1:1">
      <c r="A56" s="12" t="s">
        <v>87</v>
      </c>
    </row>
    <row r="57" spans="1:1">
      <c r="A57" s="12" t="s">
        <v>88</v>
      </c>
    </row>
    <row r="58" spans="1:1">
      <c r="A58" s="12" t="s">
        <v>89</v>
      </c>
    </row>
    <row r="59" spans="1:1">
      <c r="A59" s="12" t="s">
        <v>90</v>
      </c>
    </row>
    <row r="60" spans="1:1">
      <c r="A60" s="12" t="s">
        <v>91</v>
      </c>
    </row>
    <row r="61" spans="1:1">
      <c r="A61" s="12" t="s">
        <v>92</v>
      </c>
    </row>
    <row r="62" spans="1:1">
      <c r="A62" s="12" t="s">
        <v>100</v>
      </c>
    </row>
    <row r="63" spans="1:1">
      <c r="A63" s="12" t="s">
        <v>93</v>
      </c>
    </row>
    <row r="64" spans="1:1">
      <c r="A64" s="12" t="s">
        <v>94</v>
      </c>
    </row>
    <row r="65" spans="1:1">
      <c r="A65" s="12" t="s">
        <v>95</v>
      </c>
    </row>
    <row r="66" spans="1:1">
      <c r="A66" s="12" t="s">
        <v>96</v>
      </c>
    </row>
    <row r="67" spans="1:1">
      <c r="A67" s="12" t="s">
        <v>97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別紙</vt:lpstr>
      <vt:lpstr>データセット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平田英里加</dc:creator>
  <cp:lastModifiedBy>山田丈偉</cp:lastModifiedBy>
  <cp:lastPrinted>2026-09-30T02:37:45Z</cp:lastPrinted>
  <dcterms:created xsi:type="dcterms:W3CDTF">2025-06-13T01:37:10Z</dcterms:created>
  <dcterms:modified xsi:type="dcterms:W3CDTF">2026-09-30T02:38:25Z</dcterms:modified>
</cp:coreProperties>
</file>