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4年版保健統計年報\第2章 済(一部不足データあり)\ＨＰ掲載用\"/>
    </mc:Choice>
  </mc:AlternateContent>
  <xr:revisionPtr revIDLastSave="0" documentId="8_{9ACF0B40-EEB2-4AAE-BCEF-F074B3B77D54}" xr6:coauthVersionLast="36" xr6:coauthVersionMax="36" xr10:uidLastSave="{00000000-0000-0000-0000-000000000000}"/>
  <bookViews>
    <workbookView xWindow="0" yWindow="0" windowWidth="19200" windowHeight="6060" xr2:uid="{5931836F-BD24-44D4-B4F7-5C8E34A8BF50}"/>
  </bookViews>
  <sheets>
    <sheet name="１表 " sheetId="1" r:id="rId1"/>
    <sheet name="２表 " sheetId="2" r:id="rId2"/>
    <sheet name="３表 " sheetId="3" r:id="rId3"/>
    <sheet name="４表 " sheetId="4" r:id="rId4"/>
    <sheet name="５表" sheetId="5" r:id="rId5"/>
    <sheet name="６表" sheetId="6" r:id="rId6"/>
  </sheets>
  <definedNames>
    <definedName name="_xlnm.Print_Area" localSheetId="0">'１表 '!$A$1:$N$120</definedName>
    <definedName name="_xlnm.Print_Area" localSheetId="2">'３表 '!$A$1:$T$76</definedName>
    <definedName name="_xlnm.Print_Area" localSheetId="3">'４表 '!$A$1:$O$73</definedName>
    <definedName name="_xlnm.Print_Area" localSheetId="4">'５表'!$A$2:$V$34</definedName>
    <definedName name="_xlnm.Print_Area" localSheetId="5">'６表'!$A$3:$L$34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6" l="1"/>
  <c r="F33" i="6"/>
  <c r="F32" i="6"/>
  <c r="E32" i="6"/>
  <c r="C31" i="6"/>
  <c r="C30" i="6"/>
  <c r="B30" i="6"/>
  <c r="C29" i="6"/>
  <c r="B29" i="6"/>
  <c r="L28" i="6"/>
  <c r="K28" i="6"/>
  <c r="F28" i="6"/>
  <c r="E28" i="6"/>
  <c r="C28" i="6"/>
  <c r="B28" i="6"/>
  <c r="L27" i="6"/>
  <c r="K27" i="6"/>
  <c r="F27" i="6"/>
  <c r="E27" i="6"/>
  <c r="C27" i="6"/>
  <c r="B27" i="6"/>
  <c r="L26" i="6"/>
  <c r="K26" i="6"/>
  <c r="J26" i="6"/>
  <c r="I26" i="6"/>
  <c r="F26" i="6"/>
  <c r="E26" i="6"/>
  <c r="C26" i="6"/>
  <c r="B26" i="6"/>
  <c r="L25" i="6"/>
  <c r="K25" i="6"/>
  <c r="J25" i="6"/>
  <c r="I25" i="6"/>
  <c r="H25" i="6"/>
  <c r="F25" i="6"/>
  <c r="E25" i="6"/>
  <c r="C25" i="6"/>
  <c r="B25" i="6"/>
  <c r="L24" i="6"/>
  <c r="K24" i="6"/>
  <c r="H24" i="6"/>
  <c r="F24" i="6"/>
  <c r="E24" i="6"/>
  <c r="C24" i="6"/>
  <c r="B24" i="6"/>
  <c r="L23" i="6"/>
  <c r="K23" i="6"/>
  <c r="I23" i="6"/>
  <c r="H23" i="6"/>
  <c r="G23" i="6"/>
  <c r="F23" i="6"/>
  <c r="E23" i="6"/>
  <c r="C23" i="6"/>
  <c r="B23" i="6"/>
  <c r="L22" i="6"/>
  <c r="K22" i="6"/>
  <c r="H22" i="6"/>
  <c r="G22" i="6"/>
  <c r="F22" i="6"/>
  <c r="E22" i="6"/>
  <c r="C22" i="6"/>
  <c r="B22" i="6"/>
  <c r="L21" i="6"/>
  <c r="K21" i="6"/>
  <c r="F21" i="6"/>
  <c r="E21" i="6"/>
  <c r="C21" i="6"/>
  <c r="B21" i="6"/>
  <c r="L20" i="6"/>
  <c r="K20" i="6"/>
  <c r="F20" i="6"/>
  <c r="E20" i="6"/>
  <c r="D20" i="6"/>
  <c r="C20" i="6"/>
  <c r="B20" i="6"/>
  <c r="L19" i="6"/>
  <c r="K19" i="6"/>
  <c r="F19" i="6"/>
  <c r="E19" i="6"/>
  <c r="D19" i="6"/>
  <c r="C19" i="6"/>
  <c r="B19" i="6"/>
  <c r="L18" i="6"/>
  <c r="K18" i="6"/>
  <c r="F18" i="6"/>
  <c r="E18" i="6"/>
  <c r="C18" i="6"/>
  <c r="B18" i="6"/>
  <c r="L17" i="6"/>
  <c r="K17" i="6"/>
  <c r="F17" i="6"/>
  <c r="E17" i="6"/>
  <c r="C17" i="6"/>
  <c r="B17" i="6"/>
  <c r="L16" i="6"/>
  <c r="K16" i="6"/>
  <c r="F16" i="6"/>
  <c r="E16" i="6"/>
  <c r="C16" i="6"/>
  <c r="B16" i="6"/>
  <c r="L15" i="6"/>
  <c r="K15" i="6"/>
  <c r="F15" i="6"/>
  <c r="E15" i="6"/>
  <c r="C15" i="6"/>
  <c r="B15" i="6"/>
  <c r="L14" i="6"/>
  <c r="K14" i="6"/>
  <c r="J14" i="6"/>
  <c r="I14" i="6"/>
  <c r="H14" i="6"/>
  <c r="F14" i="6"/>
  <c r="E14" i="6"/>
  <c r="C14" i="6"/>
  <c r="B14" i="6"/>
  <c r="L13" i="6"/>
  <c r="K13" i="6"/>
  <c r="J13" i="6"/>
  <c r="I13" i="6"/>
  <c r="H13" i="6"/>
  <c r="G13" i="6"/>
  <c r="F13" i="6"/>
  <c r="E13" i="6"/>
  <c r="C13" i="6"/>
  <c r="B13" i="6"/>
  <c r="L12" i="6"/>
  <c r="K12" i="6"/>
  <c r="H12" i="6"/>
  <c r="F12" i="6"/>
  <c r="E12" i="6"/>
  <c r="C12" i="6"/>
  <c r="B12" i="6"/>
  <c r="L11" i="6"/>
  <c r="K11" i="6"/>
  <c r="I11" i="6"/>
  <c r="H11" i="6"/>
  <c r="G11" i="6"/>
  <c r="F11" i="6"/>
  <c r="E11" i="6"/>
  <c r="C11" i="6"/>
  <c r="B11" i="6"/>
  <c r="L10" i="6"/>
  <c r="K10" i="6"/>
  <c r="H10" i="6"/>
  <c r="G10" i="6"/>
  <c r="F10" i="6"/>
  <c r="E10" i="6"/>
  <c r="C10" i="6"/>
  <c r="B10" i="6"/>
  <c r="L9" i="6"/>
  <c r="K9" i="6"/>
  <c r="F9" i="6"/>
  <c r="E9" i="6"/>
  <c r="D9" i="6"/>
  <c r="C9" i="6"/>
  <c r="B9" i="6"/>
  <c r="D8" i="6"/>
  <c r="C8" i="6"/>
  <c r="D7" i="6"/>
  <c r="C7" i="6"/>
  <c r="B7" i="6"/>
  <c r="C6" i="6"/>
  <c r="V34" i="5"/>
  <c r="L34" i="6" s="1"/>
  <c r="U34" i="5"/>
  <c r="K34" i="6" s="1"/>
  <c r="T34" i="5"/>
  <c r="S34" i="5"/>
  <c r="R34" i="5"/>
  <c r="J34" i="6" s="1"/>
  <c r="Q34" i="5"/>
  <c r="I34" i="6" s="1"/>
  <c r="P34" i="5"/>
  <c r="M34" i="5"/>
  <c r="L34" i="5"/>
  <c r="D34" i="6" s="1"/>
  <c r="K34" i="5"/>
  <c r="F34" i="6" s="1"/>
  <c r="J34" i="5"/>
  <c r="I34" i="5"/>
  <c r="H34" i="5"/>
  <c r="G34" i="5"/>
  <c r="F34" i="5"/>
  <c r="E34" i="5"/>
  <c r="C34" i="6" s="1"/>
  <c r="D34" i="5"/>
  <c r="N34" i="5" s="1"/>
  <c r="C34" i="5"/>
  <c r="B34" i="5"/>
  <c r="B34" i="6" s="1"/>
  <c r="V33" i="5"/>
  <c r="L33" i="6" s="1"/>
  <c r="U33" i="5"/>
  <c r="K33" i="6" s="1"/>
  <c r="T33" i="5"/>
  <c r="S33" i="5"/>
  <c r="R33" i="5"/>
  <c r="Q33" i="5"/>
  <c r="P33" i="5"/>
  <c r="K33" i="5"/>
  <c r="J33" i="5"/>
  <c r="I33" i="5"/>
  <c r="H33" i="5"/>
  <c r="E33" i="6" s="1"/>
  <c r="G33" i="5"/>
  <c r="N33" i="5" s="1"/>
  <c r="F33" i="5"/>
  <c r="M33" i="5" s="1"/>
  <c r="E33" i="5"/>
  <c r="C33" i="6" s="1"/>
  <c r="D33" i="5"/>
  <c r="C33" i="5"/>
  <c r="B33" i="5"/>
  <c r="L33" i="5" s="1"/>
  <c r="D33" i="6" s="1"/>
  <c r="V32" i="5"/>
  <c r="L32" i="6" s="1"/>
  <c r="U32" i="5"/>
  <c r="K32" i="6" s="1"/>
  <c r="T32" i="5"/>
  <c r="S32" i="5"/>
  <c r="R32" i="5"/>
  <c r="Q32" i="5"/>
  <c r="P32" i="5"/>
  <c r="K32" i="5"/>
  <c r="J32" i="5"/>
  <c r="I32" i="5"/>
  <c r="H32" i="5"/>
  <c r="G32" i="5"/>
  <c r="F32" i="5"/>
  <c r="E32" i="5"/>
  <c r="C32" i="6" s="1"/>
  <c r="D32" i="5"/>
  <c r="N32" i="5" s="1"/>
  <c r="C32" i="5"/>
  <c r="M32" i="5" s="1"/>
  <c r="B32" i="5"/>
  <c r="B32" i="6" s="1"/>
  <c r="V31" i="5"/>
  <c r="L31" i="6" s="1"/>
  <c r="U31" i="5"/>
  <c r="K31" i="6" s="1"/>
  <c r="T31" i="5"/>
  <c r="S31" i="5"/>
  <c r="R31" i="5"/>
  <c r="J31" i="6" s="1"/>
  <c r="Q31" i="5"/>
  <c r="I31" i="6" s="1"/>
  <c r="P31" i="5"/>
  <c r="H31" i="6" s="1"/>
  <c r="O31" i="5"/>
  <c r="G31" i="6" s="1"/>
  <c r="N31" i="5"/>
  <c r="M31" i="5"/>
  <c r="K31" i="5"/>
  <c r="F31" i="6" s="1"/>
  <c r="J31" i="5"/>
  <c r="I31" i="5"/>
  <c r="H31" i="5"/>
  <c r="G31" i="5"/>
  <c r="F31" i="5"/>
  <c r="E31" i="5"/>
  <c r="D31" i="5"/>
  <c r="C31" i="5"/>
  <c r="B31" i="5"/>
  <c r="E31" i="6" s="1"/>
  <c r="V30" i="5"/>
  <c r="L30" i="6" s="1"/>
  <c r="U30" i="5"/>
  <c r="K30" i="6" s="1"/>
  <c r="T30" i="5"/>
  <c r="S30" i="5"/>
  <c r="R30" i="5"/>
  <c r="J30" i="6" s="1"/>
  <c r="Q30" i="5"/>
  <c r="P30" i="5"/>
  <c r="M30" i="5"/>
  <c r="L30" i="5"/>
  <c r="D30" i="6" s="1"/>
  <c r="K30" i="5"/>
  <c r="F30" i="6" s="1"/>
  <c r="J30" i="5"/>
  <c r="I30" i="5"/>
  <c r="H30" i="5"/>
  <c r="E30" i="6" s="1"/>
  <c r="G30" i="5"/>
  <c r="F30" i="5"/>
  <c r="E30" i="5"/>
  <c r="D30" i="5"/>
  <c r="N30" i="5" s="1"/>
  <c r="C30" i="5"/>
  <c r="B30" i="5"/>
  <c r="V29" i="5"/>
  <c r="L29" i="6" s="1"/>
  <c r="U29" i="5"/>
  <c r="K29" i="6" s="1"/>
  <c r="T29" i="5"/>
  <c r="S29" i="5"/>
  <c r="R29" i="5"/>
  <c r="Q29" i="5"/>
  <c r="P29" i="5"/>
  <c r="K29" i="5"/>
  <c r="F29" i="6" s="1"/>
  <c r="J29" i="5"/>
  <c r="I29" i="5"/>
  <c r="H29" i="5"/>
  <c r="E29" i="6" s="1"/>
  <c r="G29" i="5"/>
  <c r="N29" i="5" s="1"/>
  <c r="F29" i="5"/>
  <c r="M29" i="5" s="1"/>
  <c r="E29" i="5"/>
  <c r="D29" i="5"/>
  <c r="C29" i="5"/>
  <c r="B29" i="5"/>
  <c r="L29" i="5" s="1"/>
  <c r="D29" i="6" s="1"/>
  <c r="O28" i="5"/>
  <c r="J28" i="6" s="1"/>
  <c r="N28" i="5"/>
  <c r="M28" i="5"/>
  <c r="L28" i="5"/>
  <c r="D28" i="6" s="1"/>
  <c r="O27" i="5"/>
  <c r="J27" i="6" s="1"/>
  <c r="N27" i="5"/>
  <c r="M27" i="5"/>
  <c r="L27" i="5"/>
  <c r="D27" i="6" s="1"/>
  <c r="O26" i="5"/>
  <c r="H26" i="6" s="1"/>
  <c r="N26" i="5"/>
  <c r="M26" i="5"/>
  <c r="L26" i="5"/>
  <c r="D26" i="6" s="1"/>
  <c r="O25" i="5"/>
  <c r="G25" i="6" s="1"/>
  <c r="N25" i="5"/>
  <c r="M25" i="5"/>
  <c r="L25" i="5"/>
  <c r="D25" i="6" s="1"/>
  <c r="O24" i="5"/>
  <c r="I24" i="6" s="1"/>
  <c r="N24" i="5"/>
  <c r="M24" i="5"/>
  <c r="L24" i="5"/>
  <c r="D24" i="6" s="1"/>
  <c r="O23" i="5"/>
  <c r="J23" i="6" s="1"/>
  <c r="N23" i="5"/>
  <c r="M23" i="5"/>
  <c r="L23" i="5"/>
  <c r="D23" i="6" s="1"/>
  <c r="O22" i="5"/>
  <c r="J22" i="6" s="1"/>
  <c r="N22" i="5"/>
  <c r="M22" i="5"/>
  <c r="L22" i="5"/>
  <c r="D22" i="6" s="1"/>
  <c r="O21" i="5"/>
  <c r="J21" i="6" s="1"/>
  <c r="N21" i="5"/>
  <c r="M21" i="5"/>
  <c r="L21" i="5"/>
  <c r="D21" i="6" s="1"/>
  <c r="O20" i="5"/>
  <c r="J20" i="6" s="1"/>
  <c r="N20" i="5"/>
  <c r="M20" i="5"/>
  <c r="L20" i="5"/>
  <c r="O19" i="5"/>
  <c r="I19" i="6" s="1"/>
  <c r="N19" i="5"/>
  <c r="M19" i="5"/>
  <c r="L19" i="5"/>
  <c r="O18" i="5"/>
  <c r="H18" i="6" s="1"/>
  <c r="N18" i="5"/>
  <c r="M18" i="5"/>
  <c r="L18" i="5"/>
  <c r="D18" i="6" s="1"/>
  <c r="O17" i="5"/>
  <c r="G17" i="6" s="1"/>
  <c r="N17" i="5"/>
  <c r="M17" i="5"/>
  <c r="L17" i="5"/>
  <c r="D17" i="6" s="1"/>
  <c r="O16" i="5"/>
  <c r="J16" i="6" s="1"/>
  <c r="N16" i="5"/>
  <c r="M16" i="5"/>
  <c r="L16" i="5"/>
  <c r="D16" i="6" s="1"/>
  <c r="O15" i="5"/>
  <c r="J15" i="6" s="1"/>
  <c r="N15" i="5"/>
  <c r="M15" i="5"/>
  <c r="L15" i="5"/>
  <c r="D15" i="6" s="1"/>
  <c r="O14" i="5"/>
  <c r="G14" i="6" s="1"/>
  <c r="N14" i="5"/>
  <c r="M14" i="5"/>
  <c r="L14" i="5"/>
  <c r="D14" i="6" s="1"/>
  <c r="O13" i="5"/>
  <c r="O30" i="5" s="1"/>
  <c r="G30" i="6" s="1"/>
  <c r="N13" i="5"/>
  <c r="M13" i="5"/>
  <c r="L13" i="5"/>
  <c r="D13" i="6" s="1"/>
  <c r="O12" i="5"/>
  <c r="J12" i="6" s="1"/>
  <c r="N12" i="5"/>
  <c r="M12" i="5"/>
  <c r="L12" i="5"/>
  <c r="D12" i="6" s="1"/>
  <c r="O11" i="5"/>
  <c r="O34" i="5" s="1"/>
  <c r="N11" i="5"/>
  <c r="M11" i="5"/>
  <c r="L11" i="5"/>
  <c r="D11" i="6" s="1"/>
  <c r="O10" i="5"/>
  <c r="J10" i="6" s="1"/>
  <c r="N10" i="5"/>
  <c r="M10" i="5"/>
  <c r="L10" i="5"/>
  <c r="D10" i="6" s="1"/>
  <c r="O9" i="5"/>
  <c r="J9" i="6" s="1"/>
  <c r="N9" i="5"/>
  <c r="M9" i="5"/>
  <c r="L9" i="5"/>
  <c r="V8" i="5"/>
  <c r="L8" i="6" s="1"/>
  <c r="U8" i="5"/>
  <c r="K8" i="6" s="1"/>
  <c r="T8" i="5"/>
  <c r="S8" i="5"/>
  <c r="R8" i="5"/>
  <c r="Q8" i="5"/>
  <c r="P8" i="5"/>
  <c r="N8" i="5"/>
  <c r="M8" i="5"/>
  <c r="L8" i="5"/>
  <c r="K8" i="5"/>
  <c r="F8" i="6" s="1"/>
  <c r="J8" i="5"/>
  <c r="I8" i="5"/>
  <c r="H8" i="5"/>
  <c r="G8" i="5"/>
  <c r="F8" i="5"/>
  <c r="E8" i="5"/>
  <c r="D8" i="5"/>
  <c r="C8" i="5"/>
  <c r="C6" i="5" s="1"/>
  <c r="M6" i="5" s="1"/>
  <c r="B8" i="5"/>
  <c r="E8" i="6" s="1"/>
  <c r="V7" i="5"/>
  <c r="V6" i="5" s="1"/>
  <c r="L6" i="6" s="1"/>
  <c r="U7" i="5"/>
  <c r="K7" i="6" s="1"/>
  <c r="T7" i="5"/>
  <c r="S7" i="5"/>
  <c r="R7" i="5"/>
  <c r="Q7" i="5"/>
  <c r="P7" i="5"/>
  <c r="L7" i="5"/>
  <c r="K7" i="5"/>
  <c r="K6" i="5" s="1"/>
  <c r="J7" i="5"/>
  <c r="J6" i="5" s="1"/>
  <c r="I7" i="5"/>
  <c r="I6" i="5" s="1"/>
  <c r="H7" i="5"/>
  <c r="E7" i="6" s="1"/>
  <c r="G7" i="5"/>
  <c r="F7" i="5"/>
  <c r="E7" i="5"/>
  <c r="D7" i="5"/>
  <c r="N7" i="5" s="1"/>
  <c r="C7" i="5"/>
  <c r="M7" i="5" s="1"/>
  <c r="B7" i="5"/>
  <c r="T6" i="5"/>
  <c r="S6" i="5"/>
  <c r="R6" i="5"/>
  <c r="Q6" i="5"/>
  <c r="H6" i="5"/>
  <c r="G6" i="5"/>
  <c r="F6" i="5"/>
  <c r="E6" i="5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H29" i="6" l="1"/>
  <c r="I29" i="6"/>
  <c r="J33" i="6"/>
  <c r="H7" i="6"/>
  <c r="J7" i="6"/>
  <c r="G34" i="6"/>
  <c r="H34" i="6"/>
  <c r="H30" i="6"/>
  <c r="J32" i="6"/>
  <c r="H33" i="6"/>
  <c r="J29" i="6"/>
  <c r="I30" i="6"/>
  <c r="H32" i="6"/>
  <c r="U6" i="5"/>
  <c r="K6" i="6" s="1"/>
  <c r="B6" i="5"/>
  <c r="O29" i="5"/>
  <c r="G29" i="6" s="1"/>
  <c r="L32" i="5"/>
  <c r="D32" i="6" s="1"/>
  <c r="O33" i="5"/>
  <c r="G33" i="6" s="1"/>
  <c r="G16" i="6"/>
  <c r="H17" i="6"/>
  <c r="I18" i="6"/>
  <c r="J19" i="6"/>
  <c r="G28" i="6"/>
  <c r="G15" i="6"/>
  <c r="H16" i="6"/>
  <c r="I17" i="6"/>
  <c r="J18" i="6"/>
  <c r="G27" i="6"/>
  <c r="H28" i="6"/>
  <c r="I12" i="6"/>
  <c r="G9" i="6"/>
  <c r="D6" i="5"/>
  <c r="N6" i="5" s="1"/>
  <c r="P6" i="5"/>
  <c r="L7" i="6"/>
  <c r="H15" i="6"/>
  <c r="I16" i="6"/>
  <c r="J17" i="6"/>
  <c r="G26" i="6"/>
  <c r="H27" i="6"/>
  <c r="I28" i="6"/>
  <c r="B33" i="6"/>
  <c r="L31" i="5"/>
  <c r="D31" i="6" s="1"/>
  <c r="O32" i="5"/>
  <c r="G32" i="6" s="1"/>
  <c r="B8" i="6"/>
  <c r="I15" i="6"/>
  <c r="I27" i="6"/>
  <c r="G12" i="6"/>
  <c r="G24" i="6"/>
  <c r="B31" i="6"/>
  <c r="O8" i="5"/>
  <c r="G8" i="6" s="1"/>
  <c r="F7" i="6"/>
  <c r="H9" i="6"/>
  <c r="I10" i="6"/>
  <c r="J11" i="6"/>
  <c r="G20" i="6"/>
  <c r="H21" i="6"/>
  <c r="I22" i="6"/>
  <c r="G21" i="6"/>
  <c r="J24" i="6"/>
  <c r="I9" i="6"/>
  <c r="G19" i="6"/>
  <c r="H20" i="6"/>
  <c r="I21" i="6"/>
  <c r="O7" i="5"/>
  <c r="G18" i="6"/>
  <c r="H19" i="6"/>
  <c r="I20" i="6"/>
  <c r="L6" i="5" l="1"/>
  <c r="D6" i="6" s="1"/>
  <c r="B6" i="6"/>
  <c r="I6" i="6"/>
  <c r="H6" i="6"/>
  <c r="I32" i="6"/>
  <c r="F6" i="6"/>
  <c r="J8" i="6"/>
  <c r="E6" i="6"/>
  <c r="I33" i="6"/>
  <c r="H8" i="6"/>
  <c r="I7" i="6"/>
  <c r="G7" i="6"/>
  <c r="O6" i="5"/>
  <c r="G6" i="6" s="1"/>
  <c r="I8" i="6"/>
  <c r="J6" i="6" l="1"/>
</calcChain>
</file>

<file path=xl/sharedStrings.xml><?xml version="1.0" encoding="utf-8"?>
<sst xmlns="http://schemas.openxmlformats.org/spreadsheetml/2006/main" count="1481" uniqueCount="335">
  <si>
    <t>第１表 人口動態の年次推移-実数（愛媛県）</t>
    <rPh sb="0" eb="1">
      <t>ダイ</t>
    </rPh>
    <rPh sb="2" eb="3">
      <t>ヒョウ</t>
    </rPh>
    <rPh sb="4" eb="6">
      <t>ジンコウ</t>
    </rPh>
    <rPh sb="6" eb="8">
      <t>ドウタイ</t>
    </rPh>
    <rPh sb="9" eb="11">
      <t>ネンジ</t>
    </rPh>
    <rPh sb="11" eb="13">
      <t>スイイ</t>
    </rPh>
    <rPh sb="14" eb="16">
      <t>ジッスウ</t>
    </rPh>
    <rPh sb="17" eb="20">
      <t>エヒメケン</t>
    </rPh>
    <phoneticPr fontId="1"/>
  </si>
  <si>
    <t>単位：人（婚姻・離婚は件数）</t>
    <rPh sb="0" eb="2">
      <t>タンイ</t>
    </rPh>
    <rPh sb="3" eb="4">
      <t>ヒト</t>
    </rPh>
    <rPh sb="5" eb="7">
      <t>コンイン</t>
    </rPh>
    <rPh sb="8" eb="10">
      <t>リコン</t>
    </rPh>
    <rPh sb="11" eb="13">
      <t>ケンスウ</t>
    </rPh>
    <phoneticPr fontId="1"/>
  </si>
  <si>
    <t>年次</t>
  </si>
  <si>
    <t>出生数</t>
  </si>
  <si>
    <t>死亡数</t>
  </si>
  <si>
    <t>（再掲）</t>
  </si>
  <si>
    <t>自然
増減数</t>
    <rPh sb="4" eb="5">
      <t>ゲン</t>
    </rPh>
    <phoneticPr fontId="1"/>
  </si>
  <si>
    <t>死産数</t>
    <rPh sb="0" eb="2">
      <t>シザン</t>
    </rPh>
    <rPh sb="2" eb="3">
      <t>スウ</t>
    </rPh>
    <phoneticPr fontId="1"/>
  </si>
  <si>
    <t>死産数</t>
  </si>
  <si>
    <t>周産期死亡数</t>
  </si>
  <si>
    <t>婚姻
件数</t>
    <rPh sb="0" eb="2">
      <t>コンイン</t>
    </rPh>
    <rPh sb="3" eb="5">
      <t>ケンスウ</t>
    </rPh>
    <phoneticPr fontId="1"/>
  </si>
  <si>
    <t>離婚
件数</t>
  </si>
  <si>
    <t>乳児
死亡数</t>
  </si>
  <si>
    <t>新生児
死亡数</t>
    <rPh sb="0" eb="3">
      <t>シンセイジ</t>
    </rPh>
    <rPh sb="4" eb="7">
      <t>シボウスウ</t>
    </rPh>
    <phoneticPr fontId="1"/>
  </si>
  <si>
    <t>総数</t>
  </si>
  <si>
    <t>自然</t>
  </si>
  <si>
    <t>人工</t>
  </si>
  <si>
    <t>妊娠満22週
以後の死産</t>
    <rPh sb="7" eb="9">
      <t>イゴ</t>
    </rPh>
    <rPh sb="10" eb="12">
      <t>シザン</t>
    </rPh>
    <phoneticPr fontId="1"/>
  </si>
  <si>
    <t>生後１週未
満の死亡</t>
    <rPh sb="4" eb="5">
      <t>ミ</t>
    </rPh>
    <rPh sb="6" eb="7">
      <t>マン</t>
    </rPh>
    <rPh sb="8" eb="10">
      <t>シボウ</t>
    </rPh>
    <phoneticPr fontId="1"/>
  </si>
  <si>
    <t>明治42年</t>
    <rPh sb="0" eb="2">
      <t>メイジ</t>
    </rPh>
    <rPh sb="4" eb="5">
      <t>ネン</t>
    </rPh>
    <phoneticPr fontId="1"/>
  </si>
  <si>
    <t>43年</t>
    <rPh sb="2" eb="3">
      <t>ネン</t>
    </rPh>
    <phoneticPr fontId="1"/>
  </si>
  <si>
    <t>44年</t>
    <rPh sb="2" eb="3">
      <t>ネン</t>
    </rPh>
    <phoneticPr fontId="1"/>
  </si>
  <si>
    <t>大正1年</t>
    <rPh sb="0" eb="2">
      <t>タイショウ</t>
    </rPh>
    <rPh sb="3" eb="4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</si>
  <si>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</si>
  <si>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</si>
  <si>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</si>
  <si>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</si>
  <si>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</si>
  <si>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</si>
  <si>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</si>
  <si>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</si>
  <si>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</si>
  <si>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</si>
  <si>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</si>
  <si>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</si>
  <si>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</si>
  <si>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昭和１年</t>
    <rPh sb="0" eb="2">
      <t>ショウワ</t>
    </rPh>
    <rPh sb="3" eb="4">
      <t>ネン</t>
    </rPh>
    <phoneticPr fontId="1"/>
  </si>
  <si>
    <t>昭和5年</t>
    <rPh sb="0" eb="2">
      <t>ショウワ</t>
    </rPh>
    <rPh sb="3" eb="4">
      <t>ネン</t>
    </rPh>
    <phoneticPr fontId="1"/>
  </si>
  <si>
    <t>…</t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</si>
  <si>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</si>
  <si>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</si>
  <si>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</si>
  <si>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</si>
  <si>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*19年</t>
    <rPh sb="3" eb="4">
      <t>ネン</t>
    </rPh>
    <phoneticPr fontId="1"/>
  </si>
  <si>
    <t>20年</t>
    <rPh sb="2" eb="3">
      <t>ネン</t>
    </rPh>
    <phoneticPr fontId="1"/>
  </si>
  <si>
    <t>*21年</t>
    <rPh sb="3" eb="4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</si>
  <si>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</si>
  <si>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</si>
  <si>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</si>
  <si>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</si>
  <si>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</si>
  <si>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</si>
  <si>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</si>
  <si>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</si>
  <si>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30年</t>
  </si>
  <si>
    <t>31年</t>
  </si>
  <si>
    <t>32年</t>
  </si>
  <si>
    <t>33年</t>
  </si>
  <si>
    <t>34年</t>
  </si>
  <si>
    <t>35年</t>
  </si>
  <si>
    <t>36年</t>
    <rPh sb="2" eb="3">
      <t>ネン</t>
    </rPh>
    <phoneticPr fontId="1"/>
  </si>
  <si>
    <t>37年</t>
    <rPh sb="2" eb="3">
      <t>ネン</t>
    </rPh>
    <phoneticPr fontId="1"/>
  </si>
  <si>
    <t>38年</t>
    <rPh sb="2" eb="3">
      <t>ネン</t>
    </rPh>
    <phoneticPr fontId="1"/>
  </si>
  <si>
    <t>39年</t>
    <rPh sb="2" eb="3">
      <t>ネン</t>
    </rPh>
    <phoneticPr fontId="1"/>
  </si>
  <si>
    <t>40年</t>
    <rPh sb="2" eb="3">
      <t>ネン</t>
    </rPh>
    <phoneticPr fontId="1"/>
  </si>
  <si>
    <t>41年</t>
    <rPh sb="2" eb="3">
      <t>ネン</t>
    </rPh>
    <phoneticPr fontId="1"/>
  </si>
  <si>
    <t>42年</t>
    <rPh sb="2" eb="3">
      <t>ネン</t>
    </rPh>
    <phoneticPr fontId="1"/>
  </si>
  <si>
    <t>45年</t>
    <rPh sb="2" eb="3">
      <t>ネン</t>
    </rPh>
    <phoneticPr fontId="1"/>
  </si>
  <si>
    <t>46年</t>
    <rPh sb="2" eb="3">
      <t>ネン</t>
    </rPh>
    <phoneticPr fontId="1"/>
  </si>
  <si>
    <t>47年</t>
    <rPh sb="2" eb="3">
      <t>ネン</t>
    </rPh>
    <phoneticPr fontId="1"/>
  </si>
  <si>
    <t>48年</t>
    <rPh sb="2" eb="3">
      <t>ネン</t>
    </rPh>
    <phoneticPr fontId="1"/>
  </si>
  <si>
    <t>49年</t>
    <rPh sb="2" eb="3">
      <t>ネン</t>
    </rPh>
    <phoneticPr fontId="1"/>
  </si>
  <si>
    <t>50年</t>
    <rPh sb="2" eb="3">
      <t>ネン</t>
    </rPh>
    <phoneticPr fontId="1"/>
  </si>
  <si>
    <t>51年</t>
    <rPh sb="2" eb="3">
      <t>ネン</t>
    </rPh>
    <phoneticPr fontId="1"/>
  </si>
  <si>
    <t>52年</t>
    <rPh sb="2" eb="3">
      <t>ネン</t>
    </rPh>
    <phoneticPr fontId="1"/>
  </si>
  <si>
    <t>53年</t>
    <rPh sb="2" eb="3">
      <t>ネン</t>
    </rPh>
    <phoneticPr fontId="1"/>
  </si>
  <si>
    <t>54年</t>
    <rPh sb="2" eb="3">
      <t>ネン</t>
    </rPh>
    <phoneticPr fontId="1"/>
  </si>
  <si>
    <t>55年</t>
    <rPh sb="2" eb="3">
      <t>ネン</t>
    </rPh>
    <phoneticPr fontId="1"/>
  </si>
  <si>
    <t>56年</t>
    <rPh sb="2" eb="3">
      <t>ネン</t>
    </rPh>
    <phoneticPr fontId="1"/>
  </si>
  <si>
    <t>57年</t>
    <rPh sb="2" eb="3">
      <t>ネン</t>
    </rPh>
    <phoneticPr fontId="1"/>
  </si>
  <si>
    <t>58年</t>
    <rPh sb="2" eb="3">
      <t>ネン</t>
    </rPh>
    <phoneticPr fontId="1"/>
  </si>
  <si>
    <t>59年</t>
    <rPh sb="2" eb="3">
      <t>ネン</t>
    </rPh>
    <phoneticPr fontId="1"/>
  </si>
  <si>
    <t>60年</t>
    <rPh sb="2" eb="3">
      <t>ネン</t>
    </rPh>
    <phoneticPr fontId="1"/>
  </si>
  <si>
    <t>61年</t>
    <rPh sb="2" eb="3">
      <t>ネン</t>
    </rPh>
    <phoneticPr fontId="1"/>
  </si>
  <si>
    <t>62年</t>
    <rPh sb="2" eb="3">
      <t>ネン</t>
    </rPh>
    <phoneticPr fontId="1"/>
  </si>
  <si>
    <t>63年</t>
    <rPh sb="2" eb="3">
      <t>ネン</t>
    </rPh>
    <phoneticPr fontId="1"/>
  </si>
  <si>
    <t>平成元年</t>
  </si>
  <si>
    <t>10年</t>
  </si>
  <si>
    <t>11年</t>
  </si>
  <si>
    <t>12年</t>
  </si>
  <si>
    <t>19年</t>
    <rPh sb="2" eb="3">
      <t>ネン</t>
    </rPh>
    <phoneticPr fontId="1"/>
  </si>
  <si>
    <t>21年</t>
    <rPh sb="2" eb="3">
      <t>ネン</t>
    </rPh>
    <phoneticPr fontId="1"/>
  </si>
  <si>
    <t>2２年</t>
    <rPh sb="2" eb="3">
      <t>ネン</t>
    </rPh>
    <phoneticPr fontId="1"/>
  </si>
  <si>
    <t>27年</t>
    <rPh sb="2" eb="3">
      <t>ネン</t>
    </rPh>
    <phoneticPr fontId="8"/>
  </si>
  <si>
    <t>28年</t>
    <rPh sb="2" eb="3">
      <t>ネン</t>
    </rPh>
    <phoneticPr fontId="8"/>
  </si>
  <si>
    <t>29年</t>
    <rPh sb="2" eb="3">
      <t>ネン</t>
    </rPh>
    <phoneticPr fontId="8"/>
  </si>
  <si>
    <t>30年</t>
    <rPh sb="2" eb="3">
      <t>ネン</t>
    </rPh>
    <phoneticPr fontId="8"/>
  </si>
  <si>
    <t>令和元年</t>
    <rPh sb="0" eb="4">
      <t>レイワガンネン</t>
    </rPh>
    <phoneticPr fontId="8"/>
  </si>
  <si>
    <t>2年</t>
    <rPh sb="1" eb="2">
      <t>ネン</t>
    </rPh>
    <phoneticPr fontId="8"/>
  </si>
  <si>
    <t>3年</t>
    <rPh sb="1" eb="2">
      <t>ネン</t>
    </rPh>
    <phoneticPr fontId="8"/>
  </si>
  <si>
    <t>人口動態調査（厚生労働省調べ）より</t>
    <rPh sb="0" eb="2">
      <t>ジンコウ</t>
    </rPh>
    <rPh sb="2" eb="4">
      <t>ドウタイ</t>
    </rPh>
    <rPh sb="4" eb="6">
      <t>チョウサ</t>
    </rPh>
    <rPh sb="7" eb="9">
      <t>コウセイ</t>
    </rPh>
    <rPh sb="9" eb="11">
      <t>ロウドウ</t>
    </rPh>
    <rPh sb="11" eb="12">
      <t>ショウ</t>
    </rPh>
    <rPh sb="12" eb="13">
      <t>シラ</t>
    </rPh>
    <phoneticPr fontId="1"/>
  </si>
  <si>
    <t>第２表　人口動態の年次推移-率（全国･愛媛県）</t>
    <rPh sb="0" eb="1">
      <t>ダイ</t>
    </rPh>
    <rPh sb="2" eb="3">
      <t>ヒョウ</t>
    </rPh>
    <rPh sb="4" eb="6">
      <t>ジンコウ</t>
    </rPh>
    <rPh sb="6" eb="8">
      <t>ドウタイ</t>
    </rPh>
    <rPh sb="9" eb="11">
      <t>ネンジ</t>
    </rPh>
    <rPh sb="11" eb="13">
      <t>スイイ</t>
    </rPh>
    <rPh sb="14" eb="15">
      <t>リツ</t>
    </rPh>
    <rPh sb="16" eb="18">
      <t>ゼンコク</t>
    </rPh>
    <rPh sb="19" eb="22">
      <t>エヒメケン</t>
    </rPh>
    <phoneticPr fontId="1"/>
  </si>
  <si>
    <t>年次</t>
    <rPh sb="0" eb="2">
      <t>ネンジ</t>
    </rPh>
    <phoneticPr fontId="1"/>
  </si>
  <si>
    <t>出生率
（人口千対）</t>
    <rPh sb="0" eb="2">
      <t>シュッセイ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</si>
  <si>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死亡率
（人口千対）</t>
    <rPh sb="0" eb="2">
      <t>シボウ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</si>
  <si>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乳児死亡率
（出生千対）</t>
    <rPh sb="0" eb="2">
      <t>ニュウジ</t>
    </rPh>
    <rPh sb="2" eb="4">
      <t>シボウ</t>
    </rPh>
    <rPh sb="4" eb="5">
      <t>リツ</t>
    </rPh>
    <rPh sb="7" eb="9">
      <t>シュッセイ</t>
    </rPh>
    <rPh sb="9" eb="10">
      <t>セン</t>
    </rPh>
    <rPh sb="10" eb="11">
      <t>タイ</t>
    </rPh>
    <phoneticPr fontId="1"/>
  </si>
  <si>
    <t>新生児
死亡率
（出生千対）</t>
    <rPh sb="0" eb="3">
      <t>シンセイジ</t>
    </rPh>
    <rPh sb="4" eb="6">
      <t>シボウ</t>
    </rPh>
    <rPh sb="6" eb="7">
      <t>リツ</t>
    </rPh>
    <rPh sb="9" eb="11">
      <t>シュッセイ</t>
    </rPh>
    <rPh sb="11" eb="12">
      <t>セン</t>
    </rPh>
    <rPh sb="12" eb="13">
      <t>タイ</t>
    </rPh>
    <phoneticPr fontId="1"/>
  </si>
  <si>
    <t>自然増減率
（人口千対）</t>
    <rPh sb="0" eb="2">
      <t>シゼン</t>
    </rPh>
    <rPh sb="2" eb="4">
      <t>ゾウゲン</t>
    </rPh>
    <rPh sb="4" eb="5">
      <t>リツ</t>
    </rPh>
    <rPh sb="7" eb="9">
      <t>ジンコウ</t>
    </rPh>
    <rPh sb="9" eb="10">
      <t>セン</t>
    </rPh>
    <rPh sb="10" eb="11">
      <t>タイ</t>
    </rPh>
    <phoneticPr fontId="1"/>
  </si>
  <si>
    <t>死産率
（出産千対）</t>
    <rPh sb="0" eb="2">
      <t>シザン</t>
    </rPh>
    <rPh sb="2" eb="3">
      <t>リツ</t>
    </rPh>
    <rPh sb="5" eb="7">
      <t>シュッサン</t>
    </rPh>
    <rPh sb="7" eb="8">
      <t>セン</t>
    </rPh>
    <rPh sb="8" eb="9">
      <t>タイ</t>
    </rPh>
    <phoneticPr fontId="1"/>
  </si>
  <si>
    <t>自然死産率
（出産千対）</t>
    <rPh sb="0" eb="2">
      <t>シゼン</t>
    </rPh>
    <rPh sb="2" eb="4">
      <t>シザン</t>
    </rPh>
    <rPh sb="4" eb="5">
      <t>リツ</t>
    </rPh>
    <rPh sb="7" eb="9">
      <t>シュッサン</t>
    </rPh>
    <rPh sb="9" eb="10">
      <t>セン</t>
    </rPh>
    <rPh sb="10" eb="11">
      <t>タイ</t>
    </rPh>
    <phoneticPr fontId="1"/>
  </si>
  <si>
    <t>人工死産率
（出産千対）</t>
    <rPh sb="0" eb="2">
      <t>ジンコウ</t>
    </rPh>
    <rPh sb="2" eb="4">
      <t>シザン</t>
    </rPh>
    <rPh sb="4" eb="5">
      <t>リツ</t>
    </rPh>
    <rPh sb="7" eb="9">
      <t>シュッサン</t>
    </rPh>
    <rPh sb="9" eb="10">
      <t>セン</t>
    </rPh>
    <rPh sb="10" eb="11">
      <t>タイ</t>
    </rPh>
    <phoneticPr fontId="1"/>
  </si>
  <si>
    <t>周産期死亡率
（出産千対）</t>
    <rPh sb="0" eb="1">
      <t>シュウ</t>
    </rPh>
    <rPh sb="1" eb="2">
      <t>サン</t>
    </rPh>
    <rPh sb="2" eb="3">
      <t>キ</t>
    </rPh>
    <rPh sb="3" eb="6">
      <t>シボウリツ</t>
    </rPh>
    <rPh sb="8" eb="10">
      <t>シュッサン</t>
    </rPh>
    <rPh sb="10" eb="11">
      <t>セン</t>
    </rPh>
    <rPh sb="11" eb="12">
      <t>タイ</t>
    </rPh>
    <phoneticPr fontId="1"/>
  </si>
  <si>
    <t>妊娠満２２週以
後の死産率
（出産千対）</t>
    <rPh sb="0" eb="2">
      <t>ニンシン</t>
    </rPh>
    <rPh sb="2" eb="3">
      <t>マン</t>
    </rPh>
    <rPh sb="5" eb="6">
      <t>シュウ</t>
    </rPh>
    <rPh sb="6" eb="7">
      <t>イ</t>
    </rPh>
    <rPh sb="8" eb="9">
      <t>アト</t>
    </rPh>
    <rPh sb="10" eb="12">
      <t>シザン</t>
    </rPh>
    <rPh sb="12" eb="13">
      <t>リツ</t>
    </rPh>
    <rPh sb="15" eb="17">
      <t>シュッサン</t>
    </rPh>
    <rPh sb="17" eb="18">
      <t>セン</t>
    </rPh>
    <rPh sb="18" eb="19">
      <t>タイ</t>
    </rPh>
    <phoneticPr fontId="1"/>
  </si>
  <si>
    <t>生後1週未満
の死亡率
（出生千対）</t>
    <rPh sb="0" eb="2">
      <t>セイゴ</t>
    </rPh>
    <rPh sb="3" eb="4">
      <t>シュウ</t>
    </rPh>
    <rPh sb="4" eb="6">
      <t>ミマン</t>
    </rPh>
    <rPh sb="8" eb="11">
      <t>シボウリツ</t>
    </rPh>
    <rPh sb="13" eb="15">
      <t>シュッショウ</t>
    </rPh>
    <rPh sb="15" eb="16">
      <t>セン</t>
    </rPh>
    <rPh sb="16" eb="17">
      <t>タイ</t>
    </rPh>
    <phoneticPr fontId="1"/>
  </si>
  <si>
    <t>婚姻率
（人口千対）</t>
    <rPh sb="0" eb="2">
      <t>コンイン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</si>
  <si>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離婚率
（人口千対）</t>
    <rPh sb="0" eb="2">
      <t>リコン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</si>
  <si>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合計特殊
出生率</t>
    <rPh sb="0" eb="2">
      <t>ゴウケイ</t>
    </rPh>
    <rPh sb="2" eb="4">
      <t>トクシュ</t>
    </rPh>
    <rPh sb="5" eb="7">
      <t>シュッセイ</t>
    </rPh>
    <rPh sb="7" eb="8">
      <t>リツ</t>
    </rPh>
    <phoneticPr fontId="1"/>
  </si>
  <si>
    <t>愛媛県</t>
    <rPh sb="0" eb="3">
      <t>エヒメケン</t>
    </rPh>
    <phoneticPr fontId="1"/>
  </si>
  <si>
    <t>全国</t>
    <rPh sb="0" eb="2">
      <t>ゼンコク</t>
    </rPh>
    <phoneticPr fontId="1"/>
  </si>
  <si>
    <t>15.0</t>
  </si>
  <si>
    <t>14.2</t>
  </si>
  <si>
    <t>15.7</t>
  </si>
  <si>
    <t>14.9</t>
  </si>
  <si>
    <t>38.7</t>
  </si>
  <si>
    <t>13.7</t>
  </si>
  <si>
    <t>12.9</t>
  </si>
  <si>
    <t>(32.6)</t>
  </si>
  <si>
    <t>(17.6)</t>
  </si>
  <si>
    <t>(28.7)</t>
  </si>
  <si>
    <t>(20.4)</t>
  </si>
  <si>
    <t>(33.5)</t>
  </si>
  <si>
    <t>27.4</t>
  </si>
  <si>
    <t>18.9</t>
  </si>
  <si>
    <t>17.2</t>
  </si>
  <si>
    <t>38.0</t>
  </si>
  <si>
    <t>41.7</t>
  </si>
  <si>
    <t>40.9</t>
  </si>
  <si>
    <t>43.2</t>
  </si>
  <si>
    <t>30年</t>
    <rPh sb="2" eb="3">
      <t>ネン</t>
    </rPh>
    <phoneticPr fontId="1"/>
  </si>
  <si>
    <t>27.2</t>
  </si>
  <si>
    <t>22.3</t>
  </si>
  <si>
    <t>11.6</t>
  </si>
  <si>
    <t>44.5</t>
  </si>
  <si>
    <t>53.7</t>
  </si>
  <si>
    <t>51.3</t>
  </si>
  <si>
    <t>13.1</t>
  </si>
  <si>
    <t>31年</t>
    <rPh sb="2" eb="3">
      <t>ネン</t>
    </rPh>
    <phoneticPr fontId="1"/>
  </si>
  <si>
    <t>32年</t>
    <rPh sb="2" eb="3">
      <t>ネン</t>
    </rPh>
    <phoneticPr fontId="1"/>
  </si>
  <si>
    <t>33年</t>
    <rPh sb="2" eb="3">
      <t>ネン</t>
    </rPh>
    <phoneticPr fontId="1"/>
  </si>
  <si>
    <t>34年</t>
    <rPh sb="2" eb="3">
      <t>ネン</t>
    </rPh>
    <phoneticPr fontId="1"/>
  </si>
  <si>
    <t>35年</t>
    <rPh sb="2" eb="3">
      <t>ネン</t>
    </rPh>
    <phoneticPr fontId="1"/>
  </si>
  <si>
    <t>…</t>
    <phoneticPr fontId="8"/>
  </si>
  <si>
    <t xml:space="preserve"> 平成元年</t>
  </si>
  <si>
    <t>16年</t>
  </si>
  <si>
    <t>注）　昭和４７年以前の全国値は沖縄県を含まない。</t>
    <rPh sb="0" eb="1">
      <t>チュウ</t>
    </rPh>
    <rPh sb="3" eb="5">
      <t>ショウワ</t>
    </rPh>
    <rPh sb="7" eb="8">
      <t>ネン</t>
    </rPh>
    <rPh sb="8" eb="10">
      <t>イゼン</t>
    </rPh>
    <rPh sb="11" eb="13">
      <t>ゼンコク</t>
    </rPh>
    <rPh sb="13" eb="14">
      <t>チ</t>
    </rPh>
    <rPh sb="15" eb="18">
      <t>オキナワケン</t>
    </rPh>
    <rPh sb="19" eb="20">
      <t>フク</t>
    </rPh>
    <phoneticPr fontId="1"/>
  </si>
  <si>
    <t>第３表　人口動態総覧（実数）－都道府県（２１大都市再掲）別</t>
    <rPh sb="11" eb="13">
      <t>ジッスウ</t>
    </rPh>
    <phoneticPr fontId="14"/>
  </si>
  <si>
    <t>令和３年</t>
    <rPh sb="0" eb="2">
      <t>レイワ</t>
    </rPh>
    <rPh sb="3" eb="4">
      <t>ネン</t>
    </rPh>
    <phoneticPr fontId="14"/>
  </si>
  <si>
    <t>都道
府県</t>
  </si>
  <si>
    <t>自然
増減数</t>
    <rPh sb="3" eb="5">
      <t>ゾウゲン</t>
    </rPh>
    <rPh sb="5" eb="6">
      <t>スウ</t>
    </rPh>
    <phoneticPr fontId="14"/>
  </si>
  <si>
    <t>婚姻
件数</t>
    <rPh sb="0" eb="2">
      <t>コンイン</t>
    </rPh>
    <rPh sb="3" eb="5">
      <t>ケンスウ</t>
    </rPh>
    <phoneticPr fontId="14"/>
  </si>
  <si>
    <t>離婚
件数</t>
    <rPh sb="0" eb="2">
      <t>リコン</t>
    </rPh>
    <rPh sb="3" eb="5">
      <t>ケンスウ</t>
    </rPh>
    <phoneticPr fontId="14"/>
  </si>
  <si>
    <t>男</t>
  </si>
  <si>
    <t>女</t>
  </si>
  <si>
    <t>乳児死亡数</t>
  </si>
  <si>
    <t>新生児
死亡数</t>
    <rPh sb="4" eb="7">
      <t>シボウスウ</t>
    </rPh>
    <phoneticPr fontId="14"/>
  </si>
  <si>
    <t>妊娠満
２２週以後
の死産</t>
    <rPh sb="6" eb="7">
      <t>シュウ</t>
    </rPh>
    <rPh sb="7" eb="9">
      <t>イゴ</t>
    </rPh>
    <rPh sb="11" eb="13">
      <t>シザン</t>
    </rPh>
    <phoneticPr fontId="14"/>
  </si>
  <si>
    <t>早期
新生児
死亡</t>
    <rPh sb="0" eb="2">
      <t>ソウキ</t>
    </rPh>
    <rPh sb="3" eb="6">
      <t>シンセイジ</t>
    </rPh>
    <rPh sb="7" eb="9">
      <t>シボウ</t>
    </rPh>
    <phoneticPr fontId="14"/>
  </si>
  <si>
    <t>全    国</t>
  </si>
  <si>
    <t>北 海 道</t>
  </si>
  <si>
    <t>青　  森</t>
  </si>
  <si>
    <t>岩    手</t>
  </si>
  <si>
    <t>宮    城</t>
  </si>
  <si>
    <t>秋　 田</t>
  </si>
  <si>
    <t>山    形</t>
  </si>
  <si>
    <t>福    島</t>
  </si>
  <si>
    <t>茨    城</t>
  </si>
  <si>
    <t>栃    木</t>
  </si>
  <si>
    <t>群    馬</t>
  </si>
  <si>
    <t>埼    玉</t>
  </si>
  <si>
    <t>千    葉</t>
  </si>
  <si>
    <t>東    京</t>
  </si>
  <si>
    <t>神 奈 川</t>
  </si>
  <si>
    <t>新    潟</t>
  </si>
  <si>
    <t>富    山</t>
  </si>
  <si>
    <t>石    川</t>
  </si>
  <si>
    <t>福    井</t>
  </si>
  <si>
    <t>山    梨</t>
  </si>
  <si>
    <t>長    野</t>
  </si>
  <si>
    <t>岐    阜</t>
  </si>
  <si>
    <t>静    岡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</si>
  <si>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</si>
  <si>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</si>
  <si>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</si>
  <si>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</si>
  <si>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</si>
  <si>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</si>
  <si>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</si>
  <si>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</si>
  <si>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</si>
  <si>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</si>
  <si>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</si>
  <si>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</si>
  <si>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</si>
  <si>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</si>
  <si>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</si>
  <si>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</si>
  <si>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</si>
  <si>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</si>
  <si>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</si>
  <si>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</si>
  <si>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</si>
  <si>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</si>
  <si>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</si>
  <si>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</si>
  <si>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</si>
  <si>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外    国</t>
  </si>
  <si>
    <t>-</t>
  </si>
  <si>
    <t>・</t>
  </si>
  <si>
    <t>不    詳</t>
  </si>
  <si>
    <t>・</t>
    <phoneticPr fontId="8"/>
  </si>
  <si>
    <t xml:space="preserve"> （再掲）
東京都区部</t>
    <rPh sb="2" eb="4">
      <t>サイケイ</t>
    </rPh>
    <phoneticPr fontId="14"/>
  </si>
  <si>
    <t>札　幌　市</t>
  </si>
  <si>
    <t>仙　台　市</t>
  </si>
  <si>
    <t>さいたま市</t>
    <rPh sb="4" eb="5">
      <t>シ</t>
    </rPh>
    <phoneticPr fontId="14"/>
  </si>
  <si>
    <t>千　葉　市</t>
  </si>
  <si>
    <t>横　浜　市</t>
  </si>
  <si>
    <t>川　崎　市</t>
  </si>
  <si>
    <t>相 模 原 市</t>
    <rPh sb="0" eb="1">
      <t>ソウ</t>
    </rPh>
    <rPh sb="2" eb="3">
      <t>ボ</t>
    </rPh>
    <rPh sb="4" eb="5">
      <t>ハラ</t>
    </rPh>
    <rPh sb="6" eb="7">
      <t>シ</t>
    </rPh>
    <phoneticPr fontId="19"/>
  </si>
  <si>
    <t>新　潟　市</t>
    <rPh sb="0" eb="1">
      <t>シン</t>
    </rPh>
    <rPh sb="2" eb="3">
      <t>カタ</t>
    </rPh>
    <rPh sb="4" eb="5">
      <t>シ</t>
    </rPh>
    <phoneticPr fontId="14"/>
  </si>
  <si>
    <t>静　岡　市</t>
    <rPh sb="0" eb="1">
      <t>セイ</t>
    </rPh>
    <rPh sb="2" eb="3">
      <t>オカ</t>
    </rPh>
    <rPh sb="4" eb="5">
      <t>シ</t>
    </rPh>
    <phoneticPr fontId="14"/>
  </si>
  <si>
    <t>浜　松　市</t>
    <rPh sb="0" eb="1">
      <t>ハマ</t>
    </rPh>
    <rPh sb="2" eb="3">
      <t>マツ</t>
    </rPh>
    <rPh sb="4" eb="5">
      <t>シ</t>
    </rPh>
    <phoneticPr fontId="14"/>
  </si>
  <si>
    <t>名 古 屋 市</t>
  </si>
  <si>
    <t>京　都　市</t>
  </si>
  <si>
    <t>大　阪　市</t>
  </si>
  <si>
    <t>堺　　　市</t>
    <rPh sb="0" eb="1">
      <t>サカイ</t>
    </rPh>
    <rPh sb="4" eb="5">
      <t>シ</t>
    </rPh>
    <phoneticPr fontId="14"/>
  </si>
  <si>
    <t>神　戸　市</t>
  </si>
  <si>
    <t>岡　山　市</t>
    <rPh sb="0" eb="1">
      <t>オカ</t>
    </rPh>
    <rPh sb="2" eb="3">
      <t>ヤマ</t>
    </rPh>
    <phoneticPr fontId="14"/>
  </si>
  <si>
    <t>広　島　市</t>
  </si>
  <si>
    <t>北 九 州 市</t>
  </si>
  <si>
    <t>福　岡　市</t>
    <rPh sb="0" eb="1">
      <t>フク</t>
    </rPh>
    <rPh sb="2" eb="3">
      <t>オカ</t>
    </rPh>
    <rPh sb="4" eb="5">
      <t>シ</t>
    </rPh>
    <phoneticPr fontId="14"/>
  </si>
  <si>
    <t>熊　本　市</t>
    <rPh sb="0" eb="1">
      <t>クマ</t>
    </rPh>
    <rPh sb="2" eb="3">
      <t>ホン</t>
    </rPh>
    <rPh sb="4" eb="5">
      <t>シ</t>
    </rPh>
    <phoneticPr fontId="14"/>
  </si>
  <si>
    <t>注：１ 都道府県別の表章は、出生は子の住所、死亡は死亡者の住所、死産は母の住所、婚姻は夫の住所、離婚は別居する前の住所による。</t>
  </si>
  <si>
    <t>第４表　人口動態総覧（率）－都道府県（２１大都市再掲）別</t>
    <rPh sb="2" eb="3">
      <t>ヒョウ</t>
    </rPh>
    <phoneticPr fontId="14"/>
  </si>
  <si>
    <t>令和３年</t>
    <phoneticPr fontId="8"/>
  </si>
  <si>
    <t>都道府県</t>
  </si>
  <si>
    <t>出生率</t>
  </si>
  <si>
    <t>死亡率</t>
  </si>
  <si>
    <t>乳児死亡率</t>
    <rPh sb="4" eb="5">
      <t>リツ</t>
    </rPh>
    <phoneticPr fontId="14"/>
  </si>
  <si>
    <t>新生児
死亡率</t>
    <rPh sb="4" eb="6">
      <t>シボウ</t>
    </rPh>
    <rPh sb="6" eb="7">
      <t>リツ</t>
    </rPh>
    <phoneticPr fontId="14"/>
  </si>
  <si>
    <t>自然増減率</t>
    <rPh sb="3" eb="4">
      <t>ゲン</t>
    </rPh>
    <rPh sb="4" eb="5">
      <t>リツ</t>
    </rPh>
    <phoneticPr fontId="14"/>
  </si>
  <si>
    <t>死産率</t>
  </si>
  <si>
    <t>自然死産率</t>
  </si>
  <si>
    <t>人工死産率</t>
  </si>
  <si>
    <t>周産期死亡率</t>
    <rPh sb="3" eb="6">
      <t>シボウリツ</t>
    </rPh>
    <phoneticPr fontId="14"/>
  </si>
  <si>
    <t>妊娠満22週
以後の死産率</t>
    <rPh sb="7" eb="9">
      <t>イゴ</t>
    </rPh>
    <rPh sb="10" eb="12">
      <t>シザン</t>
    </rPh>
    <rPh sb="12" eb="13">
      <t>リツ</t>
    </rPh>
    <phoneticPr fontId="14"/>
  </si>
  <si>
    <t>早期新生児
死亡率</t>
    <rPh sb="6" eb="8">
      <t>シボウ</t>
    </rPh>
    <rPh sb="8" eb="9">
      <t>リツ</t>
    </rPh>
    <phoneticPr fontId="14"/>
  </si>
  <si>
    <t>婚姻率</t>
    <rPh sb="2" eb="3">
      <t>リツ</t>
    </rPh>
    <phoneticPr fontId="14"/>
  </si>
  <si>
    <t>離婚率</t>
    <rPh sb="2" eb="3">
      <t>リツ</t>
    </rPh>
    <phoneticPr fontId="14"/>
  </si>
  <si>
    <t>合計特殊
出生率</t>
    <rPh sb="5" eb="7">
      <t>シュッセイ</t>
    </rPh>
    <rPh sb="7" eb="8">
      <t>リツ</t>
    </rPh>
    <phoneticPr fontId="14"/>
  </si>
  <si>
    <t>（人口千対）</t>
    <rPh sb="1" eb="3">
      <t>ジンコウ</t>
    </rPh>
    <rPh sb="3" eb="4">
      <t>セン</t>
    </rPh>
    <rPh sb="4" eb="5">
      <t>タイ</t>
    </rPh>
    <phoneticPr fontId="14"/>
  </si>
  <si>
    <t>（出生千対）</t>
    <rPh sb="1" eb="3">
      <t>シュッショウ</t>
    </rPh>
    <rPh sb="3" eb="4">
      <t>セン</t>
    </rPh>
    <rPh sb="4" eb="5">
      <t>タイ</t>
    </rPh>
    <phoneticPr fontId="14"/>
  </si>
  <si>
    <t>（人口
  千対）</t>
  </si>
  <si>
    <t>（出産千対）</t>
    <rPh sb="1" eb="3">
      <t>シュッサン</t>
    </rPh>
    <rPh sb="3" eb="4">
      <t>セン</t>
    </rPh>
    <rPh sb="4" eb="5">
      <t>タイ</t>
    </rPh>
    <phoneticPr fontId="14"/>
  </si>
  <si>
    <t>（出生千対）</t>
  </si>
  <si>
    <t>（人口千対）</t>
  </si>
  <si>
    <t>秋    田</t>
  </si>
  <si>
    <t>福　岡　市</t>
  </si>
  <si>
    <t>熊　本　市</t>
    <rPh sb="0" eb="1">
      <t>クマ</t>
    </rPh>
    <rPh sb="2" eb="3">
      <t>ホン</t>
    </rPh>
    <phoneticPr fontId="14"/>
  </si>
  <si>
    <t>注) 全国には住所が外国・不詳を含む。</t>
  </si>
  <si>
    <t xml:space="preserve">  </t>
  </si>
  <si>
    <t>第５表 人口動態総覧（実数）-市町別</t>
    <rPh sb="0" eb="1">
      <t>ダイ</t>
    </rPh>
    <rPh sb="2" eb="3">
      <t>ヒョウ</t>
    </rPh>
    <rPh sb="4" eb="6">
      <t>ジンコウ</t>
    </rPh>
    <rPh sb="6" eb="8">
      <t>ドウタイ</t>
    </rPh>
    <rPh sb="8" eb="10">
      <t>ソウラン</t>
    </rPh>
    <rPh sb="11" eb="13">
      <t>ジッスウ</t>
    </rPh>
    <rPh sb="15" eb="17">
      <t>シチョウ</t>
    </rPh>
    <rPh sb="17" eb="18">
      <t>ベツ</t>
    </rPh>
    <phoneticPr fontId="24"/>
  </si>
  <si>
    <t>令和３年</t>
    <rPh sb="0" eb="2">
      <t>レイワ</t>
    </rPh>
    <rPh sb="3" eb="4">
      <t>ネン</t>
    </rPh>
    <phoneticPr fontId="24"/>
  </si>
  <si>
    <t>市町</t>
    <rPh sb="0" eb="2">
      <t>シチョウ</t>
    </rPh>
    <phoneticPr fontId="24"/>
  </si>
  <si>
    <t>出生数</t>
    <rPh sb="0" eb="2">
      <t>シュッショウ</t>
    </rPh>
    <rPh sb="2" eb="3">
      <t>スウ</t>
    </rPh>
    <phoneticPr fontId="24"/>
  </si>
  <si>
    <t>死亡数</t>
    <rPh sb="0" eb="2">
      <t>シボウ</t>
    </rPh>
    <rPh sb="2" eb="3">
      <t>スウ</t>
    </rPh>
    <phoneticPr fontId="24"/>
  </si>
  <si>
    <t>（再掲）</t>
    <rPh sb="1" eb="3">
      <t>サイケイ</t>
    </rPh>
    <phoneticPr fontId="24"/>
  </si>
  <si>
    <t>自然増減数</t>
    <rPh sb="0" eb="2">
      <t>シゼン</t>
    </rPh>
    <rPh sb="2" eb="4">
      <t>ゾウゲン</t>
    </rPh>
    <rPh sb="4" eb="5">
      <t>スウ</t>
    </rPh>
    <phoneticPr fontId="24"/>
  </si>
  <si>
    <t>死産数</t>
    <rPh sb="0" eb="2">
      <t>シザン</t>
    </rPh>
    <rPh sb="2" eb="3">
      <t>スウ</t>
    </rPh>
    <phoneticPr fontId="24"/>
  </si>
  <si>
    <t>周産期死亡数</t>
    <rPh sb="0" eb="1">
      <t>シュウ</t>
    </rPh>
    <rPh sb="1" eb="2">
      <t>サン</t>
    </rPh>
    <rPh sb="2" eb="3">
      <t>キ</t>
    </rPh>
    <rPh sb="3" eb="5">
      <t>シボウ</t>
    </rPh>
    <rPh sb="5" eb="6">
      <t>スウ</t>
    </rPh>
    <phoneticPr fontId="24"/>
  </si>
  <si>
    <t>婚姻件数</t>
    <rPh sb="0" eb="2">
      <t>コンイン</t>
    </rPh>
    <rPh sb="2" eb="4">
      <t>ケンスウ</t>
    </rPh>
    <phoneticPr fontId="24"/>
  </si>
  <si>
    <t>離婚件数</t>
    <rPh sb="0" eb="2">
      <t>リコン</t>
    </rPh>
    <rPh sb="2" eb="4">
      <t>ケンスウ</t>
    </rPh>
    <phoneticPr fontId="24"/>
  </si>
  <si>
    <t>総数</t>
    <rPh sb="0" eb="2">
      <t>ソウスウ</t>
    </rPh>
    <phoneticPr fontId="24"/>
  </si>
  <si>
    <t>男</t>
    <rPh sb="0" eb="1">
      <t>オトコ</t>
    </rPh>
    <phoneticPr fontId="24"/>
  </si>
  <si>
    <t>女</t>
    <rPh sb="0" eb="1">
      <t>オンナ</t>
    </rPh>
    <phoneticPr fontId="24"/>
  </si>
  <si>
    <t>乳児死亡数</t>
    <rPh sb="0" eb="2">
      <t>ニュウジ</t>
    </rPh>
    <rPh sb="2" eb="5">
      <t>シボウスウ</t>
    </rPh>
    <phoneticPr fontId="24"/>
  </si>
  <si>
    <t>新生児
死亡数</t>
    <rPh sb="0" eb="3">
      <t>シンセイジ</t>
    </rPh>
    <rPh sb="4" eb="7">
      <t>シボウスウ</t>
    </rPh>
    <phoneticPr fontId="24"/>
  </si>
  <si>
    <t>自然</t>
    <rPh sb="0" eb="2">
      <t>シゼン</t>
    </rPh>
    <phoneticPr fontId="24"/>
  </si>
  <si>
    <t>人工</t>
    <rPh sb="0" eb="2">
      <t>ジンコウ</t>
    </rPh>
    <phoneticPr fontId="24"/>
  </si>
  <si>
    <t>妊娠満22週
以後の死産</t>
    <rPh sb="0" eb="2">
      <t>ニンシン</t>
    </rPh>
    <rPh sb="2" eb="3">
      <t>マン</t>
    </rPh>
    <rPh sb="5" eb="6">
      <t>シュウ</t>
    </rPh>
    <rPh sb="7" eb="9">
      <t>イゴ</t>
    </rPh>
    <rPh sb="10" eb="12">
      <t>シザン</t>
    </rPh>
    <phoneticPr fontId="24"/>
  </si>
  <si>
    <t>生後１週
未満の死亡</t>
    <rPh sb="0" eb="2">
      <t>セイゴ</t>
    </rPh>
    <rPh sb="3" eb="4">
      <t>シュウ</t>
    </rPh>
    <rPh sb="5" eb="7">
      <t>ミマン</t>
    </rPh>
    <rPh sb="8" eb="10">
      <t>シボウ</t>
    </rPh>
    <phoneticPr fontId="24"/>
  </si>
  <si>
    <t>市計</t>
    <rPh sb="0" eb="1">
      <t>シ</t>
    </rPh>
    <rPh sb="1" eb="2">
      <t>ケイ</t>
    </rPh>
    <phoneticPr fontId="24"/>
  </si>
  <si>
    <t>郡計</t>
    <rPh sb="0" eb="1">
      <t>グン</t>
    </rPh>
    <rPh sb="1" eb="2">
      <t>ケイ</t>
    </rPh>
    <phoneticPr fontId="24"/>
  </si>
  <si>
    <t>松山市</t>
  </si>
  <si>
    <t>今治市</t>
    <phoneticPr fontId="24"/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</si>
  <si>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</si>
  <si>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</si>
  <si>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</si>
  <si>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</si>
  <si>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</si>
  <si>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</si>
  <si>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</si>
  <si>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</si>
  <si>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</si>
  <si>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</si>
  <si>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</si>
  <si>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</si>
  <si>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</si>
  <si>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</si>
  <si>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</si>
  <si>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</si>
  <si>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</si>
  <si>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</si>
  <si>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  <rPh sb="0" eb="2">
      <t>ウマ</t>
    </rPh>
    <phoneticPr fontId="24"/>
  </si>
  <si>
    <t>新居浜西条</t>
    <rPh sb="0" eb="3">
      <t>ニイハマ</t>
    </rPh>
    <rPh sb="3" eb="5">
      <t>サイジョウ</t>
    </rPh>
    <phoneticPr fontId="24"/>
  </si>
  <si>
    <t>今治</t>
    <rPh sb="0" eb="2">
      <t>イマバリ</t>
    </rPh>
    <phoneticPr fontId="24"/>
  </si>
  <si>
    <t>松山</t>
    <phoneticPr fontId="24"/>
  </si>
  <si>
    <t>八幡浜大洲</t>
    <rPh sb="0" eb="3">
      <t>ヤワタハマ</t>
    </rPh>
    <rPh sb="3" eb="5">
      <t>オオズ</t>
    </rPh>
    <phoneticPr fontId="24"/>
  </si>
  <si>
    <t>宇和島</t>
    <rPh sb="0" eb="3">
      <t>ウワジマ</t>
    </rPh>
    <phoneticPr fontId="24"/>
  </si>
  <si>
    <t>第６表 人口動態総覧（率）-市町別</t>
    <rPh sb="0" eb="1">
      <t>ダイ</t>
    </rPh>
    <rPh sb="2" eb="3">
      <t>ヒョウ</t>
    </rPh>
    <rPh sb="4" eb="6">
      <t>ジンコウ</t>
    </rPh>
    <rPh sb="6" eb="8">
      <t>ドウタイ</t>
    </rPh>
    <rPh sb="8" eb="10">
      <t>ソウラン</t>
    </rPh>
    <rPh sb="11" eb="12">
      <t>リツ</t>
    </rPh>
    <rPh sb="14" eb="16">
      <t>シチョウ</t>
    </rPh>
    <rPh sb="16" eb="17">
      <t>ベツ</t>
    </rPh>
    <phoneticPr fontId="24"/>
  </si>
  <si>
    <t>令和3年</t>
    <rPh sb="0" eb="2">
      <t>レイワ</t>
    </rPh>
    <rPh sb="3" eb="4">
      <t>ネン</t>
    </rPh>
    <phoneticPr fontId="24"/>
  </si>
  <si>
    <t>出生率
（人口千対）</t>
    <rPh sb="0" eb="2">
      <t>シュッショウ</t>
    </rPh>
    <rPh sb="2" eb="3">
      <t>リツ</t>
    </rPh>
    <rPh sb="7" eb="9">
      <t>センツイ</t>
    </rPh>
    <phoneticPr fontId="24"/>
  </si>
  <si>
    <t>死亡率
（人口千対）</t>
    <rPh sb="0" eb="2">
      <t>シボウ</t>
    </rPh>
    <rPh sb="2" eb="3">
      <t>リツ</t>
    </rPh>
    <rPh sb="7" eb="9">
      <t>センツイ</t>
    </rPh>
    <phoneticPr fontId="24"/>
  </si>
  <si>
    <t>自然増減率
（人口千対）</t>
    <rPh sb="0" eb="2">
      <t>シゼン</t>
    </rPh>
    <rPh sb="2" eb="4">
      <t>ゾウゲン</t>
    </rPh>
    <rPh sb="4" eb="5">
      <t>リツ</t>
    </rPh>
    <rPh sb="9" eb="11">
      <t>センツイ</t>
    </rPh>
    <phoneticPr fontId="24"/>
  </si>
  <si>
    <t>乳児死亡率
（出生千対）</t>
    <rPh sb="0" eb="2">
      <t>ニュウジ</t>
    </rPh>
    <rPh sb="2" eb="5">
      <t>シボウリツ</t>
    </rPh>
    <rPh sb="7" eb="9">
      <t>シュッセイ</t>
    </rPh>
    <rPh sb="9" eb="11">
      <t>センツイ</t>
    </rPh>
    <phoneticPr fontId="24"/>
  </si>
  <si>
    <t>新生児死亡率
（出生千対）</t>
    <rPh sb="0" eb="3">
      <t>シンセイジ</t>
    </rPh>
    <rPh sb="3" eb="6">
      <t>シボウリツ</t>
    </rPh>
    <rPh sb="8" eb="10">
      <t>シュッセイ</t>
    </rPh>
    <rPh sb="10" eb="12">
      <t>センツイ</t>
    </rPh>
    <phoneticPr fontId="24"/>
  </si>
  <si>
    <t>死産率（出産千対）</t>
    <rPh sb="0" eb="2">
      <t>シザン</t>
    </rPh>
    <rPh sb="2" eb="3">
      <t>リツ</t>
    </rPh>
    <rPh sb="4" eb="6">
      <t>シュッサン</t>
    </rPh>
    <rPh sb="6" eb="8">
      <t>センツイ</t>
    </rPh>
    <phoneticPr fontId="24"/>
  </si>
  <si>
    <t>周産期死亡率
（出産千対）</t>
    <rPh sb="0" eb="1">
      <t>シュウ</t>
    </rPh>
    <rPh sb="1" eb="2">
      <t>サン</t>
    </rPh>
    <rPh sb="2" eb="3">
      <t>キ</t>
    </rPh>
    <rPh sb="3" eb="5">
      <t>シボウ</t>
    </rPh>
    <rPh sb="5" eb="6">
      <t>リツ</t>
    </rPh>
    <rPh sb="8" eb="10">
      <t>シュッサン</t>
    </rPh>
    <rPh sb="10" eb="12">
      <t>センツイ</t>
    </rPh>
    <phoneticPr fontId="24"/>
  </si>
  <si>
    <t>婚姻率
（人口千対）</t>
    <rPh sb="0" eb="2">
      <t>コンイン</t>
    </rPh>
    <rPh sb="2" eb="3">
      <t>リツ</t>
    </rPh>
    <rPh sb="7" eb="9">
      <t>センツイ</t>
    </rPh>
    <phoneticPr fontId="24"/>
  </si>
  <si>
    <t>離婚率
（人口千対）</t>
    <rPh sb="0" eb="2">
      <t>リコン</t>
    </rPh>
    <rPh sb="2" eb="3">
      <t>リツ</t>
    </rPh>
    <rPh sb="7" eb="9">
      <t>センツイ</t>
    </rPh>
    <phoneticPr fontId="24"/>
  </si>
  <si>
    <t>R3.10.1人口</t>
    <rPh sb="7" eb="9">
      <t>ジンコウ</t>
    </rPh>
    <phoneticPr fontId="24"/>
  </si>
  <si>
    <t xml:space="preserve"> ←日本人人口（統計局推計） </t>
  </si>
  <si>
    <t xml:space="preserve"> ←統計課推計人口 </t>
  </si>
  <si>
    <t xml:space="preserve">  　　以下同じ</t>
    <rPh sb="4" eb="6">
      <t>イカ</t>
    </rPh>
    <rPh sb="6" eb="7">
      <t>オナ</t>
    </rPh>
    <phoneticPr fontId="24"/>
  </si>
  <si>
    <t>今治市</t>
  </si>
  <si>
    <t>松山</t>
    <rPh sb="0" eb="2">
      <t>マツヤマ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</si>
</sst>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176" formatCode="_ * #,##0_ ;_ * &quot;△&quot;?,?#0_ ;_ * &quot;-&quot;_ ;_ @_ "/>
    <numFmt numFmtId="177" formatCode="_ * #,##0.0_ ;_ * &quot;△&quot;#,##0.0_ ;_ * &quot;-&quot;_ ;_ @_ "/>
    <numFmt numFmtId="178" formatCode="_ * #,##0.00_ ;_ * &quot;△&quot;#,##0.00_ ;_ * &quot;-&quot;??_ ;_ @_ "/>
    <numFmt numFmtId="179" formatCode="#,##0.00_);[Red]\(#,##0.00\)"/>
    <numFmt numFmtId="180" formatCode="#,##0.0;[Red]\-#,##0.0"/>
    <numFmt numFmtId="181" formatCode="#,##0;&quot;△ &quot;#,##0"/>
    <numFmt numFmtId="182" formatCode="#,##0_);[Red]\(#,##0\)"/>
    <numFmt numFmtId="183" formatCode="0_);[Red]\(0\)"/>
    <numFmt numFmtId="184" formatCode="#\ ###\ ##0"/>
    <numFmt numFmtId="185" formatCode="0.0"/>
    <numFmt numFmtId="186" formatCode="_ * #,##0_ ;_ * &quot;△&quot;#,##0_ ;_ * &quot;-&quot;_ ;_ @_ "/>
    <numFmt numFmtId="187" formatCode="_ * #,##0_ ;_ * &quot;△&quot;?,##0_ ;_ * &quot;-&quot;_ ;_ @_ "/>
  </numFmts>
  <fonts count="33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sz val="11"/>
      <name val="HG創英角ｺﾞｼｯｸUB"/>
      <family val="3"/>
      <charset val="128"/>
    </font>
    <font>
      <sz val="6"/>
      <name val="ＭＳ Ｐゴシック"/>
      <family val="2"/>
      <charset val="128"/>
    </font>
    <font>
      <sz val="18"/>
      <name val="HGS創英角ｺﾞｼｯｸUB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ＭＳ ＰＲ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.6"/>
      <name val="ＭＳ 明朝"/>
      <family val="1"/>
      <charset val="128"/>
    </font>
    <font>
      <sz val="18"/>
      <name val="HG創英角ｺﾞｼｯｸUB"/>
      <family val="3"/>
      <charset val="128"/>
    </font>
    <font>
      <sz val="9"/>
      <name val="HG丸ｺﾞｼｯｸM-PRO"/>
      <family val="3"/>
      <charset val="128"/>
    </font>
    <font>
      <sz val="14"/>
      <name val="HG創英角ｺﾞｼｯｸUB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Ｒゴシック"/>
      <family val="3"/>
    </font>
    <font>
      <sz val="10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9.5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11"/>
      <name val="明朝"/>
      <family val="3"/>
    </font>
    <font>
      <sz val="17"/>
      <name val="HG創英角ｺﾞｼｯｸUB"/>
      <family val="3"/>
    </font>
    <font>
      <sz val="6"/>
      <name val="明朝"/>
      <family val="3"/>
    </font>
    <font>
      <sz val="18"/>
      <name val="HGP創英角ｺﾞｼｯｸUB"/>
      <family val="3"/>
    </font>
    <font>
      <sz val="12"/>
      <name val="HG丸ｺﾞｼｯｸM-PRO"/>
      <family val="3"/>
    </font>
    <font>
      <sz val="11"/>
      <name val="HG丸ｺﾞｼｯｸM-PRO"/>
      <family val="3"/>
    </font>
    <font>
      <sz val="12"/>
      <name val="ＭＳ ＰＲゴシック"/>
      <family val="3"/>
    </font>
    <font>
      <sz val="11"/>
      <name val="ＭＳ Ｐゴシック"/>
      <family val="3"/>
    </font>
    <font>
      <sz val="9"/>
      <name val="HG丸ｺﾞｼｯｸM-PRO"/>
      <family val="3"/>
    </font>
    <font>
      <sz val="10"/>
      <name val="HG丸ｺﾞｼｯｸM-PRO"/>
      <family val="3"/>
    </font>
    <font>
      <sz val="10"/>
      <name val="明朝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>
      <alignment vertical="center"/>
    </xf>
    <xf numFmtId="38" fontId="29" fillId="0" borderId="0" applyFont="0" applyFill="0" applyBorder="0" applyAlignment="0" applyProtection="0"/>
    <xf numFmtId="0" fontId="1" fillId="0" borderId="0"/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22" fillId="0" borderId="0"/>
    <xf numFmtId="0" fontId="6" fillId="0" borderId="0"/>
    <xf numFmtId="0" fontId="29" fillId="0" borderId="0"/>
  </cellStyleXfs>
  <cellXfs count="307">
    <xf numFmtId="0" fontId="0" fillId="0" borderId="0" xfId="0">
      <alignment vertical="center"/>
    </xf>
    <xf numFmtId="49" fontId="2" fillId="0" borderId="1" xfId="2" applyNumberFormat="1" applyFont="1" applyBorder="1" applyAlignment="1">
      <alignment horizontal="left" vertical="center"/>
    </xf>
    <xf numFmtId="0" fontId="4" fillId="0" borderId="1" xfId="2" applyNumberFormat="1" applyFont="1" applyBorder="1" applyAlignment="1">
      <alignment horizontal="left" vertical="center"/>
    </xf>
    <xf numFmtId="49" fontId="5" fillId="0" borderId="1" xfId="2" applyNumberFormat="1" applyFont="1" applyBorder="1" applyAlignment="1">
      <alignment horizontal="right" vertical="center"/>
    </xf>
    <xf numFmtId="0" fontId="1" fillId="0" borderId="0" xfId="2"/>
    <xf numFmtId="49" fontId="5" fillId="0" borderId="2" xfId="2" applyNumberFormat="1" applyFont="1" applyBorder="1" applyAlignment="1">
      <alignment horizontal="center" vertical="center"/>
    </xf>
    <xf numFmtId="49" fontId="5" fillId="0" borderId="3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3" xfId="2" applyNumberFormat="1" applyFont="1" applyBorder="1" applyAlignment="1">
      <alignment horizontal="center" vertical="center" wrapText="1"/>
    </xf>
    <xf numFmtId="49" fontId="5" fillId="0" borderId="6" xfId="2" applyNumberFormat="1" applyFont="1" applyBorder="1" applyAlignment="1">
      <alignment horizontal="center" vertical="center"/>
    </xf>
    <xf numFmtId="49" fontId="5" fillId="0" borderId="7" xfId="2" applyNumberFormat="1" applyFont="1" applyBorder="1" applyAlignment="1">
      <alignment horizontal="center" vertical="center"/>
    </xf>
    <xf numFmtId="49" fontId="5" fillId="0" borderId="8" xfId="2" applyNumberFormat="1" applyFont="1" applyBorder="1" applyAlignment="1">
      <alignment horizontal="center" vertical="center"/>
    </xf>
    <xf numFmtId="49" fontId="5" fillId="0" borderId="9" xfId="2" applyNumberFormat="1" applyFont="1" applyBorder="1" applyAlignment="1">
      <alignment horizontal="center" vertical="center"/>
    </xf>
    <xf numFmtId="49" fontId="5" fillId="0" borderId="10" xfId="2" applyNumberFormat="1" applyFont="1" applyBorder="1" applyAlignment="1">
      <alignment horizontal="center" vertical="center"/>
    </xf>
    <xf numFmtId="49" fontId="5" fillId="0" borderId="11" xfId="2" applyNumberFormat="1" applyFont="1" applyBorder="1" applyAlignment="1">
      <alignment horizontal="center" vertical="center"/>
    </xf>
    <xf numFmtId="49" fontId="5" fillId="0" borderId="11" xfId="2" applyNumberFormat="1" applyFont="1" applyBorder="1" applyAlignment="1">
      <alignment horizontal="center" vertical="center" wrapText="1"/>
    </xf>
    <xf numFmtId="49" fontId="5" fillId="0" borderId="8" xfId="2" applyNumberFormat="1" applyFont="1" applyBorder="1" applyAlignment="1">
      <alignment horizontal="center" vertical="center"/>
    </xf>
    <xf numFmtId="41" fontId="7" fillId="0" borderId="2" xfId="3" applyNumberFormat="1" applyFont="1" applyBorder="1" applyAlignment="1">
      <alignment horizontal="right" vertical="center" shrinkToFit="1"/>
    </xf>
    <xf numFmtId="41" fontId="7" fillId="0" borderId="12" xfId="3" applyNumberFormat="1" applyFont="1" applyBorder="1" applyAlignment="1">
      <alignment horizontal="right" vertical="center" shrinkToFit="1"/>
    </xf>
    <xf numFmtId="41" fontId="7" fillId="0" borderId="12" xfId="3" applyNumberFormat="1" applyFont="1" applyBorder="1" applyAlignment="1">
      <alignment horizontal="distributed" vertical="center"/>
    </xf>
    <xf numFmtId="176" fontId="7" fillId="0" borderId="12" xfId="3" applyNumberFormat="1" applyFont="1" applyBorder="1" applyAlignment="1">
      <alignment horizontal="right" vertical="center" shrinkToFit="1"/>
    </xf>
    <xf numFmtId="41" fontId="7" fillId="0" borderId="13" xfId="3" applyNumberFormat="1" applyFont="1" applyBorder="1" applyAlignment="1">
      <alignment horizontal="right" vertical="center" shrinkToFit="1"/>
    </xf>
    <xf numFmtId="41" fontId="7" fillId="0" borderId="2" xfId="3" applyNumberFormat="1" applyFont="1" applyBorder="1" applyAlignment="1">
      <alignment horizontal="distributed" vertical="center"/>
    </xf>
    <xf numFmtId="41" fontId="7" fillId="0" borderId="12" xfId="3" applyNumberFormat="1" applyFont="1" applyBorder="1" applyAlignment="1">
      <alignment horizontal="distributed" vertical="center" wrapText="1"/>
    </xf>
    <xf numFmtId="41" fontId="7" fillId="0" borderId="8" xfId="3" applyNumberFormat="1" applyFont="1" applyBorder="1" applyAlignment="1">
      <alignment horizontal="right" vertical="center" shrinkToFit="1"/>
    </xf>
    <xf numFmtId="41" fontId="7" fillId="0" borderId="0" xfId="3" applyNumberFormat="1" applyFont="1" applyBorder="1" applyAlignment="1">
      <alignment horizontal="right" vertical="center" shrinkToFit="1"/>
    </xf>
    <xf numFmtId="41" fontId="7" fillId="0" borderId="0" xfId="3" applyNumberFormat="1" applyFont="1" applyBorder="1" applyAlignment="1">
      <alignment horizontal="distributed" vertical="center"/>
    </xf>
    <xf numFmtId="176" fontId="7" fillId="0" borderId="0" xfId="3" applyNumberFormat="1" applyFont="1" applyBorder="1" applyAlignment="1">
      <alignment horizontal="right" vertical="center" shrinkToFit="1"/>
    </xf>
    <xf numFmtId="41" fontId="7" fillId="0" borderId="14" xfId="3" applyNumberFormat="1" applyFont="1" applyBorder="1" applyAlignment="1">
      <alignment horizontal="right" vertical="center" shrinkToFit="1"/>
    </xf>
    <xf numFmtId="41" fontId="7" fillId="0" borderId="8" xfId="3" applyNumberFormat="1" applyFont="1" applyBorder="1" applyAlignment="1">
      <alignment horizontal="distributed" vertical="center"/>
    </xf>
    <xf numFmtId="41" fontId="7" fillId="0" borderId="0" xfId="3" applyNumberFormat="1" applyFont="1" applyBorder="1" applyAlignment="1">
      <alignment horizontal="distributed" vertical="center" wrapText="1"/>
    </xf>
    <xf numFmtId="49" fontId="5" fillId="0" borderId="3" xfId="2" applyNumberFormat="1" applyFont="1" applyBorder="1" applyAlignment="1">
      <alignment horizontal="center" vertical="center"/>
    </xf>
    <xf numFmtId="49" fontId="5" fillId="0" borderId="0" xfId="2" applyNumberFormat="1" applyFont="1" applyBorder="1" applyAlignment="1">
      <alignment horizontal="right" vertical="center"/>
    </xf>
    <xf numFmtId="49" fontId="5" fillId="0" borderId="14" xfId="2" applyNumberFormat="1" applyFont="1" applyBorder="1" applyAlignment="1">
      <alignment horizontal="right" vertical="center"/>
    </xf>
    <xf numFmtId="49" fontId="5" fillId="0" borderId="8" xfId="2" applyNumberFormat="1" applyFont="1" applyBorder="1" applyAlignment="1">
      <alignment horizontal="right" vertical="center"/>
    </xf>
    <xf numFmtId="49" fontId="5" fillId="0" borderId="9" xfId="2" applyNumberFormat="1" applyFont="1" applyBorder="1" applyAlignment="1">
      <alignment horizontal="center" vertical="center"/>
    </xf>
    <xf numFmtId="41" fontId="7" fillId="0" borderId="8" xfId="2" applyNumberFormat="1" applyFont="1" applyBorder="1" applyAlignment="1">
      <alignment horizontal="right" vertical="center" shrinkToFit="1"/>
    </xf>
    <xf numFmtId="41" fontId="7" fillId="0" borderId="0" xfId="2" applyNumberFormat="1" applyFont="1" applyBorder="1" applyAlignment="1">
      <alignment horizontal="right" vertical="center" shrinkToFit="1"/>
    </xf>
    <xf numFmtId="41" fontId="7" fillId="0" borderId="14" xfId="2" applyNumberFormat="1" applyFont="1" applyBorder="1" applyAlignment="1">
      <alignment horizontal="right" vertical="center" shrinkToFit="1"/>
    </xf>
    <xf numFmtId="49" fontId="5" fillId="0" borderId="9" xfId="2" applyNumberFormat="1" applyFont="1" applyBorder="1" applyAlignment="1">
      <alignment horizontal="center"/>
    </xf>
    <xf numFmtId="41" fontId="7" fillId="0" borderId="8" xfId="2" applyNumberFormat="1" applyFont="1" applyBorder="1" applyAlignment="1">
      <alignment horizontal="right" shrinkToFit="1"/>
    </xf>
    <xf numFmtId="41" fontId="7" fillId="0" borderId="0" xfId="2" applyNumberFormat="1" applyFont="1" applyBorder="1" applyAlignment="1">
      <alignment horizontal="right" shrinkToFit="1"/>
    </xf>
    <xf numFmtId="176" fontId="7" fillId="0" borderId="0" xfId="3" applyNumberFormat="1" applyFont="1" applyBorder="1" applyAlignment="1">
      <alignment horizontal="right" shrinkToFit="1"/>
    </xf>
    <xf numFmtId="41" fontId="7" fillId="0" borderId="14" xfId="2" applyNumberFormat="1" applyFont="1" applyBorder="1" applyAlignment="1">
      <alignment horizontal="right" shrinkToFit="1"/>
    </xf>
    <xf numFmtId="49" fontId="5" fillId="0" borderId="0" xfId="2" applyNumberFormat="1" applyFont="1" applyBorder="1" applyAlignment="1">
      <alignment horizontal="right"/>
    </xf>
    <xf numFmtId="0" fontId="1" fillId="0" borderId="0" xfId="2" applyAlignment="1"/>
    <xf numFmtId="0" fontId="1" fillId="0" borderId="0" xfId="2" applyBorder="1" applyAlignment="1"/>
    <xf numFmtId="49" fontId="5" fillId="0" borderId="11" xfId="2" applyNumberFormat="1" applyFont="1" applyBorder="1" applyAlignment="1">
      <alignment horizontal="center"/>
    </xf>
    <xf numFmtId="41" fontId="7" fillId="0" borderId="1" xfId="2" applyNumberFormat="1" applyFont="1" applyBorder="1" applyAlignment="1">
      <alignment horizontal="right" shrinkToFit="1"/>
    </xf>
    <xf numFmtId="176" fontId="7" fillId="0" borderId="1" xfId="3" applyNumberFormat="1" applyFont="1" applyBorder="1" applyAlignment="1">
      <alignment horizontal="right" shrinkToFit="1"/>
    </xf>
    <xf numFmtId="41" fontId="7" fillId="0" borderId="15" xfId="2" applyNumberFormat="1" applyFont="1" applyBorder="1" applyAlignment="1">
      <alignment horizontal="right" shrinkToFit="1"/>
    </xf>
    <xf numFmtId="41" fontId="7" fillId="0" borderId="10" xfId="2" applyNumberFormat="1" applyFont="1" applyBorder="1" applyAlignment="1">
      <alignment horizontal="right" shrinkToFit="1"/>
    </xf>
    <xf numFmtId="0" fontId="9" fillId="0" borderId="0" xfId="2" applyNumberFormat="1" applyFont="1" applyBorder="1" applyAlignment="1">
      <alignment horizontal="left" wrapText="1"/>
    </xf>
    <xf numFmtId="0" fontId="9" fillId="0" borderId="0" xfId="2" applyNumberFormat="1" applyFont="1" applyBorder="1" applyAlignment="1">
      <alignment horizontal="center" wrapText="1"/>
    </xf>
    <xf numFmtId="0" fontId="10" fillId="0" borderId="0" xfId="2" applyNumberFormat="1" applyFont="1"/>
    <xf numFmtId="0" fontId="9" fillId="0" borderId="0" xfId="2" applyNumberFormat="1" applyFont="1"/>
    <xf numFmtId="0" fontId="9" fillId="0" borderId="0" xfId="2" applyFont="1"/>
    <xf numFmtId="0" fontId="1" fillId="0" borderId="0" xfId="2" applyNumberFormat="1" applyAlignment="1"/>
    <xf numFmtId="0" fontId="9" fillId="0" borderId="0" xfId="2" applyNumberFormat="1" applyFont="1" applyAlignment="1"/>
    <xf numFmtId="0" fontId="9" fillId="0" borderId="0" xfId="2" applyFont="1" applyAlignment="1"/>
    <xf numFmtId="0" fontId="1" fillId="0" borderId="0" xfId="2" applyNumberFormat="1"/>
    <xf numFmtId="0" fontId="11" fillId="0" borderId="1" xfId="2" applyNumberFormat="1" applyFont="1" applyBorder="1" applyAlignment="1">
      <alignment horizontal="left"/>
    </xf>
    <xf numFmtId="38" fontId="9" fillId="0" borderId="0" xfId="3" applyFont="1" applyAlignment="1"/>
    <xf numFmtId="38" fontId="10" fillId="0" borderId="0" xfId="3" applyFont="1" applyAlignment="1"/>
    <xf numFmtId="38" fontId="9" fillId="0" borderId="0" xfId="3" applyFont="1" applyAlignment="1">
      <alignment horizontal="right"/>
    </xf>
    <xf numFmtId="49" fontId="5" fillId="0" borderId="0" xfId="3" applyNumberFormat="1" applyFont="1" applyAlignment="1">
      <alignment horizontal="right" vertical="center"/>
    </xf>
    <xf numFmtId="49" fontId="12" fillId="0" borderId="4" xfId="3" applyNumberFormat="1" applyFont="1" applyBorder="1" applyAlignment="1">
      <alignment horizontal="center" vertical="center" wrapText="1"/>
    </xf>
    <xf numFmtId="49" fontId="12" fillId="0" borderId="5" xfId="3" applyNumberFormat="1" applyFont="1" applyBorder="1" applyAlignment="1">
      <alignment horizontal="center" vertical="center" wrapText="1"/>
    </xf>
    <xf numFmtId="49" fontId="12" fillId="0" borderId="6" xfId="3" applyNumberFormat="1" applyFont="1" applyBorder="1" applyAlignment="1">
      <alignment horizontal="center" vertical="center"/>
    </xf>
    <xf numFmtId="49" fontId="12" fillId="0" borderId="5" xfId="3" applyNumberFormat="1" applyFont="1" applyBorder="1" applyAlignment="1">
      <alignment horizontal="center" vertical="center"/>
    </xf>
    <xf numFmtId="49" fontId="12" fillId="0" borderId="4" xfId="3" applyNumberFormat="1" applyFont="1" applyBorder="1" applyAlignment="1">
      <alignment horizontal="center" vertical="center"/>
    </xf>
    <xf numFmtId="49" fontId="5" fillId="0" borderId="9" xfId="2" applyNumberFormat="1" applyFont="1" applyBorder="1" applyAlignment="1">
      <alignment horizontal="distributed" vertical="center"/>
    </xf>
    <xf numFmtId="177" fontId="7" fillId="0" borderId="2" xfId="3" applyNumberFormat="1" applyFont="1" applyBorder="1" applyAlignment="1">
      <alignment horizontal="right" vertical="center" shrinkToFit="1"/>
    </xf>
    <xf numFmtId="177" fontId="7" fillId="0" borderId="12" xfId="3" applyNumberFormat="1" applyFont="1" applyBorder="1" applyAlignment="1">
      <alignment horizontal="right" vertical="center" shrinkToFit="1"/>
    </xf>
    <xf numFmtId="177" fontId="7" fillId="0" borderId="12" xfId="3" applyNumberFormat="1" applyFont="1" applyBorder="1" applyAlignment="1">
      <alignment horizontal="right" vertical="center"/>
    </xf>
    <xf numFmtId="177" fontId="7" fillId="0" borderId="13" xfId="3" applyNumberFormat="1" applyFont="1" applyBorder="1" applyAlignment="1">
      <alignment horizontal="right" vertical="center"/>
    </xf>
    <xf numFmtId="177" fontId="7" fillId="0" borderId="2" xfId="3" applyNumberFormat="1" applyFont="1" applyBorder="1" applyAlignment="1">
      <alignment horizontal="right" vertical="center"/>
    </xf>
    <xf numFmtId="178" fontId="7" fillId="0" borderId="12" xfId="3" applyNumberFormat="1" applyFont="1" applyBorder="1" applyAlignment="1">
      <alignment horizontal="right" vertical="center"/>
    </xf>
    <xf numFmtId="178" fontId="7" fillId="0" borderId="12" xfId="3" applyNumberFormat="1" applyFont="1" applyBorder="1" applyAlignment="1">
      <alignment horizontal="right" vertical="center" shrinkToFit="1"/>
    </xf>
    <xf numFmtId="178" fontId="7" fillId="0" borderId="13" xfId="3" applyNumberFormat="1" applyFont="1" applyBorder="1" applyAlignment="1">
      <alignment horizontal="right" vertical="center"/>
    </xf>
    <xf numFmtId="177" fontId="7" fillId="0" borderId="8" xfId="3" applyNumberFormat="1" applyFont="1" applyBorder="1" applyAlignment="1">
      <alignment horizontal="right" vertical="center" shrinkToFit="1"/>
    </xf>
    <xf numFmtId="177" fontId="7" fillId="0" borderId="0" xfId="3" applyNumberFormat="1" applyFont="1" applyBorder="1" applyAlignment="1">
      <alignment horizontal="right" vertical="center" shrinkToFit="1"/>
    </xf>
    <xf numFmtId="177" fontId="7" fillId="0" borderId="0" xfId="3" applyNumberFormat="1" applyFont="1" applyBorder="1" applyAlignment="1">
      <alignment horizontal="right" vertical="center"/>
    </xf>
    <xf numFmtId="177" fontId="7" fillId="0" borderId="14" xfId="3" applyNumberFormat="1" applyFont="1" applyBorder="1" applyAlignment="1">
      <alignment horizontal="right" vertical="center"/>
    </xf>
    <xf numFmtId="177" fontId="7" fillId="0" borderId="8" xfId="3" applyNumberFormat="1" applyFont="1" applyBorder="1" applyAlignment="1">
      <alignment horizontal="right" vertical="center"/>
    </xf>
    <xf numFmtId="178" fontId="7" fillId="0" borderId="0" xfId="3" applyNumberFormat="1" applyFont="1" applyBorder="1" applyAlignment="1">
      <alignment horizontal="right" vertical="center"/>
    </xf>
    <xf numFmtId="178" fontId="7" fillId="0" borderId="0" xfId="3" applyNumberFormat="1" applyFont="1" applyBorder="1" applyAlignment="1">
      <alignment horizontal="right" vertical="center" shrinkToFit="1"/>
    </xf>
    <xf numFmtId="178" fontId="7" fillId="0" borderId="14" xfId="3" applyNumberFormat="1" applyFont="1" applyBorder="1" applyAlignment="1">
      <alignment horizontal="right" vertical="center"/>
    </xf>
    <xf numFmtId="177" fontId="5" fillId="0" borderId="0" xfId="3" applyNumberFormat="1" applyFont="1" applyBorder="1" applyAlignment="1">
      <alignment horizontal="right" vertical="center" shrinkToFit="1"/>
    </xf>
    <xf numFmtId="49" fontId="5" fillId="0" borderId="14" xfId="3" applyNumberFormat="1" applyFont="1" applyBorder="1" applyAlignment="1">
      <alignment horizontal="right" vertical="center"/>
    </xf>
    <xf numFmtId="49" fontId="5" fillId="0" borderId="8" xfId="3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horizontal="right" vertical="center"/>
    </xf>
    <xf numFmtId="49" fontId="5" fillId="0" borderId="0" xfId="2" applyNumberFormat="1" applyFont="1" applyAlignment="1">
      <alignment horizontal="right" vertical="center"/>
    </xf>
    <xf numFmtId="49" fontId="5" fillId="0" borderId="0" xfId="3" applyNumberFormat="1" applyFont="1" applyBorder="1" applyAlignment="1">
      <alignment horizontal="right" vertical="center" shrinkToFit="1"/>
    </xf>
    <xf numFmtId="177" fontId="7" fillId="0" borderId="14" xfId="3" applyNumberFormat="1" applyFont="1" applyBorder="1" applyAlignment="1">
      <alignment horizontal="right" vertical="center" shrinkToFit="1"/>
    </xf>
    <xf numFmtId="178" fontId="7" fillId="0" borderId="14" xfId="3" applyNumberFormat="1" applyFont="1" applyBorder="1" applyAlignment="1">
      <alignment horizontal="right" vertical="center" shrinkToFit="1"/>
    </xf>
    <xf numFmtId="177" fontId="7" fillId="0" borderId="8" xfId="3" applyNumberFormat="1" applyFont="1" applyBorder="1" applyAlignment="1">
      <alignment horizontal="right" shrinkToFit="1"/>
    </xf>
    <xf numFmtId="177" fontId="7" fillId="0" borderId="0" xfId="3" applyNumberFormat="1" applyFont="1" applyBorder="1" applyAlignment="1">
      <alignment horizontal="right" shrinkToFit="1"/>
    </xf>
    <xf numFmtId="177" fontId="7" fillId="0" borderId="14" xfId="3" applyNumberFormat="1" applyFont="1" applyBorder="1" applyAlignment="1">
      <alignment horizontal="right" shrinkToFit="1"/>
    </xf>
    <xf numFmtId="49" fontId="5" fillId="0" borderId="0" xfId="3" applyNumberFormat="1" applyFont="1" applyBorder="1" applyAlignment="1">
      <alignment horizontal="right"/>
    </xf>
    <xf numFmtId="178" fontId="7" fillId="0" borderId="0" xfId="3" applyNumberFormat="1" applyFont="1" applyBorder="1" applyAlignment="1">
      <alignment horizontal="right" shrinkToFit="1"/>
    </xf>
    <xf numFmtId="178" fontId="7" fillId="0" borderId="14" xfId="3" applyNumberFormat="1" applyFont="1" applyBorder="1" applyAlignment="1">
      <alignment horizontal="right" shrinkToFit="1"/>
    </xf>
    <xf numFmtId="0" fontId="1" fillId="0" borderId="0" xfId="2" applyBorder="1"/>
    <xf numFmtId="177" fontId="7" fillId="0" borderId="15" xfId="3" applyNumberFormat="1" applyFont="1" applyBorder="1" applyAlignment="1">
      <alignment horizontal="right" shrinkToFit="1"/>
    </xf>
    <xf numFmtId="177" fontId="7" fillId="0" borderId="10" xfId="3" applyNumberFormat="1" applyFont="1" applyBorder="1" applyAlignment="1">
      <alignment horizontal="right" shrinkToFit="1"/>
    </xf>
    <xf numFmtId="178" fontId="7" fillId="0" borderId="15" xfId="3" applyNumberFormat="1" applyFont="1" applyBorder="1" applyAlignment="1">
      <alignment horizontal="right" shrinkToFit="1"/>
    </xf>
    <xf numFmtId="0" fontId="5" fillId="0" borderId="12" xfId="2" applyNumberFormat="1" applyFont="1" applyBorder="1" applyAlignment="1">
      <alignment wrapText="1"/>
    </xf>
    <xf numFmtId="38" fontId="10" fillId="0" borderId="12" xfId="3" applyFont="1" applyBorder="1" applyAlignment="1"/>
    <xf numFmtId="38" fontId="9" fillId="0" borderId="12" xfId="3" applyFont="1" applyBorder="1" applyAlignment="1">
      <alignment horizontal="right"/>
    </xf>
    <xf numFmtId="38" fontId="9" fillId="0" borderId="12" xfId="3" applyFont="1" applyBorder="1" applyAlignment="1"/>
    <xf numFmtId="179" fontId="1" fillId="0" borderId="12" xfId="3" applyNumberFormat="1" applyFont="1" applyBorder="1" applyAlignment="1">
      <alignment horizontal="right"/>
    </xf>
    <xf numFmtId="179" fontId="1" fillId="0" borderId="0" xfId="3" applyNumberFormat="1" applyFont="1" applyBorder="1" applyAlignment="1">
      <alignment horizontal="right"/>
    </xf>
    <xf numFmtId="40" fontId="9" fillId="0" borderId="0" xfId="3" applyNumberFormat="1" applyFont="1" applyAlignment="1"/>
    <xf numFmtId="40" fontId="9" fillId="0" borderId="0" xfId="3" applyNumberFormat="1" applyFont="1" applyBorder="1" applyAlignment="1"/>
    <xf numFmtId="40" fontId="10" fillId="0" borderId="0" xfId="3" applyNumberFormat="1" applyFont="1" applyAlignment="1"/>
    <xf numFmtId="180" fontId="9" fillId="0" borderId="0" xfId="3" applyNumberFormat="1" applyFont="1" applyAlignment="1"/>
    <xf numFmtId="49" fontId="13" fillId="0" borderId="1" xfId="2" applyNumberFormat="1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/>
    </xf>
    <xf numFmtId="0" fontId="0" fillId="0" borderId="0" xfId="2" applyFont="1"/>
    <xf numFmtId="181" fontId="15" fillId="0" borderId="0" xfId="2" applyNumberFormat="1" applyFont="1"/>
    <xf numFmtId="0" fontId="15" fillId="0" borderId="0" xfId="2" applyFont="1"/>
    <xf numFmtId="49" fontId="5" fillId="0" borderId="0" xfId="2" applyNumberFormat="1" applyFont="1" applyAlignment="1">
      <alignment horizontal="center" vertical="center"/>
    </xf>
    <xf numFmtId="0" fontId="16" fillId="0" borderId="0" xfId="2" applyFont="1" applyAlignment="1">
      <alignment horizontal="distributed" vertical="distributed"/>
    </xf>
    <xf numFmtId="49" fontId="5" fillId="0" borderId="3" xfId="2" applyNumberFormat="1" applyFont="1" applyFill="1" applyBorder="1" applyAlignment="1">
      <alignment horizontal="center" vertical="center"/>
    </xf>
    <xf numFmtId="49" fontId="5" fillId="0" borderId="4" xfId="2" applyNumberFormat="1" applyFont="1" applyFill="1" applyBorder="1" applyAlignment="1">
      <alignment horizontal="center" vertical="center"/>
    </xf>
    <xf numFmtId="49" fontId="5" fillId="0" borderId="7" xfId="2" applyNumberFormat="1" applyFont="1" applyFill="1" applyBorder="1" applyAlignment="1">
      <alignment horizontal="center" vertical="center"/>
    </xf>
    <xf numFmtId="49" fontId="5" fillId="0" borderId="5" xfId="2" applyNumberFormat="1" applyFont="1" applyFill="1" applyBorder="1" applyAlignment="1">
      <alignment horizontal="center" vertical="center"/>
    </xf>
    <xf numFmtId="49" fontId="5" fillId="0" borderId="9" xfId="2" applyNumberFormat="1" applyFont="1" applyBorder="1" applyAlignment="1">
      <alignment horizontal="center" vertical="center" wrapText="1"/>
    </xf>
    <xf numFmtId="49" fontId="5" fillId="0" borderId="11" xfId="2" applyNumberFormat="1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center" vertical="center"/>
    </xf>
    <xf numFmtId="49" fontId="5" fillId="0" borderId="5" xfId="2" applyNumberFormat="1" applyFont="1" applyFill="1" applyBorder="1" applyAlignment="1">
      <alignment horizontal="center" vertical="center"/>
    </xf>
    <xf numFmtId="182" fontId="17" fillId="0" borderId="0" xfId="4" applyNumberFormat="1" applyFont="1" applyAlignment="1"/>
    <xf numFmtId="182" fontId="7" fillId="0" borderId="12" xfId="2" applyNumberFormat="1" applyFont="1" applyBorder="1" applyAlignment="1">
      <alignment horizontal="right" vertical="center" shrinkToFit="1"/>
    </xf>
    <xf numFmtId="182" fontId="7" fillId="0" borderId="13" xfId="2" applyNumberFormat="1" applyFont="1" applyBorder="1" applyAlignment="1">
      <alignment horizontal="right" vertical="center" shrinkToFit="1"/>
    </xf>
    <xf numFmtId="181" fontId="7" fillId="0" borderId="2" xfId="2" applyNumberFormat="1" applyFont="1" applyBorder="1" applyAlignment="1">
      <alignment horizontal="right" vertical="center" shrinkToFit="1"/>
    </xf>
    <xf numFmtId="0" fontId="18" fillId="0" borderId="0" xfId="2" applyFont="1"/>
    <xf numFmtId="182" fontId="7" fillId="0" borderId="0" xfId="2" applyNumberFormat="1" applyFont="1" applyBorder="1" applyAlignment="1">
      <alignment horizontal="right" shrinkToFit="1"/>
    </xf>
    <xf numFmtId="182" fontId="7" fillId="0" borderId="14" xfId="2" applyNumberFormat="1" applyFont="1" applyBorder="1" applyAlignment="1">
      <alignment horizontal="right" shrinkToFit="1"/>
    </xf>
    <xf numFmtId="181" fontId="7" fillId="0" borderId="8" xfId="2" applyNumberFormat="1" applyFont="1" applyBorder="1" applyAlignment="1">
      <alignment horizontal="right" shrinkToFit="1"/>
    </xf>
    <xf numFmtId="0" fontId="6" fillId="0" borderId="0" xfId="4" applyAlignment="1">
      <alignment vertical="center"/>
    </xf>
    <xf numFmtId="0" fontId="0" fillId="0" borderId="0" xfId="2" applyFont="1" applyAlignment="1"/>
    <xf numFmtId="182" fontId="7" fillId="0" borderId="0" xfId="2" applyNumberFormat="1" applyFont="1" applyBorder="1" applyAlignment="1">
      <alignment horizontal="right" vertical="center" shrinkToFit="1"/>
    </xf>
    <xf numFmtId="182" fontId="7" fillId="0" borderId="14" xfId="2" applyNumberFormat="1" applyFont="1" applyBorder="1" applyAlignment="1">
      <alignment horizontal="right" vertical="center" shrinkToFit="1"/>
    </xf>
    <xf numFmtId="181" fontId="7" fillId="0" borderId="8" xfId="2" applyNumberFormat="1" applyFont="1" applyBorder="1" applyAlignment="1">
      <alignment horizontal="right" vertical="center" shrinkToFit="1"/>
    </xf>
    <xf numFmtId="183" fontId="7" fillId="0" borderId="0" xfId="2" applyNumberFormat="1" applyFont="1" applyBorder="1" applyAlignment="1">
      <alignment horizontal="right" vertical="center" shrinkToFit="1"/>
    </xf>
    <xf numFmtId="182" fontId="6" fillId="0" borderId="0" xfId="4" applyNumberFormat="1" applyFont="1" applyAlignment="1"/>
    <xf numFmtId="182" fontId="6" fillId="0" borderId="0" xfId="2" applyNumberFormat="1" applyFont="1" applyBorder="1" applyAlignment="1">
      <alignment vertical="center" shrinkToFit="1"/>
    </xf>
    <xf numFmtId="49" fontId="5" fillId="0" borderId="9" xfId="2" applyNumberFormat="1" applyFont="1" applyBorder="1" applyAlignment="1">
      <alignment horizontal="center" vertical="center" wrapText="1"/>
    </xf>
    <xf numFmtId="182" fontId="17" fillId="0" borderId="10" xfId="4" applyNumberFormat="1" applyFont="1" applyBorder="1" applyAlignment="1"/>
    <xf numFmtId="182" fontId="7" fillId="0" borderId="1" xfId="2" applyNumberFormat="1" applyFont="1" applyBorder="1" applyAlignment="1">
      <alignment horizontal="right" vertical="center" shrinkToFit="1"/>
    </xf>
    <xf numFmtId="182" fontId="7" fillId="0" borderId="15" xfId="2" applyNumberFormat="1" applyFont="1" applyBorder="1" applyAlignment="1">
      <alignment horizontal="right" vertical="center" shrinkToFit="1"/>
    </xf>
    <xf numFmtId="181" fontId="7" fillId="0" borderId="10" xfId="2" applyNumberFormat="1" applyFont="1" applyBorder="1" applyAlignment="1">
      <alignment horizontal="right" vertical="center" shrinkToFit="1"/>
    </xf>
    <xf numFmtId="0" fontId="20" fillId="0" borderId="0" xfId="5" applyFont="1"/>
    <xf numFmtId="0" fontId="0" fillId="0" borderId="0" xfId="2" applyFont="1" applyBorder="1" applyAlignment="1">
      <alignment horizontal="left" wrapText="1"/>
    </xf>
    <xf numFmtId="181" fontId="18" fillId="0" borderId="0" xfId="2" applyNumberFormat="1" applyFont="1"/>
    <xf numFmtId="184" fontId="18" fillId="0" borderId="0" xfId="2" applyNumberFormat="1" applyFont="1"/>
    <xf numFmtId="181" fontId="0" fillId="0" borderId="0" xfId="2" applyNumberFormat="1" applyFont="1"/>
    <xf numFmtId="0" fontId="15" fillId="0" borderId="0" xfId="2" applyFont="1" applyBorder="1"/>
    <xf numFmtId="49" fontId="5" fillId="0" borderId="3" xfId="2" applyNumberFormat="1" applyFont="1" applyBorder="1" applyAlignment="1">
      <alignment horizontal="center" vertical="center" textRotation="255" wrapText="1"/>
    </xf>
    <xf numFmtId="49" fontId="5" fillId="0" borderId="2" xfId="2" applyNumberFormat="1" applyFont="1" applyBorder="1" applyAlignment="1">
      <alignment horizontal="center" vertical="center" textRotation="255" wrapText="1"/>
    </xf>
    <xf numFmtId="49" fontId="5" fillId="0" borderId="13" xfId="2" applyNumberFormat="1" applyFont="1" applyBorder="1" applyAlignment="1">
      <alignment horizontal="center" vertical="center" textRotation="255" wrapText="1"/>
    </xf>
    <xf numFmtId="49" fontId="5" fillId="0" borderId="3" xfId="2" applyNumberFormat="1" applyFont="1" applyBorder="1" applyAlignment="1">
      <alignment horizontal="center" vertical="center" textRotation="255"/>
    </xf>
    <xf numFmtId="49" fontId="5" fillId="0" borderId="2" xfId="2" applyNumberFormat="1" applyFont="1" applyBorder="1" applyAlignment="1">
      <alignment horizontal="center" vertical="center" textRotation="255"/>
    </xf>
    <xf numFmtId="49" fontId="5" fillId="0" borderId="3" xfId="2" applyNumberFormat="1" applyFont="1" applyBorder="1" applyAlignment="1">
      <alignment horizontal="center" vertical="center" textRotation="255" wrapText="1"/>
    </xf>
    <xf numFmtId="0" fontId="16" fillId="0" borderId="0" xfId="2" applyFont="1"/>
    <xf numFmtId="49" fontId="5" fillId="0" borderId="6" xfId="2" applyNumberFormat="1" applyFont="1" applyBorder="1" applyAlignment="1">
      <alignment horizontal="center" vertical="center"/>
    </xf>
    <xf numFmtId="49" fontId="5" fillId="0" borderId="6" xfId="2" applyNumberFormat="1" applyFont="1" applyBorder="1" applyAlignment="1">
      <alignment horizontal="center" vertical="center" wrapText="1"/>
    </xf>
    <xf numFmtId="49" fontId="5" fillId="0" borderId="11" xfId="2" applyNumberFormat="1" applyFont="1" applyBorder="1" applyAlignment="1">
      <alignment horizontal="center" vertical="center" textRotation="255" wrapText="1"/>
    </xf>
    <xf numFmtId="49" fontId="5" fillId="0" borderId="2" xfId="2" applyNumberFormat="1" applyFont="1" applyBorder="1" applyAlignment="1">
      <alignment horizontal="center" vertical="center"/>
    </xf>
    <xf numFmtId="177" fontId="7" fillId="0" borderId="2" xfId="2" applyNumberFormat="1" applyFont="1" applyBorder="1" applyAlignment="1">
      <alignment horizontal="right" vertical="center" shrinkToFit="1"/>
    </xf>
    <xf numFmtId="177" fontId="7" fillId="0" borderId="12" xfId="2" applyNumberFormat="1" applyFont="1" applyBorder="1" applyAlignment="1">
      <alignment horizontal="right" vertical="center" shrinkToFit="1"/>
    </xf>
    <xf numFmtId="177" fontId="7" fillId="0" borderId="13" xfId="2" applyNumberFormat="1" applyFont="1" applyBorder="1" applyAlignment="1">
      <alignment horizontal="right" vertical="center" shrinkToFit="1"/>
    </xf>
    <xf numFmtId="185" fontId="7" fillId="0" borderId="12" xfId="2" applyNumberFormat="1" applyFont="1" applyBorder="1" applyAlignment="1">
      <alignment horizontal="right" vertical="center" shrinkToFit="1"/>
    </xf>
    <xf numFmtId="178" fontId="7" fillId="0" borderId="12" xfId="2" applyNumberFormat="1" applyFont="1" applyBorder="1" applyAlignment="1">
      <alignment horizontal="right" vertical="center" shrinkToFit="1"/>
    </xf>
    <xf numFmtId="178" fontId="7" fillId="0" borderId="13" xfId="2" applyNumberFormat="1" applyFont="1" applyBorder="1" applyAlignment="1">
      <alignment horizontal="right" vertical="center" shrinkToFit="1"/>
    </xf>
    <xf numFmtId="49" fontId="5" fillId="0" borderId="8" xfId="2" applyNumberFormat="1" applyFont="1" applyBorder="1" applyAlignment="1">
      <alignment horizontal="center"/>
    </xf>
    <xf numFmtId="177" fontId="7" fillId="0" borderId="8" xfId="2" applyNumberFormat="1" applyFont="1" applyBorder="1" applyAlignment="1">
      <alignment horizontal="right" shrinkToFit="1"/>
    </xf>
    <xf numFmtId="177" fontId="7" fillId="0" borderId="0" xfId="2" applyNumberFormat="1" applyFont="1" applyBorder="1" applyAlignment="1">
      <alignment horizontal="right" shrinkToFit="1"/>
    </xf>
    <xf numFmtId="177" fontId="7" fillId="0" borderId="14" xfId="2" applyNumberFormat="1" applyFont="1" applyBorder="1" applyAlignment="1">
      <alignment horizontal="right" shrinkToFit="1"/>
    </xf>
    <xf numFmtId="185" fontId="7" fillId="0" borderId="0" xfId="2" applyNumberFormat="1" applyFont="1" applyBorder="1" applyAlignment="1">
      <alignment horizontal="right" shrinkToFit="1"/>
    </xf>
    <xf numFmtId="178" fontId="7" fillId="0" borderId="0" xfId="2" applyNumberFormat="1" applyFont="1" applyBorder="1" applyAlignment="1">
      <alignment horizontal="right" shrinkToFit="1"/>
    </xf>
    <xf numFmtId="178" fontId="7" fillId="0" borderId="14" xfId="2" applyNumberFormat="1" applyFont="1" applyBorder="1" applyAlignment="1">
      <alignment horizontal="right" shrinkToFit="1"/>
    </xf>
    <xf numFmtId="177" fontId="7" fillId="0" borderId="8" xfId="2" applyNumberFormat="1" applyFont="1" applyBorder="1" applyAlignment="1">
      <alignment horizontal="right" vertical="center" shrinkToFit="1"/>
    </xf>
    <xf numFmtId="177" fontId="7" fillId="0" borderId="0" xfId="2" applyNumberFormat="1" applyFont="1" applyBorder="1" applyAlignment="1">
      <alignment horizontal="right" vertical="center" shrinkToFit="1"/>
    </xf>
    <xf numFmtId="177" fontId="7" fillId="0" borderId="14" xfId="2" applyNumberFormat="1" applyFont="1" applyBorder="1" applyAlignment="1">
      <alignment horizontal="right" vertical="center" shrinkToFit="1"/>
    </xf>
    <xf numFmtId="185" fontId="7" fillId="0" borderId="0" xfId="2" applyNumberFormat="1" applyFont="1" applyBorder="1" applyAlignment="1">
      <alignment horizontal="right" vertical="center" shrinkToFit="1"/>
    </xf>
    <xf numFmtId="178" fontId="7" fillId="0" borderId="0" xfId="2" applyNumberFormat="1" applyFont="1" applyBorder="1" applyAlignment="1">
      <alignment horizontal="right" vertical="center" shrinkToFit="1"/>
    </xf>
    <xf numFmtId="178" fontId="7" fillId="0" borderId="14" xfId="2" applyNumberFormat="1" applyFont="1" applyBorder="1" applyAlignment="1">
      <alignment horizontal="right" vertical="center" shrinkToFit="1"/>
    </xf>
    <xf numFmtId="177" fontId="7" fillId="0" borderId="10" xfId="2" applyNumberFormat="1" applyFont="1" applyBorder="1" applyAlignment="1">
      <alignment horizontal="right" vertical="center" shrinkToFit="1"/>
    </xf>
    <xf numFmtId="177" fontId="7" fillId="0" borderId="1" xfId="2" applyNumberFormat="1" applyFont="1" applyBorder="1" applyAlignment="1">
      <alignment horizontal="right" vertical="center" shrinkToFit="1"/>
    </xf>
    <xf numFmtId="177" fontId="7" fillId="0" borderId="15" xfId="2" applyNumberFormat="1" applyFont="1" applyBorder="1" applyAlignment="1">
      <alignment horizontal="right" vertical="center" shrinkToFit="1"/>
    </xf>
    <xf numFmtId="185" fontId="7" fillId="0" borderId="1" xfId="2" applyNumberFormat="1" applyFont="1" applyBorder="1" applyAlignment="1">
      <alignment horizontal="right" vertical="center" shrinkToFit="1"/>
    </xf>
    <xf numFmtId="178" fontId="7" fillId="0" borderId="1" xfId="2" applyNumberFormat="1" applyFont="1" applyBorder="1" applyAlignment="1">
      <alignment horizontal="right" vertical="center" shrinkToFit="1"/>
    </xf>
    <xf numFmtId="178" fontId="7" fillId="0" borderId="15" xfId="2" applyNumberFormat="1" applyFont="1" applyBorder="1" applyAlignment="1">
      <alignment horizontal="right" vertical="center" shrinkToFit="1"/>
    </xf>
    <xf numFmtId="49" fontId="5" fillId="0" borderId="12" xfId="2" applyNumberFormat="1" applyFont="1" applyBorder="1" applyAlignment="1">
      <alignment horizontal="left" vertical="center" wrapText="1"/>
    </xf>
    <xf numFmtId="49" fontId="5" fillId="0" borderId="12" xfId="2" applyNumberFormat="1" applyFont="1" applyBorder="1" applyAlignment="1">
      <alignment horizontal="left" vertical="center"/>
    </xf>
    <xf numFmtId="0" fontId="0" fillId="0" borderId="12" xfId="2" applyFont="1" applyBorder="1" applyAlignment="1">
      <alignment wrapText="1"/>
    </xf>
    <xf numFmtId="0" fontId="1" fillId="0" borderId="12" xfId="2" applyFont="1" applyBorder="1" applyAlignment="1"/>
    <xf numFmtId="0" fontId="0" fillId="0" borderId="0" xfId="2" applyFont="1" applyAlignment="1">
      <alignment horizontal="left"/>
    </xf>
    <xf numFmtId="0" fontId="21" fillId="0" borderId="0" xfId="2" applyFont="1"/>
    <xf numFmtId="0" fontId="22" fillId="0" borderId="0" xfId="6"/>
    <xf numFmtId="49" fontId="23" fillId="0" borderId="0" xfId="6" applyNumberFormat="1" applyFont="1" applyAlignment="1">
      <alignment horizontal="left" vertical="center"/>
    </xf>
    <xf numFmtId="0" fontId="25" fillId="0" borderId="0" xfId="6" applyFont="1" applyAlignment="1">
      <alignment horizontal="left"/>
    </xf>
    <xf numFmtId="0" fontId="22" fillId="0" borderId="0" xfId="6" applyFont="1"/>
    <xf numFmtId="49" fontId="26" fillId="0" borderId="1" xfId="6" applyNumberFormat="1" applyFont="1" applyBorder="1" applyAlignment="1">
      <alignment horizontal="right" vertical="center"/>
    </xf>
    <xf numFmtId="49" fontId="26" fillId="0" borderId="3" xfId="6" applyNumberFormat="1" applyFont="1" applyBorder="1" applyAlignment="1">
      <alignment horizontal="center" vertical="center"/>
    </xf>
    <xf numFmtId="49" fontId="26" fillId="0" borderId="4" xfId="6" applyNumberFormat="1" applyFont="1" applyBorder="1" applyAlignment="1">
      <alignment horizontal="center" vertical="center"/>
    </xf>
    <xf numFmtId="49" fontId="26" fillId="0" borderId="7" xfId="6" applyNumberFormat="1" applyFont="1" applyBorder="1" applyAlignment="1">
      <alignment horizontal="center" vertical="center"/>
    </xf>
    <xf numFmtId="49" fontId="26" fillId="0" borderId="5" xfId="6" applyNumberFormat="1" applyFont="1" applyBorder="1" applyAlignment="1">
      <alignment horizontal="center" vertical="center"/>
    </xf>
    <xf numFmtId="49" fontId="26" fillId="0" borderId="4" xfId="6" applyNumberFormat="1" applyFont="1" applyFill="1" applyBorder="1" applyAlignment="1">
      <alignment horizontal="center" vertical="center" wrapText="1"/>
    </xf>
    <xf numFmtId="49" fontId="26" fillId="0" borderId="7" xfId="6" applyNumberFormat="1" applyFont="1" applyFill="1" applyBorder="1" applyAlignment="1">
      <alignment horizontal="center" vertical="center" wrapText="1"/>
    </xf>
    <xf numFmtId="49" fontId="26" fillId="0" borderId="5" xfId="6" applyNumberFormat="1" applyFont="1" applyFill="1" applyBorder="1" applyAlignment="1">
      <alignment horizontal="center" vertical="center" wrapText="1"/>
    </xf>
    <xf numFmtId="49" fontId="26" fillId="0" borderId="4" xfId="6" applyNumberFormat="1" applyFont="1" applyFill="1" applyBorder="1" applyAlignment="1">
      <alignment horizontal="center" vertical="center"/>
    </xf>
    <xf numFmtId="49" fontId="26" fillId="0" borderId="7" xfId="6" applyNumberFormat="1" applyFont="1" applyFill="1" applyBorder="1" applyAlignment="1">
      <alignment horizontal="center" vertical="center"/>
    </xf>
    <xf numFmtId="49" fontId="26" fillId="0" borderId="5" xfId="6" applyNumberFormat="1" applyFont="1" applyFill="1" applyBorder="1" applyAlignment="1">
      <alignment horizontal="center" vertical="center"/>
    </xf>
    <xf numFmtId="49" fontId="26" fillId="0" borderId="3" xfId="6" applyNumberFormat="1" applyFont="1" applyFill="1" applyBorder="1" applyAlignment="1">
      <alignment horizontal="center" vertical="center"/>
    </xf>
    <xf numFmtId="0" fontId="27" fillId="0" borderId="0" xfId="6" applyFont="1" applyAlignment="1">
      <alignment horizontal="center" vertical="center"/>
    </xf>
    <xf numFmtId="49" fontId="26" fillId="0" borderId="9" xfId="6" applyNumberFormat="1" applyFont="1" applyBorder="1" applyAlignment="1">
      <alignment horizontal="center" vertical="center"/>
    </xf>
    <xf numFmtId="49" fontId="26" fillId="0" borderId="3" xfId="6" applyNumberFormat="1" applyFont="1" applyFill="1" applyBorder="1" applyAlignment="1">
      <alignment horizontal="center" vertical="center" wrapText="1"/>
    </xf>
    <xf numFmtId="49" fontId="27" fillId="0" borderId="3" xfId="6" applyNumberFormat="1" applyFont="1" applyFill="1" applyBorder="1" applyAlignment="1">
      <alignment horizontal="center" vertical="center" wrapText="1"/>
    </xf>
    <xf numFmtId="49" fontId="26" fillId="0" borderId="9" xfId="6" applyNumberFormat="1" applyFont="1" applyFill="1" applyBorder="1" applyAlignment="1">
      <alignment horizontal="center" vertical="center"/>
    </xf>
    <xf numFmtId="49" fontId="26" fillId="0" borderId="11" xfId="6" applyNumberFormat="1" applyFont="1" applyBorder="1" applyAlignment="1">
      <alignment horizontal="center" vertical="center"/>
    </xf>
    <xf numFmtId="49" fontId="26" fillId="0" borderId="3" xfId="6" applyNumberFormat="1" applyFont="1" applyFill="1" applyBorder="1" applyAlignment="1">
      <alignment horizontal="center" vertical="center"/>
    </xf>
    <xf numFmtId="49" fontId="26" fillId="0" borderId="11" xfId="6" applyNumberFormat="1" applyFont="1" applyFill="1" applyBorder="1" applyAlignment="1">
      <alignment horizontal="center" vertical="center" wrapText="1"/>
    </xf>
    <xf numFmtId="49" fontId="26" fillId="0" borderId="11" xfId="6" applyNumberFormat="1" applyFont="1" applyFill="1" applyBorder="1" applyAlignment="1">
      <alignment horizontal="center" vertical="center"/>
    </xf>
    <xf numFmtId="49" fontId="27" fillId="0" borderId="11" xfId="6" applyNumberFormat="1" applyFont="1" applyFill="1" applyBorder="1" applyAlignment="1">
      <alignment horizontal="center" vertical="center" wrapText="1"/>
    </xf>
    <xf numFmtId="49" fontId="26" fillId="0" borderId="2" xfId="6" applyNumberFormat="1" applyFont="1" applyBorder="1" applyAlignment="1">
      <alignment horizontal="center" vertical="center"/>
    </xf>
    <xf numFmtId="186" fontId="28" fillId="0" borderId="2" xfId="6" applyNumberFormat="1" applyFont="1" applyBorder="1" applyAlignment="1">
      <alignment horizontal="right" vertical="center" shrinkToFit="1"/>
    </xf>
    <xf numFmtId="186" fontId="28" fillId="0" borderId="12" xfId="6" applyNumberFormat="1" applyFont="1" applyBorder="1" applyAlignment="1">
      <alignment horizontal="right" vertical="center" shrinkToFit="1"/>
    </xf>
    <xf numFmtId="186" fontId="28" fillId="0" borderId="13" xfId="6" applyNumberFormat="1" applyFont="1" applyBorder="1" applyAlignment="1">
      <alignment horizontal="right" vertical="center" shrinkToFit="1"/>
    </xf>
    <xf numFmtId="186" fontId="28" fillId="0" borderId="8" xfId="6" applyNumberFormat="1" applyFont="1" applyBorder="1" applyAlignment="1">
      <alignment horizontal="right" vertical="center" shrinkToFit="1"/>
    </xf>
    <xf numFmtId="186" fontId="28" fillId="0" borderId="0" xfId="6" applyNumberFormat="1" applyFont="1" applyBorder="1" applyAlignment="1">
      <alignment horizontal="right" vertical="center" shrinkToFit="1"/>
    </xf>
    <xf numFmtId="187" fontId="22" fillId="0" borderId="0" xfId="6" applyNumberFormat="1" applyBorder="1"/>
    <xf numFmtId="49" fontId="26" fillId="0" borderId="8" xfId="6" applyNumberFormat="1" applyFont="1" applyBorder="1" applyAlignment="1">
      <alignment horizontal="center" vertical="center"/>
    </xf>
    <xf numFmtId="186" fontId="28" fillId="0" borderId="14" xfId="6" applyNumberFormat="1" applyFont="1" applyBorder="1" applyAlignment="1">
      <alignment horizontal="right" vertical="center" shrinkToFit="1"/>
    </xf>
    <xf numFmtId="49" fontId="26" fillId="0" borderId="10" xfId="6" applyNumberFormat="1" applyFont="1" applyBorder="1" applyAlignment="1">
      <alignment horizontal="center" vertical="center"/>
    </xf>
    <xf numFmtId="186" fontId="28" fillId="0" borderId="10" xfId="6" applyNumberFormat="1" applyFont="1" applyBorder="1" applyAlignment="1">
      <alignment horizontal="right" vertical="center" shrinkToFit="1"/>
    </xf>
    <xf numFmtId="186" fontId="28" fillId="0" borderId="1" xfId="6" applyNumberFormat="1" applyFont="1" applyBorder="1" applyAlignment="1">
      <alignment horizontal="right" vertical="center" shrinkToFit="1"/>
    </xf>
    <xf numFmtId="186" fontId="28" fillId="0" borderId="15" xfId="6" applyNumberFormat="1" applyFont="1" applyBorder="1" applyAlignment="1">
      <alignment horizontal="right" vertical="center" shrinkToFit="1"/>
    </xf>
    <xf numFmtId="49" fontId="26" fillId="0" borderId="4" xfId="6" applyNumberFormat="1" applyFont="1" applyBorder="1" applyAlignment="1">
      <alignment horizontal="center" vertical="center"/>
    </xf>
    <xf numFmtId="186" fontId="28" fillId="0" borderId="4" xfId="6" applyNumberFormat="1" applyFont="1" applyBorder="1" applyAlignment="1">
      <alignment horizontal="right" vertical="center" shrinkToFit="1"/>
    </xf>
    <xf numFmtId="186" fontId="28" fillId="0" borderId="7" xfId="6" applyNumberFormat="1" applyFont="1" applyBorder="1" applyAlignment="1">
      <alignment horizontal="right" vertical="center" shrinkToFit="1"/>
    </xf>
    <xf numFmtId="186" fontId="28" fillId="0" borderId="5" xfId="6" applyNumberFormat="1" applyFont="1" applyBorder="1" applyAlignment="1">
      <alignment horizontal="right" vertical="center" shrinkToFit="1"/>
    </xf>
    <xf numFmtId="49" fontId="26" fillId="0" borderId="6" xfId="6" applyNumberFormat="1" applyFont="1" applyBorder="1" applyAlignment="1">
      <alignment horizontal="center" vertical="center"/>
    </xf>
    <xf numFmtId="49" fontId="26" fillId="0" borderId="3" xfId="6" applyNumberFormat="1" applyFont="1" applyBorder="1" applyAlignment="1">
      <alignment horizontal="center" vertical="center"/>
    </xf>
    <xf numFmtId="49" fontId="26" fillId="0" borderId="11" xfId="6" applyNumberFormat="1" applyFont="1" applyBorder="1" applyAlignment="1">
      <alignment horizontal="center" vertical="center"/>
    </xf>
    <xf numFmtId="49" fontId="26" fillId="0" borderId="9" xfId="6" applyNumberFormat="1" applyFont="1" applyBorder="1" applyAlignment="1">
      <alignment horizontal="center" vertical="center"/>
    </xf>
    <xf numFmtId="186" fontId="28" fillId="0" borderId="16" xfId="6" applyNumberFormat="1" applyFont="1" applyBorder="1" applyAlignment="1">
      <alignment horizontal="right" vertical="center" shrinkToFit="1"/>
    </xf>
    <xf numFmtId="186" fontId="28" fillId="0" borderId="17" xfId="6" applyNumberFormat="1" applyFont="1" applyBorder="1" applyAlignment="1">
      <alignment horizontal="right" vertical="center" shrinkToFit="1"/>
    </xf>
    <xf numFmtId="49" fontId="26" fillId="0" borderId="18" xfId="6" applyNumberFormat="1" applyFont="1" applyBorder="1" applyAlignment="1">
      <alignment horizontal="center" vertical="center"/>
    </xf>
    <xf numFmtId="176" fontId="28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20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21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8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10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1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15" xfId="1" applyNumberFormat="1" applyFont="1" applyFill="1" applyBorder="1" applyAlignment="1" applyProtection="1">
      <alignment horizontal="right" vertical="center" shrinkToFit="1"/>
      <protection locked="0"/>
    </xf>
    <xf numFmtId="49" fontId="27" fillId="0" borderId="1" xfId="6" applyNumberFormat="1" applyFont="1" applyBorder="1" applyAlignment="1">
      <alignment horizontal="right" vertical="center"/>
    </xf>
    <xf numFmtId="49" fontId="27" fillId="0" borderId="0" xfId="6" applyNumberFormat="1" applyFont="1" applyBorder="1" applyAlignment="1">
      <alignment horizontal="right" vertical="center"/>
    </xf>
    <xf numFmtId="49" fontId="30" fillId="0" borderId="3" xfId="6" applyNumberFormat="1" applyFont="1" applyBorder="1" applyAlignment="1">
      <alignment horizontal="center" vertical="center" wrapText="1"/>
    </xf>
    <xf numFmtId="49" fontId="30" fillId="0" borderId="2" xfId="6" applyNumberFormat="1" applyFont="1" applyFill="1" applyBorder="1" applyAlignment="1">
      <alignment horizontal="center" vertical="center" wrapText="1"/>
    </xf>
    <xf numFmtId="49" fontId="30" fillId="0" borderId="3" xfId="6" applyNumberFormat="1" applyFont="1" applyFill="1" applyBorder="1" applyAlignment="1">
      <alignment horizontal="center" vertical="center" wrapText="1"/>
    </xf>
    <xf numFmtId="49" fontId="30" fillId="0" borderId="4" xfId="6" applyNumberFormat="1" applyFont="1" applyFill="1" applyBorder="1" applyAlignment="1">
      <alignment horizontal="center" vertical="center"/>
    </xf>
    <xf numFmtId="49" fontId="30" fillId="0" borderId="7" xfId="6" applyNumberFormat="1" applyFont="1" applyFill="1" applyBorder="1" applyAlignment="1">
      <alignment horizontal="center" vertical="center"/>
    </xf>
    <xf numFmtId="49" fontId="30" fillId="0" borderId="5" xfId="6" applyNumberFormat="1" applyFont="1" applyFill="1" applyBorder="1" applyAlignment="1">
      <alignment horizontal="center" vertical="center"/>
    </xf>
    <xf numFmtId="49" fontId="30" fillId="0" borderId="11" xfId="6" applyNumberFormat="1" applyFont="1" applyBorder="1" applyAlignment="1">
      <alignment horizontal="center" vertical="center"/>
    </xf>
    <xf numFmtId="49" fontId="30" fillId="0" borderId="10" xfId="6" applyNumberFormat="1" applyFont="1" applyFill="1" applyBorder="1" applyAlignment="1">
      <alignment horizontal="center" vertical="center" wrapText="1"/>
    </xf>
    <xf numFmtId="49" fontId="30" fillId="0" borderId="11" xfId="6" applyNumberFormat="1" applyFont="1" applyFill="1" applyBorder="1" applyAlignment="1">
      <alignment horizontal="center" vertical="center" wrapText="1"/>
    </xf>
    <xf numFmtId="49" fontId="30" fillId="0" borderId="3" xfId="6" applyNumberFormat="1" applyFont="1" applyFill="1" applyBorder="1" applyAlignment="1">
      <alignment horizontal="center" vertical="center"/>
    </xf>
    <xf numFmtId="49" fontId="30" fillId="0" borderId="11" xfId="6" applyNumberFormat="1" applyFont="1" applyFill="1" applyBorder="1" applyAlignment="1">
      <alignment horizontal="center" vertical="center"/>
    </xf>
    <xf numFmtId="49" fontId="30" fillId="0" borderId="9" xfId="6" applyNumberFormat="1" applyFont="1" applyFill="1" applyBorder="1" applyAlignment="1">
      <alignment horizontal="center" vertical="center"/>
    </xf>
    <xf numFmtId="0" fontId="31" fillId="0" borderId="0" xfId="6" applyFont="1" applyAlignment="1">
      <alignment horizontal="center" vertical="center"/>
    </xf>
    <xf numFmtId="177" fontId="28" fillId="0" borderId="2" xfId="6" applyNumberFormat="1" applyFont="1" applyBorder="1" applyAlignment="1">
      <alignment horizontal="right" vertical="center" shrinkToFit="1"/>
    </xf>
    <xf numFmtId="177" fontId="28" fillId="0" borderId="12" xfId="6" applyNumberFormat="1" applyFont="1" applyBorder="1" applyAlignment="1">
      <alignment horizontal="right" vertical="center" shrinkToFit="1"/>
    </xf>
    <xf numFmtId="178" fontId="28" fillId="0" borderId="13" xfId="6" applyNumberFormat="1" applyFont="1" applyBorder="1" applyAlignment="1">
      <alignment horizontal="right" vertical="center" shrinkToFit="1"/>
    </xf>
    <xf numFmtId="182" fontId="6" fillId="0" borderId="0" xfId="7" applyNumberFormat="1" applyFont="1"/>
    <xf numFmtId="187" fontId="22" fillId="0" borderId="0" xfId="6" applyNumberFormat="1" applyFont="1" applyBorder="1"/>
    <xf numFmtId="177" fontId="28" fillId="0" borderId="8" xfId="6" applyNumberFormat="1" applyFont="1" applyBorder="1" applyAlignment="1">
      <alignment horizontal="right" vertical="center" shrinkToFit="1"/>
    </xf>
    <xf numFmtId="177" fontId="28" fillId="0" borderId="0" xfId="6" applyNumberFormat="1" applyFont="1" applyBorder="1" applyAlignment="1">
      <alignment horizontal="right" vertical="center" shrinkToFit="1"/>
    </xf>
    <xf numFmtId="178" fontId="28" fillId="0" borderId="14" xfId="6" applyNumberFormat="1" applyFont="1" applyBorder="1" applyAlignment="1">
      <alignment horizontal="right" vertical="center" shrinkToFit="1"/>
    </xf>
    <xf numFmtId="182" fontId="6" fillId="0" borderId="0" xfId="8" quotePrefix="1" applyNumberFormat="1" applyFont="1" applyFill="1" applyBorder="1" applyAlignment="1">
      <alignment horizontal="right" vertical="center"/>
    </xf>
    <xf numFmtId="187" fontId="32" fillId="0" borderId="0" xfId="6" applyNumberFormat="1" applyFont="1" applyBorder="1" applyAlignment="1">
      <alignment horizontal="left" vertical="center"/>
    </xf>
    <xf numFmtId="177" fontId="28" fillId="0" borderId="10" xfId="6" applyNumberFormat="1" applyFont="1" applyBorder="1" applyAlignment="1">
      <alignment horizontal="right" vertical="center" shrinkToFit="1"/>
    </xf>
    <xf numFmtId="177" fontId="28" fillId="0" borderId="1" xfId="6" applyNumberFormat="1" applyFont="1" applyBorder="1" applyAlignment="1">
      <alignment horizontal="right" vertical="center" shrinkToFit="1"/>
    </xf>
    <xf numFmtId="178" fontId="28" fillId="0" borderId="15" xfId="6" applyNumberFormat="1" applyFont="1" applyBorder="1" applyAlignment="1">
      <alignment horizontal="right" vertical="center" shrinkToFit="1"/>
    </xf>
    <xf numFmtId="182" fontId="6" fillId="0" borderId="0" xfId="8" quotePrefix="1" applyNumberFormat="1" applyFont="1" applyFill="1" applyBorder="1" applyAlignment="1">
      <alignment horizontal="right" vertical="top"/>
    </xf>
    <xf numFmtId="187" fontId="22" fillId="0" borderId="0" xfId="6" applyNumberFormat="1" applyFont="1" applyBorder="1" applyAlignment="1">
      <alignment vertical="top" wrapText="1"/>
    </xf>
    <xf numFmtId="177" fontId="28" fillId="0" borderId="4" xfId="6" applyNumberFormat="1" applyFont="1" applyBorder="1" applyAlignment="1">
      <alignment horizontal="right" vertical="center" shrinkToFit="1"/>
    </xf>
    <xf numFmtId="177" fontId="28" fillId="0" borderId="7" xfId="6" applyNumberFormat="1" applyFont="1" applyBorder="1" applyAlignment="1">
      <alignment horizontal="right" vertical="center" shrinkToFit="1"/>
    </xf>
    <xf numFmtId="178" fontId="28" fillId="0" borderId="5" xfId="6" applyNumberFormat="1" applyFont="1" applyBorder="1" applyAlignment="1">
      <alignment horizontal="right" vertical="center" shrinkToFit="1"/>
    </xf>
    <xf numFmtId="49" fontId="26" fillId="0" borderId="22" xfId="6" applyNumberFormat="1" applyFont="1" applyBorder="1" applyAlignment="1">
      <alignment horizontal="center" vertical="center"/>
    </xf>
    <xf numFmtId="177" fontId="28" fillId="0" borderId="16" xfId="6" applyNumberFormat="1" applyFont="1" applyBorder="1" applyAlignment="1">
      <alignment horizontal="right" vertical="center" shrinkToFit="1"/>
    </xf>
    <xf numFmtId="177" fontId="28" fillId="0" borderId="17" xfId="6" applyNumberFormat="1" applyFont="1" applyBorder="1" applyAlignment="1">
      <alignment horizontal="right" vertical="center" shrinkToFit="1"/>
    </xf>
    <xf numFmtId="178" fontId="28" fillId="0" borderId="23" xfId="6" applyNumberFormat="1" applyFont="1" applyBorder="1" applyAlignment="1">
      <alignment horizontal="right" vertical="center" shrinkToFit="1"/>
    </xf>
    <xf numFmtId="177" fontId="28" fillId="0" borderId="19" xfId="1" applyNumberFormat="1" applyFont="1" applyFill="1" applyBorder="1" applyAlignment="1" applyProtection="1">
      <alignment horizontal="right" vertical="center" shrinkToFit="1"/>
      <protection locked="0"/>
    </xf>
    <xf numFmtId="177" fontId="28" fillId="0" borderId="20" xfId="1" applyNumberFormat="1" applyFont="1" applyFill="1" applyBorder="1" applyAlignment="1" applyProtection="1">
      <alignment horizontal="right" vertical="center" shrinkToFit="1"/>
      <protection locked="0"/>
    </xf>
    <xf numFmtId="178" fontId="28" fillId="0" borderId="21" xfId="1" applyNumberFormat="1" applyFont="1" applyFill="1" applyBorder="1" applyAlignment="1" applyProtection="1">
      <alignment horizontal="right" vertical="center" shrinkToFit="1"/>
      <protection locked="0"/>
    </xf>
    <xf numFmtId="187" fontId="1" fillId="0" borderId="0" xfId="2" applyNumberFormat="1" applyFont="1" applyBorder="1"/>
    <xf numFmtId="177" fontId="28" fillId="0" borderId="8" xfId="1" applyNumberFormat="1" applyFont="1" applyFill="1" applyBorder="1" applyAlignment="1" applyProtection="1">
      <alignment horizontal="right" vertical="center" shrinkToFit="1"/>
      <protection locked="0"/>
    </xf>
    <xf numFmtId="177" fontId="28" fillId="0" borderId="0" xfId="1" applyNumberFormat="1" applyFont="1" applyFill="1" applyBorder="1" applyAlignment="1" applyProtection="1">
      <alignment horizontal="right" vertical="center" shrinkToFit="1"/>
      <protection locked="0"/>
    </xf>
    <xf numFmtId="178" fontId="28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28" fillId="0" borderId="10" xfId="1" applyNumberFormat="1" applyFont="1" applyFill="1" applyBorder="1" applyAlignment="1" applyProtection="1">
      <alignment horizontal="right" vertical="center" shrinkToFit="1"/>
      <protection locked="0"/>
    </xf>
    <xf numFmtId="177" fontId="28" fillId="0" borderId="1" xfId="1" applyNumberFormat="1" applyFont="1" applyFill="1" applyBorder="1" applyAlignment="1" applyProtection="1">
      <alignment horizontal="right" vertical="center" shrinkToFit="1"/>
      <protection locked="0"/>
    </xf>
    <xf numFmtId="178" fontId="28" fillId="0" borderId="15" xfId="1" applyNumberFormat="1" applyFont="1" applyFill="1" applyBorder="1" applyAlignment="1" applyProtection="1">
      <alignment horizontal="right" vertical="center" shrinkToFit="1"/>
      <protection locked="0"/>
    </xf>
  </cellXfs>
  <cellStyles count="9">
    <cellStyle name="桁区切り" xfId="1" builtinId="6"/>
    <cellStyle name="桁区切り 2" xfId="3" xr:uid="{23F450FD-DDBB-44A9-B2D9-6E3174CB69EC}"/>
    <cellStyle name="標準" xfId="0" builtinId="0"/>
    <cellStyle name="標準 2" xfId="4" xr:uid="{2D3E8167-1403-4211-8DE7-11D23F1F01F2}"/>
    <cellStyle name="標準_21第２章（人口動態）" xfId="7" xr:uid="{88F1EE3E-EDBD-481B-8EB6-F4D623D69E10}"/>
    <cellStyle name="標準_JB16" xfId="8" xr:uid="{0E9E46AD-34FC-4F76-8F26-2AF9FF1E4AB4}"/>
    <cellStyle name="標準_Sec.2-2" xfId="6" xr:uid="{F32F2B10-DDF2-464C-AB9B-C0184DD62078}"/>
    <cellStyle name="標準_Sec.2-2 2" xfId="2" xr:uid="{78465166-15CF-4C44-971E-3CEDC9993D16}"/>
    <cellStyle name="標準_Sheet1 (2) 2" xfId="5" xr:uid="{375CD2C9-6C87-47A0-8737-F5D0938A3F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E2148-5B84-405C-B0F6-F1F7A7D1D7E1}">
  <sheetPr>
    <tabColor theme="8" tint="0.59999389629810485"/>
    <outlinePr summaryBelow="0" summaryRight="0"/>
    <pageSetUpPr autoPageBreaks="0" fitToPage="1"/>
  </sheetPr>
  <dimension ref="A1:R127"/>
  <sheetViews>
    <sheetView tabSelected="1" view="pageBreakPreview" zoomScale="75" zoomScaleNormal="75" zoomScaleSheetLayoutView="75" workbookViewId="0">
      <pane xSplit="1" ySplit="25" topLeftCell="B26" activePane="bottomRight" state="frozen"/>
      <selection pane="topRight"/>
      <selection pane="bottomLeft"/>
      <selection pane="bottomRight"/>
    </sheetView>
  </sheetViews>
  <sheetFormatPr defaultColWidth="8.08984375" defaultRowHeight="14.5"/>
  <cols>
    <col min="1" max="1" width="12.36328125" style="61" customWidth="1"/>
    <col min="2" max="5" width="12.453125" style="56" customWidth="1"/>
    <col min="6" max="6" width="11.453125" style="56" customWidth="1"/>
    <col min="7" max="7" width="11.36328125" style="56" customWidth="1"/>
    <col min="8" max="8" width="12.453125" style="57" customWidth="1"/>
    <col min="9" max="10" width="11.453125" style="57" customWidth="1"/>
    <col min="11" max="12" width="12.453125" style="57" customWidth="1"/>
    <col min="13" max="13" width="10.453125" style="57" customWidth="1"/>
    <col min="14" max="14" width="11.453125" style="57" customWidth="1"/>
    <col min="15" max="16384" width="8.08984375" style="4"/>
  </cols>
  <sheetData>
    <row r="1" spans="1:14" ht="2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 t="s">
        <v>1</v>
      </c>
      <c r="L1" s="3"/>
      <c r="M1" s="3"/>
      <c r="N1" s="3"/>
    </row>
    <row r="2" spans="1:14">
      <c r="A2" s="5" t="s">
        <v>2</v>
      </c>
      <c r="B2" s="6" t="s">
        <v>3</v>
      </c>
      <c r="C2" s="6" t="s">
        <v>4</v>
      </c>
      <c r="D2" s="7" t="s">
        <v>5</v>
      </c>
      <c r="E2" s="8"/>
      <c r="F2" s="9" t="s">
        <v>6</v>
      </c>
      <c r="G2" s="10" t="s">
        <v>7</v>
      </c>
      <c r="H2" s="7" t="s">
        <v>8</v>
      </c>
      <c r="I2" s="8"/>
      <c r="J2" s="7" t="s">
        <v>9</v>
      </c>
      <c r="K2" s="11"/>
      <c r="L2" s="8"/>
      <c r="M2" s="9" t="s">
        <v>10</v>
      </c>
      <c r="N2" s="9" t="s">
        <v>11</v>
      </c>
    </row>
    <row r="3" spans="1:14">
      <c r="A3" s="12"/>
      <c r="B3" s="13"/>
      <c r="C3" s="13"/>
      <c r="D3" s="9" t="s">
        <v>12</v>
      </c>
      <c r="E3" s="9" t="s">
        <v>13</v>
      </c>
      <c r="F3" s="13"/>
      <c r="G3" s="6" t="s">
        <v>14</v>
      </c>
      <c r="H3" s="6" t="s">
        <v>15</v>
      </c>
      <c r="I3" s="6" t="s">
        <v>16</v>
      </c>
      <c r="J3" s="6" t="s">
        <v>14</v>
      </c>
      <c r="K3" s="9" t="s">
        <v>17</v>
      </c>
      <c r="L3" s="9" t="s">
        <v>18</v>
      </c>
      <c r="M3" s="13"/>
      <c r="N3" s="13"/>
    </row>
    <row r="4" spans="1:14" ht="27" customHeight="1">
      <c r="A4" s="14"/>
      <c r="B4" s="15"/>
      <c r="C4" s="15"/>
      <c r="D4" s="15"/>
      <c r="E4" s="15"/>
      <c r="F4" s="15"/>
      <c r="G4" s="15"/>
      <c r="H4" s="15"/>
      <c r="I4" s="15"/>
      <c r="J4" s="15"/>
      <c r="K4" s="16"/>
      <c r="L4" s="15"/>
      <c r="M4" s="15"/>
      <c r="N4" s="15"/>
    </row>
    <row r="5" spans="1:14" hidden="1">
      <c r="A5" s="17" t="s">
        <v>19</v>
      </c>
      <c r="B5" s="18">
        <v>36494</v>
      </c>
      <c r="C5" s="19">
        <v>23384</v>
      </c>
      <c r="D5" s="19">
        <v>4893</v>
      </c>
      <c r="E5" s="20"/>
      <c r="F5" s="21">
        <f t="shared" ref="F5:F50" si="0">B5-C5</f>
        <v>13110</v>
      </c>
      <c r="G5" s="22">
        <v>2316</v>
      </c>
      <c r="H5" s="23"/>
      <c r="I5" s="20"/>
      <c r="J5" s="20"/>
      <c r="K5" s="24"/>
      <c r="L5" s="20"/>
      <c r="M5" s="19">
        <v>9776</v>
      </c>
      <c r="N5" s="22">
        <v>1573</v>
      </c>
    </row>
    <row r="6" spans="1:14" hidden="1">
      <c r="A6" s="17" t="s">
        <v>20</v>
      </c>
      <c r="B6" s="25">
        <v>36878</v>
      </c>
      <c r="C6" s="26">
        <v>22998</v>
      </c>
      <c r="D6" s="26">
        <v>5448</v>
      </c>
      <c r="E6" s="27"/>
      <c r="F6" s="28">
        <f t="shared" si="0"/>
        <v>13880</v>
      </c>
      <c r="G6" s="29">
        <v>2466</v>
      </c>
      <c r="H6" s="30"/>
      <c r="I6" s="27"/>
      <c r="J6" s="27"/>
      <c r="K6" s="31"/>
      <c r="L6" s="27"/>
      <c r="M6" s="26">
        <v>9395</v>
      </c>
      <c r="N6" s="29">
        <v>1651</v>
      </c>
    </row>
    <row r="7" spans="1:14" hidden="1">
      <c r="A7" s="17" t="s">
        <v>21</v>
      </c>
      <c r="B7" s="25">
        <v>37069</v>
      </c>
      <c r="C7" s="26">
        <v>21216</v>
      </c>
      <c r="D7" s="26">
        <v>5406</v>
      </c>
      <c r="E7" s="27"/>
      <c r="F7" s="28">
        <f t="shared" si="0"/>
        <v>15853</v>
      </c>
      <c r="G7" s="29">
        <v>2421</v>
      </c>
      <c r="H7" s="30"/>
      <c r="I7" s="27"/>
      <c r="J7" s="27"/>
      <c r="K7" s="31"/>
      <c r="L7" s="27"/>
      <c r="M7" s="26">
        <v>9112</v>
      </c>
      <c r="N7" s="29">
        <v>1556</v>
      </c>
    </row>
    <row r="8" spans="1:14" hidden="1">
      <c r="A8" s="17" t="s">
        <v>22</v>
      </c>
      <c r="B8" s="25">
        <v>35431</v>
      </c>
      <c r="C8" s="26">
        <v>20140</v>
      </c>
      <c r="D8" s="26">
        <v>5247</v>
      </c>
      <c r="E8" s="27"/>
      <c r="F8" s="28">
        <f t="shared" si="0"/>
        <v>15291</v>
      </c>
      <c r="G8" s="29">
        <v>2423</v>
      </c>
      <c r="H8" s="30"/>
      <c r="I8" s="27"/>
      <c r="J8" s="27"/>
      <c r="K8" s="31"/>
      <c r="L8" s="27"/>
      <c r="M8" s="26">
        <v>8834</v>
      </c>
      <c r="N8" s="29">
        <v>1532</v>
      </c>
    </row>
    <row r="9" spans="1:14" hidden="1">
      <c r="A9" s="17" t="s">
        <v>23</v>
      </c>
      <c r="B9" s="25">
        <v>35416</v>
      </c>
      <c r="C9" s="26">
        <v>20467</v>
      </c>
      <c r="D9" s="26">
        <v>4928</v>
      </c>
      <c r="E9" s="27"/>
      <c r="F9" s="28">
        <f t="shared" si="0"/>
        <v>14949</v>
      </c>
      <c r="G9" s="29">
        <v>2457</v>
      </c>
      <c r="H9" s="30"/>
      <c r="I9" s="27"/>
      <c r="J9" s="27"/>
      <c r="K9" s="31"/>
      <c r="L9" s="27"/>
      <c r="M9" s="26">
        <v>8920</v>
      </c>
      <c r="N9" s="29">
        <v>1538</v>
      </c>
    </row>
    <row r="10" spans="1:14" hidden="1">
      <c r="A10" s="17" t="s">
        <v>24</v>
      </c>
      <c r="B10" s="25">
        <v>36223</v>
      </c>
      <c r="C10" s="26">
        <v>22215</v>
      </c>
      <c r="D10" s="26">
        <v>5147</v>
      </c>
      <c r="E10" s="27"/>
      <c r="F10" s="28">
        <f t="shared" si="0"/>
        <v>14008</v>
      </c>
      <c r="G10" s="29">
        <v>2314</v>
      </c>
      <c r="H10" s="30"/>
      <c r="I10" s="27"/>
      <c r="J10" s="27"/>
      <c r="K10" s="31"/>
      <c r="L10" s="27"/>
      <c r="M10" s="26">
        <v>9356</v>
      </c>
      <c r="N10" s="29">
        <v>1638</v>
      </c>
    </row>
    <row r="11" spans="1:14" hidden="1">
      <c r="A11" s="17" t="s">
        <v>25</v>
      </c>
      <c r="B11" s="25">
        <v>35528</v>
      </c>
      <c r="C11" s="26">
        <v>19958</v>
      </c>
      <c r="D11" s="26">
        <v>5152</v>
      </c>
      <c r="E11" s="27"/>
      <c r="F11" s="28">
        <f t="shared" si="0"/>
        <v>15570</v>
      </c>
      <c r="G11" s="29">
        <v>2245</v>
      </c>
      <c r="H11" s="30"/>
      <c r="I11" s="27"/>
      <c r="J11" s="27"/>
      <c r="K11" s="31"/>
      <c r="L11" s="27"/>
      <c r="M11" s="26">
        <v>9233</v>
      </c>
      <c r="N11" s="29">
        <v>1733</v>
      </c>
    </row>
    <row r="12" spans="1:14" hidden="1">
      <c r="A12" s="17" t="s">
        <v>26</v>
      </c>
      <c r="B12" s="25">
        <v>35242</v>
      </c>
      <c r="C12" s="26">
        <v>22122</v>
      </c>
      <c r="D12" s="26">
        <v>5301</v>
      </c>
      <c r="E12" s="27"/>
      <c r="F12" s="28">
        <f t="shared" si="0"/>
        <v>13120</v>
      </c>
      <c r="G12" s="29">
        <v>2286</v>
      </c>
      <c r="H12" s="30"/>
      <c r="I12" s="27"/>
      <c r="J12" s="27"/>
      <c r="K12" s="31"/>
      <c r="L12" s="27"/>
      <c r="M12" s="26">
        <v>8820</v>
      </c>
      <c r="N12" s="29">
        <v>1596</v>
      </c>
    </row>
    <row r="13" spans="1:14" hidden="1">
      <c r="A13" s="17" t="s">
        <v>27</v>
      </c>
      <c r="B13" s="25">
        <v>35765</v>
      </c>
      <c r="C13" s="26">
        <v>22535</v>
      </c>
      <c r="D13" s="26">
        <v>5394</v>
      </c>
      <c r="E13" s="27"/>
      <c r="F13" s="28">
        <f t="shared" si="0"/>
        <v>13230</v>
      </c>
      <c r="G13" s="29">
        <v>2248</v>
      </c>
      <c r="H13" s="30"/>
      <c r="I13" s="27"/>
      <c r="J13" s="27"/>
      <c r="K13" s="31"/>
      <c r="L13" s="27"/>
      <c r="M13" s="26">
        <v>9475</v>
      </c>
      <c r="N13" s="29">
        <v>1434</v>
      </c>
    </row>
    <row r="14" spans="1:14" hidden="1">
      <c r="A14" s="17" t="s">
        <v>28</v>
      </c>
      <c r="B14" s="25">
        <v>35511</v>
      </c>
      <c r="C14" s="26">
        <v>29165</v>
      </c>
      <c r="D14" s="26">
        <v>6048</v>
      </c>
      <c r="E14" s="27"/>
      <c r="F14" s="28">
        <f t="shared" si="0"/>
        <v>6346</v>
      </c>
      <c r="G14" s="29">
        <v>2372</v>
      </c>
      <c r="H14" s="30"/>
      <c r="I14" s="27"/>
      <c r="J14" s="27"/>
      <c r="K14" s="31"/>
      <c r="L14" s="27"/>
      <c r="M14" s="26">
        <v>10293</v>
      </c>
      <c r="N14" s="29">
        <v>1416</v>
      </c>
    </row>
    <row r="15" spans="1:14" hidden="1">
      <c r="A15" s="17" t="s">
        <v>29</v>
      </c>
      <c r="B15" s="25">
        <v>33857</v>
      </c>
      <c r="C15" s="26">
        <v>23982</v>
      </c>
      <c r="D15" s="26">
        <v>5301</v>
      </c>
      <c r="E15" s="27"/>
      <c r="F15" s="28">
        <f t="shared" si="0"/>
        <v>9875</v>
      </c>
      <c r="G15" s="29">
        <v>2758</v>
      </c>
      <c r="H15" s="30"/>
      <c r="I15" s="27"/>
      <c r="J15" s="27"/>
      <c r="K15" s="31"/>
      <c r="L15" s="27"/>
      <c r="M15" s="26">
        <v>9529</v>
      </c>
      <c r="N15" s="29">
        <v>1459</v>
      </c>
    </row>
    <row r="16" spans="1:14" hidden="1">
      <c r="A16" s="17" t="s">
        <v>30</v>
      </c>
      <c r="B16" s="25">
        <v>38521</v>
      </c>
      <c r="C16" s="26">
        <v>25925</v>
      </c>
      <c r="D16" s="26">
        <v>6179</v>
      </c>
      <c r="E16" s="27"/>
      <c r="F16" s="28">
        <f t="shared" si="0"/>
        <v>12596</v>
      </c>
      <c r="G16" s="29">
        <v>2204</v>
      </c>
      <c r="H16" s="30"/>
      <c r="I16" s="27"/>
      <c r="J16" s="27"/>
      <c r="K16" s="31"/>
      <c r="L16" s="27"/>
      <c r="M16" s="26">
        <v>10637</v>
      </c>
      <c r="N16" s="29">
        <v>1401</v>
      </c>
    </row>
    <row r="17" spans="1:14" hidden="1">
      <c r="A17" s="17" t="s">
        <v>31</v>
      </c>
      <c r="B17" s="25">
        <v>38367</v>
      </c>
      <c r="C17" s="26">
        <v>20130</v>
      </c>
      <c r="D17" s="26">
        <v>3651</v>
      </c>
      <c r="E17" s="27"/>
      <c r="F17" s="28">
        <f t="shared" si="0"/>
        <v>18237</v>
      </c>
      <c r="G17" s="29">
        <v>1676</v>
      </c>
      <c r="H17" s="30"/>
      <c r="I17" s="27"/>
      <c r="J17" s="27"/>
      <c r="K17" s="31"/>
      <c r="L17" s="27"/>
      <c r="M17" s="26">
        <v>10195</v>
      </c>
      <c r="N17" s="29">
        <v>1109</v>
      </c>
    </row>
    <row r="18" spans="1:14" hidden="1">
      <c r="A18" s="17" t="s">
        <v>32</v>
      </c>
      <c r="B18" s="25">
        <v>37182</v>
      </c>
      <c r="C18" s="26">
        <v>23011</v>
      </c>
      <c r="D18" s="26">
        <v>5845</v>
      </c>
      <c r="E18" s="27"/>
      <c r="F18" s="28">
        <f t="shared" si="0"/>
        <v>14171</v>
      </c>
      <c r="G18" s="29">
        <v>2029</v>
      </c>
      <c r="H18" s="30"/>
      <c r="I18" s="27"/>
      <c r="J18" s="27"/>
      <c r="K18" s="31"/>
      <c r="L18" s="27"/>
      <c r="M18" s="26">
        <v>10360</v>
      </c>
      <c r="N18" s="29">
        <v>1363</v>
      </c>
    </row>
    <row r="19" spans="1:14" hidden="1">
      <c r="A19" s="17" t="s">
        <v>33</v>
      </c>
      <c r="B19" s="25">
        <v>39931</v>
      </c>
      <c r="C19" s="26">
        <v>22130</v>
      </c>
      <c r="D19" s="26">
        <v>6068</v>
      </c>
      <c r="E19" s="27"/>
      <c r="F19" s="28">
        <f t="shared" si="0"/>
        <v>17801</v>
      </c>
      <c r="G19" s="29">
        <v>2064</v>
      </c>
      <c r="H19" s="30"/>
      <c r="I19" s="27"/>
      <c r="J19" s="27"/>
      <c r="K19" s="31"/>
      <c r="L19" s="27"/>
      <c r="M19" s="26">
        <v>10449</v>
      </c>
      <c r="N19" s="29">
        <v>1432</v>
      </c>
    </row>
    <row r="20" spans="1:14" hidden="1">
      <c r="A20" s="17" t="s">
        <v>34</v>
      </c>
      <c r="B20" s="25">
        <v>36611</v>
      </c>
      <c r="C20" s="26">
        <v>23601</v>
      </c>
      <c r="D20" s="26">
        <v>5330</v>
      </c>
      <c r="E20" s="27"/>
      <c r="F20" s="28">
        <f t="shared" si="0"/>
        <v>13010</v>
      </c>
      <c r="G20" s="29">
        <v>2018</v>
      </c>
      <c r="H20" s="30"/>
      <c r="I20" s="27"/>
      <c r="J20" s="27"/>
      <c r="K20" s="31"/>
      <c r="L20" s="27"/>
      <c r="M20" s="26">
        <v>9799</v>
      </c>
      <c r="N20" s="29">
        <v>1374</v>
      </c>
    </row>
    <row r="21" spans="1:14" hidden="1">
      <c r="A21" s="17" t="s">
        <v>35</v>
      </c>
      <c r="B21" s="25">
        <v>38560</v>
      </c>
      <c r="C21" s="26">
        <v>21198</v>
      </c>
      <c r="D21" s="26">
        <v>5005</v>
      </c>
      <c r="E21" s="27"/>
      <c r="F21" s="28">
        <f t="shared" si="0"/>
        <v>17362</v>
      </c>
      <c r="G21" s="29">
        <v>1976</v>
      </c>
      <c r="H21" s="30"/>
      <c r="I21" s="27"/>
      <c r="J21" s="27"/>
      <c r="K21" s="31"/>
      <c r="L21" s="27"/>
      <c r="M21" s="26">
        <v>9912</v>
      </c>
      <c r="N21" s="29">
        <v>1367</v>
      </c>
    </row>
    <row r="22" spans="1:14" hidden="1">
      <c r="A22" s="17" t="s">
        <v>36</v>
      </c>
      <c r="B22" s="25">
        <v>39281</v>
      </c>
      <c r="C22" s="26">
        <v>21698</v>
      </c>
      <c r="D22" s="26">
        <v>4730</v>
      </c>
      <c r="E22" s="27"/>
      <c r="F22" s="28">
        <f t="shared" si="0"/>
        <v>17583</v>
      </c>
      <c r="G22" s="29">
        <v>1976</v>
      </c>
      <c r="H22" s="30"/>
      <c r="I22" s="27"/>
      <c r="J22" s="27"/>
      <c r="K22" s="31"/>
      <c r="L22" s="27"/>
      <c r="M22" s="26">
        <v>9635</v>
      </c>
      <c r="N22" s="29">
        <v>1341</v>
      </c>
    </row>
    <row r="23" spans="1:14" hidden="1">
      <c r="A23" s="17" t="s">
        <v>23</v>
      </c>
      <c r="B23" s="25">
        <v>37534</v>
      </c>
      <c r="C23" s="26">
        <v>21675</v>
      </c>
      <c r="D23" s="26">
        <v>4828</v>
      </c>
      <c r="E23" s="27"/>
      <c r="F23" s="28">
        <f t="shared" si="0"/>
        <v>15859</v>
      </c>
      <c r="G23" s="29">
        <v>1883</v>
      </c>
      <c r="H23" s="30"/>
      <c r="I23" s="27"/>
      <c r="J23" s="27"/>
      <c r="K23" s="31">
        <v>25</v>
      </c>
      <c r="L23" s="27"/>
      <c r="M23" s="26">
        <v>9383</v>
      </c>
      <c r="N23" s="29">
        <v>1379</v>
      </c>
    </row>
    <row r="24" spans="1:14" hidden="1">
      <c r="A24" s="17" t="s">
        <v>24</v>
      </c>
      <c r="B24" s="25">
        <v>39320</v>
      </c>
      <c r="C24" s="26">
        <v>21042</v>
      </c>
      <c r="D24" s="26">
        <v>4830</v>
      </c>
      <c r="E24" s="27"/>
      <c r="F24" s="28">
        <f t="shared" si="0"/>
        <v>18278</v>
      </c>
      <c r="G24" s="29">
        <v>2027</v>
      </c>
      <c r="H24" s="30"/>
      <c r="I24" s="27"/>
      <c r="J24" s="27"/>
      <c r="K24" s="31"/>
      <c r="L24" s="27"/>
      <c r="M24" s="26">
        <v>9736</v>
      </c>
      <c r="N24" s="29">
        <v>1373</v>
      </c>
    </row>
    <row r="25" spans="1:14" ht="12.65" hidden="1" customHeight="1">
      <c r="A25" s="17" t="s">
        <v>25</v>
      </c>
      <c r="B25" s="25">
        <v>38523</v>
      </c>
      <c r="C25" s="26">
        <v>22356</v>
      </c>
      <c r="D25" s="26">
        <v>4862</v>
      </c>
      <c r="E25" s="27"/>
      <c r="F25" s="28">
        <f t="shared" si="0"/>
        <v>16167</v>
      </c>
      <c r="G25" s="29">
        <v>1842</v>
      </c>
      <c r="H25" s="30"/>
      <c r="I25" s="27"/>
      <c r="J25" s="27"/>
      <c r="K25" s="31"/>
      <c r="L25" s="27"/>
      <c r="M25" s="26">
        <v>9877</v>
      </c>
      <c r="N25" s="29">
        <v>1421</v>
      </c>
    </row>
    <row r="26" spans="1:14">
      <c r="A26" s="32" t="s">
        <v>37</v>
      </c>
      <c r="B26" s="25">
        <v>38066</v>
      </c>
      <c r="C26" s="26">
        <v>20901</v>
      </c>
      <c r="D26" s="26">
        <v>4125</v>
      </c>
      <c r="E26" s="33" t="s">
        <v>38</v>
      </c>
      <c r="F26" s="28">
        <f t="shared" si="0"/>
        <v>17165</v>
      </c>
      <c r="G26" s="34" t="s">
        <v>38</v>
      </c>
      <c r="H26" s="35" t="s">
        <v>38</v>
      </c>
      <c r="I26" s="33" t="s">
        <v>38</v>
      </c>
      <c r="J26" s="33" t="s">
        <v>38</v>
      </c>
      <c r="K26" s="33" t="s">
        <v>38</v>
      </c>
      <c r="L26" s="33" t="s">
        <v>38</v>
      </c>
      <c r="M26" s="26">
        <v>9758</v>
      </c>
      <c r="N26" s="29">
        <v>1554</v>
      </c>
    </row>
    <row r="27" spans="1:14" hidden="1">
      <c r="A27" s="36" t="s">
        <v>27</v>
      </c>
      <c r="B27" s="25">
        <v>38304</v>
      </c>
      <c r="C27" s="26">
        <v>21398</v>
      </c>
      <c r="D27" s="26">
        <v>4356</v>
      </c>
      <c r="E27" s="33" t="s">
        <v>38</v>
      </c>
      <c r="F27" s="28">
        <f t="shared" si="0"/>
        <v>16906</v>
      </c>
      <c r="G27" s="34" t="s">
        <v>38</v>
      </c>
      <c r="H27" s="35" t="s">
        <v>38</v>
      </c>
      <c r="I27" s="33" t="s">
        <v>38</v>
      </c>
      <c r="J27" s="33" t="s">
        <v>38</v>
      </c>
      <c r="K27" s="33" t="s">
        <v>38</v>
      </c>
      <c r="L27" s="33" t="s">
        <v>38</v>
      </c>
      <c r="M27" s="26">
        <v>9275</v>
      </c>
      <c r="N27" s="29">
        <v>1483</v>
      </c>
    </row>
    <row r="28" spans="1:14" hidden="1">
      <c r="A28" s="36" t="s">
        <v>28</v>
      </c>
      <c r="B28" s="25">
        <v>39630</v>
      </c>
      <c r="C28" s="26">
        <v>20499</v>
      </c>
      <c r="D28" s="26">
        <v>4193</v>
      </c>
      <c r="E28" s="33" t="s">
        <v>38</v>
      </c>
      <c r="F28" s="28">
        <f t="shared" si="0"/>
        <v>19131</v>
      </c>
      <c r="G28" s="34" t="s">
        <v>38</v>
      </c>
      <c r="H28" s="35" t="s">
        <v>38</v>
      </c>
      <c r="I28" s="33" t="s">
        <v>38</v>
      </c>
      <c r="J28" s="33" t="s">
        <v>38</v>
      </c>
      <c r="K28" s="33" t="s">
        <v>38</v>
      </c>
      <c r="L28" s="33" t="s">
        <v>38</v>
      </c>
      <c r="M28" s="26">
        <v>9880</v>
      </c>
      <c r="N28" s="29">
        <v>1437</v>
      </c>
    </row>
    <row r="29" spans="1:14" hidden="1">
      <c r="A29" s="36" t="s">
        <v>29</v>
      </c>
      <c r="B29" s="25">
        <v>38291</v>
      </c>
      <c r="C29" s="26">
        <v>21350</v>
      </c>
      <c r="D29" s="26">
        <v>4247</v>
      </c>
      <c r="E29" s="33" t="s">
        <v>38</v>
      </c>
      <c r="F29" s="28">
        <f t="shared" si="0"/>
        <v>16941</v>
      </c>
      <c r="G29" s="34" t="s">
        <v>38</v>
      </c>
      <c r="H29" s="35" t="s">
        <v>38</v>
      </c>
      <c r="I29" s="33" t="s">
        <v>38</v>
      </c>
      <c r="J29" s="33" t="s">
        <v>38</v>
      </c>
      <c r="K29" s="33" t="s">
        <v>38</v>
      </c>
      <c r="L29" s="33" t="s">
        <v>38</v>
      </c>
      <c r="M29" s="26">
        <v>9133</v>
      </c>
      <c r="N29" s="29">
        <v>1327</v>
      </c>
    </row>
    <row r="30" spans="1:14" hidden="1">
      <c r="A30" s="36" t="s">
        <v>30</v>
      </c>
      <c r="B30" s="25">
        <v>35822</v>
      </c>
      <c r="C30" s="26">
        <v>21281</v>
      </c>
      <c r="D30" s="26">
        <v>4048</v>
      </c>
      <c r="E30" s="33" t="s">
        <v>38</v>
      </c>
      <c r="F30" s="28">
        <f t="shared" si="0"/>
        <v>14541</v>
      </c>
      <c r="G30" s="34" t="s">
        <v>38</v>
      </c>
      <c r="H30" s="35" t="s">
        <v>38</v>
      </c>
      <c r="I30" s="33" t="s">
        <v>38</v>
      </c>
      <c r="J30" s="33" t="s">
        <v>38</v>
      </c>
      <c r="K30" s="33" t="s">
        <v>38</v>
      </c>
      <c r="L30" s="33" t="s">
        <v>38</v>
      </c>
      <c r="M30" s="26">
        <v>9506</v>
      </c>
      <c r="N30" s="29">
        <v>1207</v>
      </c>
    </row>
    <row r="31" spans="1:14">
      <c r="A31" s="36" t="s">
        <v>31</v>
      </c>
      <c r="B31" s="25">
        <v>38367</v>
      </c>
      <c r="C31" s="26">
        <v>20130</v>
      </c>
      <c r="D31" s="26">
        <v>3651</v>
      </c>
      <c r="E31" s="33" t="s">
        <v>38</v>
      </c>
      <c r="F31" s="28">
        <f t="shared" si="0"/>
        <v>18237</v>
      </c>
      <c r="G31" s="34" t="s">
        <v>38</v>
      </c>
      <c r="H31" s="35" t="s">
        <v>38</v>
      </c>
      <c r="I31" s="33" t="s">
        <v>38</v>
      </c>
      <c r="J31" s="33" t="s">
        <v>38</v>
      </c>
      <c r="K31" s="33" t="s">
        <v>38</v>
      </c>
      <c r="L31" s="33" t="s">
        <v>38</v>
      </c>
      <c r="M31" s="26">
        <v>10195</v>
      </c>
      <c r="N31" s="29">
        <v>1109</v>
      </c>
    </row>
    <row r="32" spans="1:14" hidden="1">
      <c r="A32" s="36" t="s">
        <v>32</v>
      </c>
      <c r="B32" s="25">
        <v>36341</v>
      </c>
      <c r="C32" s="26">
        <v>21282</v>
      </c>
      <c r="D32" s="26">
        <v>4008</v>
      </c>
      <c r="E32" s="33" t="s">
        <v>38</v>
      </c>
      <c r="F32" s="28">
        <f t="shared" si="0"/>
        <v>15059</v>
      </c>
      <c r="G32" s="34" t="s">
        <v>38</v>
      </c>
      <c r="H32" s="35" t="s">
        <v>38</v>
      </c>
      <c r="I32" s="33" t="s">
        <v>38</v>
      </c>
      <c r="J32" s="33" t="s">
        <v>38</v>
      </c>
      <c r="K32" s="33" t="s">
        <v>38</v>
      </c>
      <c r="L32" s="33" t="s">
        <v>38</v>
      </c>
      <c r="M32" s="26">
        <v>10246</v>
      </c>
      <c r="N32" s="29">
        <v>1053</v>
      </c>
    </row>
    <row r="33" spans="1:14" hidden="1">
      <c r="A33" s="36" t="s">
        <v>33</v>
      </c>
      <c r="B33" s="25">
        <v>39000</v>
      </c>
      <c r="C33" s="26">
        <v>20616</v>
      </c>
      <c r="D33" s="26">
        <v>2541</v>
      </c>
      <c r="E33" s="33" t="s">
        <v>38</v>
      </c>
      <c r="F33" s="28">
        <f t="shared" si="0"/>
        <v>18384</v>
      </c>
      <c r="G33" s="34" t="s">
        <v>38</v>
      </c>
      <c r="H33" s="35" t="s">
        <v>38</v>
      </c>
      <c r="I33" s="33" t="s">
        <v>38</v>
      </c>
      <c r="J33" s="33" t="s">
        <v>38</v>
      </c>
      <c r="K33" s="33" t="s">
        <v>38</v>
      </c>
      <c r="L33" s="33" t="s">
        <v>38</v>
      </c>
      <c r="M33" s="26">
        <v>12543</v>
      </c>
      <c r="N33" s="29">
        <v>1133</v>
      </c>
    </row>
    <row r="34" spans="1:14" hidden="1">
      <c r="A34" s="36" t="s">
        <v>34</v>
      </c>
      <c r="B34" s="25">
        <v>32674</v>
      </c>
      <c r="C34" s="26">
        <v>21057</v>
      </c>
      <c r="D34" s="26">
        <v>3220</v>
      </c>
      <c r="E34" s="33" t="s">
        <v>38</v>
      </c>
      <c r="F34" s="28">
        <f t="shared" si="0"/>
        <v>11617</v>
      </c>
      <c r="G34" s="34" t="s">
        <v>38</v>
      </c>
      <c r="H34" s="35" t="s">
        <v>38</v>
      </c>
      <c r="I34" s="33" t="s">
        <v>38</v>
      </c>
      <c r="J34" s="33" t="s">
        <v>38</v>
      </c>
      <c r="K34" s="33" t="s">
        <v>38</v>
      </c>
      <c r="L34" s="33" t="s">
        <v>38</v>
      </c>
      <c r="M34" s="26">
        <v>10011</v>
      </c>
      <c r="N34" s="29">
        <v>1063</v>
      </c>
    </row>
    <row r="35" spans="1:14" hidden="1">
      <c r="A35" s="36" t="s">
        <v>35</v>
      </c>
      <c r="B35" s="25">
        <v>33367</v>
      </c>
      <c r="C35" s="26">
        <v>21627</v>
      </c>
      <c r="D35" s="26">
        <v>2996</v>
      </c>
      <c r="E35" s="33" t="s">
        <v>38</v>
      </c>
      <c r="F35" s="28">
        <f t="shared" si="0"/>
        <v>11740</v>
      </c>
      <c r="G35" s="34" t="s">
        <v>38</v>
      </c>
      <c r="H35" s="35" t="s">
        <v>38</v>
      </c>
      <c r="I35" s="33" t="s">
        <v>38</v>
      </c>
      <c r="J35" s="33" t="s">
        <v>38</v>
      </c>
      <c r="K35" s="33" t="s">
        <v>38</v>
      </c>
      <c r="L35" s="33" t="s">
        <v>38</v>
      </c>
      <c r="M35" s="26">
        <v>10508</v>
      </c>
      <c r="N35" s="29">
        <v>991</v>
      </c>
    </row>
    <row r="36" spans="1:14">
      <c r="A36" s="36" t="s">
        <v>39</v>
      </c>
      <c r="B36" s="25">
        <v>35780</v>
      </c>
      <c r="C36" s="26">
        <v>19634</v>
      </c>
      <c r="D36" s="26">
        <v>2715</v>
      </c>
      <c r="E36" s="33" t="s">
        <v>38</v>
      </c>
      <c r="F36" s="28">
        <f t="shared" si="0"/>
        <v>16146</v>
      </c>
      <c r="G36" s="34" t="s">
        <v>38</v>
      </c>
      <c r="H36" s="35" t="s">
        <v>38</v>
      </c>
      <c r="I36" s="33" t="s">
        <v>38</v>
      </c>
      <c r="J36" s="33" t="s">
        <v>38</v>
      </c>
      <c r="K36" s="33" t="s">
        <v>38</v>
      </c>
      <c r="L36" s="33" t="s">
        <v>38</v>
      </c>
      <c r="M36" s="26">
        <v>12653</v>
      </c>
      <c r="N36" s="29">
        <v>1065</v>
      </c>
    </row>
    <row r="37" spans="1:14" hidden="1">
      <c r="A37" s="36" t="s">
        <v>40</v>
      </c>
      <c r="B37" s="25">
        <v>38679</v>
      </c>
      <c r="C37" s="26">
        <v>18676</v>
      </c>
      <c r="D37" s="26">
        <v>2805</v>
      </c>
      <c r="E37" s="33" t="s">
        <v>38</v>
      </c>
      <c r="F37" s="28">
        <f t="shared" si="0"/>
        <v>20003</v>
      </c>
      <c r="G37" s="29">
        <v>1394</v>
      </c>
      <c r="H37" s="35" t="s">
        <v>38</v>
      </c>
      <c r="I37" s="33" t="s">
        <v>38</v>
      </c>
      <c r="J37" s="33" t="s">
        <v>38</v>
      </c>
      <c r="K37" s="33" t="s">
        <v>38</v>
      </c>
      <c r="L37" s="33" t="s">
        <v>38</v>
      </c>
      <c r="M37" s="26">
        <v>14811</v>
      </c>
      <c r="N37" s="29">
        <v>1049</v>
      </c>
    </row>
    <row r="38" spans="1:14" hidden="1">
      <c r="A38" s="36" t="s">
        <v>41</v>
      </c>
      <c r="B38" s="25">
        <v>36524</v>
      </c>
      <c r="C38" s="26">
        <v>19041</v>
      </c>
      <c r="D38" s="26">
        <v>2666</v>
      </c>
      <c r="E38" s="33" t="s">
        <v>38</v>
      </c>
      <c r="F38" s="28">
        <f t="shared" si="0"/>
        <v>17483</v>
      </c>
      <c r="G38" s="29">
        <v>1269</v>
      </c>
      <c r="H38" s="35" t="s">
        <v>38</v>
      </c>
      <c r="I38" s="33" t="s">
        <v>38</v>
      </c>
      <c r="J38" s="33" t="s">
        <v>38</v>
      </c>
      <c r="K38" s="33" t="s">
        <v>38</v>
      </c>
      <c r="L38" s="33" t="s">
        <v>38</v>
      </c>
      <c r="M38" s="26">
        <v>11898</v>
      </c>
      <c r="N38" s="29">
        <v>988</v>
      </c>
    </row>
    <row r="39" spans="1:14" hidden="1">
      <c r="A39" s="36" t="s">
        <v>42</v>
      </c>
      <c r="B39" s="25">
        <v>34899</v>
      </c>
      <c r="C39" s="26">
        <v>20413</v>
      </c>
      <c r="D39" s="26">
        <v>2436</v>
      </c>
      <c r="E39" s="33" t="s">
        <v>38</v>
      </c>
      <c r="F39" s="28">
        <f t="shared" si="0"/>
        <v>14486</v>
      </c>
      <c r="G39" s="29">
        <v>1265</v>
      </c>
      <c r="H39" s="35" t="s">
        <v>38</v>
      </c>
      <c r="I39" s="33" t="s">
        <v>38</v>
      </c>
      <c r="J39" s="33" t="s">
        <v>38</v>
      </c>
      <c r="K39" s="33" t="s">
        <v>38</v>
      </c>
      <c r="L39" s="33" t="s">
        <v>38</v>
      </c>
      <c r="M39" s="26">
        <v>13109</v>
      </c>
      <c r="N39" s="29">
        <v>1053</v>
      </c>
    </row>
    <row r="40" spans="1:14" hidden="1">
      <c r="A40" s="36" t="s">
        <v>43</v>
      </c>
      <c r="B40" s="25">
        <v>38693</v>
      </c>
      <c r="C40" s="26">
        <v>20890</v>
      </c>
      <c r="D40" s="33" t="s">
        <v>38</v>
      </c>
      <c r="E40" s="33" t="s">
        <v>38</v>
      </c>
      <c r="F40" s="28">
        <f t="shared" si="0"/>
        <v>17803</v>
      </c>
      <c r="G40" s="34" t="s">
        <v>38</v>
      </c>
      <c r="H40" s="35" t="s">
        <v>38</v>
      </c>
      <c r="I40" s="33" t="s">
        <v>38</v>
      </c>
      <c r="J40" s="33" t="s">
        <v>38</v>
      </c>
      <c r="K40" s="33" t="s">
        <v>38</v>
      </c>
      <c r="L40" s="33" t="s">
        <v>38</v>
      </c>
      <c r="M40" s="33" t="s">
        <v>38</v>
      </c>
      <c r="N40" s="33" t="s">
        <v>38</v>
      </c>
    </row>
    <row r="41" spans="1:14">
      <c r="A41" s="36" t="s">
        <v>44</v>
      </c>
      <c r="B41" s="25">
        <v>36772</v>
      </c>
      <c r="C41" s="26">
        <v>42792</v>
      </c>
      <c r="D41" s="33" t="s">
        <v>38</v>
      </c>
      <c r="E41" s="33" t="s">
        <v>38</v>
      </c>
      <c r="F41" s="28">
        <f t="shared" si="0"/>
        <v>-6020</v>
      </c>
      <c r="G41" s="34" t="s">
        <v>38</v>
      </c>
      <c r="H41" s="35" t="s">
        <v>38</v>
      </c>
      <c r="I41" s="33" t="s">
        <v>38</v>
      </c>
      <c r="J41" s="33" t="s">
        <v>38</v>
      </c>
      <c r="K41" s="33" t="s">
        <v>38</v>
      </c>
      <c r="L41" s="33" t="s">
        <v>38</v>
      </c>
      <c r="M41" s="33" t="s">
        <v>38</v>
      </c>
      <c r="N41" s="34" t="s">
        <v>38</v>
      </c>
    </row>
    <row r="42" spans="1:14" hidden="1">
      <c r="A42" s="36" t="s">
        <v>45</v>
      </c>
      <c r="B42" s="25">
        <v>39686</v>
      </c>
      <c r="C42" s="26">
        <v>28154</v>
      </c>
      <c r="D42" s="33" t="s">
        <v>38</v>
      </c>
      <c r="E42" s="33" t="s">
        <v>38</v>
      </c>
      <c r="F42" s="28">
        <f t="shared" si="0"/>
        <v>11532</v>
      </c>
      <c r="G42" s="29">
        <v>1374</v>
      </c>
      <c r="H42" s="35" t="s">
        <v>38</v>
      </c>
      <c r="I42" s="33" t="s">
        <v>38</v>
      </c>
      <c r="J42" s="33" t="s">
        <v>38</v>
      </c>
      <c r="K42" s="33" t="s">
        <v>38</v>
      </c>
      <c r="L42" s="33" t="s">
        <v>38</v>
      </c>
      <c r="M42" s="33" t="s">
        <v>38</v>
      </c>
      <c r="N42" s="33" t="s">
        <v>38</v>
      </c>
    </row>
    <row r="43" spans="1:14" hidden="1">
      <c r="A43" s="36" t="s">
        <v>46</v>
      </c>
      <c r="B43" s="25">
        <v>52775</v>
      </c>
      <c r="C43" s="26">
        <v>22153</v>
      </c>
      <c r="D43" s="26">
        <v>3990</v>
      </c>
      <c r="E43" s="33" t="s">
        <v>38</v>
      </c>
      <c r="F43" s="28">
        <f t="shared" si="0"/>
        <v>30622</v>
      </c>
      <c r="G43" s="29">
        <v>2271</v>
      </c>
      <c r="H43" s="35" t="s">
        <v>38</v>
      </c>
      <c r="I43" s="33" t="s">
        <v>38</v>
      </c>
      <c r="J43" s="33" t="s">
        <v>38</v>
      </c>
      <c r="K43" s="33" t="s">
        <v>38</v>
      </c>
      <c r="L43" s="33" t="s">
        <v>38</v>
      </c>
      <c r="M43" s="26">
        <v>17719</v>
      </c>
      <c r="N43" s="29">
        <v>1748</v>
      </c>
    </row>
    <row r="44" spans="1:14" hidden="1">
      <c r="A44" s="36" t="s">
        <v>47</v>
      </c>
      <c r="B44" s="25">
        <v>53126</v>
      </c>
      <c r="C44" s="26">
        <v>17325</v>
      </c>
      <c r="D44" s="26">
        <v>3069</v>
      </c>
      <c r="E44" s="33" t="s">
        <v>38</v>
      </c>
      <c r="F44" s="28">
        <f t="shared" si="0"/>
        <v>35801</v>
      </c>
      <c r="G44" s="29">
        <v>2608</v>
      </c>
      <c r="H44" s="35" t="s">
        <v>38</v>
      </c>
      <c r="I44" s="33" t="s">
        <v>38</v>
      </c>
      <c r="J44" s="33" t="s">
        <v>38</v>
      </c>
      <c r="K44" s="33" t="s">
        <v>38</v>
      </c>
      <c r="L44" s="33" t="s">
        <v>38</v>
      </c>
      <c r="M44" s="26">
        <v>18598</v>
      </c>
      <c r="N44" s="29">
        <v>1684</v>
      </c>
    </row>
    <row r="45" spans="1:14" hidden="1">
      <c r="A45" s="36" t="s">
        <v>48</v>
      </c>
      <c r="B45" s="25">
        <v>52670</v>
      </c>
      <c r="C45" s="26">
        <v>17581</v>
      </c>
      <c r="D45" s="26">
        <v>3102</v>
      </c>
      <c r="E45" s="33" t="s">
        <v>38</v>
      </c>
      <c r="F45" s="28">
        <f t="shared" si="0"/>
        <v>35089</v>
      </c>
      <c r="G45" s="29">
        <v>3360</v>
      </c>
      <c r="H45" s="35" t="s">
        <v>38</v>
      </c>
      <c r="I45" s="33" t="s">
        <v>38</v>
      </c>
      <c r="J45" s="33" t="s">
        <v>38</v>
      </c>
      <c r="K45" s="33" t="s">
        <v>38</v>
      </c>
      <c r="L45" s="33" t="s">
        <v>38</v>
      </c>
      <c r="M45" s="26">
        <v>16008</v>
      </c>
      <c r="N45" s="29">
        <v>1694</v>
      </c>
    </row>
    <row r="46" spans="1:14">
      <c r="A46" s="36" t="s">
        <v>49</v>
      </c>
      <c r="B46" s="25">
        <v>45549</v>
      </c>
      <c r="C46" s="26">
        <v>16743</v>
      </c>
      <c r="D46" s="26">
        <v>2612</v>
      </c>
      <c r="E46" s="33" t="s">
        <v>38</v>
      </c>
      <c r="F46" s="28">
        <f t="shared" si="0"/>
        <v>28806</v>
      </c>
      <c r="G46" s="29">
        <v>3899</v>
      </c>
      <c r="H46" s="25">
        <v>1879</v>
      </c>
      <c r="I46" s="26">
        <v>2020</v>
      </c>
      <c r="J46" s="33" t="s">
        <v>38</v>
      </c>
      <c r="K46" s="33" t="s">
        <v>38</v>
      </c>
      <c r="L46" s="33" t="s">
        <v>38</v>
      </c>
      <c r="M46" s="26">
        <v>13096</v>
      </c>
      <c r="N46" s="29">
        <v>1906</v>
      </c>
    </row>
    <row r="47" spans="1:14" hidden="1">
      <c r="A47" s="36" t="s">
        <v>50</v>
      </c>
      <c r="B47" s="25">
        <v>41337</v>
      </c>
      <c r="C47" s="26">
        <v>15858</v>
      </c>
      <c r="D47" s="26">
        <v>2235</v>
      </c>
      <c r="E47" s="26">
        <v>1233</v>
      </c>
      <c r="F47" s="28">
        <f t="shared" si="0"/>
        <v>25479</v>
      </c>
      <c r="G47" s="29">
        <v>3881</v>
      </c>
      <c r="H47" s="35" t="s">
        <v>38</v>
      </c>
      <c r="I47" s="33" t="s">
        <v>38</v>
      </c>
      <c r="J47" s="33" t="s">
        <v>38</v>
      </c>
      <c r="K47" s="33" t="s">
        <v>38</v>
      </c>
      <c r="L47" s="33" t="s">
        <v>38</v>
      </c>
      <c r="M47" s="26">
        <v>11897</v>
      </c>
      <c r="N47" s="29">
        <v>1706</v>
      </c>
    </row>
    <row r="48" spans="1:14" hidden="1">
      <c r="A48" s="36" t="s">
        <v>51</v>
      </c>
      <c r="B48" s="25">
        <v>37715</v>
      </c>
      <c r="C48" s="26">
        <v>13644</v>
      </c>
      <c r="D48" s="26">
        <v>1667</v>
      </c>
      <c r="E48" s="26">
        <v>984</v>
      </c>
      <c r="F48" s="28">
        <f t="shared" si="0"/>
        <v>24071</v>
      </c>
      <c r="G48" s="29">
        <v>3369</v>
      </c>
      <c r="H48" s="25">
        <v>1472</v>
      </c>
      <c r="I48" s="26">
        <v>1897</v>
      </c>
      <c r="J48" s="33" t="s">
        <v>38</v>
      </c>
      <c r="K48" s="33" t="s">
        <v>38</v>
      </c>
      <c r="L48" s="33" t="s">
        <v>38</v>
      </c>
      <c r="M48" s="26">
        <v>11716</v>
      </c>
      <c r="N48" s="29">
        <v>1664</v>
      </c>
    </row>
    <row r="49" spans="1:14" hidden="1">
      <c r="A49" s="36" t="s">
        <v>52</v>
      </c>
      <c r="B49" s="25">
        <v>33571</v>
      </c>
      <c r="C49" s="26">
        <v>13824</v>
      </c>
      <c r="D49" s="26">
        <v>1575</v>
      </c>
      <c r="E49" s="26">
        <v>965</v>
      </c>
      <c r="F49" s="28">
        <f t="shared" si="0"/>
        <v>19747</v>
      </c>
      <c r="G49" s="29">
        <v>3250</v>
      </c>
      <c r="H49" s="25">
        <v>1389</v>
      </c>
      <c r="I49" s="26">
        <v>1861</v>
      </c>
      <c r="J49" s="33" t="s">
        <v>38</v>
      </c>
      <c r="K49" s="33" t="s">
        <v>38</v>
      </c>
      <c r="L49" s="33" t="s">
        <v>38</v>
      </c>
      <c r="M49" s="26">
        <v>11145</v>
      </c>
      <c r="N49" s="29">
        <v>1470</v>
      </c>
    </row>
    <row r="50" spans="1:14" hidden="1">
      <c r="A50" s="36" t="s">
        <v>53</v>
      </c>
      <c r="B50" s="37">
        <v>30898</v>
      </c>
      <c r="C50" s="38">
        <v>13160</v>
      </c>
      <c r="D50" s="38">
        <v>1367</v>
      </c>
      <c r="E50" s="33" t="s">
        <v>38</v>
      </c>
      <c r="F50" s="28">
        <f t="shared" si="0"/>
        <v>17738</v>
      </c>
      <c r="G50" s="39">
        <v>2888</v>
      </c>
      <c r="H50" s="35" t="s">
        <v>38</v>
      </c>
      <c r="I50" s="33" t="s">
        <v>38</v>
      </c>
      <c r="J50" s="33" t="s">
        <v>38</v>
      </c>
      <c r="K50" s="33" t="s">
        <v>38</v>
      </c>
      <c r="L50" s="33" t="s">
        <v>38</v>
      </c>
      <c r="M50" s="38">
        <v>11767</v>
      </c>
      <c r="N50" s="39">
        <v>1497</v>
      </c>
    </row>
    <row r="51" spans="1:14">
      <c r="A51" s="36" t="s">
        <v>54</v>
      </c>
      <c r="B51" s="37">
        <v>30584</v>
      </c>
      <c r="C51" s="38">
        <v>12655</v>
      </c>
      <c r="D51" s="38">
        <v>1253</v>
      </c>
      <c r="E51" s="38">
        <v>832</v>
      </c>
      <c r="F51" s="28">
        <v>17929</v>
      </c>
      <c r="G51" s="39">
        <v>3112</v>
      </c>
      <c r="H51" s="37">
        <v>1303</v>
      </c>
      <c r="I51" s="38">
        <v>1809</v>
      </c>
      <c r="J51" s="33" t="s">
        <v>38</v>
      </c>
      <c r="K51" s="33" t="s">
        <v>38</v>
      </c>
      <c r="L51" s="33" t="s">
        <v>38</v>
      </c>
      <c r="M51" s="38">
        <v>11728</v>
      </c>
      <c r="N51" s="39">
        <v>1550</v>
      </c>
    </row>
    <row r="52" spans="1:14" hidden="1">
      <c r="A52" s="36" t="s">
        <v>55</v>
      </c>
      <c r="B52" s="37">
        <v>29153</v>
      </c>
      <c r="C52" s="38">
        <v>12991</v>
      </c>
      <c r="D52" s="38">
        <v>1198</v>
      </c>
      <c r="E52" s="38" t="s">
        <v>38</v>
      </c>
      <c r="F52" s="28">
        <v>16162</v>
      </c>
      <c r="G52" s="39">
        <v>3222</v>
      </c>
      <c r="H52" s="37" t="s">
        <v>38</v>
      </c>
      <c r="I52" s="38" t="s">
        <v>38</v>
      </c>
      <c r="J52" s="33" t="s">
        <v>38</v>
      </c>
      <c r="K52" s="33" t="s">
        <v>38</v>
      </c>
      <c r="L52" s="33" t="s">
        <v>38</v>
      </c>
      <c r="M52" s="38">
        <v>11933</v>
      </c>
      <c r="N52" s="39">
        <v>1458</v>
      </c>
    </row>
    <row r="53" spans="1:14" hidden="1">
      <c r="A53" s="36" t="s">
        <v>56</v>
      </c>
      <c r="B53" s="37">
        <v>26502</v>
      </c>
      <c r="C53" s="38">
        <v>13472</v>
      </c>
      <c r="D53" s="38">
        <v>1040</v>
      </c>
      <c r="E53" s="38" t="s">
        <v>38</v>
      </c>
      <c r="F53" s="28">
        <v>13030</v>
      </c>
      <c r="G53" s="39">
        <v>2838</v>
      </c>
      <c r="H53" s="37" t="s">
        <v>38</v>
      </c>
      <c r="I53" s="38" t="s">
        <v>38</v>
      </c>
      <c r="J53" s="33" t="s">
        <v>38</v>
      </c>
      <c r="K53" s="33" t="s">
        <v>38</v>
      </c>
      <c r="L53" s="33" t="s">
        <v>38</v>
      </c>
      <c r="M53" s="38">
        <v>12177</v>
      </c>
      <c r="N53" s="39">
        <v>1401</v>
      </c>
    </row>
    <row r="54" spans="1:14" hidden="1">
      <c r="A54" s="36" t="s">
        <v>57</v>
      </c>
      <c r="B54" s="37">
        <v>27875</v>
      </c>
      <c r="C54" s="38">
        <v>12567</v>
      </c>
      <c r="D54" s="38">
        <v>988</v>
      </c>
      <c r="E54" s="38" t="s">
        <v>38</v>
      </c>
      <c r="F54" s="28">
        <v>15308</v>
      </c>
      <c r="G54" s="39">
        <v>3144</v>
      </c>
      <c r="H54" s="37">
        <v>1879</v>
      </c>
      <c r="I54" s="38">
        <v>2020</v>
      </c>
      <c r="J54" s="33" t="s">
        <v>38</v>
      </c>
      <c r="K54" s="33" t="s">
        <v>38</v>
      </c>
      <c r="L54" s="33" t="s">
        <v>38</v>
      </c>
      <c r="M54" s="38">
        <v>12792</v>
      </c>
      <c r="N54" s="39">
        <v>1491</v>
      </c>
    </row>
    <row r="55" spans="1:14" hidden="1">
      <c r="A55" s="36" t="s">
        <v>58</v>
      </c>
      <c r="B55" s="37">
        <v>26710</v>
      </c>
      <c r="C55" s="38">
        <v>12201</v>
      </c>
      <c r="D55" s="38">
        <v>869</v>
      </c>
      <c r="E55" s="38">
        <v>832</v>
      </c>
      <c r="F55" s="28">
        <v>14509</v>
      </c>
      <c r="G55" s="39">
        <v>2969</v>
      </c>
      <c r="H55" s="37">
        <v>1303</v>
      </c>
      <c r="I55" s="38">
        <v>1809</v>
      </c>
      <c r="J55" s="33" t="s">
        <v>38</v>
      </c>
      <c r="K55" s="33" t="s">
        <v>38</v>
      </c>
      <c r="L55" s="33" t="s">
        <v>38</v>
      </c>
      <c r="M55" s="38">
        <v>12640</v>
      </c>
      <c r="N55" s="39">
        <v>1365</v>
      </c>
    </row>
    <row r="56" spans="1:14">
      <c r="A56" s="36" t="s">
        <v>59</v>
      </c>
      <c r="B56" s="37">
        <v>25039</v>
      </c>
      <c r="C56" s="38">
        <v>12821</v>
      </c>
      <c r="D56" s="38">
        <v>829</v>
      </c>
      <c r="E56" s="38">
        <v>552</v>
      </c>
      <c r="F56" s="28">
        <v>12218</v>
      </c>
      <c r="G56" s="39">
        <v>2752</v>
      </c>
      <c r="H56" s="37">
        <v>1287</v>
      </c>
      <c r="I56" s="38">
        <v>1479</v>
      </c>
      <c r="J56" s="33" t="s">
        <v>38</v>
      </c>
      <c r="K56" s="33" t="s">
        <v>38</v>
      </c>
      <c r="L56" s="33" t="s">
        <v>38</v>
      </c>
      <c r="M56" s="38">
        <v>13139</v>
      </c>
      <c r="N56" s="39">
        <v>1361</v>
      </c>
    </row>
    <row r="57" spans="1:14" s="46" customFormat="1" ht="25.15" hidden="1" customHeight="1">
      <c r="A57" s="40" t="s">
        <v>60</v>
      </c>
      <c r="B57" s="41">
        <v>23712</v>
      </c>
      <c r="C57" s="42">
        <v>12313</v>
      </c>
      <c r="D57" s="42">
        <v>731</v>
      </c>
      <c r="E57" s="42">
        <v>493</v>
      </c>
      <c r="F57" s="43">
        <f t="shared" ref="F57:F93" si="1">B57-C57</f>
        <v>11399</v>
      </c>
      <c r="G57" s="44">
        <v>2684</v>
      </c>
      <c r="H57" s="41">
        <v>1206</v>
      </c>
      <c r="I57" s="42">
        <v>1478</v>
      </c>
      <c r="J57" s="45" t="s">
        <v>38</v>
      </c>
      <c r="K57" s="45" t="s">
        <v>38</v>
      </c>
      <c r="L57" s="45" t="s">
        <v>38</v>
      </c>
      <c r="M57" s="42">
        <v>11985</v>
      </c>
      <c r="N57" s="44">
        <v>1263</v>
      </c>
    </row>
    <row r="58" spans="1:14" hidden="1">
      <c r="A58" s="36" t="s">
        <v>61</v>
      </c>
      <c r="B58" s="37">
        <v>23179</v>
      </c>
      <c r="C58" s="38">
        <v>12711</v>
      </c>
      <c r="D58" s="38">
        <v>660</v>
      </c>
      <c r="E58" s="38">
        <v>446</v>
      </c>
      <c r="F58" s="28">
        <f t="shared" si="1"/>
        <v>10468</v>
      </c>
      <c r="G58" s="39">
        <v>2537</v>
      </c>
      <c r="H58" s="37">
        <v>1243</v>
      </c>
      <c r="I58" s="38">
        <v>1294</v>
      </c>
      <c r="J58" s="33" t="s">
        <v>38</v>
      </c>
      <c r="K58" s="33" t="s">
        <v>38</v>
      </c>
      <c r="L58" s="33" t="s">
        <v>38</v>
      </c>
      <c r="M58" s="38">
        <v>12041</v>
      </c>
      <c r="N58" s="39">
        <v>1250</v>
      </c>
    </row>
    <row r="59" spans="1:14" hidden="1">
      <c r="A59" s="36" t="s">
        <v>62</v>
      </c>
      <c r="B59" s="37">
        <v>23131</v>
      </c>
      <c r="C59" s="38">
        <v>12165</v>
      </c>
      <c r="D59" s="38">
        <v>614</v>
      </c>
      <c r="E59" s="38">
        <v>419</v>
      </c>
      <c r="F59" s="28">
        <f t="shared" si="1"/>
        <v>10966</v>
      </c>
      <c r="G59" s="39">
        <v>2491</v>
      </c>
      <c r="H59" s="37">
        <v>1254</v>
      </c>
      <c r="I59" s="38">
        <v>1237</v>
      </c>
      <c r="J59" s="33" t="s">
        <v>38</v>
      </c>
      <c r="K59" s="33" t="s">
        <v>38</v>
      </c>
      <c r="L59" s="33" t="s">
        <v>38</v>
      </c>
      <c r="M59" s="38">
        <v>11875</v>
      </c>
      <c r="N59" s="39">
        <v>1134</v>
      </c>
    </row>
    <row r="60" spans="1:14" hidden="1">
      <c r="A60" s="36" t="s">
        <v>63</v>
      </c>
      <c r="B60" s="37">
        <v>23692</v>
      </c>
      <c r="C60" s="38">
        <v>11897</v>
      </c>
      <c r="D60" s="38">
        <v>530</v>
      </c>
      <c r="E60" s="38">
        <v>360</v>
      </c>
      <c r="F60" s="28">
        <f t="shared" si="1"/>
        <v>11795</v>
      </c>
      <c r="G60" s="39">
        <v>2214</v>
      </c>
      <c r="H60" s="37">
        <v>1169</v>
      </c>
      <c r="I60" s="38">
        <v>1045</v>
      </c>
      <c r="J60" s="33" t="s">
        <v>38</v>
      </c>
      <c r="K60" s="33" t="s">
        <v>38</v>
      </c>
      <c r="L60" s="33" t="s">
        <v>38</v>
      </c>
      <c r="M60" s="38">
        <v>11979</v>
      </c>
      <c r="N60" s="39">
        <v>1260</v>
      </c>
    </row>
    <row r="61" spans="1:14">
      <c r="A61" s="36" t="s">
        <v>64</v>
      </c>
      <c r="B61" s="37">
        <v>24424</v>
      </c>
      <c r="C61" s="38">
        <v>12402</v>
      </c>
      <c r="D61" s="38">
        <v>482</v>
      </c>
      <c r="E61" s="38">
        <v>319</v>
      </c>
      <c r="F61" s="28">
        <f t="shared" si="1"/>
        <v>12022</v>
      </c>
      <c r="G61" s="39">
        <v>2157</v>
      </c>
      <c r="H61" s="37">
        <v>1149</v>
      </c>
      <c r="I61" s="38">
        <v>1008</v>
      </c>
      <c r="J61" s="33" t="s">
        <v>38</v>
      </c>
      <c r="K61" s="33" t="s">
        <v>38</v>
      </c>
      <c r="L61" s="33" t="s">
        <v>38</v>
      </c>
      <c r="M61" s="38">
        <v>11194</v>
      </c>
      <c r="N61" s="39">
        <v>1301</v>
      </c>
    </row>
    <row r="62" spans="1:14" s="46" customFormat="1" ht="25.15" hidden="1" customHeight="1">
      <c r="A62" s="40" t="s">
        <v>65</v>
      </c>
      <c r="B62" s="41">
        <v>16134</v>
      </c>
      <c r="C62" s="42">
        <v>11986</v>
      </c>
      <c r="D62" s="42">
        <v>364</v>
      </c>
      <c r="E62" s="42">
        <v>222</v>
      </c>
      <c r="F62" s="43">
        <f t="shared" si="1"/>
        <v>4148</v>
      </c>
      <c r="G62" s="44">
        <v>1914</v>
      </c>
      <c r="H62" s="41">
        <v>922</v>
      </c>
      <c r="I62" s="42">
        <v>992</v>
      </c>
      <c r="J62" s="45" t="s">
        <v>38</v>
      </c>
      <c r="K62" s="45" t="s">
        <v>38</v>
      </c>
      <c r="L62" s="45" t="s">
        <v>38</v>
      </c>
      <c r="M62" s="42">
        <v>10866</v>
      </c>
      <c r="N62" s="44">
        <v>1242</v>
      </c>
    </row>
    <row r="63" spans="1:14" hidden="1">
      <c r="A63" s="36" t="s">
        <v>66</v>
      </c>
      <c r="B63" s="37">
        <v>24228</v>
      </c>
      <c r="C63" s="38">
        <v>12058</v>
      </c>
      <c r="D63" s="38">
        <v>421</v>
      </c>
      <c r="E63" s="38">
        <v>286</v>
      </c>
      <c r="F63" s="28">
        <f t="shared" si="1"/>
        <v>12170</v>
      </c>
      <c r="G63" s="39">
        <v>1891</v>
      </c>
      <c r="H63" s="37">
        <v>1055</v>
      </c>
      <c r="I63" s="38">
        <v>836</v>
      </c>
      <c r="J63" s="33" t="s">
        <v>38</v>
      </c>
      <c r="K63" s="33" t="s">
        <v>38</v>
      </c>
      <c r="L63" s="33" t="s">
        <v>38</v>
      </c>
      <c r="M63" s="38">
        <v>11426</v>
      </c>
      <c r="N63" s="39">
        <v>1348</v>
      </c>
    </row>
    <row r="64" spans="1:14" hidden="1">
      <c r="A64" s="36" t="s">
        <v>20</v>
      </c>
      <c r="B64" s="37">
        <v>23175</v>
      </c>
      <c r="C64" s="38">
        <v>11839</v>
      </c>
      <c r="D64" s="38">
        <v>369</v>
      </c>
      <c r="E64" s="38">
        <v>226</v>
      </c>
      <c r="F64" s="28">
        <f t="shared" si="1"/>
        <v>11336</v>
      </c>
      <c r="G64" s="39">
        <v>1660</v>
      </c>
      <c r="H64" s="37">
        <v>1005</v>
      </c>
      <c r="I64" s="38">
        <v>655</v>
      </c>
      <c r="J64" s="33" t="s">
        <v>38</v>
      </c>
      <c r="K64" s="33" t="s">
        <v>38</v>
      </c>
      <c r="L64" s="33" t="s">
        <v>38</v>
      </c>
      <c r="M64" s="38">
        <v>11382</v>
      </c>
      <c r="N64" s="39">
        <v>1395</v>
      </c>
    </row>
    <row r="65" spans="1:14" hidden="1">
      <c r="A65" s="36" t="s">
        <v>21</v>
      </c>
      <c r="B65" s="37">
        <v>22747</v>
      </c>
      <c r="C65" s="38">
        <v>12010</v>
      </c>
      <c r="D65" s="38">
        <v>334</v>
      </c>
      <c r="E65" s="38">
        <v>218</v>
      </c>
      <c r="F65" s="28">
        <f t="shared" si="1"/>
        <v>10737</v>
      </c>
      <c r="G65" s="39">
        <v>1732</v>
      </c>
      <c r="H65" s="37">
        <v>982</v>
      </c>
      <c r="I65" s="38">
        <v>750</v>
      </c>
      <c r="J65" s="33" t="s">
        <v>38</v>
      </c>
      <c r="K65" s="33" t="s">
        <v>38</v>
      </c>
      <c r="L65" s="33" t="s">
        <v>38</v>
      </c>
      <c r="M65" s="38">
        <v>11642</v>
      </c>
      <c r="N65" s="39">
        <v>1352</v>
      </c>
    </row>
    <row r="66" spans="1:14">
      <c r="A66" s="36" t="s">
        <v>67</v>
      </c>
      <c r="B66" s="37">
        <v>22877</v>
      </c>
      <c r="C66" s="38">
        <v>12285</v>
      </c>
      <c r="D66" s="38">
        <v>332</v>
      </c>
      <c r="E66" s="38">
        <v>211</v>
      </c>
      <c r="F66" s="28">
        <f t="shared" si="1"/>
        <v>10592</v>
      </c>
      <c r="G66" s="39">
        <v>1592</v>
      </c>
      <c r="H66" s="37">
        <v>935</v>
      </c>
      <c r="I66" s="38">
        <v>657</v>
      </c>
      <c r="J66" s="33" t="s">
        <v>38</v>
      </c>
      <c r="K66" s="33" t="s">
        <v>38</v>
      </c>
      <c r="L66" s="33" t="s">
        <v>38</v>
      </c>
      <c r="M66" s="38">
        <v>11854</v>
      </c>
      <c r="N66" s="39">
        <v>1446</v>
      </c>
    </row>
    <row r="67" spans="1:14" s="46" customFormat="1" ht="25.15" customHeight="1">
      <c r="A67" s="40" t="s">
        <v>68</v>
      </c>
      <c r="B67" s="41">
        <v>23832</v>
      </c>
      <c r="C67" s="42">
        <v>11534</v>
      </c>
      <c r="D67" s="42">
        <v>306</v>
      </c>
      <c r="E67" s="42">
        <v>210</v>
      </c>
      <c r="F67" s="43">
        <f t="shared" si="1"/>
        <v>12298</v>
      </c>
      <c r="G67" s="44">
        <v>1551</v>
      </c>
      <c r="H67" s="41">
        <v>969</v>
      </c>
      <c r="I67" s="42">
        <v>582</v>
      </c>
      <c r="J67" s="45" t="s">
        <v>38</v>
      </c>
      <c r="K67" s="45" t="s">
        <v>38</v>
      </c>
      <c r="L67" s="45" t="s">
        <v>38</v>
      </c>
      <c r="M67" s="42">
        <v>12417</v>
      </c>
      <c r="N67" s="44">
        <v>1525</v>
      </c>
    </row>
    <row r="68" spans="1:14">
      <c r="A68" s="36" t="s">
        <v>69</v>
      </c>
      <c r="B68" s="37">
        <v>24108</v>
      </c>
      <c r="C68" s="38">
        <v>11741</v>
      </c>
      <c r="D68" s="38">
        <v>286</v>
      </c>
      <c r="E68" s="38">
        <v>193</v>
      </c>
      <c r="F68" s="28">
        <f t="shared" si="1"/>
        <v>12367</v>
      </c>
      <c r="G68" s="39">
        <v>1510</v>
      </c>
      <c r="H68" s="37">
        <v>943</v>
      </c>
      <c r="I68" s="38">
        <v>567</v>
      </c>
      <c r="J68" s="33" t="s">
        <v>38</v>
      </c>
      <c r="K68" s="33" t="s">
        <v>38</v>
      </c>
      <c r="L68" s="33" t="s">
        <v>38</v>
      </c>
      <c r="M68" s="38">
        <v>12692</v>
      </c>
      <c r="N68" s="39">
        <v>1605</v>
      </c>
    </row>
    <row r="69" spans="1:14">
      <c r="A69" s="36" t="s">
        <v>70</v>
      </c>
      <c r="B69" s="37">
        <v>24648</v>
      </c>
      <c r="C69" s="38">
        <v>12028</v>
      </c>
      <c r="D69" s="38">
        <v>284</v>
      </c>
      <c r="E69" s="38">
        <v>181</v>
      </c>
      <c r="F69" s="28">
        <f t="shared" si="1"/>
        <v>12620</v>
      </c>
      <c r="G69" s="39">
        <v>1375</v>
      </c>
      <c r="H69" s="37">
        <v>894</v>
      </c>
      <c r="I69" s="38">
        <v>481</v>
      </c>
      <c r="J69" s="33" t="s">
        <v>38</v>
      </c>
      <c r="K69" s="33" t="s">
        <v>38</v>
      </c>
      <c r="L69" s="33" t="s">
        <v>38</v>
      </c>
      <c r="M69" s="38">
        <v>12566</v>
      </c>
      <c r="N69" s="39">
        <v>1650</v>
      </c>
    </row>
    <row r="70" spans="1:14">
      <c r="A70" s="36" t="s">
        <v>71</v>
      </c>
      <c r="B70" s="37">
        <v>24561</v>
      </c>
      <c r="C70" s="38">
        <v>11888</v>
      </c>
      <c r="D70" s="38">
        <v>257</v>
      </c>
      <c r="E70" s="38">
        <v>175</v>
      </c>
      <c r="F70" s="28">
        <f t="shared" si="1"/>
        <v>12673</v>
      </c>
      <c r="G70" s="39">
        <v>1407</v>
      </c>
      <c r="H70" s="37">
        <v>893</v>
      </c>
      <c r="I70" s="38">
        <v>514</v>
      </c>
      <c r="J70" s="33" t="s">
        <v>38</v>
      </c>
      <c r="K70" s="33" t="s">
        <v>38</v>
      </c>
      <c r="L70" s="33" t="s">
        <v>38</v>
      </c>
      <c r="M70" s="38">
        <v>12242</v>
      </c>
      <c r="N70" s="39">
        <v>1721</v>
      </c>
    </row>
    <row r="71" spans="1:14">
      <c r="A71" s="36" t="s">
        <v>72</v>
      </c>
      <c r="B71" s="37">
        <v>23315</v>
      </c>
      <c r="C71" s="38">
        <v>11651</v>
      </c>
      <c r="D71" s="38">
        <v>250</v>
      </c>
      <c r="E71" s="38">
        <v>176</v>
      </c>
      <c r="F71" s="28">
        <f t="shared" si="1"/>
        <v>11664</v>
      </c>
      <c r="G71" s="39">
        <v>1349</v>
      </c>
      <c r="H71" s="37">
        <v>837</v>
      </c>
      <c r="I71" s="38">
        <v>512</v>
      </c>
      <c r="J71" s="33" t="s">
        <v>38</v>
      </c>
      <c r="K71" s="33" t="s">
        <v>38</v>
      </c>
      <c r="L71" s="33" t="s">
        <v>38</v>
      </c>
      <c r="M71" s="38">
        <v>11327</v>
      </c>
      <c r="N71" s="39">
        <v>1764</v>
      </c>
    </row>
    <row r="72" spans="1:14" s="46" customFormat="1" ht="25.15" customHeight="1">
      <c r="A72" s="40" t="s">
        <v>73</v>
      </c>
      <c r="B72" s="41">
        <v>22705</v>
      </c>
      <c r="C72" s="42">
        <v>11867</v>
      </c>
      <c r="D72" s="42">
        <v>192</v>
      </c>
      <c r="E72" s="42">
        <v>125</v>
      </c>
      <c r="F72" s="43">
        <f t="shared" si="1"/>
        <v>10838</v>
      </c>
      <c r="G72" s="44">
        <v>1307</v>
      </c>
      <c r="H72" s="41">
        <v>795</v>
      </c>
      <c r="I72" s="42">
        <v>512</v>
      </c>
      <c r="J72" s="45" t="s">
        <v>38</v>
      </c>
      <c r="K72" s="45" t="s">
        <v>38</v>
      </c>
      <c r="L72" s="45" t="s">
        <v>38</v>
      </c>
      <c r="M72" s="42">
        <v>10526</v>
      </c>
      <c r="N72" s="44">
        <v>1903</v>
      </c>
    </row>
    <row r="73" spans="1:14">
      <c r="A73" s="36" t="s">
        <v>74</v>
      </c>
      <c r="B73" s="37">
        <v>21515</v>
      </c>
      <c r="C73" s="38">
        <v>11362</v>
      </c>
      <c r="D73" s="38">
        <v>171</v>
      </c>
      <c r="E73" s="38">
        <v>125</v>
      </c>
      <c r="F73" s="28">
        <f t="shared" si="1"/>
        <v>10153</v>
      </c>
      <c r="G73" s="39">
        <v>1291</v>
      </c>
      <c r="H73" s="37">
        <v>764</v>
      </c>
      <c r="I73" s="38">
        <v>527</v>
      </c>
      <c r="J73" s="33" t="s">
        <v>38</v>
      </c>
      <c r="K73" s="33" t="s">
        <v>38</v>
      </c>
      <c r="L73" s="33" t="s">
        <v>38</v>
      </c>
      <c r="M73" s="38">
        <v>9871</v>
      </c>
      <c r="N73" s="39">
        <v>2066</v>
      </c>
    </row>
    <row r="74" spans="1:14">
      <c r="A74" s="36" t="s">
        <v>75</v>
      </c>
      <c r="B74" s="37">
        <v>21213</v>
      </c>
      <c r="C74" s="38">
        <v>11187</v>
      </c>
      <c r="D74" s="38">
        <v>171</v>
      </c>
      <c r="E74" s="38">
        <v>109</v>
      </c>
      <c r="F74" s="28">
        <f t="shared" si="1"/>
        <v>10026</v>
      </c>
      <c r="G74" s="39">
        <v>1141</v>
      </c>
      <c r="H74" s="37">
        <v>690</v>
      </c>
      <c r="I74" s="38">
        <v>451</v>
      </c>
      <c r="J74" s="33" t="s">
        <v>38</v>
      </c>
      <c r="K74" s="33" t="s">
        <v>38</v>
      </c>
      <c r="L74" s="33" t="s">
        <v>38</v>
      </c>
      <c r="M74" s="38">
        <v>9636</v>
      </c>
      <c r="N74" s="39">
        <v>2068</v>
      </c>
    </row>
    <row r="75" spans="1:14">
      <c r="A75" s="36" t="s">
        <v>76</v>
      </c>
      <c r="B75" s="37">
        <v>20221</v>
      </c>
      <c r="C75" s="38">
        <v>11094</v>
      </c>
      <c r="D75" s="38">
        <v>164</v>
      </c>
      <c r="E75" s="38">
        <v>107</v>
      </c>
      <c r="F75" s="28">
        <f t="shared" si="1"/>
        <v>9127</v>
      </c>
      <c r="G75" s="39">
        <v>1077</v>
      </c>
      <c r="H75" s="37">
        <v>721</v>
      </c>
      <c r="I75" s="38">
        <v>356</v>
      </c>
      <c r="J75" s="38">
        <v>517</v>
      </c>
      <c r="K75" s="38">
        <v>433</v>
      </c>
      <c r="L75" s="38">
        <v>84</v>
      </c>
      <c r="M75" s="38">
        <v>9466</v>
      </c>
      <c r="N75" s="39">
        <v>2192</v>
      </c>
    </row>
    <row r="76" spans="1:14">
      <c r="A76" s="36" t="s">
        <v>77</v>
      </c>
      <c r="B76" s="37">
        <v>19721</v>
      </c>
      <c r="C76" s="38">
        <v>11319</v>
      </c>
      <c r="D76" s="38">
        <v>154</v>
      </c>
      <c r="E76" s="38">
        <v>104</v>
      </c>
      <c r="F76" s="28">
        <f t="shared" si="1"/>
        <v>8402</v>
      </c>
      <c r="G76" s="39">
        <v>1036</v>
      </c>
      <c r="H76" s="37">
        <v>649</v>
      </c>
      <c r="I76" s="38">
        <v>387</v>
      </c>
      <c r="J76" s="38">
        <v>451</v>
      </c>
      <c r="K76" s="38">
        <v>373</v>
      </c>
      <c r="L76" s="38">
        <v>78</v>
      </c>
      <c r="M76" s="38">
        <v>9204</v>
      </c>
      <c r="N76" s="39">
        <v>2062</v>
      </c>
    </row>
    <row r="77" spans="1:14" s="46" customFormat="1" ht="25.15" customHeight="1">
      <c r="A77" s="40" t="s">
        <v>78</v>
      </c>
      <c r="B77" s="41">
        <v>19236</v>
      </c>
      <c r="C77" s="42">
        <v>11663</v>
      </c>
      <c r="D77" s="42">
        <v>142</v>
      </c>
      <c r="E77" s="42">
        <v>101</v>
      </c>
      <c r="F77" s="43">
        <f t="shared" si="1"/>
        <v>7573</v>
      </c>
      <c r="G77" s="44">
        <v>964</v>
      </c>
      <c r="H77" s="41">
        <v>591</v>
      </c>
      <c r="I77" s="42">
        <v>373</v>
      </c>
      <c r="J77" s="42">
        <v>422</v>
      </c>
      <c r="K77" s="42">
        <v>340</v>
      </c>
      <c r="L77" s="42">
        <v>82</v>
      </c>
      <c r="M77" s="42">
        <v>9404</v>
      </c>
      <c r="N77" s="44">
        <v>2263</v>
      </c>
    </row>
    <row r="78" spans="1:14">
      <c r="A78" s="36" t="s">
        <v>79</v>
      </c>
      <c r="B78" s="37">
        <v>18821</v>
      </c>
      <c r="C78" s="38">
        <v>11011</v>
      </c>
      <c r="D78" s="38">
        <v>154</v>
      </c>
      <c r="E78" s="38">
        <v>106</v>
      </c>
      <c r="F78" s="28">
        <f t="shared" si="1"/>
        <v>7810</v>
      </c>
      <c r="G78" s="39">
        <v>1114</v>
      </c>
      <c r="H78" s="37">
        <v>646</v>
      </c>
      <c r="I78" s="38">
        <v>468</v>
      </c>
      <c r="J78" s="38">
        <v>434</v>
      </c>
      <c r="K78" s="38">
        <v>345</v>
      </c>
      <c r="L78" s="38">
        <v>89</v>
      </c>
      <c r="M78" s="38">
        <v>9131</v>
      </c>
      <c r="N78" s="39">
        <v>2359</v>
      </c>
    </row>
    <row r="79" spans="1:14">
      <c r="A79" s="36" t="s">
        <v>80</v>
      </c>
      <c r="B79" s="37">
        <v>18611</v>
      </c>
      <c r="C79" s="38">
        <v>11574</v>
      </c>
      <c r="D79" s="38">
        <v>106</v>
      </c>
      <c r="E79" s="38">
        <v>65</v>
      </c>
      <c r="F79" s="28">
        <f t="shared" si="1"/>
        <v>7037</v>
      </c>
      <c r="G79" s="39">
        <v>968</v>
      </c>
      <c r="H79" s="37">
        <v>547</v>
      </c>
      <c r="I79" s="38">
        <v>421</v>
      </c>
      <c r="J79" s="38">
        <v>360</v>
      </c>
      <c r="K79" s="38">
        <v>307</v>
      </c>
      <c r="L79" s="38">
        <v>53</v>
      </c>
      <c r="M79" s="38">
        <v>8967</v>
      </c>
      <c r="N79" s="39">
        <v>2566</v>
      </c>
    </row>
    <row r="80" spans="1:14">
      <c r="A80" s="36" t="s">
        <v>81</v>
      </c>
      <c r="B80" s="37">
        <v>18354</v>
      </c>
      <c r="C80" s="38">
        <v>11598</v>
      </c>
      <c r="D80" s="38">
        <v>117</v>
      </c>
      <c r="E80" s="38">
        <v>64</v>
      </c>
      <c r="F80" s="28">
        <f t="shared" si="1"/>
        <v>6756</v>
      </c>
      <c r="G80" s="39">
        <v>929</v>
      </c>
      <c r="H80" s="37">
        <v>514</v>
      </c>
      <c r="I80" s="38">
        <v>415</v>
      </c>
      <c r="J80" s="38">
        <v>341</v>
      </c>
      <c r="K80" s="38">
        <v>294</v>
      </c>
      <c r="L80" s="38">
        <v>47</v>
      </c>
      <c r="M80" s="38">
        <v>8569</v>
      </c>
      <c r="N80" s="39">
        <v>2528</v>
      </c>
    </row>
    <row r="81" spans="1:14">
      <c r="A81" s="36" t="s">
        <v>82</v>
      </c>
      <c r="B81" s="37">
        <v>17644</v>
      </c>
      <c r="C81" s="38">
        <v>11547</v>
      </c>
      <c r="D81" s="38">
        <v>128</v>
      </c>
      <c r="E81" s="38">
        <v>83</v>
      </c>
      <c r="F81" s="28">
        <f t="shared" si="1"/>
        <v>6097</v>
      </c>
      <c r="G81" s="39">
        <v>923</v>
      </c>
      <c r="H81" s="37">
        <v>426</v>
      </c>
      <c r="I81" s="38">
        <v>497</v>
      </c>
      <c r="J81" s="38">
        <v>318</v>
      </c>
      <c r="K81" s="38">
        <v>251</v>
      </c>
      <c r="L81" s="38">
        <v>67</v>
      </c>
      <c r="M81" s="38">
        <v>8604</v>
      </c>
      <c r="N81" s="39">
        <v>2254</v>
      </c>
    </row>
    <row r="82" spans="1:14" s="46" customFormat="1" ht="25.15" customHeight="1">
      <c r="A82" s="40" t="s">
        <v>83</v>
      </c>
      <c r="B82" s="41">
        <v>17226</v>
      </c>
      <c r="C82" s="42">
        <v>11613</v>
      </c>
      <c r="D82" s="42">
        <v>90</v>
      </c>
      <c r="E82" s="42">
        <v>60</v>
      </c>
      <c r="F82" s="43">
        <f t="shared" si="1"/>
        <v>5613</v>
      </c>
      <c r="G82" s="44">
        <v>929</v>
      </c>
      <c r="H82" s="41">
        <v>432</v>
      </c>
      <c r="I82" s="42">
        <v>497</v>
      </c>
      <c r="J82" s="42">
        <v>322</v>
      </c>
      <c r="K82" s="42">
        <v>275</v>
      </c>
      <c r="L82" s="42">
        <v>47</v>
      </c>
      <c r="M82" s="42">
        <v>8190</v>
      </c>
      <c r="N82" s="44">
        <v>2290</v>
      </c>
    </row>
    <row r="83" spans="1:14">
      <c r="A83" s="36" t="s">
        <v>84</v>
      </c>
      <c r="B83" s="37">
        <v>16346</v>
      </c>
      <c r="C83" s="38">
        <v>11468</v>
      </c>
      <c r="D83" s="38">
        <v>90</v>
      </c>
      <c r="E83" s="38">
        <v>50</v>
      </c>
      <c r="F83" s="28">
        <f t="shared" si="1"/>
        <v>4878</v>
      </c>
      <c r="G83" s="39">
        <v>814</v>
      </c>
      <c r="H83" s="37">
        <v>409</v>
      </c>
      <c r="I83" s="38">
        <v>405</v>
      </c>
      <c r="J83" s="38">
        <v>258</v>
      </c>
      <c r="K83" s="38">
        <v>212</v>
      </c>
      <c r="L83" s="38">
        <v>46</v>
      </c>
      <c r="M83" s="38">
        <v>7917</v>
      </c>
      <c r="N83" s="39">
        <v>2116</v>
      </c>
    </row>
    <row r="84" spans="1:14">
      <c r="A84" s="36" t="s">
        <v>85</v>
      </c>
      <c r="B84" s="37">
        <v>15942</v>
      </c>
      <c r="C84" s="38">
        <v>11956</v>
      </c>
      <c r="D84" s="38">
        <v>73</v>
      </c>
      <c r="E84" s="38">
        <v>40</v>
      </c>
      <c r="F84" s="28">
        <f t="shared" si="1"/>
        <v>3986</v>
      </c>
      <c r="G84" s="39">
        <v>769</v>
      </c>
      <c r="H84" s="37">
        <v>333</v>
      </c>
      <c r="I84" s="38">
        <v>436</v>
      </c>
      <c r="J84" s="38">
        <v>191</v>
      </c>
      <c r="K84" s="38">
        <v>163</v>
      </c>
      <c r="L84" s="38">
        <v>28</v>
      </c>
      <c r="M84" s="38">
        <v>8021</v>
      </c>
      <c r="N84" s="39">
        <v>1958</v>
      </c>
    </row>
    <row r="85" spans="1:14">
      <c r="A85" s="36" t="s">
        <v>86</v>
      </c>
      <c r="B85" s="37">
        <v>15183</v>
      </c>
      <c r="C85" s="38">
        <v>11753</v>
      </c>
      <c r="D85" s="38">
        <v>70</v>
      </c>
      <c r="E85" s="38">
        <v>39</v>
      </c>
      <c r="F85" s="28">
        <f t="shared" si="1"/>
        <v>3430</v>
      </c>
      <c r="G85" s="39">
        <v>714</v>
      </c>
      <c r="H85" s="37">
        <v>317</v>
      </c>
      <c r="I85" s="38">
        <v>397</v>
      </c>
      <c r="J85" s="38">
        <v>206</v>
      </c>
      <c r="K85" s="38">
        <v>180</v>
      </c>
      <c r="L85" s="38">
        <v>26</v>
      </c>
      <c r="M85" s="38">
        <v>7887</v>
      </c>
      <c r="N85" s="39">
        <v>2022</v>
      </c>
    </row>
    <row r="86" spans="1:14">
      <c r="A86" s="36" t="s">
        <v>23</v>
      </c>
      <c r="B86" s="37">
        <v>14612</v>
      </c>
      <c r="C86" s="38">
        <v>12458</v>
      </c>
      <c r="D86" s="38">
        <v>73</v>
      </c>
      <c r="E86" s="38">
        <v>42</v>
      </c>
      <c r="F86" s="28">
        <f t="shared" si="1"/>
        <v>2154</v>
      </c>
      <c r="G86" s="39">
        <v>703</v>
      </c>
      <c r="H86" s="37">
        <v>294</v>
      </c>
      <c r="I86" s="38">
        <v>409</v>
      </c>
      <c r="J86" s="38">
        <v>165</v>
      </c>
      <c r="K86" s="38">
        <v>134</v>
      </c>
      <c r="L86" s="38">
        <v>31</v>
      </c>
      <c r="M86" s="38">
        <v>7815</v>
      </c>
      <c r="N86" s="39">
        <v>1954</v>
      </c>
    </row>
    <row r="87" spans="1:14" s="46" customFormat="1" ht="25.15" customHeight="1">
      <c r="A87" s="40" t="s">
        <v>24</v>
      </c>
      <c r="B87" s="41">
        <v>14446</v>
      </c>
      <c r="C87" s="42">
        <v>12765</v>
      </c>
      <c r="D87" s="42">
        <v>67</v>
      </c>
      <c r="E87" s="42">
        <v>37</v>
      </c>
      <c r="F87" s="43">
        <f t="shared" si="1"/>
        <v>1681</v>
      </c>
      <c r="G87" s="44">
        <v>649</v>
      </c>
      <c r="H87" s="41">
        <v>266</v>
      </c>
      <c r="I87" s="42">
        <v>383</v>
      </c>
      <c r="J87" s="42">
        <v>101</v>
      </c>
      <c r="K87" s="42">
        <v>76</v>
      </c>
      <c r="L87" s="42">
        <v>25</v>
      </c>
      <c r="M87" s="42">
        <v>7720</v>
      </c>
      <c r="N87" s="44">
        <v>2067</v>
      </c>
    </row>
    <row r="88" spans="1:14">
      <c r="A88" s="36" t="s">
        <v>25</v>
      </c>
      <c r="B88" s="37">
        <v>14387</v>
      </c>
      <c r="C88" s="38">
        <v>12775</v>
      </c>
      <c r="D88" s="38">
        <v>68</v>
      </c>
      <c r="E88" s="38">
        <v>39</v>
      </c>
      <c r="F88" s="28">
        <f t="shared" si="1"/>
        <v>1612</v>
      </c>
      <c r="G88" s="39">
        <v>648</v>
      </c>
      <c r="H88" s="37">
        <v>268</v>
      </c>
      <c r="I88" s="38">
        <v>380</v>
      </c>
      <c r="J88" s="38">
        <v>141</v>
      </c>
      <c r="K88" s="38">
        <v>114</v>
      </c>
      <c r="L88" s="38">
        <v>27</v>
      </c>
      <c r="M88" s="38">
        <v>8000</v>
      </c>
      <c r="N88" s="39">
        <v>2116</v>
      </c>
    </row>
    <row r="89" spans="1:14">
      <c r="A89" s="36" t="s">
        <v>26</v>
      </c>
      <c r="B89" s="37">
        <v>14003</v>
      </c>
      <c r="C89" s="38">
        <v>13010</v>
      </c>
      <c r="D89" s="38">
        <v>63</v>
      </c>
      <c r="E89" s="38">
        <v>40</v>
      </c>
      <c r="F89" s="28">
        <f t="shared" si="1"/>
        <v>993</v>
      </c>
      <c r="G89" s="39">
        <v>551</v>
      </c>
      <c r="H89" s="37">
        <v>261</v>
      </c>
      <c r="I89" s="38">
        <v>290</v>
      </c>
      <c r="J89" s="38">
        <v>134</v>
      </c>
      <c r="K89" s="38">
        <v>101</v>
      </c>
      <c r="L89" s="38">
        <v>33</v>
      </c>
      <c r="M89" s="38">
        <v>8285</v>
      </c>
      <c r="N89" s="39">
        <v>2267</v>
      </c>
    </row>
    <row r="90" spans="1:14">
      <c r="A90" s="36" t="s">
        <v>27</v>
      </c>
      <c r="B90" s="37">
        <v>14195</v>
      </c>
      <c r="C90" s="38">
        <v>12975</v>
      </c>
      <c r="D90" s="38">
        <v>66</v>
      </c>
      <c r="E90" s="38">
        <v>32</v>
      </c>
      <c r="F90" s="28">
        <f t="shared" si="1"/>
        <v>1220</v>
      </c>
      <c r="G90" s="39">
        <v>514</v>
      </c>
      <c r="H90" s="37">
        <v>229</v>
      </c>
      <c r="I90" s="38">
        <v>285</v>
      </c>
      <c r="J90" s="38">
        <v>90</v>
      </c>
      <c r="K90" s="38">
        <v>66</v>
      </c>
      <c r="L90" s="38">
        <v>24</v>
      </c>
      <c r="M90" s="38">
        <v>8099</v>
      </c>
      <c r="N90" s="39">
        <v>2363</v>
      </c>
    </row>
    <row r="91" spans="1:14">
      <c r="A91" s="36" t="s">
        <v>28</v>
      </c>
      <c r="B91" s="37">
        <v>13849</v>
      </c>
      <c r="C91" s="38">
        <v>13509</v>
      </c>
      <c r="D91" s="38">
        <v>61</v>
      </c>
      <c r="E91" s="38">
        <v>31</v>
      </c>
      <c r="F91" s="28">
        <f t="shared" si="1"/>
        <v>340</v>
      </c>
      <c r="G91" s="39">
        <v>471</v>
      </c>
      <c r="H91" s="37">
        <v>209</v>
      </c>
      <c r="I91" s="38">
        <v>262</v>
      </c>
      <c r="J91" s="38">
        <v>91</v>
      </c>
      <c r="K91" s="38">
        <v>69</v>
      </c>
      <c r="L91" s="38">
        <v>22</v>
      </c>
      <c r="M91" s="38">
        <v>8379</v>
      </c>
      <c r="N91" s="39">
        <v>2290</v>
      </c>
    </row>
    <row r="92" spans="1:14" s="46" customFormat="1" ht="24.75" customHeight="1">
      <c r="A92" s="40" t="s">
        <v>29</v>
      </c>
      <c r="B92" s="41">
        <v>13739</v>
      </c>
      <c r="C92" s="42">
        <v>13295</v>
      </c>
      <c r="D92" s="42">
        <v>60</v>
      </c>
      <c r="E92" s="42">
        <v>31</v>
      </c>
      <c r="F92" s="43">
        <f t="shared" si="1"/>
        <v>444</v>
      </c>
      <c r="G92" s="44">
        <v>460</v>
      </c>
      <c r="H92" s="41">
        <v>219</v>
      </c>
      <c r="I92" s="42">
        <v>241</v>
      </c>
      <c r="J92" s="42">
        <v>90</v>
      </c>
      <c r="K92" s="42">
        <v>67</v>
      </c>
      <c r="L92" s="42">
        <v>23</v>
      </c>
      <c r="M92" s="42">
        <v>8309</v>
      </c>
      <c r="N92" s="44">
        <v>2477</v>
      </c>
    </row>
    <row r="93" spans="1:14">
      <c r="A93" s="36" t="s">
        <v>30</v>
      </c>
      <c r="B93" s="37">
        <v>13710</v>
      </c>
      <c r="C93" s="38">
        <v>13476</v>
      </c>
      <c r="D93" s="38">
        <v>57</v>
      </c>
      <c r="E93" s="38">
        <v>26</v>
      </c>
      <c r="F93" s="28">
        <f t="shared" si="1"/>
        <v>234</v>
      </c>
      <c r="G93" s="39">
        <v>445</v>
      </c>
      <c r="H93" s="37">
        <v>179</v>
      </c>
      <c r="I93" s="38">
        <v>266</v>
      </c>
      <c r="J93" s="38">
        <v>89</v>
      </c>
      <c r="K93" s="38">
        <v>68</v>
      </c>
      <c r="L93" s="38">
        <v>21</v>
      </c>
      <c r="M93" s="38">
        <v>8070</v>
      </c>
      <c r="N93" s="39">
        <v>2596</v>
      </c>
    </row>
    <row r="94" spans="1:14">
      <c r="A94" s="36" t="s">
        <v>87</v>
      </c>
      <c r="B94" s="37">
        <v>13606</v>
      </c>
      <c r="C94" s="38">
        <v>13683</v>
      </c>
      <c r="D94" s="38">
        <v>60</v>
      </c>
      <c r="E94" s="38">
        <v>28</v>
      </c>
      <c r="F94" s="28">
        <v>-77</v>
      </c>
      <c r="G94" s="39">
        <v>429</v>
      </c>
      <c r="H94" s="37">
        <v>186</v>
      </c>
      <c r="I94" s="38">
        <v>243</v>
      </c>
      <c r="J94" s="38">
        <v>81</v>
      </c>
      <c r="K94" s="38">
        <v>59</v>
      </c>
      <c r="L94" s="38">
        <v>22</v>
      </c>
      <c r="M94" s="38">
        <v>8256</v>
      </c>
      <c r="N94" s="39">
        <v>2884</v>
      </c>
    </row>
    <row r="95" spans="1:14">
      <c r="A95" s="36" t="s">
        <v>88</v>
      </c>
      <c r="B95" s="37">
        <v>13046</v>
      </c>
      <c r="C95" s="38">
        <v>14295</v>
      </c>
      <c r="D95" s="38">
        <v>48</v>
      </c>
      <c r="E95" s="38">
        <v>24</v>
      </c>
      <c r="F95" s="28">
        <v>-1249</v>
      </c>
      <c r="G95" s="39">
        <v>429</v>
      </c>
      <c r="H95" s="37">
        <v>173</v>
      </c>
      <c r="I95" s="38">
        <v>256</v>
      </c>
      <c r="J95" s="38">
        <v>71</v>
      </c>
      <c r="K95" s="38">
        <v>52</v>
      </c>
      <c r="L95" s="38">
        <v>19</v>
      </c>
      <c r="M95" s="38">
        <v>7666</v>
      </c>
      <c r="N95" s="39">
        <v>2864</v>
      </c>
    </row>
    <row r="96" spans="1:14">
      <c r="A96" s="36" t="s">
        <v>89</v>
      </c>
      <c r="B96" s="37">
        <v>13207</v>
      </c>
      <c r="C96" s="38">
        <v>13757</v>
      </c>
      <c r="D96" s="38">
        <v>38</v>
      </c>
      <c r="E96" s="38">
        <v>20</v>
      </c>
      <c r="F96" s="28">
        <v>-550</v>
      </c>
      <c r="G96" s="39">
        <v>430</v>
      </c>
      <c r="H96" s="37">
        <v>168</v>
      </c>
      <c r="I96" s="38">
        <v>262</v>
      </c>
      <c r="J96" s="38">
        <v>68</v>
      </c>
      <c r="K96" s="38">
        <v>52</v>
      </c>
      <c r="L96" s="38">
        <v>16</v>
      </c>
      <c r="M96" s="38">
        <v>8147</v>
      </c>
      <c r="N96" s="39">
        <v>3102</v>
      </c>
    </row>
    <row r="97" spans="1:18" ht="24.75" customHeight="1">
      <c r="A97" s="40" t="s">
        <v>34</v>
      </c>
      <c r="B97" s="41">
        <v>13006</v>
      </c>
      <c r="C97" s="42">
        <v>13985</v>
      </c>
      <c r="D97" s="42">
        <v>30</v>
      </c>
      <c r="E97" s="42">
        <v>13</v>
      </c>
      <c r="F97" s="43">
        <v>-979</v>
      </c>
      <c r="G97" s="44">
        <v>414</v>
      </c>
      <c r="H97" s="41">
        <v>173</v>
      </c>
      <c r="I97" s="42">
        <v>241</v>
      </c>
      <c r="J97" s="42">
        <v>73</v>
      </c>
      <c r="K97" s="42">
        <v>62</v>
      </c>
      <c r="L97" s="42">
        <v>11</v>
      </c>
      <c r="M97" s="42">
        <v>8043</v>
      </c>
      <c r="N97" s="44">
        <v>3199</v>
      </c>
    </row>
    <row r="98" spans="1:18">
      <c r="A98" s="36" t="s">
        <v>35</v>
      </c>
      <c r="B98" s="38">
        <v>12488</v>
      </c>
      <c r="C98" s="38">
        <v>14008</v>
      </c>
      <c r="D98" s="38">
        <v>32</v>
      </c>
      <c r="E98" s="38">
        <v>16</v>
      </c>
      <c r="F98" s="28">
        <v>-1520</v>
      </c>
      <c r="G98" s="39">
        <v>385</v>
      </c>
      <c r="H98" s="37">
        <v>144</v>
      </c>
      <c r="I98" s="38">
        <v>241</v>
      </c>
      <c r="J98" s="38">
        <v>59</v>
      </c>
      <c r="K98" s="38">
        <v>49</v>
      </c>
      <c r="L98" s="38">
        <v>10</v>
      </c>
      <c r="M98" s="38">
        <v>7842</v>
      </c>
      <c r="N98" s="39">
        <v>3288</v>
      </c>
    </row>
    <row r="99" spans="1:18">
      <c r="A99" s="36" t="s">
        <v>39</v>
      </c>
      <c r="B99" s="38">
        <v>12534</v>
      </c>
      <c r="C99" s="38">
        <v>14715</v>
      </c>
      <c r="D99" s="38">
        <v>36</v>
      </c>
      <c r="E99" s="38">
        <v>22</v>
      </c>
      <c r="F99" s="28">
        <v>-2181</v>
      </c>
      <c r="G99" s="39">
        <v>397</v>
      </c>
      <c r="H99" s="37">
        <v>151</v>
      </c>
      <c r="I99" s="38">
        <v>246</v>
      </c>
      <c r="J99" s="38">
        <v>58</v>
      </c>
      <c r="K99" s="38">
        <v>45</v>
      </c>
      <c r="L99" s="38">
        <v>13</v>
      </c>
      <c r="M99" s="38">
        <v>7612</v>
      </c>
      <c r="N99" s="39">
        <v>3405</v>
      </c>
    </row>
    <row r="100" spans="1:18">
      <c r="A100" s="36" t="s">
        <v>40</v>
      </c>
      <c r="B100" s="38">
        <v>12057</v>
      </c>
      <c r="C100" s="38">
        <v>14664</v>
      </c>
      <c r="D100" s="38">
        <v>34</v>
      </c>
      <c r="E100" s="38">
        <v>14</v>
      </c>
      <c r="F100" s="28">
        <v>-2607</v>
      </c>
      <c r="G100" s="39">
        <v>394</v>
      </c>
      <c r="H100" s="37">
        <v>127</v>
      </c>
      <c r="I100" s="38">
        <v>267</v>
      </c>
      <c r="J100" s="38">
        <v>52</v>
      </c>
      <c r="K100" s="38">
        <v>40</v>
      </c>
      <c r="L100" s="38">
        <v>12</v>
      </c>
      <c r="M100" s="38">
        <v>7339</v>
      </c>
      <c r="N100" s="39">
        <v>3215</v>
      </c>
    </row>
    <row r="101" spans="1:18" ht="13.5" customHeight="1">
      <c r="A101" s="36" t="s">
        <v>41</v>
      </c>
      <c r="B101" s="38">
        <v>11528</v>
      </c>
      <c r="C101" s="38">
        <v>15469</v>
      </c>
      <c r="D101" s="38">
        <v>32</v>
      </c>
      <c r="E101" s="38">
        <v>19</v>
      </c>
      <c r="F101" s="28">
        <v>-3941</v>
      </c>
      <c r="G101" s="39">
        <v>393</v>
      </c>
      <c r="H101" s="37">
        <v>166</v>
      </c>
      <c r="I101" s="38">
        <v>227</v>
      </c>
      <c r="J101" s="38">
        <v>72</v>
      </c>
      <c r="K101" s="38">
        <v>55</v>
      </c>
      <c r="L101" s="38">
        <v>17</v>
      </c>
      <c r="M101" s="38">
        <v>7246</v>
      </c>
      <c r="N101" s="39">
        <v>3037</v>
      </c>
    </row>
    <row r="102" spans="1:18" s="46" customFormat="1" ht="24.75" customHeight="1">
      <c r="A102" s="40" t="s">
        <v>42</v>
      </c>
      <c r="B102" s="42">
        <v>11752</v>
      </c>
      <c r="C102" s="42">
        <v>15335</v>
      </c>
      <c r="D102" s="42">
        <v>17</v>
      </c>
      <c r="E102" s="42">
        <v>6</v>
      </c>
      <c r="F102" s="43">
        <v>-3583</v>
      </c>
      <c r="G102" s="44">
        <v>356</v>
      </c>
      <c r="H102" s="41">
        <v>120</v>
      </c>
      <c r="I102" s="42">
        <v>236</v>
      </c>
      <c r="J102" s="42">
        <v>45</v>
      </c>
      <c r="K102" s="42">
        <v>41</v>
      </c>
      <c r="L102" s="42">
        <v>4</v>
      </c>
      <c r="M102" s="42">
        <v>7460</v>
      </c>
      <c r="N102" s="44">
        <v>3056</v>
      </c>
    </row>
    <row r="103" spans="1:18" s="46" customFormat="1" ht="13.5" customHeight="1">
      <c r="A103" s="40" t="s">
        <v>90</v>
      </c>
      <c r="B103" s="42">
        <v>11753</v>
      </c>
      <c r="C103" s="42">
        <v>15427</v>
      </c>
      <c r="D103" s="42">
        <v>25</v>
      </c>
      <c r="E103" s="42">
        <v>13</v>
      </c>
      <c r="F103" s="43">
        <v>-3674</v>
      </c>
      <c r="G103" s="44">
        <v>384</v>
      </c>
      <c r="H103" s="41">
        <v>144</v>
      </c>
      <c r="I103" s="42">
        <v>240</v>
      </c>
      <c r="J103" s="42">
        <v>62</v>
      </c>
      <c r="K103" s="42">
        <v>53</v>
      </c>
      <c r="L103" s="42">
        <v>9</v>
      </c>
      <c r="M103" s="42">
        <v>7302</v>
      </c>
      <c r="N103" s="44">
        <v>2898</v>
      </c>
    </row>
    <row r="104" spans="1:18" s="46" customFormat="1" ht="13.5" customHeight="1">
      <c r="A104" s="40" t="s">
        <v>44</v>
      </c>
      <c r="B104" s="42">
        <v>11561</v>
      </c>
      <c r="C104" s="42">
        <v>15777</v>
      </c>
      <c r="D104" s="42">
        <v>16</v>
      </c>
      <c r="E104" s="42">
        <v>7</v>
      </c>
      <c r="F104" s="43">
        <v>-4216</v>
      </c>
      <c r="G104" s="44">
        <v>341</v>
      </c>
      <c r="H104" s="41">
        <v>138</v>
      </c>
      <c r="I104" s="42">
        <v>203</v>
      </c>
      <c r="J104" s="42">
        <v>45</v>
      </c>
      <c r="K104" s="42">
        <v>41</v>
      </c>
      <c r="L104" s="42">
        <v>4</v>
      </c>
      <c r="M104" s="42">
        <v>7175</v>
      </c>
      <c r="N104" s="44">
        <v>2816</v>
      </c>
    </row>
    <row r="105" spans="1:18" s="46" customFormat="1" ht="13.5" customHeight="1">
      <c r="A105" s="40" t="s">
        <v>91</v>
      </c>
      <c r="B105" s="41">
        <v>11507</v>
      </c>
      <c r="C105" s="42">
        <v>15670</v>
      </c>
      <c r="D105" s="42">
        <v>29</v>
      </c>
      <c r="E105" s="42">
        <v>11</v>
      </c>
      <c r="F105" s="43">
        <v>-4163</v>
      </c>
      <c r="G105" s="44">
        <v>390</v>
      </c>
      <c r="H105" s="41">
        <v>137</v>
      </c>
      <c r="I105" s="42">
        <v>253</v>
      </c>
      <c r="J105" s="42">
        <v>54</v>
      </c>
      <c r="K105" s="42">
        <v>45</v>
      </c>
      <c r="L105" s="42">
        <v>9</v>
      </c>
      <c r="M105" s="42">
        <v>6946</v>
      </c>
      <c r="N105" s="44">
        <v>2817</v>
      </c>
    </row>
    <row r="106" spans="1:18" s="46" customFormat="1" ht="13.5" customHeight="1">
      <c r="A106" s="40" t="s">
        <v>92</v>
      </c>
      <c r="B106" s="41">
        <v>11427</v>
      </c>
      <c r="C106" s="42">
        <v>16344</v>
      </c>
      <c r="D106" s="42">
        <v>19</v>
      </c>
      <c r="E106" s="42">
        <v>9</v>
      </c>
      <c r="F106" s="43">
        <v>-4917</v>
      </c>
      <c r="G106" s="44">
        <v>341</v>
      </c>
      <c r="H106" s="41">
        <v>112</v>
      </c>
      <c r="I106" s="42">
        <v>229</v>
      </c>
      <c r="J106" s="42">
        <v>39</v>
      </c>
      <c r="K106" s="42">
        <v>33</v>
      </c>
      <c r="L106" s="42">
        <v>6</v>
      </c>
      <c r="M106" s="42">
        <v>6922</v>
      </c>
      <c r="N106" s="44">
        <v>2811</v>
      </c>
    </row>
    <row r="107" spans="1:18" s="46" customFormat="1" ht="13.5" customHeight="1">
      <c r="A107" s="40"/>
      <c r="B107" s="41"/>
      <c r="C107" s="42"/>
      <c r="D107" s="42"/>
      <c r="E107" s="42"/>
      <c r="F107" s="43"/>
      <c r="G107" s="44"/>
      <c r="H107" s="41"/>
      <c r="I107" s="42"/>
      <c r="J107" s="42"/>
      <c r="K107" s="42"/>
      <c r="L107" s="42"/>
      <c r="M107" s="42"/>
      <c r="N107" s="44"/>
    </row>
    <row r="108" spans="1:18" s="46" customFormat="1" ht="13.5" customHeight="1">
      <c r="A108" s="40" t="s">
        <v>47</v>
      </c>
      <c r="B108" s="41">
        <v>11329</v>
      </c>
      <c r="C108" s="42">
        <v>16950</v>
      </c>
      <c r="D108" s="42">
        <v>13</v>
      </c>
      <c r="E108" s="42">
        <v>4</v>
      </c>
      <c r="F108" s="43">
        <v>-5621</v>
      </c>
      <c r="G108" s="44">
        <v>340</v>
      </c>
      <c r="H108" s="41">
        <v>154</v>
      </c>
      <c r="I108" s="42">
        <v>186</v>
      </c>
      <c r="J108" s="42">
        <v>54</v>
      </c>
      <c r="K108" s="42">
        <v>50</v>
      </c>
      <c r="L108" s="42">
        <v>4</v>
      </c>
      <c r="M108" s="42">
        <v>6445</v>
      </c>
      <c r="N108" s="44">
        <v>2666</v>
      </c>
    </row>
    <row r="109" spans="1:18" s="46" customFormat="1" ht="13.5" customHeight="1">
      <c r="A109" s="40" t="s">
        <v>48</v>
      </c>
      <c r="B109" s="41">
        <v>11130</v>
      </c>
      <c r="C109" s="42">
        <v>17216</v>
      </c>
      <c r="D109" s="42">
        <v>28</v>
      </c>
      <c r="E109" s="42">
        <v>18</v>
      </c>
      <c r="F109" s="43">
        <v>-6086</v>
      </c>
      <c r="G109" s="44">
        <v>292</v>
      </c>
      <c r="H109" s="41">
        <v>108</v>
      </c>
      <c r="I109" s="42">
        <v>184</v>
      </c>
      <c r="J109" s="42">
        <v>41</v>
      </c>
      <c r="K109" s="42">
        <v>31</v>
      </c>
      <c r="L109" s="42">
        <v>10</v>
      </c>
      <c r="M109" s="42">
        <v>6386</v>
      </c>
      <c r="N109" s="44">
        <v>2529</v>
      </c>
    </row>
    <row r="110" spans="1:18" s="46" customFormat="1" ht="13.5" customHeight="1">
      <c r="A110" s="40" t="s">
        <v>49</v>
      </c>
      <c r="B110" s="42">
        <v>10696</v>
      </c>
      <c r="C110" s="42">
        <v>17480</v>
      </c>
      <c r="D110" s="42">
        <v>25</v>
      </c>
      <c r="E110" s="42">
        <v>14</v>
      </c>
      <c r="F110" s="43">
        <v>-6784</v>
      </c>
      <c r="G110" s="44">
        <v>308</v>
      </c>
      <c r="H110" s="41">
        <v>113</v>
      </c>
      <c r="I110" s="42">
        <v>195</v>
      </c>
      <c r="J110" s="42">
        <v>50</v>
      </c>
      <c r="K110" s="42">
        <v>39</v>
      </c>
      <c r="L110" s="42">
        <v>11</v>
      </c>
      <c r="M110" s="42">
        <v>6416</v>
      </c>
      <c r="N110" s="44">
        <v>2573</v>
      </c>
    </row>
    <row r="111" spans="1:18" s="46" customFormat="1" ht="13.5" customHeight="1">
      <c r="A111" s="40" t="s">
        <v>50</v>
      </c>
      <c r="B111" s="42">
        <v>10399</v>
      </c>
      <c r="C111" s="42">
        <v>17529</v>
      </c>
      <c r="D111" s="42">
        <v>16</v>
      </c>
      <c r="E111" s="42">
        <v>9</v>
      </c>
      <c r="F111" s="43">
        <v>-7130</v>
      </c>
      <c r="G111" s="44">
        <v>316</v>
      </c>
      <c r="H111" s="41">
        <v>120</v>
      </c>
      <c r="I111" s="42">
        <v>196</v>
      </c>
      <c r="J111" s="42">
        <v>39</v>
      </c>
      <c r="K111" s="42">
        <v>34</v>
      </c>
      <c r="L111" s="42">
        <v>5</v>
      </c>
      <c r="M111" s="42">
        <v>6148</v>
      </c>
      <c r="N111" s="44">
        <v>2404</v>
      </c>
      <c r="R111" s="47"/>
    </row>
    <row r="112" spans="1:18" s="46" customFormat="1" ht="13.5" customHeight="1">
      <c r="A112" s="40" t="s">
        <v>93</v>
      </c>
      <c r="B112" s="42">
        <v>10146</v>
      </c>
      <c r="C112" s="42">
        <v>17585</v>
      </c>
      <c r="D112" s="42">
        <v>14</v>
      </c>
      <c r="E112" s="42">
        <v>9</v>
      </c>
      <c r="F112" s="43">
        <v>-7439</v>
      </c>
      <c r="G112" s="44">
        <v>246</v>
      </c>
      <c r="H112" s="41">
        <v>105</v>
      </c>
      <c r="I112" s="42">
        <v>141</v>
      </c>
      <c r="J112" s="42">
        <v>27</v>
      </c>
      <c r="K112" s="42">
        <v>22</v>
      </c>
      <c r="L112" s="42">
        <v>5</v>
      </c>
      <c r="M112" s="42">
        <v>6102</v>
      </c>
      <c r="N112" s="44">
        <v>2395</v>
      </c>
    </row>
    <row r="113" spans="1:14" s="46" customFormat="1" ht="13.5" customHeight="1">
      <c r="A113" s="40"/>
      <c r="B113" s="42"/>
      <c r="C113" s="42"/>
      <c r="D113" s="42"/>
      <c r="E113" s="42"/>
      <c r="F113" s="43"/>
      <c r="G113" s="44"/>
      <c r="H113" s="41"/>
      <c r="I113" s="42"/>
      <c r="J113" s="42"/>
      <c r="K113" s="42"/>
      <c r="L113" s="42"/>
      <c r="M113" s="42"/>
      <c r="N113" s="44"/>
    </row>
    <row r="114" spans="1:14" s="46" customFormat="1" ht="13.5" customHeight="1">
      <c r="A114" s="40" t="s">
        <v>94</v>
      </c>
      <c r="B114" s="42">
        <v>9911</v>
      </c>
      <c r="C114" s="42">
        <v>17734</v>
      </c>
      <c r="D114" s="42">
        <v>16</v>
      </c>
      <c r="E114" s="42">
        <v>2</v>
      </c>
      <c r="F114" s="43">
        <v>-7823</v>
      </c>
      <c r="G114" s="44">
        <v>245</v>
      </c>
      <c r="H114" s="41">
        <v>102</v>
      </c>
      <c r="I114" s="42">
        <v>143</v>
      </c>
      <c r="J114" s="42">
        <v>31</v>
      </c>
      <c r="K114" s="42">
        <v>30</v>
      </c>
      <c r="L114" s="42">
        <v>1</v>
      </c>
      <c r="M114" s="42">
        <v>5861</v>
      </c>
      <c r="N114" s="44">
        <v>2244</v>
      </c>
    </row>
    <row r="115" spans="1:14" s="46" customFormat="1" ht="13.5" customHeight="1">
      <c r="A115" s="40" t="s">
        <v>95</v>
      </c>
      <c r="B115" s="42">
        <v>9569</v>
      </c>
      <c r="C115" s="42">
        <v>18149</v>
      </c>
      <c r="D115" s="42">
        <v>12</v>
      </c>
      <c r="E115" s="42">
        <v>7</v>
      </c>
      <c r="F115" s="43">
        <v>-8580</v>
      </c>
      <c r="G115" s="44">
        <v>249</v>
      </c>
      <c r="H115" s="41">
        <v>99</v>
      </c>
      <c r="I115" s="42">
        <v>150</v>
      </c>
      <c r="J115" s="42">
        <v>49</v>
      </c>
      <c r="K115" s="42">
        <v>44</v>
      </c>
      <c r="L115" s="42">
        <v>5</v>
      </c>
      <c r="M115" s="42">
        <v>5645</v>
      </c>
      <c r="N115" s="44">
        <v>2317</v>
      </c>
    </row>
    <row r="116" spans="1:14" s="46" customFormat="1" ht="13.5" customHeight="1">
      <c r="A116" s="40" t="s">
        <v>96</v>
      </c>
      <c r="B116" s="42">
        <v>9330</v>
      </c>
      <c r="C116" s="42">
        <v>18207</v>
      </c>
      <c r="D116" s="42">
        <v>13</v>
      </c>
      <c r="E116" s="42">
        <v>3</v>
      </c>
      <c r="F116" s="43">
        <v>-8877</v>
      </c>
      <c r="G116" s="44">
        <v>211</v>
      </c>
      <c r="H116" s="41">
        <v>89</v>
      </c>
      <c r="I116" s="42">
        <v>122</v>
      </c>
      <c r="J116" s="42">
        <v>18</v>
      </c>
      <c r="K116" s="42">
        <v>16</v>
      </c>
      <c r="L116" s="42">
        <v>2</v>
      </c>
      <c r="M116" s="42">
        <v>5421</v>
      </c>
      <c r="N116" s="44">
        <v>2229</v>
      </c>
    </row>
    <row r="117" spans="1:14" s="46" customFormat="1" ht="13.5" customHeight="1">
      <c r="A117" s="40" t="s">
        <v>97</v>
      </c>
      <c r="B117" s="42">
        <v>8446</v>
      </c>
      <c r="C117" s="42">
        <v>18281</v>
      </c>
      <c r="D117" s="42">
        <v>10</v>
      </c>
      <c r="E117" s="42">
        <v>5</v>
      </c>
      <c r="F117" s="43">
        <v>-9835</v>
      </c>
      <c r="G117" s="44">
        <v>202</v>
      </c>
      <c r="H117" s="41">
        <v>83</v>
      </c>
      <c r="I117" s="42">
        <v>119</v>
      </c>
      <c r="J117" s="42">
        <v>24</v>
      </c>
      <c r="K117" s="42">
        <v>19</v>
      </c>
      <c r="L117" s="42">
        <v>5</v>
      </c>
      <c r="M117" s="42">
        <v>5360</v>
      </c>
      <c r="N117" s="44">
        <v>2151</v>
      </c>
    </row>
    <row r="118" spans="1:14" s="46" customFormat="1">
      <c r="A118" s="40" t="s">
        <v>98</v>
      </c>
      <c r="B118" s="42">
        <v>8102</v>
      </c>
      <c r="C118" s="42">
        <v>18036</v>
      </c>
      <c r="D118" s="42">
        <v>7</v>
      </c>
      <c r="E118" s="42">
        <v>3</v>
      </c>
      <c r="F118" s="43">
        <v>-9934</v>
      </c>
      <c r="G118" s="44">
        <v>193</v>
      </c>
      <c r="H118" s="41">
        <v>101</v>
      </c>
      <c r="I118" s="42">
        <v>92</v>
      </c>
      <c r="J118" s="42">
        <v>27</v>
      </c>
      <c r="K118" s="42">
        <v>24</v>
      </c>
      <c r="L118" s="42">
        <v>3</v>
      </c>
      <c r="M118" s="42">
        <v>4903</v>
      </c>
      <c r="N118" s="44">
        <v>2001</v>
      </c>
    </row>
    <row r="119" spans="1:14" s="46" customFormat="1">
      <c r="A119" s="48" t="s">
        <v>99</v>
      </c>
      <c r="B119" s="49">
        <v>8011</v>
      </c>
      <c r="C119" s="49">
        <v>18770</v>
      </c>
      <c r="D119" s="49">
        <v>12</v>
      </c>
      <c r="E119" s="49">
        <v>5</v>
      </c>
      <c r="F119" s="50">
        <v>-10759</v>
      </c>
      <c r="G119" s="51">
        <v>177</v>
      </c>
      <c r="H119" s="52">
        <v>82</v>
      </c>
      <c r="I119" s="49">
        <v>95</v>
      </c>
      <c r="J119" s="49">
        <v>26</v>
      </c>
      <c r="K119" s="49">
        <v>22</v>
      </c>
      <c r="L119" s="49">
        <v>4</v>
      </c>
      <c r="M119" s="49">
        <v>4571</v>
      </c>
      <c r="N119" s="51">
        <v>1881</v>
      </c>
    </row>
    <row r="120" spans="1:14" ht="18.75" customHeight="1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4" t="s">
        <v>100</v>
      </c>
      <c r="L120" s="54"/>
      <c r="M120" s="54"/>
      <c r="N120" s="54"/>
    </row>
    <row r="121" spans="1:14">
      <c r="A121" s="55"/>
    </row>
    <row r="122" spans="1:14" s="46" customFormat="1" ht="25.15" customHeight="1">
      <c r="A122" s="58"/>
      <c r="B122" s="59"/>
      <c r="C122" s="59"/>
      <c r="D122" s="59"/>
      <c r="E122" s="59"/>
      <c r="F122" s="59"/>
      <c r="G122" s="59"/>
      <c r="H122" s="60"/>
      <c r="I122" s="60"/>
      <c r="J122" s="60"/>
      <c r="K122" s="60"/>
      <c r="L122" s="60"/>
      <c r="M122" s="60"/>
      <c r="N122" s="60"/>
    </row>
    <row r="127" spans="1:14" s="46" customFormat="1" ht="25.15" customHeight="1">
      <c r="A127" s="58"/>
      <c r="B127" s="59"/>
      <c r="C127" s="59"/>
      <c r="D127" s="59"/>
      <c r="E127" s="59"/>
      <c r="F127" s="59"/>
      <c r="G127" s="59"/>
      <c r="H127" s="60"/>
      <c r="I127" s="60"/>
      <c r="J127" s="60"/>
      <c r="K127" s="60"/>
      <c r="L127" s="60"/>
      <c r="M127" s="60"/>
      <c r="N127" s="60"/>
    </row>
  </sheetData>
  <mergeCells count="19">
    <mergeCell ref="K3:K4"/>
    <mergeCell ref="L3:L4"/>
    <mergeCell ref="K120:N120"/>
    <mergeCell ref="D3:D4"/>
    <mergeCell ref="E3:E4"/>
    <mergeCell ref="G3:G4"/>
    <mergeCell ref="H3:H4"/>
    <mergeCell ref="I3:I4"/>
    <mergeCell ref="J3:J4"/>
    <mergeCell ref="K1:N1"/>
    <mergeCell ref="A2:A4"/>
    <mergeCell ref="B2:B4"/>
    <mergeCell ref="C2:C4"/>
    <mergeCell ref="D2:E2"/>
    <mergeCell ref="F2:F4"/>
    <mergeCell ref="H2:I2"/>
    <mergeCell ref="J2:L2"/>
    <mergeCell ref="M2:M4"/>
    <mergeCell ref="N2:N4"/>
  </mergeCells>
  <phoneticPr fontId="3"/>
  <printOptions horizontalCentered="1"/>
  <pageMargins left="0.78740157480314965" right="0.78740157480314965" top="0.59055118110236227" bottom="0.39370078740157483" header="0" footer="0"/>
  <pageSetup paperSize="9" scale="77" fitToWidth="0" orientation="portrait" blackAndWhite="1" horizontalDpi="300" verticalDpi="300" r:id="rId1"/>
  <headerFooter alignWithMargins="0"/>
  <colBreaks count="1" manualBreakCount="1">
    <brk id="7" max="1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0AE1E-CAAB-4A8D-985A-253EB90BE153}">
  <sheetPr>
    <tabColor theme="8" tint="0.59999389629810485"/>
    <outlinePr summaryBelow="0" summaryRight="0"/>
    <pageSetUpPr autoPageBreaks="0" fitToPage="1"/>
  </sheetPr>
  <dimension ref="A1:AD126"/>
  <sheetViews>
    <sheetView view="pageBreakPreview" zoomScale="98" zoomScaleNormal="75" zoomScaleSheetLayoutView="98" workbookViewId="0">
      <pane ySplit="24" topLeftCell="A25" activePane="bottomLeft" state="frozen"/>
      <selection pane="bottomLeft"/>
    </sheetView>
  </sheetViews>
  <sheetFormatPr defaultColWidth="8.08984375" defaultRowHeight="14.5"/>
  <cols>
    <col min="1" max="1" width="9.08984375" style="61" customWidth="1"/>
    <col min="2" max="14" width="5.453125" style="63" customWidth="1"/>
    <col min="15" max="15" width="5.453125" style="64" customWidth="1"/>
    <col min="16" max="23" width="6.26953125" style="64" customWidth="1"/>
    <col min="24" max="24" width="6.26953125" style="65" customWidth="1"/>
    <col min="25" max="25" width="6.26953125" style="63" customWidth="1"/>
    <col min="26" max="26" width="5.90625" style="63" customWidth="1"/>
    <col min="27" max="27" width="5.6328125" style="64" customWidth="1"/>
    <col min="28" max="28" width="5.90625" style="64" customWidth="1"/>
    <col min="29" max="29" width="5.6328125" style="64" customWidth="1"/>
    <col min="30" max="16384" width="8.08984375" style="4"/>
  </cols>
  <sheetData>
    <row r="1" spans="1:29" ht="21.5">
      <c r="A1" s="1" t="s">
        <v>101</v>
      </c>
      <c r="B1" s="62"/>
      <c r="C1" s="62"/>
      <c r="D1" s="62"/>
      <c r="E1" s="62"/>
      <c r="F1" s="62"/>
      <c r="G1" s="62"/>
      <c r="H1" s="62"/>
      <c r="I1" s="62"/>
      <c r="O1" s="63"/>
      <c r="AC1" s="66" t="s">
        <v>1</v>
      </c>
    </row>
    <row r="2" spans="1:29" ht="37.9" customHeight="1">
      <c r="A2" s="6" t="s">
        <v>102</v>
      </c>
      <c r="B2" s="67" t="s">
        <v>103</v>
      </c>
      <c r="C2" s="68"/>
      <c r="D2" s="67" t="s">
        <v>104</v>
      </c>
      <c r="E2" s="68"/>
      <c r="F2" s="67" t="s">
        <v>105</v>
      </c>
      <c r="G2" s="68"/>
      <c r="H2" s="67" t="s">
        <v>106</v>
      </c>
      <c r="I2" s="68"/>
      <c r="J2" s="67" t="s">
        <v>107</v>
      </c>
      <c r="K2" s="68"/>
      <c r="L2" s="67" t="s">
        <v>108</v>
      </c>
      <c r="M2" s="68"/>
      <c r="N2" s="67" t="s">
        <v>109</v>
      </c>
      <c r="O2" s="68"/>
      <c r="P2" s="67" t="s">
        <v>110</v>
      </c>
      <c r="Q2" s="68"/>
      <c r="R2" s="67" t="s">
        <v>111</v>
      </c>
      <c r="S2" s="68"/>
      <c r="T2" s="67" t="s">
        <v>112</v>
      </c>
      <c r="U2" s="68"/>
      <c r="V2" s="67" t="s">
        <v>113</v>
      </c>
      <c r="W2" s="68"/>
      <c r="X2" s="67" t="s">
        <v>114</v>
      </c>
      <c r="Y2" s="68"/>
      <c r="Z2" s="67" t="s">
        <v>115</v>
      </c>
      <c r="AA2" s="68"/>
      <c r="AB2" s="67" t="s">
        <v>116</v>
      </c>
      <c r="AC2" s="68"/>
    </row>
    <row r="3" spans="1:29">
      <c r="A3" s="15"/>
      <c r="B3" s="69" t="s">
        <v>117</v>
      </c>
      <c r="C3" s="69" t="s">
        <v>118</v>
      </c>
      <c r="D3" s="69" t="s">
        <v>117</v>
      </c>
      <c r="E3" s="69" t="s">
        <v>118</v>
      </c>
      <c r="F3" s="69" t="s">
        <v>117</v>
      </c>
      <c r="G3" s="69" t="s">
        <v>118</v>
      </c>
      <c r="H3" s="69" t="s">
        <v>117</v>
      </c>
      <c r="I3" s="69" t="s">
        <v>118</v>
      </c>
      <c r="J3" s="69" t="s">
        <v>117</v>
      </c>
      <c r="K3" s="69" t="s">
        <v>118</v>
      </c>
      <c r="L3" s="69" t="s">
        <v>117</v>
      </c>
      <c r="M3" s="69" t="s">
        <v>118</v>
      </c>
      <c r="N3" s="69" t="s">
        <v>117</v>
      </c>
      <c r="O3" s="69" t="s">
        <v>118</v>
      </c>
      <c r="P3" s="69" t="s">
        <v>117</v>
      </c>
      <c r="Q3" s="69" t="s">
        <v>118</v>
      </c>
      <c r="R3" s="69" t="s">
        <v>117</v>
      </c>
      <c r="S3" s="69" t="s">
        <v>118</v>
      </c>
      <c r="T3" s="70" t="s">
        <v>117</v>
      </c>
      <c r="U3" s="69" t="s">
        <v>118</v>
      </c>
      <c r="V3" s="69" t="s">
        <v>117</v>
      </c>
      <c r="W3" s="69" t="s">
        <v>118</v>
      </c>
      <c r="X3" s="71" t="s">
        <v>117</v>
      </c>
      <c r="Y3" s="69" t="s">
        <v>118</v>
      </c>
      <c r="Z3" s="70" t="s">
        <v>117</v>
      </c>
      <c r="AA3" s="69" t="s">
        <v>118</v>
      </c>
      <c r="AB3" s="69" t="s">
        <v>117</v>
      </c>
      <c r="AC3" s="69" t="s">
        <v>118</v>
      </c>
    </row>
    <row r="4" spans="1:29" ht="26" hidden="1">
      <c r="A4" s="72" t="s">
        <v>19</v>
      </c>
      <c r="B4" s="73">
        <v>34.200000000000003</v>
      </c>
      <c r="C4" s="74">
        <v>34.1</v>
      </c>
      <c r="D4" s="74">
        <v>21.8</v>
      </c>
      <c r="E4" s="74">
        <v>22.5</v>
      </c>
      <c r="F4" s="74">
        <v>134.1</v>
      </c>
      <c r="G4" s="74">
        <v>168</v>
      </c>
      <c r="H4" s="75"/>
      <c r="I4" s="75"/>
      <c r="J4" s="75"/>
      <c r="K4" s="75"/>
      <c r="L4" s="74">
        <v>59.7</v>
      </c>
      <c r="M4" s="74">
        <v>87.6</v>
      </c>
      <c r="N4" s="75"/>
      <c r="O4" s="76"/>
      <c r="P4" s="77"/>
      <c r="Q4" s="75"/>
      <c r="R4" s="75"/>
      <c r="S4" s="75"/>
      <c r="T4" s="75"/>
      <c r="U4" s="75"/>
      <c r="V4" s="75"/>
      <c r="W4" s="75"/>
      <c r="X4" s="74">
        <v>9.5</v>
      </c>
      <c r="Y4" s="74">
        <v>9</v>
      </c>
      <c r="Z4" s="78"/>
      <c r="AA4" s="79">
        <v>1.21</v>
      </c>
      <c r="AB4" s="78"/>
      <c r="AC4" s="80"/>
    </row>
    <row r="5" spans="1:29" hidden="1">
      <c r="A5" s="72" t="s">
        <v>20</v>
      </c>
      <c r="B5" s="81">
        <v>34.200000000000003</v>
      </c>
      <c r="C5" s="82">
        <v>34</v>
      </c>
      <c r="D5" s="82">
        <v>21.4</v>
      </c>
      <c r="E5" s="82">
        <v>21.6</v>
      </c>
      <c r="F5" s="82">
        <v>147.69999999999999</v>
      </c>
      <c r="G5" s="82">
        <v>162</v>
      </c>
      <c r="H5" s="83"/>
      <c r="I5" s="83"/>
      <c r="J5" s="83"/>
      <c r="K5" s="83"/>
      <c r="L5" s="82">
        <v>62.7</v>
      </c>
      <c r="M5" s="82">
        <v>84.7</v>
      </c>
      <c r="N5" s="83"/>
      <c r="O5" s="84"/>
      <c r="P5" s="85"/>
      <c r="Q5" s="83"/>
      <c r="R5" s="83"/>
      <c r="S5" s="83"/>
      <c r="T5" s="83"/>
      <c r="U5" s="83"/>
      <c r="V5" s="83"/>
      <c r="W5" s="83"/>
      <c r="X5" s="82">
        <v>9.1</v>
      </c>
      <c r="Y5" s="82">
        <v>9</v>
      </c>
      <c r="Z5" s="86"/>
      <c r="AA5" s="87">
        <v>1.21</v>
      </c>
      <c r="AB5" s="86"/>
      <c r="AC5" s="88"/>
    </row>
    <row r="6" spans="1:29" hidden="1">
      <c r="A6" s="72" t="s">
        <v>21</v>
      </c>
      <c r="B6" s="81">
        <v>34</v>
      </c>
      <c r="C6" s="82">
        <v>34.1</v>
      </c>
      <c r="D6" s="82">
        <v>19.5</v>
      </c>
      <c r="E6" s="82">
        <v>20.9</v>
      </c>
      <c r="F6" s="82">
        <v>145.80000000000001</v>
      </c>
      <c r="G6" s="82">
        <v>159</v>
      </c>
      <c r="H6" s="83"/>
      <c r="I6" s="83"/>
      <c r="J6" s="83"/>
      <c r="K6" s="83"/>
      <c r="L6" s="82">
        <v>61.3</v>
      </c>
      <c r="M6" s="82">
        <v>82.1</v>
      </c>
      <c r="N6" s="83"/>
      <c r="O6" s="84"/>
      <c r="P6" s="85"/>
      <c r="Q6" s="83"/>
      <c r="R6" s="83"/>
      <c r="S6" s="83"/>
      <c r="T6" s="83"/>
      <c r="U6" s="83"/>
      <c r="V6" s="83"/>
      <c r="W6" s="83"/>
      <c r="X6" s="82">
        <v>8.6</v>
      </c>
      <c r="Y6" s="82">
        <v>8.6999999999999993</v>
      </c>
      <c r="Z6" s="86"/>
      <c r="AA6" s="87">
        <v>1.1599999999999999</v>
      </c>
      <c r="AB6" s="86"/>
      <c r="AC6" s="88"/>
    </row>
    <row r="7" spans="1:29" hidden="1">
      <c r="A7" s="72" t="s">
        <v>22</v>
      </c>
      <c r="B7" s="81">
        <v>32.299999999999997</v>
      </c>
      <c r="C7" s="82">
        <v>33.4</v>
      </c>
      <c r="D7" s="82">
        <v>18.3</v>
      </c>
      <c r="E7" s="82">
        <v>20.5</v>
      </c>
      <c r="F7" s="82">
        <v>148.1</v>
      </c>
      <c r="G7" s="82">
        <v>154.9</v>
      </c>
      <c r="H7" s="83"/>
      <c r="I7" s="83"/>
      <c r="J7" s="83"/>
      <c r="K7" s="83"/>
      <c r="L7" s="82">
        <v>64</v>
      </c>
      <c r="M7" s="82">
        <v>78.7</v>
      </c>
      <c r="N7" s="83"/>
      <c r="O7" s="84"/>
      <c r="P7" s="85"/>
      <c r="Q7" s="83"/>
      <c r="R7" s="83"/>
      <c r="S7" s="83"/>
      <c r="T7" s="83"/>
      <c r="U7" s="83"/>
      <c r="V7" s="83"/>
      <c r="W7" s="83"/>
      <c r="X7" s="82">
        <v>8.1999999999999993</v>
      </c>
      <c r="Y7" s="82">
        <v>8.5</v>
      </c>
      <c r="Z7" s="86"/>
      <c r="AA7" s="87">
        <v>1.17</v>
      </c>
      <c r="AB7" s="86"/>
      <c r="AC7" s="88"/>
    </row>
    <row r="8" spans="1:29" hidden="1">
      <c r="A8" s="72" t="s">
        <v>23</v>
      </c>
      <c r="B8" s="81">
        <v>32.299999999999997</v>
      </c>
      <c r="C8" s="82">
        <v>33.299999999999997</v>
      </c>
      <c r="D8" s="82">
        <v>18.7</v>
      </c>
      <c r="E8" s="82">
        <v>20</v>
      </c>
      <c r="F8" s="82">
        <v>139.1</v>
      </c>
      <c r="G8" s="82">
        <v>152.69999999999999</v>
      </c>
      <c r="H8" s="83"/>
      <c r="I8" s="83"/>
      <c r="J8" s="83"/>
      <c r="K8" s="83"/>
      <c r="L8" s="82">
        <v>64.900000000000006</v>
      </c>
      <c r="M8" s="82">
        <v>78</v>
      </c>
      <c r="N8" s="83"/>
      <c r="O8" s="84"/>
      <c r="P8" s="85"/>
      <c r="Q8" s="83"/>
      <c r="R8" s="83"/>
      <c r="S8" s="83"/>
      <c r="T8" s="83"/>
      <c r="U8" s="83"/>
      <c r="V8" s="83"/>
      <c r="W8" s="83"/>
      <c r="X8" s="82">
        <v>8.1999999999999993</v>
      </c>
      <c r="Y8" s="82">
        <v>8.4</v>
      </c>
      <c r="Z8" s="86"/>
      <c r="AA8" s="87">
        <v>1.1599999999999999</v>
      </c>
      <c r="AB8" s="86"/>
      <c r="AC8" s="88"/>
    </row>
    <row r="9" spans="1:29" hidden="1">
      <c r="A9" s="72" t="s">
        <v>24</v>
      </c>
      <c r="B9" s="81">
        <v>32.700000000000003</v>
      </c>
      <c r="C9" s="82">
        <v>33.700000000000003</v>
      </c>
      <c r="D9" s="82">
        <v>20.100000000000001</v>
      </c>
      <c r="E9" s="82">
        <v>21.2</v>
      </c>
      <c r="F9" s="82">
        <v>142.1</v>
      </c>
      <c r="G9" s="82">
        <v>159.5</v>
      </c>
      <c r="H9" s="83"/>
      <c r="I9" s="83"/>
      <c r="J9" s="83"/>
      <c r="K9" s="83"/>
      <c r="L9" s="82">
        <v>60.6</v>
      </c>
      <c r="M9" s="82">
        <v>75.2</v>
      </c>
      <c r="N9" s="83"/>
      <c r="O9" s="84"/>
      <c r="P9" s="85"/>
      <c r="Q9" s="83"/>
      <c r="R9" s="83"/>
      <c r="S9" s="83"/>
      <c r="T9" s="83"/>
      <c r="U9" s="83"/>
      <c r="V9" s="83"/>
      <c r="W9" s="83"/>
      <c r="X9" s="82">
        <v>8.5</v>
      </c>
      <c r="Y9" s="82">
        <v>8.6999999999999993</v>
      </c>
      <c r="Z9" s="86"/>
      <c r="AA9" s="87">
        <v>1.1499999999999999</v>
      </c>
      <c r="AB9" s="86"/>
      <c r="AC9" s="88"/>
    </row>
    <row r="10" spans="1:29" hidden="1">
      <c r="A10" s="72" t="s">
        <v>25</v>
      </c>
      <c r="B10" s="81">
        <v>31.9</v>
      </c>
      <c r="C10" s="82">
        <v>33.200000000000003</v>
      </c>
      <c r="D10" s="82">
        <v>17.899999999999999</v>
      </c>
      <c r="E10" s="82">
        <v>20.7</v>
      </c>
      <c r="F10" s="82">
        <v>145</v>
      </c>
      <c r="G10" s="82">
        <v>161</v>
      </c>
      <c r="H10" s="83"/>
      <c r="I10" s="83"/>
      <c r="J10" s="83"/>
      <c r="K10" s="83"/>
      <c r="L10" s="82">
        <v>59.4</v>
      </c>
      <c r="M10" s="82">
        <v>143.19999999999999</v>
      </c>
      <c r="N10" s="83"/>
      <c r="O10" s="84"/>
      <c r="P10" s="85"/>
      <c r="Q10" s="83"/>
      <c r="R10" s="83"/>
      <c r="S10" s="83"/>
      <c r="T10" s="83"/>
      <c r="U10" s="83"/>
      <c r="V10" s="83"/>
      <c r="W10" s="83"/>
      <c r="X10" s="82">
        <v>8.1999999999999993</v>
      </c>
      <c r="Y10" s="82">
        <v>8.4</v>
      </c>
      <c r="Z10" s="86"/>
      <c r="AA10" s="87">
        <v>1.1399999999999999</v>
      </c>
      <c r="AB10" s="86"/>
      <c r="AC10" s="88"/>
    </row>
    <row r="11" spans="1:29" hidden="1">
      <c r="A11" s="72" t="s">
        <v>26</v>
      </c>
      <c r="B11" s="81">
        <v>31.3</v>
      </c>
      <c r="C11" s="82">
        <v>32.799999999999997</v>
      </c>
      <c r="D11" s="82">
        <v>19.600000000000001</v>
      </c>
      <c r="E11" s="82">
        <v>22.2</v>
      </c>
      <c r="F11" s="82">
        <v>150.4</v>
      </c>
      <c r="G11" s="82">
        <v>171.2</v>
      </c>
      <c r="H11" s="83"/>
      <c r="I11" s="83"/>
      <c r="J11" s="83"/>
      <c r="K11" s="83"/>
      <c r="L11" s="82">
        <v>60.9</v>
      </c>
      <c r="M11" s="82">
        <v>72.5</v>
      </c>
      <c r="N11" s="83"/>
      <c r="O11" s="84"/>
      <c r="P11" s="85"/>
      <c r="Q11" s="83"/>
      <c r="R11" s="83"/>
      <c r="S11" s="83"/>
      <c r="T11" s="83"/>
      <c r="U11" s="83"/>
      <c r="V11" s="83"/>
      <c r="W11" s="83"/>
      <c r="X11" s="82">
        <v>7.8</v>
      </c>
      <c r="Y11" s="82">
        <v>8.1</v>
      </c>
      <c r="Z11" s="86"/>
      <c r="AA11" s="87">
        <v>1.1299999999999999</v>
      </c>
      <c r="AB11" s="86"/>
      <c r="AC11" s="88"/>
    </row>
    <row r="12" spans="1:29" hidden="1">
      <c r="A12" s="72" t="s">
        <v>27</v>
      </c>
      <c r="B12" s="81">
        <v>31.8</v>
      </c>
      <c r="C12" s="82">
        <v>32.4</v>
      </c>
      <c r="D12" s="82">
        <v>20</v>
      </c>
      <c r="E12" s="82">
        <v>22.2</v>
      </c>
      <c r="F12" s="82">
        <v>150.80000000000001</v>
      </c>
      <c r="G12" s="82">
        <v>174.1</v>
      </c>
      <c r="H12" s="83"/>
      <c r="I12" s="83"/>
      <c r="J12" s="83"/>
      <c r="K12" s="83"/>
      <c r="L12" s="82">
        <v>59.1</v>
      </c>
      <c r="M12" s="82">
        <v>72.400000000000006</v>
      </c>
      <c r="N12" s="83"/>
      <c r="O12" s="84"/>
      <c r="P12" s="85"/>
      <c r="Q12" s="83"/>
      <c r="R12" s="83"/>
      <c r="S12" s="83"/>
      <c r="T12" s="83"/>
      <c r="U12" s="83"/>
      <c r="V12" s="83"/>
      <c r="W12" s="83"/>
      <c r="X12" s="82">
        <v>8.1999999999999993</v>
      </c>
      <c r="Y12" s="82">
        <v>8.3000000000000007</v>
      </c>
      <c r="Z12" s="86"/>
      <c r="AA12" s="87">
        <v>1.03</v>
      </c>
      <c r="AB12" s="86"/>
      <c r="AC12" s="88"/>
    </row>
    <row r="13" spans="1:29" hidden="1">
      <c r="A13" s="72" t="s">
        <v>28</v>
      </c>
      <c r="B13" s="81">
        <v>31.6</v>
      </c>
      <c r="C13" s="82">
        <v>32.200000000000003</v>
      </c>
      <c r="D13" s="82">
        <v>25.9</v>
      </c>
      <c r="E13" s="82">
        <v>27.3</v>
      </c>
      <c r="F13" s="82">
        <v>170.3</v>
      </c>
      <c r="G13" s="82">
        <v>189.7</v>
      </c>
      <c r="H13" s="83"/>
      <c r="I13" s="83"/>
      <c r="J13" s="83"/>
      <c r="K13" s="83"/>
      <c r="L13" s="82">
        <v>62.6</v>
      </c>
      <c r="M13" s="82">
        <v>74.3</v>
      </c>
      <c r="N13" s="83"/>
      <c r="O13" s="84"/>
      <c r="P13" s="85"/>
      <c r="Q13" s="83"/>
      <c r="R13" s="83"/>
      <c r="S13" s="83"/>
      <c r="T13" s="83"/>
      <c r="U13" s="83"/>
      <c r="V13" s="83"/>
      <c r="W13" s="83"/>
      <c r="X13" s="82">
        <v>9.3000000000000007</v>
      </c>
      <c r="Y13" s="82">
        <v>9.1</v>
      </c>
      <c r="Z13" s="86"/>
      <c r="AA13" s="87">
        <v>1.03</v>
      </c>
      <c r="AB13" s="86"/>
      <c r="AC13" s="88"/>
    </row>
    <row r="14" spans="1:29" hidden="1">
      <c r="A14" s="72" t="s">
        <v>29</v>
      </c>
      <c r="B14" s="81">
        <v>29.7</v>
      </c>
      <c r="C14" s="82">
        <v>31.7</v>
      </c>
      <c r="D14" s="82">
        <v>21.1</v>
      </c>
      <c r="E14" s="82">
        <v>23.3</v>
      </c>
      <c r="F14" s="82">
        <v>156.6</v>
      </c>
      <c r="G14" s="82">
        <v>171.2</v>
      </c>
      <c r="H14" s="83"/>
      <c r="I14" s="83"/>
      <c r="J14" s="83"/>
      <c r="K14" s="83"/>
      <c r="L14" s="82">
        <v>75.3</v>
      </c>
      <c r="M14" s="82">
        <v>70.099999999999994</v>
      </c>
      <c r="N14" s="83"/>
      <c r="O14" s="84"/>
      <c r="P14" s="85"/>
      <c r="Q14" s="83"/>
      <c r="R14" s="83"/>
      <c r="S14" s="83"/>
      <c r="T14" s="83"/>
      <c r="U14" s="83"/>
      <c r="V14" s="83"/>
      <c r="W14" s="83"/>
      <c r="X14" s="82">
        <v>8.6</v>
      </c>
      <c r="Y14" s="82">
        <v>8.6999999999999993</v>
      </c>
      <c r="Z14" s="86"/>
      <c r="AA14" s="87">
        <v>1.03</v>
      </c>
      <c r="AB14" s="86"/>
      <c r="AC14" s="88"/>
    </row>
    <row r="15" spans="1:29" hidden="1">
      <c r="A15" s="72" t="s">
        <v>30</v>
      </c>
      <c r="B15" s="81">
        <v>36.799999999999997</v>
      </c>
      <c r="C15" s="82">
        <v>36.299999999999997</v>
      </c>
      <c r="D15" s="82">
        <v>24.8</v>
      </c>
      <c r="E15" s="82">
        <v>25.4</v>
      </c>
      <c r="F15" s="82">
        <v>160.4</v>
      </c>
      <c r="G15" s="82">
        <v>166.2</v>
      </c>
      <c r="H15" s="83"/>
      <c r="I15" s="83"/>
      <c r="J15" s="83"/>
      <c r="K15" s="83"/>
      <c r="L15" s="82">
        <v>54.1</v>
      </c>
      <c r="M15" s="82">
        <v>66.8</v>
      </c>
      <c r="N15" s="83"/>
      <c r="O15" s="84"/>
      <c r="P15" s="85"/>
      <c r="Q15" s="83"/>
      <c r="R15" s="83"/>
      <c r="S15" s="83"/>
      <c r="T15" s="83"/>
      <c r="U15" s="83"/>
      <c r="V15" s="83"/>
      <c r="W15" s="83"/>
      <c r="X15" s="82">
        <v>10.199999999999999</v>
      </c>
      <c r="Y15" s="82">
        <v>9.8000000000000007</v>
      </c>
      <c r="Z15" s="86"/>
      <c r="AA15" s="87">
        <v>0.99</v>
      </c>
      <c r="AB15" s="86"/>
      <c r="AC15" s="88"/>
    </row>
    <row r="16" spans="1:29" hidden="1">
      <c r="A16" s="72" t="s">
        <v>31</v>
      </c>
      <c r="B16" s="81">
        <v>32.9</v>
      </c>
      <c r="C16" s="82">
        <v>35.200000000000003</v>
      </c>
      <c r="D16" s="82">
        <v>17.3</v>
      </c>
      <c r="E16" s="82">
        <v>22.7</v>
      </c>
      <c r="F16" s="82">
        <v>95.2</v>
      </c>
      <c r="G16" s="82">
        <v>169.2</v>
      </c>
      <c r="H16" s="83"/>
      <c r="I16" s="83"/>
      <c r="J16" s="83"/>
      <c r="K16" s="83"/>
      <c r="L16" s="82">
        <v>44.3</v>
      </c>
      <c r="M16" s="82">
        <v>65.400000000000006</v>
      </c>
      <c r="N16" s="83"/>
      <c r="O16" s="84"/>
      <c r="P16" s="85"/>
      <c r="Q16" s="83"/>
      <c r="R16" s="83"/>
      <c r="S16" s="83"/>
      <c r="T16" s="83"/>
      <c r="U16" s="83"/>
      <c r="V16" s="83"/>
      <c r="W16" s="83"/>
      <c r="X16" s="82">
        <v>8.8000000000000007</v>
      </c>
      <c r="Y16" s="82">
        <v>9.1999999999999993</v>
      </c>
      <c r="Z16" s="86"/>
      <c r="AA16" s="87">
        <v>0.94</v>
      </c>
      <c r="AB16" s="86"/>
      <c r="AC16" s="88"/>
    </row>
    <row r="17" spans="1:29" hidden="1">
      <c r="A17" s="72" t="s">
        <v>32</v>
      </c>
      <c r="B17" s="81">
        <v>35</v>
      </c>
      <c r="C17" s="82">
        <v>34.4</v>
      </c>
      <c r="D17" s="82">
        <v>21.7</v>
      </c>
      <c r="E17" s="82">
        <v>22.4</v>
      </c>
      <c r="F17" s="82">
        <v>157.19999999999999</v>
      </c>
      <c r="G17" s="82">
        <v>167.2</v>
      </c>
      <c r="H17" s="83"/>
      <c r="I17" s="83"/>
      <c r="J17" s="83"/>
      <c r="K17" s="83"/>
      <c r="L17" s="82">
        <v>51.7</v>
      </c>
      <c r="M17" s="82">
        <v>63.4</v>
      </c>
      <c r="N17" s="83"/>
      <c r="O17" s="84"/>
      <c r="P17" s="85"/>
      <c r="Q17" s="83"/>
      <c r="R17" s="83"/>
      <c r="S17" s="83"/>
      <c r="T17" s="83"/>
      <c r="U17" s="83"/>
      <c r="V17" s="83"/>
      <c r="W17" s="83"/>
      <c r="X17" s="82">
        <v>9.8000000000000007</v>
      </c>
      <c r="Y17" s="82">
        <v>9</v>
      </c>
      <c r="Z17" s="86"/>
      <c r="AA17" s="87">
        <v>0.92</v>
      </c>
      <c r="AB17" s="86"/>
      <c r="AC17" s="88"/>
    </row>
    <row r="18" spans="1:29" hidden="1">
      <c r="A18" s="72" t="s">
        <v>33</v>
      </c>
      <c r="B18" s="81">
        <v>37.299999999999997</v>
      </c>
      <c r="C18" s="82">
        <v>35.299999999999997</v>
      </c>
      <c r="D18" s="82">
        <v>20.7</v>
      </c>
      <c r="E18" s="82">
        <v>22.9</v>
      </c>
      <c r="F18" s="82">
        <v>152</v>
      </c>
      <c r="G18" s="82">
        <v>164.2</v>
      </c>
      <c r="H18" s="83"/>
      <c r="I18" s="83"/>
      <c r="J18" s="83"/>
      <c r="K18" s="83"/>
      <c r="L18" s="82">
        <v>49.1</v>
      </c>
      <c r="M18" s="82">
        <v>61.9</v>
      </c>
      <c r="N18" s="83"/>
      <c r="O18" s="84"/>
      <c r="P18" s="85"/>
      <c r="Q18" s="83"/>
      <c r="R18" s="83"/>
      <c r="S18" s="83"/>
      <c r="T18" s="83"/>
      <c r="U18" s="83"/>
      <c r="V18" s="83"/>
      <c r="W18" s="83"/>
      <c r="X18" s="82">
        <v>9.8000000000000007</v>
      </c>
      <c r="Y18" s="82">
        <v>8.8000000000000007</v>
      </c>
      <c r="Z18" s="86"/>
      <c r="AA18" s="87">
        <v>0.88</v>
      </c>
      <c r="AB18" s="86"/>
      <c r="AC18" s="88"/>
    </row>
    <row r="19" spans="1:29" hidden="1">
      <c r="A19" s="72" t="s">
        <v>34</v>
      </c>
      <c r="B19" s="81">
        <v>34</v>
      </c>
      <c r="C19" s="82">
        <v>34</v>
      </c>
      <c r="D19" s="82">
        <v>21.9</v>
      </c>
      <c r="E19" s="82">
        <v>21.3</v>
      </c>
      <c r="F19" s="82">
        <v>145.6</v>
      </c>
      <c r="G19" s="82">
        <v>156.9</v>
      </c>
      <c r="H19" s="83"/>
      <c r="I19" s="83"/>
      <c r="J19" s="83"/>
      <c r="K19" s="83"/>
      <c r="L19" s="82">
        <v>55.1</v>
      </c>
      <c r="M19" s="82">
        <v>59.6</v>
      </c>
      <c r="N19" s="83"/>
      <c r="O19" s="84"/>
      <c r="P19" s="85"/>
      <c r="Q19" s="83"/>
      <c r="R19" s="83"/>
      <c r="S19" s="83"/>
      <c r="T19" s="83"/>
      <c r="U19" s="83"/>
      <c r="V19" s="83"/>
      <c r="W19" s="83"/>
      <c r="X19" s="82">
        <v>9.1</v>
      </c>
      <c r="Y19" s="82">
        <v>8.6999999999999993</v>
      </c>
      <c r="Z19" s="86"/>
      <c r="AA19" s="87">
        <v>0.88</v>
      </c>
      <c r="AB19" s="86"/>
      <c r="AC19" s="88"/>
    </row>
    <row r="20" spans="1:29" hidden="1">
      <c r="A20" s="72" t="s">
        <v>35</v>
      </c>
      <c r="B20" s="81">
        <v>35.200000000000003</v>
      </c>
      <c r="C20" s="82">
        <v>35</v>
      </c>
      <c r="D20" s="82">
        <v>19.3</v>
      </c>
      <c r="E20" s="82">
        <v>20.3</v>
      </c>
      <c r="F20" s="82">
        <v>129.80000000000001</v>
      </c>
      <c r="G20" s="82">
        <v>142.80000000000001</v>
      </c>
      <c r="H20" s="83"/>
      <c r="I20" s="83"/>
      <c r="J20" s="83"/>
      <c r="K20" s="83"/>
      <c r="L20" s="82">
        <v>41.9</v>
      </c>
      <c r="M20" s="82">
        <v>56.6</v>
      </c>
      <c r="N20" s="83"/>
      <c r="O20" s="84"/>
      <c r="P20" s="85"/>
      <c r="Q20" s="83"/>
      <c r="R20" s="83"/>
      <c r="S20" s="83"/>
      <c r="T20" s="83"/>
      <c r="U20" s="83"/>
      <c r="V20" s="83"/>
      <c r="W20" s="83"/>
      <c r="X20" s="82">
        <v>9</v>
      </c>
      <c r="Y20" s="82">
        <v>8.6999999999999993</v>
      </c>
      <c r="Z20" s="86"/>
      <c r="AA20" s="87">
        <v>0.87</v>
      </c>
      <c r="AB20" s="86"/>
      <c r="AC20" s="88"/>
    </row>
    <row r="21" spans="1:29" hidden="1">
      <c r="A21" s="72" t="s">
        <v>36</v>
      </c>
      <c r="B21" s="81">
        <v>35.5</v>
      </c>
      <c r="C21" s="82">
        <v>34.700000000000003</v>
      </c>
      <c r="D21" s="82">
        <v>19.600000000000001</v>
      </c>
      <c r="E21" s="82">
        <v>19.100000000000001</v>
      </c>
      <c r="F21" s="82">
        <v>120.4</v>
      </c>
      <c r="G21" s="82">
        <v>138</v>
      </c>
      <c r="H21" s="83"/>
      <c r="I21" s="83"/>
      <c r="J21" s="83"/>
      <c r="K21" s="83"/>
      <c r="L21" s="82">
        <v>47.9</v>
      </c>
      <c r="M21" s="82">
        <v>56</v>
      </c>
      <c r="N21" s="83"/>
      <c r="O21" s="84"/>
      <c r="P21" s="85"/>
      <c r="Q21" s="83"/>
      <c r="R21" s="83"/>
      <c r="S21" s="83"/>
      <c r="T21" s="83"/>
      <c r="U21" s="83"/>
      <c r="V21" s="83"/>
      <c r="W21" s="83"/>
      <c r="X21" s="82">
        <v>8.6999999999999993</v>
      </c>
      <c r="Y21" s="82">
        <v>8.3000000000000007</v>
      </c>
      <c r="Z21" s="86"/>
      <c r="AA21" s="87">
        <v>0.83</v>
      </c>
      <c r="AB21" s="86"/>
      <c r="AC21" s="88"/>
    </row>
    <row r="22" spans="1:29" hidden="1">
      <c r="A22" s="72" t="s">
        <v>23</v>
      </c>
      <c r="B22" s="81">
        <v>33.6</v>
      </c>
      <c r="C22" s="82">
        <v>33.5</v>
      </c>
      <c r="D22" s="82">
        <v>19.399999999999999</v>
      </c>
      <c r="E22" s="82">
        <v>19.7</v>
      </c>
      <c r="F22" s="82">
        <v>128.6</v>
      </c>
      <c r="G22" s="82">
        <v>142.30000000000001</v>
      </c>
      <c r="H22" s="83"/>
      <c r="I22" s="83"/>
      <c r="J22" s="83"/>
      <c r="K22" s="83"/>
      <c r="L22" s="82">
        <v>47.8</v>
      </c>
      <c r="M22" s="82">
        <v>54.1</v>
      </c>
      <c r="N22" s="83"/>
      <c r="O22" s="84"/>
      <c r="P22" s="85"/>
      <c r="Q22" s="83"/>
      <c r="R22" s="83"/>
      <c r="S22" s="83"/>
      <c r="T22" s="83"/>
      <c r="U22" s="83"/>
      <c r="V22" s="83"/>
      <c r="W22" s="83"/>
      <c r="X22" s="82">
        <v>8.4</v>
      </c>
      <c r="Y22" s="82">
        <v>7.9</v>
      </c>
      <c r="Z22" s="86"/>
      <c r="AA22" s="87">
        <v>0.82</v>
      </c>
      <c r="AB22" s="86"/>
      <c r="AC22" s="88"/>
    </row>
    <row r="23" spans="1:29" hidden="1">
      <c r="A23" s="72" t="s">
        <v>24</v>
      </c>
      <c r="B23" s="81">
        <v>34.9</v>
      </c>
      <c r="C23" s="82">
        <v>34.200000000000003</v>
      </c>
      <c r="D23" s="82">
        <v>19</v>
      </c>
      <c r="E23" s="82">
        <v>19.8</v>
      </c>
      <c r="F23" s="82">
        <v>122.8</v>
      </c>
      <c r="G23" s="82">
        <v>138.19999999999999</v>
      </c>
      <c r="H23" s="83"/>
      <c r="I23" s="83"/>
      <c r="J23" s="83"/>
      <c r="K23" s="83"/>
      <c r="L23" s="82">
        <v>49</v>
      </c>
      <c r="M23" s="82">
        <v>53.6</v>
      </c>
      <c r="N23" s="83"/>
      <c r="O23" s="84"/>
      <c r="P23" s="85"/>
      <c r="Q23" s="83"/>
      <c r="R23" s="83"/>
      <c r="S23" s="83"/>
      <c r="T23" s="83"/>
      <c r="U23" s="83"/>
      <c r="V23" s="83"/>
      <c r="W23" s="83"/>
      <c r="X23" s="82">
        <v>8.6</v>
      </c>
      <c r="Y23" s="82">
        <v>8</v>
      </c>
      <c r="Z23" s="86"/>
      <c r="AA23" s="87">
        <v>0.78</v>
      </c>
      <c r="AB23" s="86"/>
      <c r="AC23" s="88"/>
    </row>
    <row r="24" spans="1:29" hidden="1">
      <c r="A24" s="72" t="s">
        <v>25</v>
      </c>
      <c r="B24" s="81">
        <v>33.799999999999997</v>
      </c>
      <c r="C24" s="82">
        <v>32.799999999999997</v>
      </c>
      <c r="D24" s="82">
        <v>19.600000000000001</v>
      </c>
      <c r="E24" s="82">
        <v>19.899999999999999</v>
      </c>
      <c r="F24" s="82">
        <v>126.2</v>
      </c>
      <c r="G24" s="82">
        <v>142.6</v>
      </c>
      <c r="H24" s="83"/>
      <c r="I24" s="83"/>
      <c r="J24" s="83"/>
      <c r="K24" s="83"/>
      <c r="L24" s="82">
        <v>45.6</v>
      </c>
      <c r="M24" s="82">
        <v>53.7</v>
      </c>
      <c r="N24" s="83"/>
      <c r="O24" s="84"/>
      <c r="P24" s="85"/>
      <c r="Q24" s="83"/>
      <c r="R24" s="83"/>
      <c r="S24" s="83"/>
      <c r="T24" s="83"/>
      <c r="U24" s="83"/>
      <c r="V24" s="83"/>
      <c r="W24" s="83"/>
      <c r="X24" s="82">
        <v>8.6999999999999993</v>
      </c>
      <c r="Y24" s="82">
        <v>7.8</v>
      </c>
      <c r="Z24" s="86"/>
      <c r="AA24" s="87">
        <v>0.81</v>
      </c>
      <c r="AB24" s="86"/>
      <c r="AC24" s="88"/>
    </row>
    <row r="25" spans="1:29">
      <c r="A25" s="36" t="s">
        <v>37</v>
      </c>
      <c r="B25" s="81">
        <v>33.299999999999997</v>
      </c>
      <c r="C25" s="82">
        <v>32.4</v>
      </c>
      <c r="D25" s="82">
        <v>18.3</v>
      </c>
      <c r="E25" s="82">
        <v>18.2</v>
      </c>
      <c r="F25" s="82">
        <v>108.4</v>
      </c>
      <c r="G25" s="82">
        <v>124.5</v>
      </c>
      <c r="H25" s="89" t="s">
        <v>38</v>
      </c>
      <c r="I25" s="82">
        <v>49.9</v>
      </c>
      <c r="J25" s="82" t="s">
        <v>119</v>
      </c>
      <c r="K25" s="82" t="s">
        <v>120</v>
      </c>
      <c r="L25" s="82">
        <v>44.1</v>
      </c>
      <c r="M25" s="82">
        <v>53.8</v>
      </c>
      <c r="N25" s="89" t="s">
        <v>38</v>
      </c>
      <c r="O25" s="90" t="s">
        <v>38</v>
      </c>
      <c r="P25" s="91" t="s">
        <v>38</v>
      </c>
      <c r="Q25" s="92" t="s">
        <v>38</v>
      </c>
      <c r="R25" s="92" t="s">
        <v>38</v>
      </c>
      <c r="S25" s="92" t="s">
        <v>38</v>
      </c>
      <c r="T25" s="92" t="s">
        <v>38</v>
      </c>
      <c r="U25" s="92" t="s">
        <v>38</v>
      </c>
      <c r="V25" s="92" t="s">
        <v>38</v>
      </c>
      <c r="W25" s="92" t="s">
        <v>38</v>
      </c>
      <c r="X25" s="82">
        <v>8.5</v>
      </c>
      <c r="Y25" s="82">
        <v>7.9</v>
      </c>
      <c r="Z25" s="87">
        <v>1.36</v>
      </c>
      <c r="AA25" s="87">
        <v>0.8</v>
      </c>
      <c r="AB25" s="93" t="s">
        <v>38</v>
      </c>
      <c r="AC25" s="34" t="s">
        <v>38</v>
      </c>
    </row>
    <row r="26" spans="1:29" ht="10.9" hidden="1" customHeight="1">
      <c r="A26" s="36" t="s">
        <v>27</v>
      </c>
      <c r="B26" s="81">
        <v>33.299999999999997</v>
      </c>
      <c r="C26" s="82">
        <v>32.200000000000003</v>
      </c>
      <c r="D26" s="82">
        <v>18.600000000000001</v>
      </c>
      <c r="E26" s="82">
        <v>19</v>
      </c>
      <c r="F26" s="82">
        <v>113.7</v>
      </c>
      <c r="G26" s="82">
        <v>132</v>
      </c>
      <c r="H26" s="92" t="s">
        <v>38</v>
      </c>
      <c r="I26" s="94" t="s">
        <v>38</v>
      </c>
      <c r="J26" s="82" t="s">
        <v>38</v>
      </c>
      <c r="K26" s="82" t="s">
        <v>38</v>
      </c>
      <c r="L26" s="82">
        <v>46.1</v>
      </c>
      <c r="M26" s="82">
        <v>52.8</v>
      </c>
      <c r="N26" s="89" t="s">
        <v>38</v>
      </c>
      <c r="O26" s="90" t="s">
        <v>38</v>
      </c>
      <c r="P26" s="91" t="s">
        <v>38</v>
      </c>
      <c r="Q26" s="92" t="s">
        <v>38</v>
      </c>
      <c r="R26" s="92" t="s">
        <v>38</v>
      </c>
      <c r="S26" s="92" t="s">
        <v>38</v>
      </c>
      <c r="T26" s="92" t="s">
        <v>38</v>
      </c>
      <c r="U26" s="92" t="s">
        <v>38</v>
      </c>
      <c r="V26" s="92" t="s">
        <v>38</v>
      </c>
      <c r="W26" s="92" t="s">
        <v>38</v>
      </c>
      <c r="X26" s="82">
        <v>8.1</v>
      </c>
      <c r="Y26" s="82">
        <v>7.6</v>
      </c>
      <c r="Z26" s="86"/>
      <c r="AA26" s="87">
        <v>0.77</v>
      </c>
      <c r="AB26" s="93" t="s">
        <v>38</v>
      </c>
      <c r="AC26" s="34" t="s">
        <v>38</v>
      </c>
    </row>
    <row r="27" spans="1:29" hidden="1">
      <c r="A27" s="36" t="s">
        <v>28</v>
      </c>
      <c r="B27" s="81">
        <v>34.200000000000003</v>
      </c>
      <c r="C27" s="82">
        <v>32.9</v>
      </c>
      <c r="D27" s="82">
        <v>17.7</v>
      </c>
      <c r="E27" s="82">
        <v>17.7</v>
      </c>
      <c r="F27" s="82">
        <v>105.8</v>
      </c>
      <c r="G27" s="82">
        <v>117.9</v>
      </c>
      <c r="H27" s="92" t="s">
        <v>38</v>
      </c>
      <c r="I27" s="94" t="s">
        <v>38</v>
      </c>
      <c r="J27" s="82" t="s">
        <v>38</v>
      </c>
      <c r="K27" s="82" t="s">
        <v>38</v>
      </c>
      <c r="L27" s="82">
        <v>42.7</v>
      </c>
      <c r="M27" s="82">
        <v>52.8</v>
      </c>
      <c r="N27" s="89" t="s">
        <v>38</v>
      </c>
      <c r="O27" s="90" t="s">
        <v>38</v>
      </c>
      <c r="P27" s="91" t="s">
        <v>38</v>
      </c>
      <c r="Q27" s="92" t="s">
        <v>38</v>
      </c>
      <c r="R27" s="92" t="s">
        <v>38</v>
      </c>
      <c r="S27" s="92" t="s">
        <v>38</v>
      </c>
      <c r="T27" s="92" t="s">
        <v>38</v>
      </c>
      <c r="U27" s="92" t="s">
        <v>38</v>
      </c>
      <c r="V27" s="92" t="s">
        <v>38</v>
      </c>
      <c r="W27" s="92" t="s">
        <v>38</v>
      </c>
      <c r="X27" s="82">
        <v>8.5</v>
      </c>
      <c r="Y27" s="82">
        <v>7.8</v>
      </c>
      <c r="Z27" s="86"/>
      <c r="AA27" s="87">
        <v>0.77</v>
      </c>
      <c r="AB27" s="93" t="s">
        <v>38</v>
      </c>
      <c r="AC27" s="34" t="s">
        <v>38</v>
      </c>
    </row>
    <row r="28" spans="1:29" hidden="1">
      <c r="A28" s="36" t="s">
        <v>29</v>
      </c>
      <c r="B28" s="81">
        <v>32.799999999999997</v>
      </c>
      <c r="C28" s="82">
        <v>31.5</v>
      </c>
      <c r="D28" s="82">
        <v>18.399999999999999</v>
      </c>
      <c r="E28" s="82">
        <v>17.7</v>
      </c>
      <c r="F28" s="82">
        <v>110.9</v>
      </c>
      <c r="G28" s="82">
        <v>121.7</v>
      </c>
      <c r="H28" s="92" t="s">
        <v>38</v>
      </c>
      <c r="I28" s="94" t="s">
        <v>38</v>
      </c>
      <c r="J28" s="82" t="s">
        <v>38</v>
      </c>
      <c r="K28" s="82" t="s">
        <v>38</v>
      </c>
      <c r="L28" s="82">
        <v>43.8</v>
      </c>
      <c r="M28" s="82">
        <v>51.4</v>
      </c>
      <c r="N28" s="89" t="s">
        <v>38</v>
      </c>
      <c r="O28" s="90" t="s">
        <v>38</v>
      </c>
      <c r="P28" s="91" t="s">
        <v>38</v>
      </c>
      <c r="Q28" s="92" t="s">
        <v>38</v>
      </c>
      <c r="R28" s="92" t="s">
        <v>38</v>
      </c>
      <c r="S28" s="92" t="s">
        <v>38</v>
      </c>
      <c r="T28" s="92" t="s">
        <v>38</v>
      </c>
      <c r="U28" s="92" t="s">
        <v>38</v>
      </c>
      <c r="V28" s="92" t="s">
        <v>38</v>
      </c>
      <c r="W28" s="92" t="s">
        <v>38</v>
      </c>
      <c r="X28" s="82">
        <v>7.8</v>
      </c>
      <c r="Y28" s="82">
        <v>7.2</v>
      </c>
      <c r="Z28" s="86"/>
      <c r="AA28" s="87">
        <v>0.73</v>
      </c>
      <c r="AB28" s="93" t="s">
        <v>38</v>
      </c>
      <c r="AC28" s="34" t="s">
        <v>38</v>
      </c>
    </row>
    <row r="29" spans="1:29" hidden="1">
      <c r="A29" s="36" t="s">
        <v>30</v>
      </c>
      <c r="B29" s="81">
        <v>30.4</v>
      </c>
      <c r="C29" s="82">
        <v>30</v>
      </c>
      <c r="D29" s="82">
        <v>18.100000000000001</v>
      </c>
      <c r="E29" s="82">
        <v>18.100000000000001</v>
      </c>
      <c r="F29" s="82">
        <v>113</v>
      </c>
      <c r="G29" s="82">
        <v>125.3</v>
      </c>
      <c r="H29" s="92" t="s">
        <v>38</v>
      </c>
      <c r="I29" s="94" t="s">
        <v>38</v>
      </c>
      <c r="J29" s="82" t="s">
        <v>38</v>
      </c>
      <c r="K29" s="82" t="s">
        <v>38</v>
      </c>
      <c r="L29" s="82">
        <v>44.5</v>
      </c>
      <c r="M29" s="82">
        <v>52.8</v>
      </c>
      <c r="N29" s="89" t="s">
        <v>38</v>
      </c>
      <c r="O29" s="90" t="s">
        <v>38</v>
      </c>
      <c r="P29" s="91" t="s">
        <v>38</v>
      </c>
      <c r="Q29" s="92" t="s">
        <v>38</v>
      </c>
      <c r="R29" s="92" t="s">
        <v>38</v>
      </c>
      <c r="S29" s="92" t="s">
        <v>38</v>
      </c>
      <c r="T29" s="92" t="s">
        <v>38</v>
      </c>
      <c r="U29" s="92" t="s">
        <v>38</v>
      </c>
      <c r="V29" s="92" t="s">
        <v>38</v>
      </c>
      <c r="W29" s="92" t="s">
        <v>38</v>
      </c>
      <c r="X29" s="82">
        <v>8.1</v>
      </c>
      <c r="Y29" s="82">
        <v>7.5</v>
      </c>
      <c r="Z29" s="86"/>
      <c r="AA29" s="87">
        <v>0.71</v>
      </c>
      <c r="AB29" s="93" t="s">
        <v>38</v>
      </c>
      <c r="AC29" s="34" t="s">
        <v>38</v>
      </c>
    </row>
    <row r="30" spans="1:29">
      <c r="A30" s="36" t="s">
        <v>31</v>
      </c>
      <c r="B30" s="81">
        <v>32.9</v>
      </c>
      <c r="C30" s="82">
        <v>31.7</v>
      </c>
      <c r="D30" s="82">
        <v>17.3</v>
      </c>
      <c r="E30" s="82">
        <v>16.8</v>
      </c>
      <c r="F30" s="82">
        <v>95.2</v>
      </c>
      <c r="G30" s="82">
        <v>107.1</v>
      </c>
      <c r="H30" s="89" t="s">
        <v>38</v>
      </c>
      <c r="I30" s="82">
        <v>44.7</v>
      </c>
      <c r="J30" s="82" t="s">
        <v>121</v>
      </c>
      <c r="K30" s="82" t="s">
        <v>122</v>
      </c>
      <c r="L30" s="82">
        <v>41.9</v>
      </c>
      <c r="M30" s="82">
        <v>50.5</v>
      </c>
      <c r="N30" s="89" t="s">
        <v>38</v>
      </c>
      <c r="O30" s="90" t="s">
        <v>38</v>
      </c>
      <c r="P30" s="91" t="s">
        <v>38</v>
      </c>
      <c r="Q30" s="92" t="s">
        <v>38</v>
      </c>
      <c r="R30" s="92" t="s">
        <v>38</v>
      </c>
      <c r="S30" s="92" t="s">
        <v>38</v>
      </c>
      <c r="T30" s="92" t="s">
        <v>38</v>
      </c>
      <c r="U30" s="92" t="s">
        <v>38</v>
      </c>
      <c r="V30" s="92" t="s">
        <v>38</v>
      </c>
      <c r="W30" s="92" t="s">
        <v>38</v>
      </c>
      <c r="X30" s="82">
        <v>8.8000000000000007</v>
      </c>
      <c r="Y30" s="82">
        <v>8</v>
      </c>
      <c r="Z30" s="87">
        <v>0.95</v>
      </c>
      <c r="AA30" s="87">
        <v>0.7</v>
      </c>
      <c r="AB30" s="93" t="s">
        <v>38</v>
      </c>
      <c r="AC30" s="34" t="s">
        <v>38</v>
      </c>
    </row>
    <row r="31" spans="1:29" hidden="1">
      <c r="A31" s="36" t="s">
        <v>32</v>
      </c>
      <c r="B31" s="81">
        <v>31.1</v>
      </c>
      <c r="C31" s="82">
        <v>30</v>
      </c>
      <c r="D31" s="82">
        <v>18.2</v>
      </c>
      <c r="E31" s="82">
        <v>17.5</v>
      </c>
      <c r="F31" s="82">
        <v>110.3</v>
      </c>
      <c r="G31" s="82">
        <v>117.2</v>
      </c>
      <c r="H31" s="92" t="s">
        <v>38</v>
      </c>
      <c r="I31" s="94" t="s">
        <v>38</v>
      </c>
      <c r="J31" s="82" t="s">
        <v>38</v>
      </c>
      <c r="K31" s="82" t="s">
        <v>38</v>
      </c>
      <c r="L31" s="82">
        <v>43</v>
      </c>
      <c r="M31" s="82">
        <v>50.5</v>
      </c>
      <c r="N31" s="89" t="s">
        <v>38</v>
      </c>
      <c r="O31" s="90" t="s">
        <v>38</v>
      </c>
      <c r="P31" s="91" t="s">
        <v>38</v>
      </c>
      <c r="Q31" s="92" t="s">
        <v>38</v>
      </c>
      <c r="R31" s="92" t="s">
        <v>38</v>
      </c>
      <c r="S31" s="92" t="s">
        <v>38</v>
      </c>
      <c r="T31" s="92" t="s">
        <v>38</v>
      </c>
      <c r="U31" s="92" t="s">
        <v>38</v>
      </c>
      <c r="V31" s="92" t="s">
        <v>38</v>
      </c>
      <c r="W31" s="92" t="s">
        <v>38</v>
      </c>
      <c r="X31" s="82">
        <v>8.8000000000000007</v>
      </c>
      <c r="Y31" s="82">
        <v>7.8</v>
      </c>
      <c r="Z31" s="86"/>
      <c r="AA31" s="87">
        <v>0.66</v>
      </c>
      <c r="AB31" s="93" t="s">
        <v>38</v>
      </c>
      <c r="AC31" s="34" t="s">
        <v>38</v>
      </c>
    </row>
    <row r="32" spans="1:29" hidden="1">
      <c r="A32" s="36" t="s">
        <v>33</v>
      </c>
      <c r="B32" s="81">
        <v>33.200000000000003</v>
      </c>
      <c r="C32" s="82">
        <v>30.8</v>
      </c>
      <c r="D32" s="82">
        <v>17.5</v>
      </c>
      <c r="E32" s="82">
        <v>17.100000000000001</v>
      </c>
      <c r="F32" s="82">
        <v>65.2</v>
      </c>
      <c r="G32" s="82">
        <v>106.2</v>
      </c>
      <c r="H32" s="92" t="s">
        <v>38</v>
      </c>
      <c r="I32" s="94" t="s">
        <v>38</v>
      </c>
      <c r="J32" s="82" t="s">
        <v>38</v>
      </c>
      <c r="K32" s="82" t="s">
        <v>38</v>
      </c>
      <c r="L32" s="82">
        <v>38.799999999999997</v>
      </c>
      <c r="M32" s="82">
        <v>49</v>
      </c>
      <c r="N32" s="89" t="s">
        <v>38</v>
      </c>
      <c r="O32" s="90" t="s">
        <v>38</v>
      </c>
      <c r="P32" s="91" t="s">
        <v>38</v>
      </c>
      <c r="Q32" s="92" t="s">
        <v>38</v>
      </c>
      <c r="R32" s="92" t="s">
        <v>38</v>
      </c>
      <c r="S32" s="92" t="s">
        <v>38</v>
      </c>
      <c r="T32" s="92" t="s">
        <v>38</v>
      </c>
      <c r="U32" s="92" t="s">
        <v>38</v>
      </c>
      <c r="V32" s="92" t="s">
        <v>38</v>
      </c>
      <c r="W32" s="92" t="s">
        <v>38</v>
      </c>
      <c r="X32" s="82">
        <v>10.7</v>
      </c>
      <c r="Y32" s="82">
        <v>9.5</v>
      </c>
      <c r="Z32" s="86"/>
      <c r="AA32" s="87">
        <v>0.66</v>
      </c>
      <c r="AB32" s="93" t="s">
        <v>38</v>
      </c>
      <c r="AC32" s="34" t="s">
        <v>38</v>
      </c>
    </row>
    <row r="33" spans="1:30" hidden="1">
      <c r="A33" s="36" t="s">
        <v>34</v>
      </c>
      <c r="B33" s="81">
        <v>27.7</v>
      </c>
      <c r="C33" s="82">
        <v>27.1</v>
      </c>
      <c r="D33" s="82">
        <v>17.899999999999999</v>
      </c>
      <c r="E33" s="82">
        <v>17.7</v>
      </c>
      <c r="F33" s="82">
        <v>98.5</v>
      </c>
      <c r="G33" s="82">
        <v>115</v>
      </c>
      <c r="H33" s="92" t="s">
        <v>38</v>
      </c>
      <c r="I33" s="94" t="s">
        <v>38</v>
      </c>
      <c r="J33" s="82" t="s">
        <v>38</v>
      </c>
      <c r="K33" s="82" t="s">
        <v>38</v>
      </c>
      <c r="L33" s="82">
        <v>38.5</v>
      </c>
      <c r="M33" s="82">
        <v>49.5</v>
      </c>
      <c r="N33" s="89" t="s">
        <v>38</v>
      </c>
      <c r="O33" s="90" t="s">
        <v>38</v>
      </c>
      <c r="P33" s="91" t="s">
        <v>38</v>
      </c>
      <c r="Q33" s="92" t="s">
        <v>38</v>
      </c>
      <c r="R33" s="92" t="s">
        <v>38</v>
      </c>
      <c r="S33" s="92" t="s">
        <v>38</v>
      </c>
      <c r="T33" s="92" t="s">
        <v>38</v>
      </c>
      <c r="U33" s="92" t="s">
        <v>38</v>
      </c>
      <c r="V33" s="92" t="s">
        <v>38</v>
      </c>
      <c r="W33" s="92" t="s">
        <v>38</v>
      </c>
      <c r="X33" s="82">
        <v>8.5</v>
      </c>
      <c r="Y33" s="82">
        <v>7.6</v>
      </c>
      <c r="Z33" s="86"/>
      <c r="AA33" s="87">
        <v>0.63</v>
      </c>
      <c r="AB33" s="93" t="s">
        <v>38</v>
      </c>
      <c r="AC33" s="34" t="s">
        <v>38</v>
      </c>
    </row>
    <row r="34" spans="1:30" hidden="1">
      <c r="A34" s="36" t="s">
        <v>35</v>
      </c>
      <c r="B34" s="81">
        <v>28.2</v>
      </c>
      <c r="C34" s="82">
        <v>26.6</v>
      </c>
      <c r="D34" s="82">
        <v>18.3</v>
      </c>
      <c r="E34" s="82">
        <v>17.8</v>
      </c>
      <c r="F34" s="82">
        <v>89.8</v>
      </c>
      <c r="G34" s="82">
        <v>106.7</v>
      </c>
      <c r="H34" s="92" t="s">
        <v>38</v>
      </c>
      <c r="I34" s="94" t="s">
        <v>38</v>
      </c>
      <c r="J34" s="82" t="s">
        <v>38</v>
      </c>
      <c r="K34" s="82" t="s">
        <v>38</v>
      </c>
      <c r="L34" s="82">
        <v>37.1</v>
      </c>
      <c r="M34" s="82">
        <v>49.6</v>
      </c>
      <c r="N34" s="89" t="s">
        <v>38</v>
      </c>
      <c r="O34" s="90" t="s">
        <v>38</v>
      </c>
      <c r="P34" s="91" t="s">
        <v>38</v>
      </c>
      <c r="Q34" s="92" t="s">
        <v>38</v>
      </c>
      <c r="R34" s="92" t="s">
        <v>38</v>
      </c>
      <c r="S34" s="92" t="s">
        <v>38</v>
      </c>
      <c r="T34" s="92" t="s">
        <v>38</v>
      </c>
      <c r="U34" s="92" t="s">
        <v>38</v>
      </c>
      <c r="V34" s="92" t="s">
        <v>38</v>
      </c>
      <c r="W34" s="92" t="s">
        <v>38</v>
      </c>
      <c r="X34" s="82">
        <v>8.9</v>
      </c>
      <c r="Y34" s="82">
        <v>7.8</v>
      </c>
      <c r="Z34" s="86"/>
      <c r="AA34" s="87">
        <v>0.64</v>
      </c>
      <c r="AB34" s="93" t="s">
        <v>38</v>
      </c>
      <c r="AC34" s="34" t="s">
        <v>38</v>
      </c>
    </row>
    <row r="35" spans="1:30">
      <c r="A35" s="36" t="s">
        <v>39</v>
      </c>
      <c r="B35" s="82">
        <v>30.4</v>
      </c>
      <c r="C35" s="82">
        <v>29</v>
      </c>
      <c r="D35" s="82">
        <v>16.7</v>
      </c>
      <c r="E35" s="82">
        <v>16.5</v>
      </c>
      <c r="F35" s="82">
        <v>75.900000000000006</v>
      </c>
      <c r="G35" s="82">
        <v>90.4</v>
      </c>
      <c r="H35" s="89" t="s">
        <v>38</v>
      </c>
      <c r="I35" s="82" t="s">
        <v>123</v>
      </c>
      <c r="J35" s="82" t="s">
        <v>124</v>
      </c>
      <c r="K35" s="82" t="s">
        <v>125</v>
      </c>
      <c r="L35" s="82">
        <v>37</v>
      </c>
      <c r="M35" s="82">
        <v>46.3</v>
      </c>
      <c r="N35" s="89" t="s">
        <v>38</v>
      </c>
      <c r="O35" s="90" t="s">
        <v>38</v>
      </c>
      <c r="P35" s="91" t="s">
        <v>38</v>
      </c>
      <c r="Q35" s="92" t="s">
        <v>38</v>
      </c>
      <c r="R35" s="92" t="s">
        <v>38</v>
      </c>
      <c r="S35" s="92" t="s">
        <v>38</v>
      </c>
      <c r="T35" s="92" t="s">
        <v>38</v>
      </c>
      <c r="U35" s="92" t="s">
        <v>38</v>
      </c>
      <c r="V35" s="92" t="s">
        <v>38</v>
      </c>
      <c r="W35" s="92" t="s">
        <v>38</v>
      </c>
      <c r="X35" s="82">
        <v>10.7</v>
      </c>
      <c r="Y35" s="82">
        <v>9.3000000000000007</v>
      </c>
      <c r="Z35" s="87">
        <v>0.9</v>
      </c>
      <c r="AA35" s="87">
        <v>0.68</v>
      </c>
      <c r="AB35" s="93" t="s">
        <v>38</v>
      </c>
      <c r="AC35" s="34" t="s">
        <v>38</v>
      </c>
    </row>
    <row r="36" spans="1:30" ht="21" hidden="1" customHeight="1">
      <c r="A36" s="36" t="s">
        <v>40</v>
      </c>
      <c r="B36" s="81">
        <v>32.6</v>
      </c>
      <c r="C36" s="82">
        <v>31.1</v>
      </c>
      <c r="D36" s="82">
        <v>15.8</v>
      </c>
      <c r="E36" s="82">
        <v>16</v>
      </c>
      <c r="F36" s="82">
        <v>72.5</v>
      </c>
      <c r="G36" s="82">
        <v>84.4</v>
      </c>
      <c r="H36" s="92" t="s">
        <v>38</v>
      </c>
      <c r="I36" s="92" t="s">
        <v>38</v>
      </c>
      <c r="J36" s="82" t="s">
        <v>38</v>
      </c>
      <c r="K36" s="92" t="s">
        <v>38</v>
      </c>
      <c r="L36" s="82">
        <v>34.799999999999997</v>
      </c>
      <c r="M36" s="82">
        <v>43.7</v>
      </c>
      <c r="N36" s="89" t="s">
        <v>38</v>
      </c>
      <c r="O36" s="90" t="s">
        <v>38</v>
      </c>
      <c r="P36" s="91" t="s">
        <v>38</v>
      </c>
      <c r="Q36" s="92" t="s">
        <v>38</v>
      </c>
      <c r="R36" s="92" t="s">
        <v>38</v>
      </c>
      <c r="S36" s="92" t="s">
        <v>38</v>
      </c>
      <c r="T36" s="92" t="s">
        <v>38</v>
      </c>
      <c r="U36" s="92" t="s">
        <v>38</v>
      </c>
      <c r="V36" s="92" t="s">
        <v>38</v>
      </c>
      <c r="W36" s="92" t="s">
        <v>38</v>
      </c>
      <c r="X36" s="82">
        <v>12.5</v>
      </c>
      <c r="Y36" s="82">
        <v>11</v>
      </c>
      <c r="Z36" s="86"/>
      <c r="AA36" s="87">
        <v>0.69</v>
      </c>
      <c r="AB36" s="93" t="s">
        <v>38</v>
      </c>
      <c r="AC36" s="34" t="s">
        <v>38</v>
      </c>
    </row>
    <row r="37" spans="1:30" hidden="1">
      <c r="A37" s="36" t="s">
        <v>41</v>
      </c>
      <c r="B37" s="81">
        <v>30.6</v>
      </c>
      <c r="C37" s="82">
        <v>30.2</v>
      </c>
      <c r="D37" s="82">
        <v>16</v>
      </c>
      <c r="E37" s="82">
        <v>16.100000000000001</v>
      </c>
      <c r="F37" s="82">
        <v>73</v>
      </c>
      <c r="G37" s="82">
        <v>85.8</v>
      </c>
      <c r="H37" s="92" t="s">
        <v>38</v>
      </c>
      <c r="I37" s="92" t="s">
        <v>38</v>
      </c>
      <c r="J37" s="82" t="s">
        <v>38</v>
      </c>
      <c r="K37" s="92" t="s">
        <v>38</v>
      </c>
      <c r="L37" s="82">
        <v>33.6</v>
      </c>
      <c r="M37" s="82">
        <v>41.3</v>
      </c>
      <c r="N37" s="89" t="s">
        <v>38</v>
      </c>
      <c r="O37" s="90" t="s">
        <v>38</v>
      </c>
      <c r="P37" s="91" t="s">
        <v>38</v>
      </c>
      <c r="Q37" s="92" t="s">
        <v>38</v>
      </c>
      <c r="R37" s="92" t="s">
        <v>38</v>
      </c>
      <c r="S37" s="92" t="s">
        <v>38</v>
      </c>
      <c r="T37" s="92" t="s">
        <v>38</v>
      </c>
      <c r="U37" s="92" t="s">
        <v>38</v>
      </c>
      <c r="V37" s="92" t="s">
        <v>38</v>
      </c>
      <c r="W37" s="92" t="s">
        <v>38</v>
      </c>
      <c r="X37" s="82">
        <v>10</v>
      </c>
      <c r="Y37" s="82">
        <v>9.4</v>
      </c>
      <c r="Z37" s="86"/>
      <c r="AA37" s="87">
        <v>0.64</v>
      </c>
      <c r="AB37" s="93" t="s">
        <v>38</v>
      </c>
      <c r="AC37" s="34" t="s">
        <v>38</v>
      </c>
    </row>
    <row r="38" spans="1:30" hidden="1">
      <c r="A38" s="36" t="s">
        <v>42</v>
      </c>
      <c r="B38" s="81">
        <v>28.3</v>
      </c>
      <c r="C38" s="82">
        <v>30.2</v>
      </c>
      <c r="D38" s="82">
        <v>16.5</v>
      </c>
      <c r="E38" s="82">
        <v>16.7</v>
      </c>
      <c r="F38" s="82">
        <v>69.8</v>
      </c>
      <c r="G38" s="82">
        <v>87</v>
      </c>
      <c r="H38" s="92" t="s">
        <v>38</v>
      </c>
      <c r="I38" s="92" t="s">
        <v>38</v>
      </c>
      <c r="J38" s="82" t="s">
        <v>38</v>
      </c>
      <c r="K38" s="92" t="s">
        <v>38</v>
      </c>
      <c r="L38" s="82">
        <v>35</v>
      </c>
      <c r="M38" s="82">
        <v>39.9</v>
      </c>
      <c r="N38" s="89" t="s">
        <v>38</v>
      </c>
      <c r="O38" s="90" t="s">
        <v>38</v>
      </c>
      <c r="P38" s="91" t="s">
        <v>38</v>
      </c>
      <c r="Q38" s="92" t="s">
        <v>38</v>
      </c>
      <c r="R38" s="92" t="s">
        <v>38</v>
      </c>
      <c r="S38" s="92" t="s">
        <v>38</v>
      </c>
      <c r="T38" s="92" t="s">
        <v>38</v>
      </c>
      <c r="U38" s="92" t="s">
        <v>38</v>
      </c>
      <c r="V38" s="92" t="s">
        <v>38</v>
      </c>
      <c r="W38" s="92" t="s">
        <v>38</v>
      </c>
      <c r="X38" s="82">
        <v>10.6</v>
      </c>
      <c r="Y38" s="82">
        <v>10.199999999999999</v>
      </c>
      <c r="Z38" s="86"/>
      <c r="AA38" s="87">
        <v>0.68</v>
      </c>
      <c r="AB38" s="93" t="s">
        <v>38</v>
      </c>
      <c r="AC38" s="34" t="s">
        <v>38</v>
      </c>
    </row>
    <row r="39" spans="1:30" hidden="1">
      <c r="A39" s="36" t="s">
        <v>90</v>
      </c>
      <c r="B39" s="91" t="s">
        <v>126</v>
      </c>
      <c r="C39" s="92" t="s">
        <v>38</v>
      </c>
      <c r="D39" s="92" t="s">
        <v>127</v>
      </c>
      <c r="E39" s="92" t="s">
        <v>38</v>
      </c>
      <c r="F39" s="92" t="s">
        <v>38</v>
      </c>
      <c r="G39" s="92" t="s">
        <v>38</v>
      </c>
      <c r="H39" s="92" t="s">
        <v>38</v>
      </c>
      <c r="I39" s="92" t="s">
        <v>38</v>
      </c>
      <c r="J39" s="82" t="s">
        <v>38</v>
      </c>
      <c r="K39" s="92" t="s">
        <v>38</v>
      </c>
      <c r="L39" s="92" t="s">
        <v>38</v>
      </c>
      <c r="M39" s="92" t="s">
        <v>38</v>
      </c>
      <c r="N39" s="89" t="s">
        <v>38</v>
      </c>
      <c r="O39" s="90" t="s">
        <v>38</v>
      </c>
      <c r="P39" s="91" t="s">
        <v>38</v>
      </c>
      <c r="Q39" s="92" t="s">
        <v>38</v>
      </c>
      <c r="R39" s="92" t="s">
        <v>38</v>
      </c>
      <c r="S39" s="92" t="s">
        <v>38</v>
      </c>
      <c r="T39" s="92" t="s">
        <v>38</v>
      </c>
      <c r="U39" s="92" t="s">
        <v>38</v>
      </c>
      <c r="V39" s="92" t="s">
        <v>38</v>
      </c>
      <c r="W39" s="92" t="s">
        <v>38</v>
      </c>
      <c r="X39" s="92" t="s">
        <v>38</v>
      </c>
      <c r="Y39" s="92" t="s">
        <v>38</v>
      </c>
      <c r="Z39" s="86"/>
      <c r="AA39" s="92" t="s">
        <v>38</v>
      </c>
      <c r="AB39" s="93" t="s">
        <v>38</v>
      </c>
      <c r="AC39" s="34" t="s">
        <v>38</v>
      </c>
    </row>
    <row r="40" spans="1:30">
      <c r="A40" s="36" t="s">
        <v>44</v>
      </c>
      <c r="B40" s="81">
        <v>27</v>
      </c>
      <c r="C40" s="92" t="s">
        <v>38</v>
      </c>
      <c r="D40" s="82">
        <v>31.4</v>
      </c>
      <c r="E40" s="92" t="s">
        <v>38</v>
      </c>
      <c r="F40" s="92" t="s">
        <v>38</v>
      </c>
      <c r="G40" s="92" t="s">
        <v>38</v>
      </c>
      <c r="H40" s="89" t="s">
        <v>38</v>
      </c>
      <c r="I40" s="89" t="s">
        <v>38</v>
      </c>
      <c r="J40" s="82">
        <v>-4.4000000000000004</v>
      </c>
      <c r="K40" s="89" t="s">
        <v>38</v>
      </c>
      <c r="L40" s="89" t="s">
        <v>38</v>
      </c>
      <c r="M40" s="89" t="s">
        <v>38</v>
      </c>
      <c r="N40" s="89" t="s">
        <v>38</v>
      </c>
      <c r="O40" s="90" t="s">
        <v>38</v>
      </c>
      <c r="P40" s="91" t="s">
        <v>38</v>
      </c>
      <c r="Q40" s="92" t="s">
        <v>38</v>
      </c>
      <c r="R40" s="92" t="s">
        <v>38</v>
      </c>
      <c r="S40" s="92" t="s">
        <v>38</v>
      </c>
      <c r="T40" s="92" t="s">
        <v>38</v>
      </c>
      <c r="U40" s="92" t="s">
        <v>38</v>
      </c>
      <c r="V40" s="92" t="s">
        <v>38</v>
      </c>
      <c r="W40" s="92" t="s">
        <v>38</v>
      </c>
      <c r="X40" s="92" t="s">
        <v>38</v>
      </c>
      <c r="Y40" s="92" t="s">
        <v>38</v>
      </c>
      <c r="Z40" s="92" t="s">
        <v>38</v>
      </c>
      <c r="AA40" s="92" t="s">
        <v>38</v>
      </c>
      <c r="AB40" s="93" t="s">
        <v>38</v>
      </c>
      <c r="AC40" s="34" t="s">
        <v>38</v>
      </c>
      <c r="AD40" s="82"/>
    </row>
    <row r="41" spans="1:30" hidden="1">
      <c r="A41" s="36" t="s">
        <v>91</v>
      </c>
      <c r="B41" s="91" t="s">
        <v>128</v>
      </c>
      <c r="C41" s="92" t="s">
        <v>38</v>
      </c>
      <c r="D41" s="92" t="s">
        <v>129</v>
      </c>
      <c r="E41" s="92" t="s">
        <v>38</v>
      </c>
      <c r="F41" s="92" t="s">
        <v>38</v>
      </c>
      <c r="G41" s="92" t="s">
        <v>38</v>
      </c>
      <c r="H41" s="92" t="s">
        <v>38</v>
      </c>
      <c r="I41" s="92" t="s">
        <v>38</v>
      </c>
      <c r="J41" s="92" t="s">
        <v>38</v>
      </c>
      <c r="K41" s="92" t="s">
        <v>38</v>
      </c>
      <c r="L41" s="92" t="s">
        <v>38</v>
      </c>
      <c r="M41" s="92" t="s">
        <v>38</v>
      </c>
      <c r="N41" s="92" t="s">
        <v>38</v>
      </c>
      <c r="O41" s="90" t="s">
        <v>38</v>
      </c>
      <c r="P41" s="91" t="s">
        <v>38</v>
      </c>
      <c r="Q41" s="92" t="s">
        <v>38</v>
      </c>
      <c r="R41" s="92" t="s">
        <v>38</v>
      </c>
      <c r="S41" s="92" t="s">
        <v>38</v>
      </c>
      <c r="T41" s="92" t="s">
        <v>38</v>
      </c>
      <c r="U41" s="92" t="s">
        <v>38</v>
      </c>
      <c r="V41" s="92" t="s">
        <v>38</v>
      </c>
      <c r="W41" s="92" t="s">
        <v>38</v>
      </c>
      <c r="X41" s="92" t="s">
        <v>38</v>
      </c>
      <c r="Y41" s="92" t="s">
        <v>38</v>
      </c>
      <c r="Z41" s="86"/>
      <c r="AA41" s="92" t="s">
        <v>38</v>
      </c>
      <c r="AB41" s="86"/>
      <c r="AC41" s="88"/>
    </row>
    <row r="42" spans="1:30" hidden="1">
      <c r="A42" s="36" t="s">
        <v>46</v>
      </c>
      <c r="B42" s="81">
        <v>36.299999999999997</v>
      </c>
      <c r="C42" s="82">
        <v>34.299999999999997</v>
      </c>
      <c r="D42" s="82">
        <v>15.2</v>
      </c>
      <c r="E42" s="82">
        <v>14.6</v>
      </c>
      <c r="F42" s="82">
        <v>75.599999999999994</v>
      </c>
      <c r="G42" s="82">
        <v>76.7</v>
      </c>
      <c r="H42" s="92" t="s">
        <v>38</v>
      </c>
      <c r="I42" s="92" t="s">
        <v>38</v>
      </c>
      <c r="J42" s="92" t="s">
        <v>38</v>
      </c>
      <c r="K42" s="92" t="s">
        <v>38</v>
      </c>
      <c r="L42" s="92" t="s">
        <v>130</v>
      </c>
      <c r="M42" s="82">
        <v>44.2</v>
      </c>
      <c r="N42" s="92" t="s">
        <v>38</v>
      </c>
      <c r="O42" s="90" t="s">
        <v>38</v>
      </c>
      <c r="P42" s="91" t="s">
        <v>38</v>
      </c>
      <c r="Q42" s="92" t="s">
        <v>38</v>
      </c>
      <c r="R42" s="92" t="s">
        <v>38</v>
      </c>
      <c r="S42" s="92" t="s">
        <v>38</v>
      </c>
      <c r="T42" s="92" t="s">
        <v>38</v>
      </c>
      <c r="U42" s="92" t="s">
        <v>38</v>
      </c>
      <c r="V42" s="92" t="s">
        <v>38</v>
      </c>
      <c r="W42" s="92" t="s">
        <v>38</v>
      </c>
      <c r="X42" s="82">
        <v>12.2</v>
      </c>
      <c r="Y42" s="82">
        <v>12</v>
      </c>
      <c r="Z42" s="86"/>
      <c r="AA42" s="87">
        <v>1.02</v>
      </c>
      <c r="AB42" s="86"/>
      <c r="AC42" s="88"/>
    </row>
    <row r="43" spans="1:30" hidden="1">
      <c r="A43" s="36" t="s">
        <v>47</v>
      </c>
      <c r="B43" s="81">
        <v>35.9</v>
      </c>
      <c r="C43" s="82">
        <v>33.5</v>
      </c>
      <c r="D43" s="82">
        <v>11.7</v>
      </c>
      <c r="E43" s="82">
        <v>11.9</v>
      </c>
      <c r="F43" s="82">
        <v>56.6</v>
      </c>
      <c r="G43" s="82">
        <v>61.7</v>
      </c>
      <c r="H43" s="92" t="s">
        <v>38</v>
      </c>
      <c r="I43" s="92" t="s">
        <v>38</v>
      </c>
      <c r="J43" s="92" t="s">
        <v>38</v>
      </c>
      <c r="K43" s="92" t="s">
        <v>38</v>
      </c>
      <c r="L43" s="82">
        <v>41.3</v>
      </c>
      <c r="M43" s="82">
        <v>50.9</v>
      </c>
      <c r="N43" s="92" t="s">
        <v>38</v>
      </c>
      <c r="O43" s="90" t="s">
        <v>38</v>
      </c>
      <c r="P43" s="91" t="s">
        <v>38</v>
      </c>
      <c r="Q43" s="92" t="s">
        <v>38</v>
      </c>
      <c r="R43" s="92" t="s">
        <v>38</v>
      </c>
      <c r="S43" s="92" t="s">
        <v>38</v>
      </c>
      <c r="T43" s="92" t="s">
        <v>38</v>
      </c>
      <c r="U43" s="92" t="s">
        <v>38</v>
      </c>
      <c r="V43" s="92" t="s">
        <v>38</v>
      </c>
      <c r="W43" s="92" t="s">
        <v>38</v>
      </c>
      <c r="X43" s="82">
        <v>12.6</v>
      </c>
      <c r="Y43" s="82">
        <v>11.9</v>
      </c>
      <c r="Z43" s="86"/>
      <c r="AA43" s="87">
        <v>0.99</v>
      </c>
      <c r="AB43" s="86"/>
      <c r="AC43" s="88"/>
    </row>
    <row r="44" spans="1:30" hidden="1">
      <c r="A44" s="36" t="s">
        <v>48</v>
      </c>
      <c r="B44" s="81">
        <v>35</v>
      </c>
      <c r="C44" s="82">
        <v>33</v>
      </c>
      <c r="D44" s="82">
        <v>11.6</v>
      </c>
      <c r="E44" s="82">
        <v>11.6</v>
      </c>
      <c r="F44" s="82">
        <v>58.9</v>
      </c>
      <c r="G44" s="82">
        <v>62.5</v>
      </c>
      <c r="H44" s="92" t="s">
        <v>38</v>
      </c>
      <c r="I44" s="92" t="s">
        <v>38</v>
      </c>
      <c r="J44" s="92" t="s">
        <v>38</v>
      </c>
      <c r="K44" s="92" t="s">
        <v>38</v>
      </c>
      <c r="L44" s="82">
        <v>46.8</v>
      </c>
      <c r="M44" s="82">
        <v>66.7</v>
      </c>
      <c r="N44" s="92" t="s">
        <v>38</v>
      </c>
      <c r="O44" s="90" t="s">
        <v>38</v>
      </c>
      <c r="P44" s="91" t="s">
        <v>38</v>
      </c>
      <c r="Q44" s="92" t="s">
        <v>38</v>
      </c>
      <c r="R44" s="92" t="s">
        <v>38</v>
      </c>
      <c r="S44" s="92" t="s">
        <v>38</v>
      </c>
      <c r="T44" s="92" t="s">
        <v>38</v>
      </c>
      <c r="U44" s="92" t="s">
        <v>38</v>
      </c>
      <c r="V44" s="92" t="s">
        <v>38</v>
      </c>
      <c r="W44" s="92" t="s">
        <v>38</v>
      </c>
      <c r="X44" s="82">
        <v>10.6</v>
      </c>
      <c r="Y44" s="82">
        <v>10.3</v>
      </c>
      <c r="Z44" s="86"/>
      <c r="AA44" s="87">
        <v>1.01</v>
      </c>
      <c r="AB44" s="86"/>
      <c r="AC44" s="88"/>
    </row>
    <row r="45" spans="1:30">
      <c r="A45" s="36" t="s">
        <v>49</v>
      </c>
      <c r="B45" s="81">
        <v>29.9</v>
      </c>
      <c r="C45" s="82">
        <v>28.1</v>
      </c>
      <c r="D45" s="82">
        <v>11</v>
      </c>
      <c r="E45" s="82">
        <v>10.9</v>
      </c>
      <c r="F45" s="82">
        <v>57.3</v>
      </c>
      <c r="G45" s="82">
        <v>60.1</v>
      </c>
      <c r="H45" s="89" t="s">
        <v>38</v>
      </c>
      <c r="I45" s="82" t="s">
        <v>131</v>
      </c>
      <c r="J45" s="82" t="s">
        <v>132</v>
      </c>
      <c r="K45" s="82" t="s">
        <v>133</v>
      </c>
      <c r="L45" s="82">
        <v>60</v>
      </c>
      <c r="M45" s="82">
        <v>84.9</v>
      </c>
      <c r="N45" s="82" t="s">
        <v>134</v>
      </c>
      <c r="O45" s="95" t="s">
        <v>135</v>
      </c>
      <c r="P45" s="81" t="s">
        <v>136</v>
      </c>
      <c r="Q45" s="82" t="s">
        <v>137</v>
      </c>
      <c r="R45" s="92" t="s">
        <v>38</v>
      </c>
      <c r="S45" s="92" t="s">
        <v>38</v>
      </c>
      <c r="T45" s="92" t="s">
        <v>38</v>
      </c>
      <c r="U45" s="92" t="s">
        <v>38</v>
      </c>
      <c r="V45" s="92" t="s">
        <v>38</v>
      </c>
      <c r="W45" s="82">
        <v>15.1</v>
      </c>
      <c r="X45" s="82">
        <v>8.6</v>
      </c>
      <c r="Y45" s="82">
        <v>8.6</v>
      </c>
      <c r="Z45" s="87">
        <v>1.25</v>
      </c>
      <c r="AA45" s="87">
        <v>1.01</v>
      </c>
      <c r="AB45" s="87">
        <v>4.03</v>
      </c>
      <c r="AC45" s="96">
        <v>3.65</v>
      </c>
    </row>
    <row r="46" spans="1:30" hidden="1">
      <c r="A46" s="36" t="s">
        <v>50</v>
      </c>
      <c r="B46" s="81">
        <v>27.1</v>
      </c>
      <c r="C46" s="82">
        <v>25.3</v>
      </c>
      <c r="D46" s="82">
        <v>10.4</v>
      </c>
      <c r="E46" s="82">
        <v>9.9</v>
      </c>
      <c r="F46" s="82">
        <v>54.1</v>
      </c>
      <c r="G46" s="82">
        <v>57.5</v>
      </c>
      <c r="H46" s="92" t="s">
        <v>38</v>
      </c>
      <c r="I46" s="92" t="s">
        <v>38</v>
      </c>
      <c r="J46" s="92" t="s">
        <v>38</v>
      </c>
      <c r="K46" s="92" t="s">
        <v>38</v>
      </c>
      <c r="L46" s="82">
        <v>78.900000000000006</v>
      </c>
      <c r="M46" s="82">
        <v>92.2</v>
      </c>
      <c r="N46" s="92" t="s">
        <v>38</v>
      </c>
      <c r="O46" s="92" t="s">
        <v>38</v>
      </c>
      <c r="P46" s="91" t="s">
        <v>38</v>
      </c>
      <c r="Q46" s="92" t="s">
        <v>38</v>
      </c>
      <c r="R46" s="92" t="s">
        <v>38</v>
      </c>
      <c r="S46" s="92" t="s">
        <v>38</v>
      </c>
      <c r="T46" s="92" t="s">
        <v>38</v>
      </c>
      <c r="U46" s="92" t="s">
        <v>38</v>
      </c>
      <c r="V46" s="92" t="s">
        <v>38</v>
      </c>
      <c r="W46" s="92" t="s">
        <v>38</v>
      </c>
      <c r="X46" s="82">
        <v>7.8</v>
      </c>
      <c r="Y46" s="82">
        <v>7.9</v>
      </c>
      <c r="Z46" s="86"/>
      <c r="AA46" s="87">
        <v>0.97</v>
      </c>
      <c r="AB46" s="86"/>
      <c r="AC46" s="88"/>
    </row>
    <row r="47" spans="1:30" hidden="1">
      <c r="A47" s="36" t="s">
        <v>51</v>
      </c>
      <c r="B47" s="81">
        <v>24.6</v>
      </c>
      <c r="C47" s="82">
        <v>23.4</v>
      </c>
      <c r="D47" s="82">
        <v>8.9</v>
      </c>
      <c r="E47" s="82">
        <v>8.9</v>
      </c>
      <c r="F47" s="82">
        <v>44.2</v>
      </c>
      <c r="G47" s="82">
        <v>49.4</v>
      </c>
      <c r="H47" s="92" t="s">
        <v>38</v>
      </c>
      <c r="I47" s="92" t="s">
        <v>38</v>
      </c>
      <c r="J47" s="92" t="s">
        <v>38</v>
      </c>
      <c r="K47" s="92" t="s">
        <v>38</v>
      </c>
      <c r="L47" s="82">
        <v>85.8</v>
      </c>
      <c r="M47" s="82">
        <v>92.3</v>
      </c>
      <c r="N47" s="92" t="s">
        <v>38</v>
      </c>
      <c r="O47" s="92" t="s">
        <v>38</v>
      </c>
      <c r="P47" s="91" t="s">
        <v>38</v>
      </c>
      <c r="Q47" s="92" t="s">
        <v>38</v>
      </c>
      <c r="R47" s="92" t="s">
        <v>38</v>
      </c>
      <c r="S47" s="92" t="s">
        <v>38</v>
      </c>
      <c r="T47" s="92" t="s">
        <v>38</v>
      </c>
      <c r="U47" s="92" t="s">
        <v>38</v>
      </c>
      <c r="V47" s="92" t="s">
        <v>38</v>
      </c>
      <c r="W47" s="92" t="s">
        <v>38</v>
      </c>
      <c r="X47" s="82">
        <v>7.7</v>
      </c>
      <c r="Y47" s="82">
        <v>7.9</v>
      </c>
      <c r="Z47" s="86"/>
      <c r="AA47" s="87">
        <v>0.92</v>
      </c>
      <c r="AB47" s="86"/>
      <c r="AC47" s="88"/>
    </row>
    <row r="48" spans="1:30" hidden="1">
      <c r="A48" s="36" t="s">
        <v>52</v>
      </c>
      <c r="B48" s="81">
        <v>21.9</v>
      </c>
      <c r="C48" s="82">
        <v>21.5</v>
      </c>
      <c r="D48" s="82">
        <v>9</v>
      </c>
      <c r="E48" s="82">
        <v>8.9</v>
      </c>
      <c r="F48" s="82">
        <v>46.9</v>
      </c>
      <c r="G48" s="82">
        <v>48.9</v>
      </c>
      <c r="H48" s="92" t="s">
        <v>38</v>
      </c>
      <c r="I48" s="92" t="s">
        <v>38</v>
      </c>
      <c r="J48" s="92" t="s">
        <v>38</v>
      </c>
      <c r="K48" s="92" t="s">
        <v>38</v>
      </c>
      <c r="L48" s="82">
        <v>82</v>
      </c>
      <c r="M48" s="82">
        <v>93.8</v>
      </c>
      <c r="N48" s="92" t="s">
        <v>38</v>
      </c>
      <c r="O48" s="92" t="s">
        <v>38</v>
      </c>
      <c r="P48" s="91" t="s">
        <v>38</v>
      </c>
      <c r="Q48" s="92" t="s">
        <v>38</v>
      </c>
      <c r="R48" s="92" t="s">
        <v>38</v>
      </c>
      <c r="S48" s="92" t="s">
        <v>38</v>
      </c>
      <c r="T48" s="92" t="s">
        <v>38</v>
      </c>
      <c r="U48" s="92" t="s">
        <v>38</v>
      </c>
      <c r="V48" s="92" t="s">
        <v>38</v>
      </c>
      <c r="W48" s="92" t="s">
        <v>38</v>
      </c>
      <c r="X48" s="82">
        <v>7.3</v>
      </c>
      <c r="Y48" s="82">
        <v>7.8</v>
      </c>
      <c r="Z48" s="86"/>
      <c r="AA48" s="87">
        <v>0.86</v>
      </c>
      <c r="AB48" s="86"/>
      <c r="AC48" s="88"/>
    </row>
    <row r="49" spans="1:29" hidden="1">
      <c r="A49" s="36" t="s">
        <v>53</v>
      </c>
      <c r="B49" s="81">
        <v>20.100000000000001</v>
      </c>
      <c r="C49" s="82">
        <v>20</v>
      </c>
      <c r="D49" s="82">
        <v>8.5</v>
      </c>
      <c r="E49" s="82">
        <v>8.1999999999999993</v>
      </c>
      <c r="F49" s="82">
        <v>44.2</v>
      </c>
      <c r="G49" s="82">
        <v>44.7</v>
      </c>
      <c r="H49" s="92" t="s">
        <v>38</v>
      </c>
      <c r="I49" s="92" t="s">
        <v>38</v>
      </c>
      <c r="J49" s="92" t="s">
        <v>38</v>
      </c>
      <c r="K49" s="92" t="s">
        <v>38</v>
      </c>
      <c r="L49" s="82">
        <v>88.3</v>
      </c>
      <c r="M49" s="82">
        <v>95.8</v>
      </c>
      <c r="N49" s="92" t="s">
        <v>38</v>
      </c>
      <c r="O49" s="92" t="s">
        <v>38</v>
      </c>
      <c r="P49" s="91" t="s">
        <v>38</v>
      </c>
      <c r="Q49" s="92" t="s">
        <v>38</v>
      </c>
      <c r="R49" s="92" t="s">
        <v>38</v>
      </c>
      <c r="S49" s="92" t="s">
        <v>38</v>
      </c>
      <c r="T49" s="92" t="s">
        <v>38</v>
      </c>
      <c r="U49" s="92" t="s">
        <v>38</v>
      </c>
      <c r="V49" s="92" t="s">
        <v>38</v>
      </c>
      <c r="W49" s="92" t="s">
        <v>38</v>
      </c>
      <c r="X49" s="82">
        <v>7.6</v>
      </c>
      <c r="Y49" s="82">
        <v>7.9</v>
      </c>
      <c r="Z49" s="86"/>
      <c r="AA49" s="87">
        <v>0.87</v>
      </c>
      <c r="AB49" s="86"/>
      <c r="AC49" s="88"/>
    </row>
    <row r="50" spans="1:29">
      <c r="A50" s="36" t="s">
        <v>138</v>
      </c>
      <c r="B50" s="81">
        <v>19.899999999999999</v>
      </c>
      <c r="C50" s="82">
        <v>19.399999999999999</v>
      </c>
      <c r="D50" s="82">
        <v>8.1999999999999993</v>
      </c>
      <c r="E50" s="82">
        <v>7.8</v>
      </c>
      <c r="F50" s="82">
        <v>41</v>
      </c>
      <c r="G50" s="82">
        <v>39.799999999999997</v>
      </c>
      <c r="H50" s="82" t="s">
        <v>139</v>
      </c>
      <c r="I50" s="82" t="s">
        <v>140</v>
      </c>
      <c r="J50" s="82" t="s">
        <v>141</v>
      </c>
      <c r="K50" s="82" t="s">
        <v>141</v>
      </c>
      <c r="L50" s="82">
        <v>85.5</v>
      </c>
      <c r="M50" s="92" t="s">
        <v>38</v>
      </c>
      <c r="N50" s="82" t="s">
        <v>123</v>
      </c>
      <c r="O50" s="95" t="s">
        <v>142</v>
      </c>
      <c r="P50" s="81" t="s">
        <v>143</v>
      </c>
      <c r="Q50" s="82" t="s">
        <v>144</v>
      </c>
      <c r="R50" s="92" t="s">
        <v>38</v>
      </c>
      <c r="S50" s="92" t="s">
        <v>38</v>
      </c>
      <c r="T50" s="92" t="s">
        <v>38</v>
      </c>
      <c r="U50" s="92" t="s">
        <v>38</v>
      </c>
      <c r="V50" s="92" t="s">
        <v>38</v>
      </c>
      <c r="W50" s="82" t="s">
        <v>145</v>
      </c>
      <c r="X50" s="82">
        <v>7.6</v>
      </c>
      <c r="Y50" s="82">
        <v>8</v>
      </c>
      <c r="Z50" s="87">
        <v>1.01</v>
      </c>
      <c r="AA50" s="87">
        <v>0.84</v>
      </c>
      <c r="AB50" s="87">
        <v>2.5299999999999998</v>
      </c>
      <c r="AC50" s="96">
        <v>2.37</v>
      </c>
    </row>
    <row r="51" spans="1:29" hidden="1">
      <c r="A51" s="36" t="s">
        <v>146</v>
      </c>
      <c r="B51" s="81">
        <v>18.899999999999999</v>
      </c>
      <c r="C51" s="82">
        <v>18.399999999999999</v>
      </c>
      <c r="D51" s="82">
        <v>8.4</v>
      </c>
      <c r="E51" s="82">
        <v>8</v>
      </c>
      <c r="F51" s="82">
        <v>41.1</v>
      </c>
      <c r="G51" s="92" t="s">
        <v>38</v>
      </c>
      <c r="H51" s="92" t="s">
        <v>38</v>
      </c>
      <c r="I51" s="92" t="s">
        <v>38</v>
      </c>
      <c r="J51" s="92" t="s">
        <v>38</v>
      </c>
      <c r="K51" s="92" t="s">
        <v>38</v>
      </c>
      <c r="L51" s="82">
        <v>92.4</v>
      </c>
      <c r="M51" s="92" t="s">
        <v>38</v>
      </c>
      <c r="N51" s="92" t="s">
        <v>38</v>
      </c>
      <c r="O51" s="92" t="s">
        <v>38</v>
      </c>
      <c r="P51" s="92" t="s">
        <v>38</v>
      </c>
      <c r="Q51" s="92" t="s">
        <v>38</v>
      </c>
      <c r="R51" s="92" t="s">
        <v>38</v>
      </c>
      <c r="S51" s="92" t="s">
        <v>38</v>
      </c>
      <c r="T51" s="92" t="s">
        <v>38</v>
      </c>
      <c r="U51" s="92" t="s">
        <v>38</v>
      </c>
      <c r="V51" s="92" t="s">
        <v>38</v>
      </c>
      <c r="W51" s="92" t="s">
        <v>38</v>
      </c>
      <c r="X51" s="82">
        <v>7.7</v>
      </c>
      <c r="Y51" s="82">
        <v>7.9</v>
      </c>
      <c r="Z51" s="86"/>
      <c r="AA51" s="87">
        <v>0.8</v>
      </c>
      <c r="AB51" s="86"/>
      <c r="AC51" s="88"/>
    </row>
    <row r="52" spans="1:29" hidden="1">
      <c r="A52" s="36" t="s">
        <v>147</v>
      </c>
      <c r="B52" s="81">
        <v>17.2</v>
      </c>
      <c r="C52" s="82">
        <v>17.2</v>
      </c>
      <c r="D52" s="82">
        <v>8.6999999999999993</v>
      </c>
      <c r="E52" s="82">
        <v>8.3000000000000007</v>
      </c>
      <c r="F52" s="82">
        <v>39.200000000000003</v>
      </c>
      <c r="G52" s="92" t="s">
        <v>38</v>
      </c>
      <c r="H52" s="92" t="s">
        <v>38</v>
      </c>
      <c r="I52" s="92" t="s">
        <v>38</v>
      </c>
      <c r="J52" s="92" t="s">
        <v>38</v>
      </c>
      <c r="K52" s="92" t="s">
        <v>38</v>
      </c>
      <c r="L52" s="82">
        <v>99.5</v>
      </c>
      <c r="M52" s="92" t="s">
        <v>38</v>
      </c>
      <c r="N52" s="92" t="s">
        <v>38</v>
      </c>
      <c r="O52" s="92" t="s">
        <v>38</v>
      </c>
      <c r="P52" s="92" t="s">
        <v>38</v>
      </c>
      <c r="Q52" s="92" t="s">
        <v>38</v>
      </c>
      <c r="R52" s="92" t="s">
        <v>38</v>
      </c>
      <c r="S52" s="92" t="s">
        <v>38</v>
      </c>
      <c r="T52" s="92" t="s">
        <v>38</v>
      </c>
      <c r="U52" s="92" t="s">
        <v>38</v>
      </c>
      <c r="V52" s="92" t="s">
        <v>38</v>
      </c>
      <c r="W52" s="92" t="s">
        <v>38</v>
      </c>
      <c r="X52" s="82">
        <v>7.9</v>
      </c>
      <c r="Y52" s="82">
        <v>8.5</v>
      </c>
      <c r="Z52" s="86"/>
      <c r="AA52" s="87">
        <v>0.79</v>
      </c>
      <c r="AB52" s="86"/>
      <c r="AC52" s="88"/>
    </row>
    <row r="53" spans="1:29" hidden="1">
      <c r="A53" s="36" t="s">
        <v>148</v>
      </c>
      <c r="B53" s="81">
        <v>18.100000000000001</v>
      </c>
      <c r="C53" s="82">
        <v>18</v>
      </c>
      <c r="D53" s="82">
        <v>8.1999999999999993</v>
      </c>
      <c r="E53" s="82">
        <v>7.4</v>
      </c>
      <c r="F53" s="82">
        <v>35.4</v>
      </c>
      <c r="G53" s="92" t="s">
        <v>38</v>
      </c>
      <c r="H53" s="92" t="s">
        <v>38</v>
      </c>
      <c r="I53" s="92" t="s">
        <v>38</v>
      </c>
      <c r="J53" s="92" t="s">
        <v>38</v>
      </c>
      <c r="K53" s="92" t="s">
        <v>38</v>
      </c>
      <c r="L53" s="82">
        <v>96.7</v>
      </c>
      <c r="M53" s="92" t="s">
        <v>38</v>
      </c>
      <c r="N53" s="92" t="s">
        <v>38</v>
      </c>
      <c r="O53" s="92" t="s">
        <v>38</v>
      </c>
      <c r="P53" s="92" t="s">
        <v>38</v>
      </c>
      <c r="Q53" s="92" t="s">
        <v>38</v>
      </c>
      <c r="R53" s="92" t="s">
        <v>38</v>
      </c>
      <c r="S53" s="92" t="s">
        <v>38</v>
      </c>
      <c r="T53" s="92" t="s">
        <v>38</v>
      </c>
      <c r="U53" s="92" t="s">
        <v>38</v>
      </c>
      <c r="V53" s="92" t="s">
        <v>38</v>
      </c>
      <c r="W53" s="92" t="s">
        <v>38</v>
      </c>
      <c r="X53" s="82">
        <v>8.3000000000000007</v>
      </c>
      <c r="Y53" s="82">
        <v>9</v>
      </c>
      <c r="Z53" s="86"/>
      <c r="AA53" s="87">
        <v>0.8</v>
      </c>
      <c r="AB53" s="86"/>
      <c r="AC53" s="88"/>
    </row>
    <row r="54" spans="1:29" hidden="1">
      <c r="A54" s="36" t="s">
        <v>149</v>
      </c>
      <c r="B54" s="81">
        <v>17.399999999999999</v>
      </c>
      <c r="C54" s="82">
        <v>17.5</v>
      </c>
      <c r="D54" s="82">
        <v>8</v>
      </c>
      <c r="E54" s="82">
        <v>7.4</v>
      </c>
      <c r="F54" s="82">
        <v>32.5</v>
      </c>
      <c r="G54" s="92" t="s">
        <v>38</v>
      </c>
      <c r="H54" s="92" t="s">
        <v>38</v>
      </c>
      <c r="I54" s="92" t="s">
        <v>38</v>
      </c>
      <c r="J54" s="92" t="s">
        <v>38</v>
      </c>
      <c r="K54" s="92" t="s">
        <v>38</v>
      </c>
      <c r="L54" s="82">
        <v>101.4</v>
      </c>
      <c r="M54" s="92" t="s">
        <v>38</v>
      </c>
      <c r="N54" s="92" t="s">
        <v>38</v>
      </c>
      <c r="O54" s="92" t="s">
        <v>38</v>
      </c>
      <c r="P54" s="92" t="s">
        <v>38</v>
      </c>
      <c r="Q54" s="92" t="s">
        <v>38</v>
      </c>
      <c r="R54" s="92" t="s">
        <v>38</v>
      </c>
      <c r="S54" s="92" t="s">
        <v>38</v>
      </c>
      <c r="T54" s="92" t="s">
        <v>38</v>
      </c>
      <c r="U54" s="92" t="s">
        <v>38</v>
      </c>
      <c r="V54" s="92" t="s">
        <v>38</v>
      </c>
      <c r="W54" s="92" t="s">
        <v>38</v>
      </c>
      <c r="X54" s="82">
        <v>8.1999999999999993</v>
      </c>
      <c r="Y54" s="82">
        <v>9.1</v>
      </c>
      <c r="Z54" s="86"/>
      <c r="AA54" s="87">
        <v>0.78</v>
      </c>
      <c r="AB54" s="86"/>
      <c r="AC54" s="88"/>
    </row>
    <row r="55" spans="1:29">
      <c r="A55" s="36" t="s">
        <v>150</v>
      </c>
      <c r="B55" s="81">
        <v>16.8</v>
      </c>
      <c r="C55" s="82">
        <v>17.2</v>
      </c>
      <c r="D55" s="82">
        <v>8.5</v>
      </c>
      <c r="E55" s="82">
        <v>7.6</v>
      </c>
      <c r="F55" s="82">
        <v>33.299999999999997</v>
      </c>
      <c r="G55" s="82">
        <v>30.7</v>
      </c>
      <c r="H55" s="82">
        <v>22</v>
      </c>
      <c r="I55" s="82">
        <v>17</v>
      </c>
      <c r="J55" s="82">
        <v>8.1</v>
      </c>
      <c r="K55" s="82">
        <v>9.6</v>
      </c>
      <c r="L55" s="82">
        <v>100</v>
      </c>
      <c r="M55" s="82">
        <v>100.4</v>
      </c>
      <c r="N55" s="82">
        <v>46.3</v>
      </c>
      <c r="O55" s="95">
        <v>52.3</v>
      </c>
      <c r="P55" s="81">
        <v>53.2</v>
      </c>
      <c r="Q55" s="82">
        <v>48.1</v>
      </c>
      <c r="R55" s="92" t="s">
        <v>38</v>
      </c>
      <c r="S55" s="92" t="s">
        <v>38</v>
      </c>
      <c r="T55" s="92" t="s">
        <v>38</v>
      </c>
      <c r="U55" s="92" t="s">
        <v>38</v>
      </c>
      <c r="V55" s="92" t="s">
        <v>38</v>
      </c>
      <c r="W55" s="82">
        <v>10.6</v>
      </c>
      <c r="X55" s="82">
        <v>8.8000000000000007</v>
      </c>
      <c r="Y55" s="82">
        <v>9.3000000000000007</v>
      </c>
      <c r="Z55" s="87">
        <v>0.85</v>
      </c>
      <c r="AA55" s="87">
        <v>0.74</v>
      </c>
      <c r="AB55" s="87">
        <v>2.1</v>
      </c>
      <c r="AC55" s="96">
        <v>2</v>
      </c>
    </row>
    <row r="56" spans="1:29" s="46" customFormat="1" ht="25.15" hidden="1" customHeight="1">
      <c r="A56" s="40" t="s">
        <v>60</v>
      </c>
      <c r="B56" s="97">
        <v>15.9</v>
      </c>
      <c r="C56" s="98">
        <v>16.899999999999999</v>
      </c>
      <c r="D56" s="98">
        <v>7.4</v>
      </c>
      <c r="E56" s="98">
        <v>7.4</v>
      </c>
      <c r="F56" s="98">
        <v>30.8</v>
      </c>
      <c r="G56" s="98">
        <v>28.6</v>
      </c>
      <c r="H56" s="98">
        <v>20.8</v>
      </c>
      <c r="I56" s="98">
        <v>16.5</v>
      </c>
      <c r="J56" s="98">
        <v>7.7</v>
      </c>
      <c r="K56" s="98">
        <v>9.5</v>
      </c>
      <c r="L56" s="98">
        <v>98.2</v>
      </c>
      <c r="M56" s="98">
        <v>101.7</v>
      </c>
      <c r="N56" s="98">
        <v>45.7</v>
      </c>
      <c r="O56" s="99">
        <v>54.3</v>
      </c>
      <c r="P56" s="97">
        <v>56</v>
      </c>
      <c r="Q56" s="98">
        <v>47.4</v>
      </c>
      <c r="R56" s="100" t="s">
        <v>38</v>
      </c>
      <c r="S56" s="100" t="s">
        <v>38</v>
      </c>
      <c r="T56" s="100" t="s">
        <v>38</v>
      </c>
      <c r="U56" s="100" t="s">
        <v>38</v>
      </c>
      <c r="V56" s="100" t="s">
        <v>38</v>
      </c>
      <c r="W56" s="98">
        <v>10.6</v>
      </c>
      <c r="X56" s="98">
        <v>8.1</v>
      </c>
      <c r="Y56" s="98">
        <v>9.4</v>
      </c>
      <c r="Z56" s="101">
        <v>0.85</v>
      </c>
      <c r="AA56" s="101">
        <v>0.74</v>
      </c>
      <c r="AB56" s="100" t="s">
        <v>38</v>
      </c>
      <c r="AC56" s="102">
        <v>1.96</v>
      </c>
    </row>
    <row r="57" spans="1:29" hidden="1">
      <c r="A57" s="36" t="s">
        <v>61</v>
      </c>
      <c r="B57" s="81">
        <v>15.7</v>
      </c>
      <c r="C57" s="82">
        <v>17</v>
      </c>
      <c r="D57" s="82">
        <v>7.5</v>
      </c>
      <c r="E57" s="82">
        <v>7.5</v>
      </c>
      <c r="F57" s="82">
        <v>28.5</v>
      </c>
      <c r="G57" s="82">
        <v>26.4</v>
      </c>
      <c r="H57" s="82">
        <v>19.2</v>
      </c>
      <c r="I57" s="82">
        <v>15.3</v>
      </c>
      <c r="J57" s="82">
        <v>7.1</v>
      </c>
      <c r="K57" s="82">
        <v>9.5</v>
      </c>
      <c r="L57" s="82">
        <v>98.7</v>
      </c>
      <c r="M57" s="82">
        <v>98.8</v>
      </c>
      <c r="N57" s="82">
        <v>48.3</v>
      </c>
      <c r="O57" s="95">
        <v>54.2</v>
      </c>
      <c r="P57" s="81">
        <v>5.3</v>
      </c>
      <c r="Q57" s="82">
        <v>44.6</v>
      </c>
      <c r="R57" s="92" t="s">
        <v>38</v>
      </c>
      <c r="S57" s="92" t="s">
        <v>38</v>
      </c>
      <c r="T57" s="92" t="s">
        <v>38</v>
      </c>
      <c r="U57" s="92" t="s">
        <v>38</v>
      </c>
      <c r="V57" s="92" t="s">
        <v>38</v>
      </c>
      <c r="W57" s="82">
        <v>10</v>
      </c>
      <c r="X57" s="82">
        <v>8.1999999999999993</v>
      </c>
      <c r="Y57" s="82">
        <v>9.8000000000000007</v>
      </c>
      <c r="Z57" s="87">
        <v>0.85</v>
      </c>
      <c r="AA57" s="87">
        <v>0.75</v>
      </c>
      <c r="AB57" s="92" t="s">
        <v>38</v>
      </c>
      <c r="AC57" s="96">
        <v>1.98</v>
      </c>
    </row>
    <row r="58" spans="1:29" hidden="1">
      <c r="A58" s="36" t="s">
        <v>62</v>
      </c>
      <c r="B58" s="81">
        <v>15.8</v>
      </c>
      <c r="C58" s="82">
        <v>17.3</v>
      </c>
      <c r="D58" s="82">
        <v>7</v>
      </c>
      <c r="E58" s="82">
        <v>7</v>
      </c>
      <c r="F58" s="82">
        <v>26.5</v>
      </c>
      <c r="G58" s="82">
        <v>23.2</v>
      </c>
      <c r="H58" s="82">
        <v>18.100000000000001</v>
      </c>
      <c r="I58" s="82">
        <v>13.8</v>
      </c>
      <c r="J58" s="82">
        <v>7.5</v>
      </c>
      <c r="K58" s="82">
        <v>10.3</v>
      </c>
      <c r="L58" s="82">
        <v>97.2</v>
      </c>
      <c r="M58" s="82">
        <v>95.6</v>
      </c>
      <c r="N58" s="82">
        <v>48.9</v>
      </c>
      <c r="O58" s="95">
        <v>53.3</v>
      </c>
      <c r="P58" s="81">
        <v>48.3</v>
      </c>
      <c r="Q58" s="82">
        <v>42.4</v>
      </c>
      <c r="R58" s="92" t="s">
        <v>38</v>
      </c>
      <c r="S58" s="92" t="s">
        <v>38</v>
      </c>
      <c r="T58" s="92" t="s">
        <v>38</v>
      </c>
      <c r="U58" s="92" t="s">
        <v>38</v>
      </c>
      <c r="V58" s="92" t="s">
        <v>38</v>
      </c>
      <c r="W58" s="82">
        <v>9.1999999999999993</v>
      </c>
      <c r="X58" s="82">
        <v>8.14</v>
      </c>
      <c r="Y58" s="82">
        <v>9.6999999999999993</v>
      </c>
      <c r="Z58" s="87">
        <v>0.78</v>
      </c>
      <c r="AA58" s="87">
        <v>0.73</v>
      </c>
      <c r="AB58" s="92" t="s">
        <v>38</v>
      </c>
      <c r="AC58" s="96">
        <v>2</v>
      </c>
    </row>
    <row r="59" spans="1:29" hidden="1">
      <c r="A59" s="36" t="s">
        <v>63</v>
      </c>
      <c r="B59" s="81">
        <v>16.3</v>
      </c>
      <c r="C59" s="82">
        <v>17.7</v>
      </c>
      <c r="D59" s="82">
        <v>6.9</v>
      </c>
      <c r="E59" s="82">
        <v>6.9</v>
      </c>
      <c r="F59" s="82">
        <v>22.4</v>
      </c>
      <c r="G59" s="82">
        <v>20.399999999999999</v>
      </c>
      <c r="H59" s="82">
        <v>15.2</v>
      </c>
      <c r="I59" s="82">
        <v>12.4</v>
      </c>
      <c r="J59" s="82">
        <v>8.1</v>
      </c>
      <c r="K59" s="82">
        <v>10.7</v>
      </c>
      <c r="L59" s="82">
        <v>86.1</v>
      </c>
      <c r="M59" s="82">
        <v>89.2</v>
      </c>
      <c r="N59" s="82">
        <v>45.9</v>
      </c>
      <c r="O59" s="95">
        <v>51.7</v>
      </c>
      <c r="P59" s="81">
        <v>40.200000000000003</v>
      </c>
      <c r="Q59" s="82">
        <v>37.5</v>
      </c>
      <c r="R59" s="92" t="s">
        <v>38</v>
      </c>
      <c r="S59" s="92" t="s">
        <v>38</v>
      </c>
      <c r="T59" s="92" t="s">
        <v>38</v>
      </c>
      <c r="U59" s="92" t="s">
        <v>38</v>
      </c>
      <c r="V59" s="92" t="s">
        <v>38</v>
      </c>
      <c r="W59" s="82">
        <v>8.5</v>
      </c>
      <c r="X59" s="82">
        <v>8.3000000000000007</v>
      </c>
      <c r="Y59" s="82">
        <v>9.9</v>
      </c>
      <c r="Z59" s="87">
        <v>0.87</v>
      </c>
      <c r="AA59" s="87">
        <v>0.74</v>
      </c>
      <c r="AB59" s="92" t="s">
        <v>38</v>
      </c>
      <c r="AC59" s="96">
        <v>2.0499999999999998</v>
      </c>
    </row>
    <row r="60" spans="1:29">
      <c r="A60" s="36" t="s">
        <v>64</v>
      </c>
      <c r="B60" s="81">
        <v>16.899999999999999</v>
      </c>
      <c r="C60" s="82">
        <v>18.600000000000001</v>
      </c>
      <c r="D60" s="82">
        <v>7.1</v>
      </c>
      <c r="E60" s="82">
        <v>7.1</v>
      </c>
      <c r="F60" s="82">
        <v>19.7</v>
      </c>
      <c r="G60" s="82">
        <v>18.5</v>
      </c>
      <c r="H60" s="82">
        <v>12.8</v>
      </c>
      <c r="I60" s="82">
        <v>11.7</v>
      </c>
      <c r="J60" s="82">
        <v>8.3000000000000007</v>
      </c>
      <c r="K60" s="82">
        <v>11.4</v>
      </c>
      <c r="L60" s="82">
        <v>81.099999999999994</v>
      </c>
      <c r="M60" s="82">
        <v>81.400000000000006</v>
      </c>
      <c r="N60" s="82">
        <v>43.2</v>
      </c>
      <c r="O60" s="95">
        <v>47.6</v>
      </c>
      <c r="P60" s="81">
        <v>37.9</v>
      </c>
      <c r="Q60" s="82">
        <v>33.799999999999997</v>
      </c>
      <c r="R60" s="92" t="s">
        <v>38</v>
      </c>
      <c r="S60" s="92" t="s">
        <v>151</v>
      </c>
      <c r="T60" s="92" t="s">
        <v>38</v>
      </c>
      <c r="U60" s="92" t="s">
        <v>38</v>
      </c>
      <c r="V60" s="92" t="s">
        <v>38</v>
      </c>
      <c r="W60" s="82">
        <v>8.1999999999999993</v>
      </c>
      <c r="X60" s="82">
        <v>7.7</v>
      </c>
      <c r="Y60" s="82">
        <v>9.6999999999999993</v>
      </c>
      <c r="Z60" s="87">
        <v>0.9</v>
      </c>
      <c r="AA60" s="87">
        <v>0.79</v>
      </c>
      <c r="AB60" s="87">
        <v>2.2000000000000002</v>
      </c>
      <c r="AC60" s="96">
        <v>2.14</v>
      </c>
    </row>
    <row r="61" spans="1:29" s="46" customFormat="1" ht="25.15" hidden="1" customHeight="1">
      <c r="A61" s="40" t="s">
        <v>65</v>
      </c>
      <c r="B61" s="97">
        <v>11.2</v>
      </c>
      <c r="C61" s="98">
        <v>13.7</v>
      </c>
      <c r="D61" s="98">
        <v>6.8</v>
      </c>
      <c r="E61" s="98">
        <v>6.8</v>
      </c>
      <c r="F61" s="98">
        <v>22.6</v>
      </c>
      <c r="G61" s="98">
        <v>19.3</v>
      </c>
      <c r="H61" s="98">
        <v>14</v>
      </c>
      <c r="I61" s="98">
        <v>12</v>
      </c>
      <c r="J61" s="98">
        <v>2.9</v>
      </c>
      <c r="K61" s="98">
        <v>7</v>
      </c>
      <c r="L61" s="98">
        <v>105.9</v>
      </c>
      <c r="M61" s="98">
        <v>98.2</v>
      </c>
      <c r="N61" s="98">
        <v>51.3</v>
      </c>
      <c r="O61" s="99">
        <v>55.2</v>
      </c>
      <c r="P61" s="97">
        <v>54.6</v>
      </c>
      <c r="Q61" s="98">
        <v>43.1</v>
      </c>
      <c r="R61" s="100" t="s">
        <v>38</v>
      </c>
      <c r="S61" s="100" t="s">
        <v>38</v>
      </c>
      <c r="T61" s="100" t="s">
        <v>38</v>
      </c>
      <c r="U61" s="100" t="s">
        <v>38</v>
      </c>
      <c r="V61" s="100" t="s">
        <v>38</v>
      </c>
      <c r="W61" s="98">
        <v>8.6</v>
      </c>
      <c r="X61" s="98">
        <v>7.6</v>
      </c>
      <c r="Y61" s="98">
        <v>9.5</v>
      </c>
      <c r="Z61" s="101">
        <v>0.86</v>
      </c>
      <c r="AA61" s="101">
        <v>0.8</v>
      </c>
      <c r="AB61" s="100" t="s">
        <v>38</v>
      </c>
      <c r="AC61" s="102">
        <v>1.58</v>
      </c>
    </row>
    <row r="62" spans="1:29" hidden="1">
      <c r="A62" s="36" t="s">
        <v>66</v>
      </c>
      <c r="B62" s="81">
        <v>16.899999999999999</v>
      </c>
      <c r="C62" s="82">
        <v>19.399999999999999</v>
      </c>
      <c r="D62" s="82">
        <v>6.8</v>
      </c>
      <c r="E62" s="82">
        <v>6.8</v>
      </c>
      <c r="F62" s="82">
        <v>17.399999999999999</v>
      </c>
      <c r="G62" s="82">
        <v>14.9</v>
      </c>
      <c r="H62" s="82">
        <v>11.8</v>
      </c>
      <c r="I62" s="82">
        <v>9.9</v>
      </c>
      <c r="J62" s="82">
        <v>8.5</v>
      </c>
      <c r="K62" s="82">
        <v>12.7</v>
      </c>
      <c r="L62" s="82">
        <v>72.400000000000006</v>
      </c>
      <c r="M62" s="82">
        <v>71.599999999999994</v>
      </c>
      <c r="N62" s="82">
        <v>40.4</v>
      </c>
      <c r="O62" s="95">
        <v>43.6</v>
      </c>
      <c r="P62" s="81">
        <v>32.1</v>
      </c>
      <c r="Q62" s="82">
        <v>28</v>
      </c>
      <c r="R62" s="92" t="s">
        <v>38</v>
      </c>
      <c r="S62" s="92" t="s">
        <v>38</v>
      </c>
      <c r="T62" s="92" t="s">
        <v>38</v>
      </c>
      <c r="U62" s="92" t="s">
        <v>38</v>
      </c>
      <c r="V62" s="92" t="s">
        <v>38</v>
      </c>
      <c r="W62" s="82">
        <v>7.3</v>
      </c>
      <c r="X62" s="82">
        <v>8</v>
      </c>
      <c r="Y62" s="82">
        <v>9.6</v>
      </c>
      <c r="Z62" s="87">
        <v>0.94</v>
      </c>
      <c r="AA62" s="87">
        <v>0.84</v>
      </c>
      <c r="AB62" s="92" t="s">
        <v>38</v>
      </c>
      <c r="AC62" s="96">
        <v>2.23</v>
      </c>
    </row>
    <row r="63" spans="1:29" hidden="1">
      <c r="A63" s="36" t="s">
        <v>20</v>
      </c>
      <c r="B63" s="81">
        <v>16.2</v>
      </c>
      <c r="C63" s="82">
        <v>18.600000000000001</v>
      </c>
      <c r="D63" s="82">
        <v>8.3000000000000007</v>
      </c>
      <c r="E63" s="82">
        <v>6.8</v>
      </c>
      <c r="F63" s="82">
        <v>15.9</v>
      </c>
      <c r="G63" s="82">
        <v>15.3</v>
      </c>
      <c r="H63" s="82">
        <v>9.8000000000000007</v>
      </c>
      <c r="I63" s="82">
        <v>9.8000000000000007</v>
      </c>
      <c r="J63" s="82">
        <v>7.9</v>
      </c>
      <c r="K63" s="82">
        <v>11.8</v>
      </c>
      <c r="L63" s="82">
        <v>75.2</v>
      </c>
      <c r="M63" s="82">
        <v>71.099999999999994</v>
      </c>
      <c r="N63" s="82">
        <v>43.1</v>
      </c>
      <c r="O63" s="95">
        <v>43.4</v>
      </c>
      <c r="P63" s="81">
        <v>32.200000000000003</v>
      </c>
      <c r="Q63" s="82">
        <v>27.7</v>
      </c>
      <c r="R63" s="92" t="s">
        <v>38</v>
      </c>
      <c r="S63" s="92" t="s">
        <v>38</v>
      </c>
      <c r="T63" s="92" t="s">
        <v>38</v>
      </c>
      <c r="U63" s="92" t="s">
        <v>38</v>
      </c>
      <c r="V63" s="92" t="s">
        <v>38</v>
      </c>
      <c r="W63" s="82">
        <v>7.3</v>
      </c>
      <c r="X63" s="82">
        <v>8</v>
      </c>
      <c r="Y63" s="82">
        <v>9.5</v>
      </c>
      <c r="Z63" s="87">
        <v>0.98</v>
      </c>
      <c r="AA63" s="87">
        <v>0.87</v>
      </c>
      <c r="AB63" s="92" t="s">
        <v>38</v>
      </c>
      <c r="AC63" s="96">
        <v>2.13</v>
      </c>
    </row>
    <row r="64" spans="1:29" hidden="1">
      <c r="A64" s="36" t="s">
        <v>21</v>
      </c>
      <c r="B64" s="81">
        <v>16</v>
      </c>
      <c r="C64" s="82">
        <v>18.5</v>
      </c>
      <c r="D64" s="82">
        <v>8.4</v>
      </c>
      <c r="E64" s="82">
        <v>6.8</v>
      </c>
      <c r="F64" s="82">
        <v>14.7</v>
      </c>
      <c r="G64" s="82">
        <v>14.2</v>
      </c>
      <c r="H64" s="82">
        <v>9.6</v>
      </c>
      <c r="I64" s="82">
        <v>9.1</v>
      </c>
      <c r="J64" s="82">
        <v>7.5</v>
      </c>
      <c r="K64" s="82">
        <v>11.7</v>
      </c>
      <c r="L64" s="82">
        <v>70.2</v>
      </c>
      <c r="M64" s="82">
        <v>68.599999999999994</v>
      </c>
      <c r="N64" s="82">
        <v>39.6</v>
      </c>
      <c r="O64" s="95">
        <v>42.3</v>
      </c>
      <c r="P64" s="81">
        <v>30.6</v>
      </c>
      <c r="Q64" s="82">
        <v>26.3</v>
      </c>
      <c r="R64" s="92" t="s">
        <v>38</v>
      </c>
      <c r="S64" s="92" t="s">
        <v>38</v>
      </c>
      <c r="T64" s="92" t="s">
        <v>38</v>
      </c>
      <c r="U64" s="92" t="s">
        <v>38</v>
      </c>
      <c r="V64" s="92" t="s">
        <v>38</v>
      </c>
      <c r="W64" s="82">
        <v>6.8</v>
      </c>
      <c r="X64" s="82">
        <v>8.1999999999999993</v>
      </c>
      <c r="Y64" s="82">
        <v>9.6</v>
      </c>
      <c r="Z64" s="87">
        <v>0.95</v>
      </c>
      <c r="AA64" s="87">
        <v>0.89</v>
      </c>
      <c r="AB64" s="92" t="s">
        <v>38</v>
      </c>
      <c r="AC64" s="96">
        <v>2.13</v>
      </c>
    </row>
    <row r="65" spans="1:29">
      <c r="A65" s="36" t="s">
        <v>67</v>
      </c>
      <c r="B65" s="81">
        <v>16.2</v>
      </c>
      <c r="C65" s="82">
        <v>18.8</v>
      </c>
      <c r="D65" s="82">
        <v>8.6999999999999993</v>
      </c>
      <c r="E65" s="82">
        <v>6.9</v>
      </c>
      <c r="F65" s="82">
        <v>14.5</v>
      </c>
      <c r="G65" s="82">
        <v>13.1</v>
      </c>
      <c r="H65" s="82">
        <v>9.1999999999999993</v>
      </c>
      <c r="I65" s="82">
        <v>8.6999999999999993</v>
      </c>
      <c r="J65" s="82">
        <v>7.5</v>
      </c>
      <c r="K65" s="82">
        <v>11.8</v>
      </c>
      <c r="L65" s="82">
        <v>65.099999999999994</v>
      </c>
      <c r="M65" s="82">
        <v>65.3</v>
      </c>
      <c r="N65" s="82">
        <v>38.200000000000003</v>
      </c>
      <c r="O65" s="95">
        <v>40.6</v>
      </c>
      <c r="P65" s="81">
        <v>26.9</v>
      </c>
      <c r="Q65" s="82">
        <v>24.7</v>
      </c>
      <c r="R65" s="92" t="s">
        <v>38</v>
      </c>
      <c r="S65" s="92" t="s">
        <v>38</v>
      </c>
      <c r="T65" s="92" t="s">
        <v>38</v>
      </c>
      <c r="U65" s="92" t="s">
        <v>38</v>
      </c>
      <c r="V65" s="92" t="s">
        <v>38</v>
      </c>
      <c r="W65" s="82">
        <v>6.6</v>
      </c>
      <c r="X65" s="82">
        <v>8.4</v>
      </c>
      <c r="Y65" s="82">
        <v>10</v>
      </c>
      <c r="Z65" s="87">
        <v>1.02</v>
      </c>
      <c r="AA65" s="87">
        <v>0.93</v>
      </c>
      <c r="AB65" s="87">
        <v>2.02</v>
      </c>
      <c r="AC65" s="96">
        <v>2.13</v>
      </c>
    </row>
    <row r="66" spans="1:29" s="46" customFormat="1" ht="25.15" customHeight="1">
      <c r="A66" s="40" t="s">
        <v>68</v>
      </c>
      <c r="B66" s="97">
        <v>16.8</v>
      </c>
      <c r="C66" s="98">
        <v>19.2</v>
      </c>
      <c r="D66" s="98">
        <v>8.1</v>
      </c>
      <c r="E66" s="98">
        <v>6.6</v>
      </c>
      <c r="F66" s="98">
        <v>12.8</v>
      </c>
      <c r="G66" s="98">
        <v>12.4</v>
      </c>
      <c r="H66" s="98">
        <v>8.8000000000000007</v>
      </c>
      <c r="I66" s="98">
        <v>8.1999999999999993</v>
      </c>
      <c r="J66" s="98">
        <v>8.6999999999999993</v>
      </c>
      <c r="K66" s="98">
        <v>12.6</v>
      </c>
      <c r="L66" s="98">
        <v>61.1</v>
      </c>
      <c r="M66" s="98">
        <v>61.4</v>
      </c>
      <c r="N66" s="98">
        <v>38.200000000000003</v>
      </c>
      <c r="O66" s="99">
        <v>39.299999999999997</v>
      </c>
      <c r="P66" s="97">
        <v>22.9</v>
      </c>
      <c r="Q66" s="98">
        <v>22.1</v>
      </c>
      <c r="R66" s="100" t="s">
        <v>38</v>
      </c>
      <c r="S66" s="100" t="s">
        <v>38</v>
      </c>
      <c r="T66" s="100" t="s">
        <v>38</v>
      </c>
      <c r="U66" s="100" t="s">
        <v>38</v>
      </c>
      <c r="V66" s="100" t="s">
        <v>38</v>
      </c>
      <c r="W66" s="98">
        <v>6.3</v>
      </c>
      <c r="X66" s="98">
        <v>8.8000000000000007</v>
      </c>
      <c r="Y66" s="98">
        <v>10.5</v>
      </c>
      <c r="Z66" s="101">
        <v>1.08</v>
      </c>
      <c r="AA66" s="101">
        <v>0.99</v>
      </c>
      <c r="AB66" s="100" t="s">
        <v>38</v>
      </c>
      <c r="AC66" s="102">
        <v>2.16</v>
      </c>
    </row>
    <row r="67" spans="1:29">
      <c r="A67" s="36" t="s">
        <v>69</v>
      </c>
      <c r="B67" s="81">
        <v>16.899999999999999</v>
      </c>
      <c r="C67" s="82">
        <v>19.3</v>
      </c>
      <c r="D67" s="82">
        <v>8.3000000000000007</v>
      </c>
      <c r="E67" s="82">
        <v>6.5</v>
      </c>
      <c r="F67" s="82">
        <v>11.9</v>
      </c>
      <c r="G67" s="82">
        <v>11.7</v>
      </c>
      <c r="H67" s="82">
        <v>8</v>
      </c>
      <c r="I67" s="82">
        <v>7.8</v>
      </c>
      <c r="J67" s="82">
        <v>8.6999999999999993</v>
      </c>
      <c r="K67" s="82">
        <v>12.8</v>
      </c>
      <c r="L67" s="82">
        <v>58.9</v>
      </c>
      <c r="M67" s="82">
        <v>57.8</v>
      </c>
      <c r="N67" s="82">
        <v>36.799999999999997</v>
      </c>
      <c r="O67" s="95">
        <v>37.799999999999997</v>
      </c>
      <c r="P67" s="81">
        <v>22.1</v>
      </c>
      <c r="Q67" s="82">
        <v>20.100000000000001</v>
      </c>
      <c r="R67" s="92" t="s">
        <v>38</v>
      </c>
      <c r="S67" s="92" t="s">
        <v>38</v>
      </c>
      <c r="T67" s="92" t="s">
        <v>38</v>
      </c>
      <c r="U67" s="92" t="s">
        <v>38</v>
      </c>
      <c r="V67" s="92" t="s">
        <v>38</v>
      </c>
      <c r="W67" s="82">
        <v>6.1</v>
      </c>
      <c r="X67" s="82">
        <v>8.9</v>
      </c>
      <c r="Y67" s="82">
        <v>10.4</v>
      </c>
      <c r="Z67" s="87">
        <v>1.1299999999999999</v>
      </c>
      <c r="AA67" s="87">
        <v>1.02</v>
      </c>
      <c r="AB67" s="92" t="s">
        <v>38</v>
      </c>
      <c r="AC67" s="96">
        <v>2.14</v>
      </c>
    </row>
    <row r="68" spans="1:29">
      <c r="A68" s="36" t="s">
        <v>70</v>
      </c>
      <c r="B68" s="81">
        <v>17.2</v>
      </c>
      <c r="C68" s="82">
        <v>19.399999999999999</v>
      </c>
      <c r="D68" s="82">
        <v>8.4</v>
      </c>
      <c r="E68" s="82">
        <v>6.6</v>
      </c>
      <c r="F68" s="82">
        <v>11.5</v>
      </c>
      <c r="G68" s="82">
        <v>11.3</v>
      </c>
      <c r="H68" s="82">
        <v>7.3</v>
      </c>
      <c r="I68" s="82">
        <v>7.4</v>
      </c>
      <c r="J68" s="82">
        <v>8.8000000000000007</v>
      </c>
      <c r="K68" s="82">
        <v>12.8</v>
      </c>
      <c r="L68" s="82">
        <v>52.8</v>
      </c>
      <c r="M68" s="82">
        <v>52.6</v>
      </c>
      <c r="N68" s="82">
        <v>34.5</v>
      </c>
      <c r="O68" s="95">
        <v>35.6</v>
      </c>
      <c r="P68" s="81">
        <v>18.3</v>
      </c>
      <c r="Q68" s="82">
        <v>17</v>
      </c>
      <c r="R68" s="92" t="s">
        <v>38</v>
      </c>
      <c r="S68" s="92" t="s">
        <v>38</v>
      </c>
      <c r="T68" s="92" t="s">
        <v>38</v>
      </c>
      <c r="U68" s="92" t="s">
        <v>38</v>
      </c>
      <c r="V68" s="92" t="s">
        <v>38</v>
      </c>
      <c r="W68" s="82">
        <v>5.8</v>
      </c>
      <c r="X68" s="82">
        <v>8.8000000000000007</v>
      </c>
      <c r="Y68" s="82">
        <v>9.9</v>
      </c>
      <c r="Z68" s="87">
        <v>1.1499999999999999</v>
      </c>
      <c r="AA68" s="87">
        <v>1.04</v>
      </c>
      <c r="AB68" s="92" t="s">
        <v>38</v>
      </c>
      <c r="AC68" s="96">
        <v>2.14</v>
      </c>
    </row>
    <row r="69" spans="1:29">
      <c r="A69" s="36" t="s">
        <v>71</v>
      </c>
      <c r="B69" s="81">
        <v>17.100000000000001</v>
      </c>
      <c r="C69" s="82">
        <v>18.600000000000001</v>
      </c>
      <c r="D69" s="82">
        <v>8.3000000000000007</v>
      </c>
      <c r="E69" s="82">
        <v>6.5</v>
      </c>
      <c r="F69" s="82">
        <v>10.5</v>
      </c>
      <c r="G69" s="82">
        <v>10.8</v>
      </c>
      <c r="H69" s="82">
        <v>7.1</v>
      </c>
      <c r="I69" s="82">
        <v>7.1</v>
      </c>
      <c r="J69" s="82">
        <v>8.8000000000000007</v>
      </c>
      <c r="K69" s="82">
        <v>12.1</v>
      </c>
      <c r="L69" s="82">
        <v>54.3</v>
      </c>
      <c r="M69" s="82">
        <v>51.3</v>
      </c>
      <c r="N69" s="82">
        <v>35.1</v>
      </c>
      <c r="O69" s="95">
        <v>34.9</v>
      </c>
      <c r="P69" s="81">
        <v>19.2</v>
      </c>
      <c r="Q69" s="82">
        <v>16.399999999999999</v>
      </c>
      <c r="R69" s="92" t="s">
        <v>38</v>
      </c>
      <c r="S69" s="92" t="s">
        <v>38</v>
      </c>
      <c r="T69" s="92" t="s">
        <v>38</v>
      </c>
      <c r="U69" s="92" t="s">
        <v>38</v>
      </c>
      <c r="V69" s="92" t="s">
        <v>38</v>
      </c>
      <c r="W69" s="82">
        <v>5.6</v>
      </c>
      <c r="X69" s="82">
        <v>8.5</v>
      </c>
      <c r="Y69" s="82">
        <v>9.1</v>
      </c>
      <c r="Z69" s="87">
        <v>1.2</v>
      </c>
      <c r="AA69" s="87">
        <v>1.04</v>
      </c>
      <c r="AB69" s="87">
        <v>2.16</v>
      </c>
      <c r="AC69" s="96">
        <v>2.0499999999999998</v>
      </c>
    </row>
    <row r="70" spans="1:29">
      <c r="A70" s="36" t="s">
        <v>72</v>
      </c>
      <c r="B70" s="81">
        <v>15.9</v>
      </c>
      <c r="C70" s="82">
        <v>17.100000000000001</v>
      </c>
      <c r="D70" s="82">
        <v>8</v>
      </c>
      <c r="E70" s="82">
        <v>6.3</v>
      </c>
      <c r="F70" s="82">
        <v>10.7</v>
      </c>
      <c r="G70" s="82">
        <v>10</v>
      </c>
      <c r="H70" s="82">
        <v>7.5</v>
      </c>
      <c r="I70" s="82">
        <v>6.8</v>
      </c>
      <c r="J70" s="82">
        <v>8</v>
      </c>
      <c r="K70" s="82">
        <v>10.8</v>
      </c>
      <c r="L70" s="82">
        <v>54.7</v>
      </c>
      <c r="M70" s="82">
        <v>50.8</v>
      </c>
      <c r="N70" s="82">
        <v>33.9</v>
      </c>
      <c r="O70" s="95">
        <v>33.799999999999997</v>
      </c>
      <c r="P70" s="81">
        <v>20.8</v>
      </c>
      <c r="Q70" s="82">
        <v>17.100000000000001</v>
      </c>
      <c r="R70" s="92" t="s">
        <v>38</v>
      </c>
      <c r="S70" s="92" t="s">
        <v>38</v>
      </c>
      <c r="T70" s="92" t="s">
        <v>38</v>
      </c>
      <c r="U70" s="92" t="s">
        <v>38</v>
      </c>
      <c r="V70" s="92" t="s">
        <v>38</v>
      </c>
      <c r="W70" s="82">
        <v>5.4</v>
      </c>
      <c r="X70" s="82">
        <v>7.7</v>
      </c>
      <c r="Y70" s="82">
        <v>8.5</v>
      </c>
      <c r="Z70" s="87">
        <v>1.21</v>
      </c>
      <c r="AA70" s="87">
        <v>1.07</v>
      </c>
      <c r="AB70" s="87">
        <v>1.97</v>
      </c>
      <c r="AC70" s="96">
        <v>1.91</v>
      </c>
    </row>
    <row r="71" spans="1:29" s="46" customFormat="1" ht="25.15" customHeight="1">
      <c r="A71" s="40" t="s">
        <v>73</v>
      </c>
      <c r="B71" s="97">
        <v>15.4</v>
      </c>
      <c r="C71" s="98">
        <v>16.3</v>
      </c>
      <c r="D71" s="98">
        <v>8.1</v>
      </c>
      <c r="E71" s="98">
        <v>6.3</v>
      </c>
      <c r="F71" s="98">
        <v>8.5</v>
      </c>
      <c r="G71" s="98">
        <v>9.3000000000000007</v>
      </c>
      <c r="H71" s="98">
        <v>5.5</v>
      </c>
      <c r="I71" s="98">
        <v>6.4</v>
      </c>
      <c r="J71" s="98">
        <v>7.4</v>
      </c>
      <c r="K71" s="98">
        <v>10</v>
      </c>
      <c r="L71" s="98">
        <v>54.4</v>
      </c>
      <c r="M71" s="98">
        <v>52.7</v>
      </c>
      <c r="N71" s="98">
        <v>33.1</v>
      </c>
      <c r="O71" s="99">
        <v>33.1</v>
      </c>
      <c r="P71" s="97">
        <v>21.3</v>
      </c>
      <c r="Q71" s="98">
        <v>19.600000000000001</v>
      </c>
      <c r="R71" s="100" t="s">
        <v>38</v>
      </c>
      <c r="S71" s="100" t="s">
        <v>38</v>
      </c>
      <c r="T71" s="100" t="s">
        <v>38</v>
      </c>
      <c r="U71" s="100" t="s">
        <v>38</v>
      </c>
      <c r="V71" s="100" t="s">
        <v>38</v>
      </c>
      <c r="W71" s="98">
        <v>5.0999999999999996</v>
      </c>
      <c r="X71" s="98">
        <v>7.1</v>
      </c>
      <c r="Y71" s="98">
        <v>7.8</v>
      </c>
      <c r="Z71" s="101">
        <v>1.29</v>
      </c>
      <c r="AA71" s="101">
        <v>1.1100000000000001</v>
      </c>
      <c r="AB71" s="101">
        <v>1.91</v>
      </c>
      <c r="AC71" s="102">
        <v>1.85</v>
      </c>
    </row>
    <row r="72" spans="1:29">
      <c r="A72" s="36" t="s">
        <v>74</v>
      </c>
      <c r="B72" s="81">
        <v>14.5</v>
      </c>
      <c r="C72" s="82">
        <v>15.5</v>
      </c>
      <c r="D72" s="82">
        <v>7.7</v>
      </c>
      <c r="E72" s="82">
        <v>6.1</v>
      </c>
      <c r="F72" s="82">
        <v>7.9</v>
      </c>
      <c r="G72" s="82">
        <v>8.9</v>
      </c>
      <c r="H72" s="82">
        <v>5.8</v>
      </c>
      <c r="I72" s="82">
        <v>6.1</v>
      </c>
      <c r="J72" s="82">
        <v>6.8</v>
      </c>
      <c r="K72" s="82">
        <v>9.4</v>
      </c>
      <c r="L72" s="82">
        <v>56.6</v>
      </c>
      <c r="M72" s="82">
        <v>51.5</v>
      </c>
      <c r="N72" s="82">
        <v>33.5</v>
      </c>
      <c r="O72" s="95">
        <v>32.6</v>
      </c>
      <c r="P72" s="81">
        <v>23.1</v>
      </c>
      <c r="Q72" s="82">
        <v>18.899999999999999</v>
      </c>
      <c r="R72" s="92" t="s">
        <v>38</v>
      </c>
      <c r="S72" s="92" t="s">
        <v>38</v>
      </c>
      <c r="T72" s="92" t="s">
        <v>38</v>
      </c>
      <c r="U72" s="92" t="s">
        <v>38</v>
      </c>
      <c r="V72" s="92" t="s">
        <v>38</v>
      </c>
      <c r="W72" s="82">
        <v>4.9000000000000004</v>
      </c>
      <c r="X72" s="82">
        <v>6.7</v>
      </c>
      <c r="Y72" s="82">
        <v>7.2</v>
      </c>
      <c r="Z72" s="87">
        <v>1.39</v>
      </c>
      <c r="AA72" s="87">
        <v>1.1399999999999999</v>
      </c>
      <c r="AB72" s="87">
        <v>1.84</v>
      </c>
      <c r="AC72" s="96">
        <v>1.8</v>
      </c>
    </row>
    <row r="73" spans="1:29">
      <c r="A73" s="36" t="s">
        <v>75</v>
      </c>
      <c r="B73" s="81">
        <v>14.2</v>
      </c>
      <c r="C73" s="82">
        <v>14.9</v>
      </c>
      <c r="D73" s="82">
        <v>7.5</v>
      </c>
      <c r="E73" s="82">
        <v>6.1</v>
      </c>
      <c r="F73" s="82">
        <v>8.1</v>
      </c>
      <c r="G73" s="82">
        <v>8.4</v>
      </c>
      <c r="H73" s="82">
        <v>5.0999999999999996</v>
      </c>
      <c r="I73" s="82">
        <v>5.6</v>
      </c>
      <c r="J73" s="82">
        <v>6.7</v>
      </c>
      <c r="K73" s="82">
        <v>8.8000000000000007</v>
      </c>
      <c r="L73" s="82">
        <v>51</v>
      </c>
      <c r="M73" s="82">
        <v>48.7</v>
      </c>
      <c r="N73" s="82">
        <v>30.9</v>
      </c>
      <c r="O73" s="95">
        <v>31.1</v>
      </c>
      <c r="P73" s="81">
        <v>20.2</v>
      </c>
      <c r="Q73" s="82">
        <v>17.600000000000001</v>
      </c>
      <c r="R73" s="92" t="s">
        <v>38</v>
      </c>
      <c r="S73" s="92" t="s">
        <v>38</v>
      </c>
      <c r="T73" s="92" t="s">
        <v>38</v>
      </c>
      <c r="U73" s="92" t="s">
        <v>38</v>
      </c>
      <c r="V73" s="92" t="s">
        <v>38</v>
      </c>
      <c r="W73" s="82">
        <v>4.5</v>
      </c>
      <c r="X73" s="82">
        <v>6.5</v>
      </c>
      <c r="Y73" s="82">
        <v>6.9</v>
      </c>
      <c r="Z73" s="87">
        <v>1.39</v>
      </c>
      <c r="AA73" s="87">
        <v>1.1499999999999999</v>
      </c>
      <c r="AB73" s="87">
        <v>1.82</v>
      </c>
      <c r="AC73" s="96">
        <v>1.79</v>
      </c>
    </row>
    <row r="74" spans="1:29">
      <c r="A74" s="36" t="s">
        <v>76</v>
      </c>
      <c r="B74" s="81">
        <v>13.5</v>
      </c>
      <c r="C74" s="82">
        <v>14.2</v>
      </c>
      <c r="D74" s="82">
        <v>7.4</v>
      </c>
      <c r="E74" s="82">
        <v>6</v>
      </c>
      <c r="F74" s="82">
        <v>8.1</v>
      </c>
      <c r="G74" s="82">
        <v>7.9</v>
      </c>
      <c r="H74" s="82">
        <v>5.3</v>
      </c>
      <c r="I74" s="82">
        <v>5.2</v>
      </c>
      <c r="J74" s="82">
        <v>6.1</v>
      </c>
      <c r="K74" s="82">
        <v>8.3000000000000007</v>
      </c>
      <c r="L74" s="82">
        <v>50.6</v>
      </c>
      <c r="M74" s="82">
        <v>47.7</v>
      </c>
      <c r="N74" s="82">
        <v>33.9</v>
      </c>
      <c r="O74" s="95">
        <v>29.6</v>
      </c>
      <c r="P74" s="81">
        <v>16.7</v>
      </c>
      <c r="Q74" s="82">
        <v>18.100000000000001</v>
      </c>
      <c r="R74" s="82">
        <v>25</v>
      </c>
      <c r="S74" s="82">
        <v>21.6</v>
      </c>
      <c r="T74" s="82">
        <v>21</v>
      </c>
      <c r="U74" s="82">
        <v>17.5</v>
      </c>
      <c r="V74" s="82">
        <v>4.2</v>
      </c>
      <c r="W74" s="82">
        <v>4.2</v>
      </c>
      <c r="X74" s="82">
        <v>6.3</v>
      </c>
      <c r="Y74" s="82">
        <v>6.8</v>
      </c>
      <c r="Z74" s="87">
        <v>1.46</v>
      </c>
      <c r="AA74" s="87">
        <v>1.17</v>
      </c>
      <c r="AB74" s="87">
        <v>1.8</v>
      </c>
      <c r="AC74" s="96">
        <v>1.77</v>
      </c>
    </row>
    <row r="75" spans="1:29">
      <c r="A75" s="36" t="s">
        <v>77</v>
      </c>
      <c r="B75" s="81">
        <v>13.1</v>
      </c>
      <c r="C75" s="82">
        <v>13.6</v>
      </c>
      <c r="D75" s="82">
        <v>7.5</v>
      </c>
      <c r="E75" s="82">
        <v>6.2</v>
      </c>
      <c r="F75" s="82">
        <v>7.8</v>
      </c>
      <c r="G75" s="82">
        <v>7.5</v>
      </c>
      <c r="H75" s="82">
        <v>5.3</v>
      </c>
      <c r="I75" s="82">
        <v>4.9000000000000004</v>
      </c>
      <c r="J75" s="82">
        <v>5.6</v>
      </c>
      <c r="K75" s="82">
        <v>7.3</v>
      </c>
      <c r="L75" s="82">
        <v>49.9</v>
      </c>
      <c r="M75" s="82">
        <v>46.8</v>
      </c>
      <c r="N75" s="82">
        <v>31.3</v>
      </c>
      <c r="O75" s="95">
        <v>28.8</v>
      </c>
      <c r="P75" s="81">
        <v>18.600000000000001</v>
      </c>
      <c r="Q75" s="82">
        <v>18</v>
      </c>
      <c r="R75" s="82">
        <v>22.4</v>
      </c>
      <c r="S75" s="82">
        <v>20.2</v>
      </c>
      <c r="T75" s="82">
        <v>18.600000000000001</v>
      </c>
      <c r="U75" s="82">
        <v>16.399999999999999</v>
      </c>
      <c r="V75" s="82">
        <v>4</v>
      </c>
      <c r="W75" s="82">
        <v>3.9</v>
      </c>
      <c r="X75" s="82">
        <v>6.1</v>
      </c>
      <c r="Y75" s="82">
        <v>6.7</v>
      </c>
      <c r="Z75" s="87">
        <v>1.37</v>
      </c>
      <c r="AA75" s="87">
        <v>1.22</v>
      </c>
      <c r="AB75" s="87">
        <v>1.79</v>
      </c>
      <c r="AC75" s="96">
        <v>1.75</v>
      </c>
    </row>
    <row r="76" spans="1:29" s="46" customFormat="1" ht="25.15" customHeight="1">
      <c r="A76" s="40" t="s">
        <v>78</v>
      </c>
      <c r="B76" s="97">
        <v>12.7</v>
      </c>
      <c r="C76" s="98">
        <v>13</v>
      </c>
      <c r="D76" s="98">
        <v>7.7</v>
      </c>
      <c r="E76" s="98">
        <v>6.1</v>
      </c>
      <c r="F76" s="98">
        <v>7.4</v>
      </c>
      <c r="G76" s="98">
        <v>7.1</v>
      </c>
      <c r="H76" s="98">
        <v>5.3</v>
      </c>
      <c r="I76" s="98">
        <v>4.7</v>
      </c>
      <c r="J76" s="98">
        <v>5</v>
      </c>
      <c r="K76" s="98">
        <v>6.9</v>
      </c>
      <c r="L76" s="98">
        <v>47.7</v>
      </c>
      <c r="M76" s="98">
        <v>49.2</v>
      </c>
      <c r="N76" s="98">
        <v>29.3</v>
      </c>
      <c r="O76" s="99">
        <v>28.8</v>
      </c>
      <c r="P76" s="97">
        <v>18.5</v>
      </c>
      <c r="Q76" s="98">
        <v>20.5</v>
      </c>
      <c r="R76" s="98">
        <v>21.6</v>
      </c>
      <c r="S76" s="98">
        <v>19.5</v>
      </c>
      <c r="T76" s="98">
        <v>17.399999999999999</v>
      </c>
      <c r="U76" s="98">
        <v>15.9</v>
      </c>
      <c r="V76" s="98">
        <v>4.3</v>
      </c>
      <c r="W76" s="98">
        <v>3.7</v>
      </c>
      <c r="X76" s="98">
        <v>6.2</v>
      </c>
      <c r="Y76" s="98">
        <v>6.6</v>
      </c>
      <c r="Z76" s="101">
        <v>1.5</v>
      </c>
      <c r="AA76" s="101">
        <v>1.32</v>
      </c>
      <c r="AB76" s="101">
        <v>1.78</v>
      </c>
      <c r="AC76" s="102">
        <v>1.74</v>
      </c>
    </row>
    <row r="77" spans="1:29">
      <c r="A77" s="36" t="s">
        <v>79</v>
      </c>
      <c r="B77" s="81">
        <v>12.4</v>
      </c>
      <c r="C77" s="82">
        <v>12.8</v>
      </c>
      <c r="D77" s="82">
        <v>7.3</v>
      </c>
      <c r="E77" s="82">
        <v>6</v>
      </c>
      <c r="F77" s="82">
        <v>8.1999999999999993</v>
      </c>
      <c r="G77" s="82">
        <v>6.6</v>
      </c>
      <c r="H77" s="82">
        <v>5.6</v>
      </c>
      <c r="I77" s="82">
        <v>4.2</v>
      </c>
      <c r="J77" s="82">
        <v>5.2</v>
      </c>
      <c r="K77" s="82">
        <v>6.8</v>
      </c>
      <c r="L77" s="82">
        <v>55.9</v>
      </c>
      <c r="M77" s="82">
        <v>49</v>
      </c>
      <c r="N77" s="82">
        <v>32.4</v>
      </c>
      <c r="O77" s="95">
        <v>27.7</v>
      </c>
      <c r="P77" s="81">
        <v>23.5</v>
      </c>
      <c r="Q77" s="82">
        <v>21.3</v>
      </c>
      <c r="R77" s="82">
        <v>22.6</v>
      </c>
      <c r="S77" s="82">
        <v>18.3</v>
      </c>
      <c r="T77" s="82">
        <v>18</v>
      </c>
      <c r="U77" s="82">
        <v>15</v>
      </c>
      <c r="V77" s="82">
        <v>4.7</v>
      </c>
      <c r="W77" s="82">
        <v>3.3</v>
      </c>
      <c r="X77" s="82">
        <v>6</v>
      </c>
      <c r="Y77" s="82">
        <v>6.6</v>
      </c>
      <c r="Z77" s="87">
        <v>1.56</v>
      </c>
      <c r="AA77" s="87">
        <v>1.39</v>
      </c>
      <c r="AB77" s="87">
        <v>1.82</v>
      </c>
      <c r="AC77" s="96">
        <v>1.77</v>
      </c>
    </row>
    <row r="78" spans="1:29">
      <c r="A78" s="36" t="s">
        <v>80</v>
      </c>
      <c r="B78" s="81">
        <v>12.3</v>
      </c>
      <c r="C78" s="82">
        <v>12.7</v>
      </c>
      <c r="D78" s="82">
        <v>7.6</v>
      </c>
      <c r="E78" s="82">
        <v>6.2</v>
      </c>
      <c r="F78" s="82">
        <v>5.7</v>
      </c>
      <c r="G78" s="82">
        <v>6.2</v>
      </c>
      <c r="H78" s="82">
        <v>3.5</v>
      </c>
      <c r="I78" s="82">
        <v>3.9</v>
      </c>
      <c r="J78" s="82">
        <v>4.5999999999999996</v>
      </c>
      <c r="K78" s="82">
        <v>6.5</v>
      </c>
      <c r="L78" s="82">
        <v>49.4</v>
      </c>
      <c r="M78" s="82">
        <v>45.5</v>
      </c>
      <c r="N78" s="82">
        <v>27.9</v>
      </c>
      <c r="O78" s="95">
        <v>25.4</v>
      </c>
      <c r="P78" s="81">
        <v>21.5</v>
      </c>
      <c r="Q78" s="82">
        <v>20.100000000000001</v>
      </c>
      <c r="R78" s="82">
        <v>19</v>
      </c>
      <c r="S78" s="82">
        <v>16.899999999999999</v>
      </c>
      <c r="T78" s="82">
        <v>16.2</v>
      </c>
      <c r="U78" s="82">
        <v>14</v>
      </c>
      <c r="V78" s="82">
        <v>2.8</v>
      </c>
      <c r="W78" s="82">
        <v>3</v>
      </c>
      <c r="X78" s="82">
        <v>5.9</v>
      </c>
      <c r="Y78" s="82">
        <v>6.4</v>
      </c>
      <c r="Z78" s="87">
        <v>1.69</v>
      </c>
      <c r="AA78" s="87">
        <v>1.51</v>
      </c>
      <c r="AB78" s="87">
        <v>1.83</v>
      </c>
      <c r="AC78" s="96">
        <v>1.8</v>
      </c>
    </row>
    <row r="79" spans="1:29">
      <c r="A79" s="36" t="s">
        <v>81</v>
      </c>
      <c r="B79" s="81">
        <v>12.1</v>
      </c>
      <c r="C79" s="82">
        <v>12.5</v>
      </c>
      <c r="D79" s="82">
        <v>7.6</v>
      </c>
      <c r="E79" s="82">
        <v>6.2</v>
      </c>
      <c r="F79" s="82">
        <v>6.4</v>
      </c>
      <c r="G79" s="82">
        <v>6</v>
      </c>
      <c r="H79" s="82">
        <v>3.5</v>
      </c>
      <c r="I79" s="82">
        <v>3.7</v>
      </c>
      <c r="J79" s="82">
        <v>4.4000000000000004</v>
      </c>
      <c r="K79" s="82">
        <v>6.3</v>
      </c>
      <c r="L79" s="82">
        <v>48.2</v>
      </c>
      <c r="M79" s="82">
        <v>46.3</v>
      </c>
      <c r="N79" s="82">
        <v>26.7</v>
      </c>
      <c r="O79" s="95">
        <v>24.3</v>
      </c>
      <c r="P79" s="81">
        <v>21.5</v>
      </c>
      <c r="Q79" s="82">
        <v>22</v>
      </c>
      <c r="R79" s="82">
        <v>18.3</v>
      </c>
      <c r="S79" s="82">
        <v>16.600000000000001</v>
      </c>
      <c r="T79" s="82">
        <v>15.8</v>
      </c>
      <c r="U79" s="82">
        <v>13.8</v>
      </c>
      <c r="V79" s="82">
        <v>2.6</v>
      </c>
      <c r="W79" s="82">
        <v>2.9</v>
      </c>
      <c r="X79" s="82">
        <v>5.6</v>
      </c>
      <c r="Y79" s="82">
        <v>6.2</v>
      </c>
      <c r="Z79" s="87">
        <v>1.66</v>
      </c>
      <c r="AA79" s="87">
        <v>1.5</v>
      </c>
      <c r="AB79" s="87">
        <v>1.86</v>
      </c>
      <c r="AC79" s="96">
        <v>1.81</v>
      </c>
    </row>
    <row r="80" spans="1:29">
      <c r="A80" s="36" t="s">
        <v>82</v>
      </c>
      <c r="B80" s="81">
        <v>11.5</v>
      </c>
      <c r="C80" s="82">
        <v>11.9</v>
      </c>
      <c r="D80" s="82">
        <v>7.5</v>
      </c>
      <c r="E80" s="82">
        <v>6.3</v>
      </c>
      <c r="F80" s="82">
        <v>7.3</v>
      </c>
      <c r="G80" s="82">
        <v>5.5</v>
      </c>
      <c r="H80" s="82">
        <v>4.7</v>
      </c>
      <c r="I80" s="82">
        <v>3.4</v>
      </c>
      <c r="J80" s="82">
        <v>4</v>
      </c>
      <c r="K80" s="82">
        <v>5.6</v>
      </c>
      <c r="L80" s="82">
        <v>49.7</v>
      </c>
      <c r="M80" s="82">
        <v>46</v>
      </c>
      <c r="N80" s="82">
        <v>22.9</v>
      </c>
      <c r="O80" s="95">
        <v>22.1</v>
      </c>
      <c r="P80" s="81">
        <v>26.8</v>
      </c>
      <c r="Q80" s="82">
        <v>23.9</v>
      </c>
      <c r="R80" s="82">
        <v>17.8</v>
      </c>
      <c r="S80" s="82">
        <v>15.4</v>
      </c>
      <c r="T80" s="82">
        <v>14</v>
      </c>
      <c r="U80" s="82">
        <v>12.9</v>
      </c>
      <c r="V80" s="82">
        <v>3.8</v>
      </c>
      <c r="W80" s="82">
        <v>2.6</v>
      </c>
      <c r="X80" s="82">
        <v>5.6</v>
      </c>
      <c r="Y80" s="82">
        <v>6.1</v>
      </c>
      <c r="Z80" s="87">
        <v>1.47</v>
      </c>
      <c r="AA80" s="87">
        <v>1.39</v>
      </c>
      <c r="AB80" s="87">
        <v>1.78</v>
      </c>
      <c r="AC80" s="96">
        <v>1.76</v>
      </c>
    </row>
    <row r="81" spans="1:29" s="46" customFormat="1" ht="25.15" customHeight="1">
      <c r="A81" s="40" t="s">
        <v>83</v>
      </c>
      <c r="B81" s="97">
        <v>11.3</v>
      </c>
      <c r="C81" s="98">
        <v>11.4</v>
      </c>
      <c r="D81" s="98">
        <v>7.6</v>
      </c>
      <c r="E81" s="98">
        <v>6.2</v>
      </c>
      <c r="F81" s="98">
        <v>5.2</v>
      </c>
      <c r="G81" s="98">
        <v>5.2</v>
      </c>
      <c r="H81" s="98">
        <v>3.5</v>
      </c>
      <c r="I81" s="98">
        <v>3.1</v>
      </c>
      <c r="J81" s="98">
        <v>3.7</v>
      </c>
      <c r="K81" s="98">
        <v>5.2</v>
      </c>
      <c r="L81" s="98">
        <v>51.2</v>
      </c>
      <c r="M81" s="98">
        <v>45.3</v>
      </c>
      <c r="N81" s="98">
        <v>23.8</v>
      </c>
      <c r="O81" s="99">
        <v>21.4</v>
      </c>
      <c r="P81" s="97">
        <v>27.4</v>
      </c>
      <c r="Q81" s="98">
        <v>23.9</v>
      </c>
      <c r="R81" s="98">
        <v>18.399999999999999</v>
      </c>
      <c r="S81" s="98">
        <v>14.6</v>
      </c>
      <c r="T81" s="98">
        <v>15.7</v>
      </c>
      <c r="U81" s="98">
        <v>12.2</v>
      </c>
      <c r="V81" s="98">
        <v>2.7</v>
      </c>
      <c r="W81" s="98">
        <v>2.2999999999999998</v>
      </c>
      <c r="X81" s="98">
        <v>5.4</v>
      </c>
      <c r="Y81" s="98">
        <v>5.9</v>
      </c>
      <c r="Z81" s="101">
        <v>1.5</v>
      </c>
      <c r="AA81" s="101">
        <v>1.37</v>
      </c>
      <c r="AB81" s="101">
        <v>1.78</v>
      </c>
      <c r="AC81" s="102">
        <v>1.72</v>
      </c>
    </row>
    <row r="82" spans="1:29">
      <c r="A82" s="36" t="s">
        <v>84</v>
      </c>
      <c r="B82" s="81">
        <v>10.7</v>
      </c>
      <c r="C82" s="82">
        <v>11.1</v>
      </c>
      <c r="D82" s="82">
        <v>7.5</v>
      </c>
      <c r="E82" s="82">
        <v>6.2</v>
      </c>
      <c r="F82" s="82">
        <v>5.5</v>
      </c>
      <c r="G82" s="82">
        <v>5</v>
      </c>
      <c r="H82" s="82">
        <v>3.1</v>
      </c>
      <c r="I82" s="82">
        <v>2.9</v>
      </c>
      <c r="J82" s="82">
        <v>3.2</v>
      </c>
      <c r="K82" s="82">
        <v>4.9000000000000004</v>
      </c>
      <c r="L82" s="82">
        <v>47.4</v>
      </c>
      <c r="M82" s="82">
        <v>45.3</v>
      </c>
      <c r="N82" s="82">
        <v>23.8</v>
      </c>
      <c r="O82" s="95">
        <v>21.2</v>
      </c>
      <c r="P82" s="81">
        <v>23.6</v>
      </c>
      <c r="Q82" s="82">
        <v>24</v>
      </c>
      <c r="R82" s="82">
        <v>15.6</v>
      </c>
      <c r="S82" s="82">
        <v>13.7</v>
      </c>
      <c r="T82" s="82">
        <v>1.8</v>
      </c>
      <c r="U82" s="82">
        <v>11.5</v>
      </c>
      <c r="V82" s="82">
        <v>2.8</v>
      </c>
      <c r="W82" s="82">
        <v>2.2999999999999998</v>
      </c>
      <c r="X82" s="82">
        <v>5.2</v>
      </c>
      <c r="Y82" s="82">
        <v>5.7</v>
      </c>
      <c r="Z82" s="87">
        <v>1.39</v>
      </c>
      <c r="AA82" s="87">
        <v>1.3</v>
      </c>
      <c r="AB82" s="87">
        <v>1.72</v>
      </c>
      <c r="AC82" s="96">
        <v>1.69</v>
      </c>
    </row>
    <row r="83" spans="1:29">
      <c r="A83" s="36" t="s">
        <v>85</v>
      </c>
      <c r="B83" s="81">
        <v>10.5</v>
      </c>
      <c r="C83" s="82">
        <v>10.8</v>
      </c>
      <c r="D83" s="82">
        <v>7.8</v>
      </c>
      <c r="E83" s="82">
        <v>6.5</v>
      </c>
      <c r="F83" s="82">
        <v>4.5999999999999996</v>
      </c>
      <c r="G83" s="82">
        <v>4.8</v>
      </c>
      <c r="H83" s="82">
        <v>2.5</v>
      </c>
      <c r="I83" s="82">
        <v>2.7</v>
      </c>
      <c r="J83" s="82">
        <v>2.6</v>
      </c>
      <c r="K83" s="82">
        <v>4.3</v>
      </c>
      <c r="L83" s="82">
        <v>46</v>
      </c>
      <c r="M83" s="82">
        <v>43.4</v>
      </c>
      <c r="N83" s="82">
        <v>19.899999999999999</v>
      </c>
      <c r="O83" s="95">
        <v>19.5</v>
      </c>
      <c r="P83" s="81">
        <v>26.1</v>
      </c>
      <c r="Q83" s="82">
        <v>23.9</v>
      </c>
      <c r="R83" s="82">
        <v>11.9</v>
      </c>
      <c r="S83" s="82">
        <v>12.7</v>
      </c>
      <c r="T83" s="82">
        <v>10.1</v>
      </c>
      <c r="U83" s="82">
        <v>10.6</v>
      </c>
      <c r="V83" s="82">
        <v>1.8</v>
      </c>
      <c r="W83" s="82">
        <v>2.1</v>
      </c>
      <c r="X83" s="82">
        <v>5.3</v>
      </c>
      <c r="Y83" s="82">
        <v>5.8</v>
      </c>
      <c r="Z83" s="87">
        <v>1.28</v>
      </c>
      <c r="AA83" s="87">
        <v>1.26</v>
      </c>
      <c r="AB83" s="87">
        <v>1.67</v>
      </c>
      <c r="AC83" s="96">
        <v>1.66</v>
      </c>
    </row>
    <row r="84" spans="1:29">
      <c r="A84" s="36" t="s">
        <v>152</v>
      </c>
      <c r="B84" s="81">
        <v>10</v>
      </c>
      <c r="C84" s="82">
        <v>10.199999999999999</v>
      </c>
      <c r="D84" s="82">
        <v>7.7</v>
      </c>
      <c r="E84" s="82">
        <v>6.4</v>
      </c>
      <c r="F84" s="82">
        <v>4.5999999999999996</v>
      </c>
      <c r="G84" s="82">
        <v>4.5999999999999996</v>
      </c>
      <c r="H84" s="82">
        <v>2.6</v>
      </c>
      <c r="I84" s="82">
        <v>2.6</v>
      </c>
      <c r="J84" s="82">
        <v>2.2999999999999998</v>
      </c>
      <c r="K84" s="82">
        <v>3.7</v>
      </c>
      <c r="L84" s="82">
        <v>44.9</v>
      </c>
      <c r="M84" s="82">
        <v>42.4</v>
      </c>
      <c r="N84" s="82">
        <v>19.899999999999999</v>
      </c>
      <c r="O84" s="95">
        <v>18.899999999999999</v>
      </c>
      <c r="P84" s="81">
        <v>25</v>
      </c>
      <c r="Q84" s="82">
        <v>23.5</v>
      </c>
      <c r="R84" s="82">
        <v>13.4</v>
      </c>
      <c r="S84" s="82">
        <v>12.1</v>
      </c>
      <c r="T84" s="82">
        <v>11.7</v>
      </c>
      <c r="U84" s="82">
        <v>10.199999999999999</v>
      </c>
      <c r="V84" s="82">
        <v>1.7</v>
      </c>
      <c r="W84" s="82">
        <v>1.9</v>
      </c>
      <c r="X84" s="82">
        <v>5.2</v>
      </c>
      <c r="Y84" s="82">
        <v>5.8</v>
      </c>
      <c r="Z84" s="87">
        <v>1.33</v>
      </c>
      <c r="AA84" s="87">
        <v>1.29</v>
      </c>
      <c r="AB84" s="87">
        <v>1.61</v>
      </c>
      <c r="AC84" s="96">
        <v>1.57</v>
      </c>
    </row>
    <row r="85" spans="1:29">
      <c r="A85" s="36" t="s">
        <v>23</v>
      </c>
      <c r="B85" s="81">
        <v>9.6999999999999993</v>
      </c>
      <c r="C85" s="82">
        <v>10</v>
      </c>
      <c r="D85" s="82">
        <v>8.1999999999999993</v>
      </c>
      <c r="E85" s="82">
        <v>6.7</v>
      </c>
      <c r="F85" s="82">
        <v>5</v>
      </c>
      <c r="G85" s="82">
        <v>4.5999999999999996</v>
      </c>
      <c r="H85" s="82">
        <v>2.9</v>
      </c>
      <c r="I85" s="82">
        <v>2.6</v>
      </c>
      <c r="J85" s="82">
        <v>1.4</v>
      </c>
      <c r="K85" s="82">
        <v>3.3</v>
      </c>
      <c r="L85" s="82">
        <v>45.9</v>
      </c>
      <c r="M85" s="82">
        <v>42.3</v>
      </c>
      <c r="N85" s="82">
        <v>19.2</v>
      </c>
      <c r="O85" s="95">
        <v>18.3</v>
      </c>
      <c r="P85" s="81">
        <v>26.7</v>
      </c>
      <c r="Q85" s="82">
        <v>23.9</v>
      </c>
      <c r="R85" s="82">
        <v>11.2</v>
      </c>
      <c r="S85" s="82">
        <v>11.1</v>
      </c>
      <c r="T85" s="82">
        <v>9.1</v>
      </c>
      <c r="U85" s="82">
        <v>9.1999999999999993</v>
      </c>
      <c r="V85" s="82">
        <v>2.1</v>
      </c>
      <c r="W85" s="82">
        <v>1.9</v>
      </c>
      <c r="X85" s="82">
        <v>5.2</v>
      </c>
      <c r="Y85" s="82">
        <v>5.9</v>
      </c>
      <c r="Z85" s="87">
        <v>1.29</v>
      </c>
      <c r="AA85" s="87">
        <v>1.28</v>
      </c>
      <c r="AB85" s="87">
        <v>1.6</v>
      </c>
      <c r="AC85" s="96">
        <v>1.54</v>
      </c>
    </row>
    <row r="86" spans="1:29" s="46" customFormat="1" ht="25.15" customHeight="1">
      <c r="A86" s="40" t="s">
        <v>24</v>
      </c>
      <c r="B86" s="97">
        <v>9.6</v>
      </c>
      <c r="C86" s="98">
        <v>9.9</v>
      </c>
      <c r="D86" s="98">
        <v>8.4</v>
      </c>
      <c r="E86" s="98">
        <v>6.7</v>
      </c>
      <c r="F86" s="98">
        <v>4.5999999999999996</v>
      </c>
      <c r="G86" s="98">
        <v>4.4000000000000004</v>
      </c>
      <c r="H86" s="98">
        <v>2.6</v>
      </c>
      <c r="I86" s="98">
        <v>2.4</v>
      </c>
      <c r="J86" s="98">
        <v>1.1000000000000001</v>
      </c>
      <c r="K86" s="98">
        <v>3.2</v>
      </c>
      <c r="L86" s="98">
        <v>43</v>
      </c>
      <c r="M86" s="98">
        <v>39.700000000000003</v>
      </c>
      <c r="N86" s="98">
        <v>17.600000000000001</v>
      </c>
      <c r="O86" s="99">
        <v>17.5</v>
      </c>
      <c r="P86" s="97">
        <v>25.4</v>
      </c>
      <c r="Q86" s="98">
        <v>22.1</v>
      </c>
      <c r="R86" s="98">
        <v>7</v>
      </c>
      <c r="S86" s="98">
        <v>8.5</v>
      </c>
      <c r="T86" s="98">
        <v>5.2</v>
      </c>
      <c r="U86" s="98">
        <v>6.7</v>
      </c>
      <c r="V86" s="98">
        <v>1.7</v>
      </c>
      <c r="W86" s="98">
        <v>1.8</v>
      </c>
      <c r="X86" s="98">
        <v>5.0999999999999996</v>
      </c>
      <c r="Y86" s="98">
        <v>6</v>
      </c>
      <c r="Z86" s="101">
        <v>1.37</v>
      </c>
      <c r="AA86" s="101">
        <v>1.37</v>
      </c>
      <c r="AB86" s="101">
        <v>1.59</v>
      </c>
      <c r="AC86" s="102">
        <v>1.53</v>
      </c>
    </row>
    <row r="87" spans="1:29">
      <c r="A87" s="36" t="s">
        <v>25</v>
      </c>
      <c r="B87" s="81">
        <v>9.5</v>
      </c>
      <c r="C87" s="82">
        <v>9.8000000000000007</v>
      </c>
      <c r="D87" s="82">
        <v>8.5</v>
      </c>
      <c r="E87" s="82">
        <v>6.9</v>
      </c>
      <c r="F87" s="82">
        <v>4.7</v>
      </c>
      <c r="G87" s="82">
        <v>4.5</v>
      </c>
      <c r="H87" s="82">
        <v>2.7</v>
      </c>
      <c r="I87" s="82">
        <v>2.4</v>
      </c>
      <c r="J87" s="82">
        <v>1.1000000000000001</v>
      </c>
      <c r="K87" s="82">
        <v>2.9</v>
      </c>
      <c r="L87" s="82">
        <v>43.1</v>
      </c>
      <c r="M87" s="82">
        <v>38.9</v>
      </c>
      <c r="N87" s="82">
        <v>17.8</v>
      </c>
      <c r="O87" s="95">
        <v>17.2</v>
      </c>
      <c r="P87" s="81">
        <v>25.3</v>
      </c>
      <c r="Q87" s="82">
        <v>21.6</v>
      </c>
      <c r="R87" s="82">
        <v>9.6999999999999993</v>
      </c>
      <c r="S87" s="82">
        <v>8.1</v>
      </c>
      <c r="T87" s="82">
        <v>7.9</v>
      </c>
      <c r="U87" s="82">
        <v>6.4</v>
      </c>
      <c r="V87" s="82">
        <v>1.9</v>
      </c>
      <c r="W87" s="82">
        <v>1.8</v>
      </c>
      <c r="X87" s="82">
        <v>5.3</v>
      </c>
      <c r="Y87" s="82">
        <v>6.1</v>
      </c>
      <c r="Z87" s="87">
        <v>1.4</v>
      </c>
      <c r="AA87" s="87">
        <v>1.45</v>
      </c>
      <c r="AB87" s="87">
        <v>1.59</v>
      </c>
      <c r="AC87" s="96">
        <v>1.5</v>
      </c>
    </row>
    <row r="88" spans="1:29">
      <c r="A88" s="36" t="s">
        <v>26</v>
      </c>
      <c r="B88" s="81">
        <v>9.3000000000000007</v>
      </c>
      <c r="C88" s="82">
        <v>9.6</v>
      </c>
      <c r="D88" s="82">
        <v>8.6</v>
      </c>
      <c r="E88" s="82">
        <v>7.1</v>
      </c>
      <c r="F88" s="82">
        <v>4.5</v>
      </c>
      <c r="G88" s="82">
        <v>4.3</v>
      </c>
      <c r="H88" s="82">
        <v>2.9</v>
      </c>
      <c r="I88" s="82">
        <v>2.2999999999999998</v>
      </c>
      <c r="J88" s="82">
        <v>0.7</v>
      </c>
      <c r="K88" s="82">
        <v>2.5</v>
      </c>
      <c r="L88" s="82">
        <v>37.9</v>
      </c>
      <c r="M88" s="82">
        <v>36.6</v>
      </c>
      <c r="N88" s="82">
        <v>17.899999999999999</v>
      </c>
      <c r="O88" s="95">
        <v>16.399999999999999</v>
      </c>
      <c r="P88" s="81">
        <v>19.899999999999999</v>
      </c>
      <c r="Q88" s="82">
        <v>20.2</v>
      </c>
      <c r="R88" s="82">
        <v>9.5</v>
      </c>
      <c r="S88" s="82">
        <v>7.7</v>
      </c>
      <c r="T88" s="82">
        <v>7.2</v>
      </c>
      <c r="U88" s="82">
        <v>6</v>
      </c>
      <c r="V88" s="82">
        <v>2.4</v>
      </c>
      <c r="W88" s="82">
        <v>1.7</v>
      </c>
      <c r="X88" s="82">
        <v>5.5</v>
      </c>
      <c r="Y88" s="82">
        <v>6.4</v>
      </c>
      <c r="Z88" s="87">
        <v>1.51</v>
      </c>
      <c r="AA88" s="87">
        <v>1.52</v>
      </c>
      <c r="AB88" s="87">
        <v>1.54</v>
      </c>
      <c r="AC88" s="96">
        <v>1.46</v>
      </c>
    </row>
    <row r="89" spans="1:29">
      <c r="A89" s="36" t="s">
        <v>27</v>
      </c>
      <c r="B89" s="81">
        <v>9.4</v>
      </c>
      <c r="C89" s="82">
        <v>10</v>
      </c>
      <c r="D89" s="82">
        <v>8.6</v>
      </c>
      <c r="E89" s="82">
        <v>7.1</v>
      </c>
      <c r="F89" s="82">
        <v>4.5999999999999996</v>
      </c>
      <c r="G89" s="82">
        <v>4.2</v>
      </c>
      <c r="H89" s="82">
        <v>2.2999999999999998</v>
      </c>
      <c r="I89" s="82">
        <v>2.2999999999999998</v>
      </c>
      <c r="J89" s="82">
        <v>0.8</v>
      </c>
      <c r="K89" s="82">
        <v>2.9</v>
      </c>
      <c r="L89" s="82">
        <v>34.9</v>
      </c>
      <c r="M89" s="82">
        <v>33.5</v>
      </c>
      <c r="N89" s="82">
        <v>15.6</v>
      </c>
      <c r="O89" s="95">
        <v>15.4</v>
      </c>
      <c r="P89" s="81">
        <v>19.399999999999999</v>
      </c>
      <c r="Q89" s="82">
        <v>18.100000000000001</v>
      </c>
      <c r="R89" s="82">
        <v>6.3</v>
      </c>
      <c r="S89" s="82">
        <v>7.5</v>
      </c>
      <c r="T89" s="82">
        <v>4.5999999999999996</v>
      </c>
      <c r="U89" s="82">
        <v>5.8</v>
      </c>
      <c r="V89" s="82">
        <v>1.7</v>
      </c>
      <c r="W89" s="82">
        <v>1.7</v>
      </c>
      <c r="X89" s="82">
        <v>5.4</v>
      </c>
      <c r="Y89" s="82">
        <v>6.3</v>
      </c>
      <c r="Z89" s="87">
        <v>1.57</v>
      </c>
      <c r="AA89" s="87">
        <v>1.57</v>
      </c>
      <c r="AB89" s="87">
        <v>1.55</v>
      </c>
      <c r="AC89" s="96">
        <v>1.5</v>
      </c>
    </row>
    <row r="90" spans="1:29">
      <c r="A90" s="36" t="s">
        <v>28</v>
      </c>
      <c r="B90" s="81">
        <v>9.1999999999999993</v>
      </c>
      <c r="C90" s="82">
        <v>9.6</v>
      </c>
      <c r="D90" s="82">
        <v>9</v>
      </c>
      <c r="E90" s="82">
        <v>7.4</v>
      </c>
      <c r="F90" s="82">
        <v>4.4000000000000004</v>
      </c>
      <c r="G90" s="82">
        <v>4.3</v>
      </c>
      <c r="H90" s="82">
        <v>2.2000000000000002</v>
      </c>
      <c r="I90" s="82">
        <v>2.2000000000000002</v>
      </c>
      <c r="J90" s="82">
        <v>0.2</v>
      </c>
      <c r="K90" s="82">
        <v>2.1</v>
      </c>
      <c r="L90" s="82">
        <v>32.9</v>
      </c>
      <c r="M90" s="82">
        <v>32.1</v>
      </c>
      <c r="N90" s="82">
        <v>14.6</v>
      </c>
      <c r="O90" s="95">
        <v>14.9</v>
      </c>
      <c r="P90" s="81">
        <v>18.3</v>
      </c>
      <c r="Q90" s="82">
        <v>17.2</v>
      </c>
      <c r="R90" s="82">
        <v>6.5</v>
      </c>
      <c r="S90" s="82">
        <v>7.1</v>
      </c>
      <c r="T90" s="82">
        <v>5</v>
      </c>
      <c r="U90" s="82">
        <v>5.5</v>
      </c>
      <c r="V90" s="82">
        <v>1.6</v>
      </c>
      <c r="W90" s="82">
        <v>1.5</v>
      </c>
      <c r="X90" s="82">
        <v>5.6</v>
      </c>
      <c r="Y90" s="82">
        <v>6.4</v>
      </c>
      <c r="Z90" s="87">
        <v>1.52</v>
      </c>
      <c r="AA90" s="87">
        <v>1.6</v>
      </c>
      <c r="AB90" s="87">
        <v>1.53</v>
      </c>
      <c r="AC90" s="96">
        <v>1.42</v>
      </c>
    </row>
    <row r="91" spans="1:29" s="46" customFormat="1" ht="24.75" customHeight="1">
      <c r="A91" s="40" t="s">
        <v>29</v>
      </c>
      <c r="B91" s="97">
        <v>9.1</v>
      </c>
      <c r="C91" s="98">
        <v>9.6999999999999993</v>
      </c>
      <c r="D91" s="98">
        <v>8.9</v>
      </c>
      <c r="E91" s="98">
        <v>7.2</v>
      </c>
      <c r="F91" s="98">
        <v>4.4000000000000004</v>
      </c>
      <c r="G91" s="98">
        <v>3.8</v>
      </c>
      <c r="H91" s="98">
        <v>2.2999999999999998</v>
      </c>
      <c r="I91" s="98">
        <v>2</v>
      </c>
      <c r="J91" s="98">
        <v>0.3</v>
      </c>
      <c r="K91" s="98">
        <v>2.5</v>
      </c>
      <c r="L91" s="98">
        <v>32.4</v>
      </c>
      <c r="M91" s="98">
        <v>31.7</v>
      </c>
      <c r="N91" s="98">
        <v>15.4</v>
      </c>
      <c r="O91" s="99">
        <v>14.7</v>
      </c>
      <c r="P91" s="97">
        <v>17</v>
      </c>
      <c r="Q91" s="98">
        <v>17</v>
      </c>
      <c r="R91" s="98">
        <v>6.5</v>
      </c>
      <c r="S91" s="98">
        <v>6.7</v>
      </c>
      <c r="T91" s="98">
        <v>4.9000000000000004</v>
      </c>
      <c r="U91" s="98">
        <v>5.2</v>
      </c>
      <c r="V91" s="98">
        <v>1.7</v>
      </c>
      <c r="W91" s="98">
        <v>1.4</v>
      </c>
      <c r="X91" s="98">
        <v>5.5</v>
      </c>
      <c r="Y91" s="98">
        <v>6.4</v>
      </c>
      <c r="Z91" s="101">
        <v>1.65</v>
      </c>
      <c r="AA91" s="101">
        <v>1.66</v>
      </c>
      <c r="AB91" s="101">
        <v>1.5</v>
      </c>
      <c r="AC91" s="102">
        <v>1.43</v>
      </c>
    </row>
    <row r="92" spans="1:29">
      <c r="A92" s="36" t="s">
        <v>30</v>
      </c>
      <c r="B92" s="81">
        <v>9.1</v>
      </c>
      <c r="C92" s="82">
        <v>9.5</v>
      </c>
      <c r="D92" s="82">
        <v>9</v>
      </c>
      <c r="E92" s="82">
        <v>7.3</v>
      </c>
      <c r="F92" s="82">
        <v>4.2</v>
      </c>
      <c r="G92" s="82">
        <v>3.7</v>
      </c>
      <c r="H92" s="82">
        <v>1.9</v>
      </c>
      <c r="I92" s="82">
        <v>1.9</v>
      </c>
      <c r="J92" s="82">
        <v>0.2</v>
      </c>
      <c r="K92" s="82">
        <v>2.2000000000000002</v>
      </c>
      <c r="L92" s="82">
        <v>31.4</v>
      </c>
      <c r="M92" s="82">
        <v>32.1</v>
      </c>
      <c r="N92" s="82">
        <v>12.6</v>
      </c>
      <c r="O92" s="95">
        <v>14.2</v>
      </c>
      <c r="P92" s="81">
        <v>18.8</v>
      </c>
      <c r="Q92" s="82">
        <v>17.899999999999999</v>
      </c>
      <c r="R92" s="82">
        <v>6.5</v>
      </c>
      <c r="S92" s="82">
        <v>6.4</v>
      </c>
      <c r="T92" s="82">
        <v>4.9000000000000004</v>
      </c>
      <c r="U92" s="82">
        <v>5</v>
      </c>
      <c r="V92" s="82">
        <v>1.5</v>
      </c>
      <c r="W92" s="82">
        <v>1.4</v>
      </c>
      <c r="X92" s="82">
        <v>5.4</v>
      </c>
      <c r="Y92" s="82">
        <v>6.2</v>
      </c>
      <c r="Z92" s="87">
        <v>1.73</v>
      </c>
      <c r="AA92" s="87">
        <v>1.78</v>
      </c>
      <c r="AB92" s="87">
        <v>1.48</v>
      </c>
      <c r="AC92" s="96">
        <v>1.39</v>
      </c>
    </row>
    <row r="93" spans="1:29">
      <c r="A93" s="36" t="s">
        <v>31</v>
      </c>
      <c r="B93" s="81">
        <v>9.0646537796594924</v>
      </c>
      <c r="C93" s="82">
        <v>9.6</v>
      </c>
      <c r="D93" s="82">
        <v>9.1159530844539773</v>
      </c>
      <c r="E93" s="82">
        <v>7.5</v>
      </c>
      <c r="F93" s="82">
        <v>4.4098191974129062</v>
      </c>
      <c r="G93" s="82">
        <v>3.6</v>
      </c>
      <c r="H93" s="82">
        <v>2.0579156254593562</v>
      </c>
      <c r="I93" s="82">
        <v>2</v>
      </c>
      <c r="J93" s="82">
        <v>-5.1299304794486328E-2</v>
      </c>
      <c r="K93" s="82">
        <v>2.1</v>
      </c>
      <c r="L93" s="82">
        <v>30.6</v>
      </c>
      <c r="M93" s="82">
        <v>31.4</v>
      </c>
      <c r="N93" s="82">
        <v>13.3</v>
      </c>
      <c r="O93" s="95">
        <v>13.6</v>
      </c>
      <c r="P93" s="81">
        <v>17.3</v>
      </c>
      <c r="Q93" s="82">
        <v>17.8</v>
      </c>
      <c r="R93" s="82">
        <v>5.9</v>
      </c>
      <c r="S93" s="82">
        <v>6.2</v>
      </c>
      <c r="T93" s="82">
        <v>4.3</v>
      </c>
      <c r="U93" s="82">
        <v>4.8</v>
      </c>
      <c r="V93" s="82">
        <v>1.6</v>
      </c>
      <c r="W93" s="82">
        <v>1.4</v>
      </c>
      <c r="X93" s="82">
        <v>5.5</v>
      </c>
      <c r="Y93" s="82">
        <v>6.3</v>
      </c>
      <c r="Z93" s="87">
        <v>1.93</v>
      </c>
      <c r="AA93" s="87">
        <v>1.94</v>
      </c>
      <c r="AB93" s="87">
        <v>1.46</v>
      </c>
      <c r="AC93" s="96">
        <v>1.38</v>
      </c>
    </row>
    <row r="94" spans="1:29">
      <c r="A94" s="36" t="s">
        <v>88</v>
      </c>
      <c r="B94" s="81">
        <v>8.6999999999999993</v>
      </c>
      <c r="C94" s="82">
        <v>9.4</v>
      </c>
      <c r="D94" s="82">
        <v>9.6</v>
      </c>
      <c r="E94" s="82">
        <v>7.8</v>
      </c>
      <c r="F94" s="82">
        <v>3.7</v>
      </c>
      <c r="G94" s="82">
        <v>3.4</v>
      </c>
      <c r="H94" s="82">
        <v>1.8</v>
      </c>
      <c r="I94" s="82">
        <v>1.8</v>
      </c>
      <c r="J94" s="82">
        <v>-0.8</v>
      </c>
      <c r="K94" s="82">
        <v>1.6</v>
      </c>
      <c r="L94" s="82">
        <v>31.8</v>
      </c>
      <c r="M94" s="82">
        <v>31.6</v>
      </c>
      <c r="N94" s="82">
        <v>12.8</v>
      </c>
      <c r="O94" s="95">
        <v>13.7</v>
      </c>
      <c r="P94" s="81">
        <v>19</v>
      </c>
      <c r="Q94" s="82">
        <v>17.899999999999999</v>
      </c>
      <c r="R94" s="82">
        <v>5.4</v>
      </c>
      <c r="S94" s="82">
        <v>6</v>
      </c>
      <c r="T94" s="82">
        <v>4</v>
      </c>
      <c r="U94" s="82">
        <v>4.7</v>
      </c>
      <c r="V94" s="82">
        <v>1.5</v>
      </c>
      <c r="W94" s="82">
        <v>1.3</v>
      </c>
      <c r="X94" s="82">
        <v>5.0999999999999996</v>
      </c>
      <c r="Y94" s="82">
        <v>6.1</v>
      </c>
      <c r="Z94" s="87">
        <v>1.92</v>
      </c>
      <c r="AA94" s="87">
        <v>2</v>
      </c>
      <c r="AB94" s="87">
        <v>1.4</v>
      </c>
      <c r="AC94" s="96">
        <v>1.34</v>
      </c>
    </row>
    <row r="95" spans="1:29">
      <c r="A95" s="36" t="s">
        <v>89</v>
      </c>
      <c r="B95" s="81">
        <v>8.9</v>
      </c>
      <c r="C95" s="82">
        <v>9.5</v>
      </c>
      <c r="D95" s="82">
        <v>9.1999999999999993</v>
      </c>
      <c r="E95" s="82">
        <v>7.7</v>
      </c>
      <c r="F95" s="82">
        <v>2.9</v>
      </c>
      <c r="G95" s="82">
        <v>3.2</v>
      </c>
      <c r="H95" s="82">
        <v>1.5</v>
      </c>
      <c r="I95" s="82">
        <v>1.8</v>
      </c>
      <c r="J95" s="82">
        <v>-0.4</v>
      </c>
      <c r="K95" s="82">
        <v>1.8</v>
      </c>
      <c r="L95" s="82">
        <v>31.5</v>
      </c>
      <c r="M95" s="82">
        <v>31.2</v>
      </c>
      <c r="N95" s="82">
        <v>12.3</v>
      </c>
      <c r="O95" s="95">
        <v>13.2</v>
      </c>
      <c r="P95" s="81">
        <v>19.2</v>
      </c>
      <c r="Q95" s="82">
        <v>18.100000000000001</v>
      </c>
      <c r="R95" s="82">
        <v>5.0999999999999996</v>
      </c>
      <c r="S95" s="82">
        <v>5.8</v>
      </c>
      <c r="T95" s="82">
        <v>3.9</v>
      </c>
      <c r="U95" s="82">
        <v>4.5</v>
      </c>
      <c r="V95" s="82">
        <v>1.2</v>
      </c>
      <c r="W95" s="82">
        <v>1.3</v>
      </c>
      <c r="X95" s="82">
        <v>5.5</v>
      </c>
      <c r="Y95" s="82">
        <v>6.4</v>
      </c>
      <c r="Z95" s="87">
        <v>2.08</v>
      </c>
      <c r="AA95" s="87">
        <v>2.1</v>
      </c>
      <c r="AB95" s="87">
        <v>1.45</v>
      </c>
      <c r="AC95" s="96">
        <v>1.36</v>
      </c>
    </row>
    <row r="96" spans="1:29" s="46" customFormat="1" ht="24.75" customHeight="1">
      <c r="A96" s="40" t="s">
        <v>34</v>
      </c>
      <c r="B96" s="97">
        <v>8.8000000000000007</v>
      </c>
      <c r="C96" s="98">
        <v>9.3000000000000007</v>
      </c>
      <c r="D96" s="98">
        <v>9.4</v>
      </c>
      <c r="E96" s="98">
        <v>7.7</v>
      </c>
      <c r="F96" s="98">
        <v>2.2999999999999998</v>
      </c>
      <c r="G96" s="98">
        <v>3.1</v>
      </c>
      <c r="H96" s="98">
        <v>1</v>
      </c>
      <c r="I96" s="98">
        <v>1.6</v>
      </c>
      <c r="J96" s="98">
        <v>-0.7</v>
      </c>
      <c r="K96" s="98">
        <v>1.6</v>
      </c>
      <c r="L96" s="98">
        <v>30.8</v>
      </c>
      <c r="M96" s="98">
        <v>31</v>
      </c>
      <c r="N96" s="98">
        <v>12.9</v>
      </c>
      <c r="O96" s="99">
        <v>13</v>
      </c>
      <c r="P96" s="97">
        <v>18</v>
      </c>
      <c r="Q96" s="98">
        <v>18</v>
      </c>
      <c r="R96" s="98">
        <v>5.6</v>
      </c>
      <c r="S96" s="98">
        <v>5.5</v>
      </c>
      <c r="T96" s="98">
        <v>4.7</v>
      </c>
      <c r="U96" s="98">
        <v>4.3</v>
      </c>
      <c r="V96" s="98">
        <v>0.8</v>
      </c>
      <c r="W96" s="98">
        <v>1.2</v>
      </c>
      <c r="X96" s="98">
        <v>5.4</v>
      </c>
      <c r="Y96" s="98">
        <v>6.4</v>
      </c>
      <c r="Z96" s="101">
        <v>2.15</v>
      </c>
      <c r="AA96" s="101">
        <v>2.27</v>
      </c>
      <c r="AB96" s="101">
        <v>1.4</v>
      </c>
      <c r="AC96" s="102">
        <v>1.33</v>
      </c>
    </row>
    <row r="97" spans="1:29">
      <c r="A97" s="36" t="s">
        <v>35</v>
      </c>
      <c r="B97" s="81">
        <v>8.4</v>
      </c>
      <c r="C97" s="82">
        <v>9.1999999999999993</v>
      </c>
      <c r="D97" s="82">
        <v>9.5</v>
      </c>
      <c r="E97" s="82">
        <v>7.8</v>
      </c>
      <c r="F97" s="82">
        <v>2.6</v>
      </c>
      <c r="G97" s="82">
        <v>3</v>
      </c>
      <c r="H97" s="82">
        <v>1.3</v>
      </c>
      <c r="I97" s="82">
        <v>1.7</v>
      </c>
      <c r="J97" s="82">
        <v>-1</v>
      </c>
      <c r="K97" s="82">
        <v>1.4</v>
      </c>
      <c r="L97" s="82">
        <v>29.9</v>
      </c>
      <c r="M97" s="82">
        <v>31.1</v>
      </c>
      <c r="N97" s="82">
        <v>11.2</v>
      </c>
      <c r="O97" s="95">
        <v>12.7</v>
      </c>
      <c r="P97" s="81">
        <v>18.7</v>
      </c>
      <c r="Q97" s="82">
        <v>18.3</v>
      </c>
      <c r="R97" s="82">
        <v>4.7</v>
      </c>
      <c r="S97" s="82">
        <v>5.5</v>
      </c>
      <c r="T97" s="82">
        <v>3.9</v>
      </c>
      <c r="U97" s="82">
        <v>4.3</v>
      </c>
      <c r="V97" s="82">
        <v>0.8</v>
      </c>
      <c r="W97" s="82">
        <v>1.2</v>
      </c>
      <c r="X97" s="82">
        <v>5.3</v>
      </c>
      <c r="Y97" s="82">
        <v>6</v>
      </c>
      <c r="Z97" s="87">
        <v>2.2200000000000002</v>
      </c>
      <c r="AA97" s="87">
        <v>2.2999999999999998</v>
      </c>
      <c r="AB97" s="87">
        <v>1.35</v>
      </c>
      <c r="AC97" s="96">
        <v>1.32</v>
      </c>
    </row>
    <row r="98" spans="1:29">
      <c r="A98" s="36" t="s">
        <v>39</v>
      </c>
      <c r="B98" s="81">
        <v>8.5</v>
      </c>
      <c r="C98" s="82">
        <v>8.9</v>
      </c>
      <c r="D98" s="82">
        <v>10</v>
      </c>
      <c r="E98" s="82">
        <v>8</v>
      </c>
      <c r="F98" s="82">
        <v>2.9</v>
      </c>
      <c r="G98" s="82">
        <v>3</v>
      </c>
      <c r="H98" s="82">
        <v>1.8</v>
      </c>
      <c r="I98" s="82">
        <v>1.7</v>
      </c>
      <c r="J98" s="82">
        <v>-1.5</v>
      </c>
      <c r="K98" s="82">
        <v>0.9</v>
      </c>
      <c r="L98" s="82">
        <v>30.7</v>
      </c>
      <c r="M98" s="82">
        <v>30.5</v>
      </c>
      <c r="N98" s="82">
        <v>11.7</v>
      </c>
      <c r="O98" s="95">
        <v>12.6</v>
      </c>
      <c r="P98" s="81">
        <v>19</v>
      </c>
      <c r="Q98" s="82">
        <v>17.8</v>
      </c>
      <c r="R98" s="82">
        <v>4.5999999999999996</v>
      </c>
      <c r="S98" s="82">
        <v>5.3</v>
      </c>
      <c r="T98" s="82">
        <v>3.6</v>
      </c>
      <c r="U98" s="82">
        <v>4.0999999999999996</v>
      </c>
      <c r="V98" s="82">
        <v>1</v>
      </c>
      <c r="W98" s="82">
        <v>1.2</v>
      </c>
      <c r="X98" s="82">
        <v>5.2</v>
      </c>
      <c r="Y98" s="82">
        <v>5.9</v>
      </c>
      <c r="Z98" s="87">
        <v>2.31</v>
      </c>
      <c r="AA98" s="87">
        <v>2.25</v>
      </c>
      <c r="AB98" s="87">
        <v>1.36</v>
      </c>
      <c r="AC98" s="96">
        <v>1.29</v>
      </c>
    </row>
    <row r="99" spans="1:29" ht="14.25" customHeight="1">
      <c r="A99" s="36" t="s">
        <v>153</v>
      </c>
      <c r="B99" s="81">
        <v>8.1999999999999993</v>
      </c>
      <c r="C99" s="82">
        <v>8.8000000000000007</v>
      </c>
      <c r="D99" s="82">
        <v>10</v>
      </c>
      <c r="E99" s="82">
        <v>8.1999999999999993</v>
      </c>
      <c r="F99" s="82">
        <v>2.8</v>
      </c>
      <c r="G99" s="82">
        <v>2.8</v>
      </c>
      <c r="H99" s="82">
        <v>1.2</v>
      </c>
      <c r="I99" s="82">
        <v>1.5</v>
      </c>
      <c r="J99" s="82">
        <v>-1.8</v>
      </c>
      <c r="K99" s="82">
        <v>0.7</v>
      </c>
      <c r="L99" s="82">
        <v>31.6</v>
      </c>
      <c r="M99" s="82">
        <v>30</v>
      </c>
      <c r="N99" s="82">
        <v>10.199999999999999</v>
      </c>
      <c r="O99" s="95">
        <v>12.5</v>
      </c>
      <c r="P99" s="81">
        <v>21.4</v>
      </c>
      <c r="Q99" s="82">
        <v>17.5</v>
      </c>
      <c r="R99" s="82">
        <v>4.3</v>
      </c>
      <c r="S99" s="82">
        <v>5</v>
      </c>
      <c r="T99" s="82">
        <v>3.3</v>
      </c>
      <c r="U99" s="82">
        <v>3.9</v>
      </c>
      <c r="V99" s="82">
        <v>1</v>
      </c>
      <c r="W99" s="82">
        <v>1.1000000000000001</v>
      </c>
      <c r="X99" s="82">
        <v>5</v>
      </c>
      <c r="Y99" s="82">
        <v>5.7</v>
      </c>
      <c r="Z99" s="87">
        <v>2.19</v>
      </c>
      <c r="AA99" s="87">
        <v>2.15</v>
      </c>
      <c r="AB99" s="87">
        <v>1.33</v>
      </c>
      <c r="AC99" s="96">
        <v>1.29</v>
      </c>
    </row>
    <row r="100" spans="1:29" s="103" customFormat="1">
      <c r="A100" s="36" t="s">
        <v>41</v>
      </c>
      <c r="B100" s="81">
        <v>7.9</v>
      </c>
      <c r="C100" s="82">
        <v>8.4</v>
      </c>
      <c r="D100" s="82">
        <v>10.6</v>
      </c>
      <c r="E100" s="82">
        <v>8.6</v>
      </c>
      <c r="F100" s="82">
        <v>2.8</v>
      </c>
      <c r="G100" s="82">
        <v>2.8</v>
      </c>
      <c r="H100" s="82">
        <v>1.6</v>
      </c>
      <c r="I100" s="82">
        <v>1.4</v>
      </c>
      <c r="J100" s="82">
        <v>-2.7</v>
      </c>
      <c r="K100" s="82">
        <v>-0.2</v>
      </c>
      <c r="L100" s="82">
        <v>33</v>
      </c>
      <c r="M100" s="82">
        <v>29.1</v>
      </c>
      <c r="N100" s="82">
        <v>13.9</v>
      </c>
      <c r="O100" s="95">
        <v>12.3</v>
      </c>
      <c r="P100" s="81">
        <v>19</v>
      </c>
      <c r="Q100" s="82">
        <v>16.7</v>
      </c>
      <c r="R100" s="82">
        <v>6.2</v>
      </c>
      <c r="S100" s="82">
        <v>4.8</v>
      </c>
      <c r="T100" s="82">
        <v>4.7</v>
      </c>
      <c r="U100" s="82">
        <v>3.8</v>
      </c>
      <c r="V100" s="82">
        <v>1.5</v>
      </c>
      <c r="W100" s="82">
        <v>1</v>
      </c>
      <c r="X100" s="82">
        <v>5</v>
      </c>
      <c r="Y100" s="82">
        <v>5.7</v>
      </c>
      <c r="Z100" s="87">
        <v>2.08</v>
      </c>
      <c r="AA100" s="87">
        <v>2.08</v>
      </c>
      <c r="AB100" s="87">
        <v>1.35</v>
      </c>
      <c r="AC100" s="96">
        <v>1.26</v>
      </c>
    </row>
    <row r="101" spans="1:29" s="46" customFormat="1" ht="24.75" customHeight="1">
      <c r="A101" s="40" t="s">
        <v>42</v>
      </c>
      <c r="B101" s="97">
        <v>8.1</v>
      </c>
      <c r="C101" s="98">
        <v>8.6999999999999993</v>
      </c>
      <c r="D101" s="98">
        <v>10.6</v>
      </c>
      <c r="E101" s="98">
        <v>8.6</v>
      </c>
      <c r="F101" s="98">
        <v>1.4</v>
      </c>
      <c r="G101" s="98">
        <v>2.6</v>
      </c>
      <c r="H101" s="98">
        <v>0.5</v>
      </c>
      <c r="I101" s="98">
        <v>1.3</v>
      </c>
      <c r="J101" s="98">
        <v>-2.5</v>
      </c>
      <c r="K101" s="98">
        <v>0.1</v>
      </c>
      <c r="L101" s="98">
        <v>29.4</v>
      </c>
      <c r="M101" s="98">
        <v>27.5</v>
      </c>
      <c r="N101" s="98">
        <v>9.9</v>
      </c>
      <c r="O101" s="99">
        <v>11.9</v>
      </c>
      <c r="P101" s="97">
        <v>19.5</v>
      </c>
      <c r="Q101" s="98">
        <v>15.6</v>
      </c>
      <c r="R101" s="98">
        <v>3.8</v>
      </c>
      <c r="S101" s="98">
        <v>4.7</v>
      </c>
      <c r="T101" s="98">
        <v>3.5</v>
      </c>
      <c r="U101" s="98">
        <v>3.7</v>
      </c>
      <c r="V101" s="98">
        <v>0.3</v>
      </c>
      <c r="W101" s="98">
        <v>1</v>
      </c>
      <c r="X101" s="98">
        <v>5.0999999999999996</v>
      </c>
      <c r="Y101" s="98">
        <v>5.8</v>
      </c>
      <c r="Z101" s="101">
        <v>2.1</v>
      </c>
      <c r="AA101" s="101">
        <v>2.04</v>
      </c>
      <c r="AB101" s="101">
        <v>1.37</v>
      </c>
      <c r="AC101" s="102">
        <v>1.32</v>
      </c>
    </row>
    <row r="102" spans="1:29" s="46" customFormat="1" ht="13.5" customHeight="1">
      <c r="A102" s="40" t="s">
        <v>90</v>
      </c>
      <c r="B102" s="97">
        <v>8.1</v>
      </c>
      <c r="C102" s="98">
        <v>8.6</v>
      </c>
      <c r="D102" s="98">
        <v>10.7</v>
      </c>
      <c r="E102" s="98">
        <v>8.8000000000000007</v>
      </c>
      <c r="F102" s="98">
        <v>2.1</v>
      </c>
      <c r="G102" s="98">
        <v>2.6</v>
      </c>
      <c r="H102" s="98">
        <v>1.1000000000000001</v>
      </c>
      <c r="I102" s="98">
        <v>1.3</v>
      </c>
      <c r="J102" s="98">
        <v>-2.5</v>
      </c>
      <c r="K102" s="98">
        <v>-0.1</v>
      </c>
      <c r="L102" s="98">
        <v>31.6</v>
      </c>
      <c r="M102" s="98">
        <v>26.2</v>
      </c>
      <c r="N102" s="98">
        <v>11.9</v>
      </c>
      <c r="O102" s="99">
        <v>11.7</v>
      </c>
      <c r="P102" s="97">
        <v>19.8</v>
      </c>
      <c r="Q102" s="98">
        <v>14.5</v>
      </c>
      <c r="R102" s="98">
        <v>5.3</v>
      </c>
      <c r="S102" s="98">
        <v>4.5</v>
      </c>
      <c r="T102" s="98">
        <v>4.5</v>
      </c>
      <c r="U102" s="98">
        <v>3.5</v>
      </c>
      <c r="V102" s="98">
        <v>0.8</v>
      </c>
      <c r="W102" s="98">
        <v>1</v>
      </c>
      <c r="X102" s="98">
        <v>5.0999999999999996</v>
      </c>
      <c r="Y102" s="98">
        <v>5.7</v>
      </c>
      <c r="Z102" s="101">
        <v>2.0099999999999998</v>
      </c>
      <c r="AA102" s="101">
        <v>2.02</v>
      </c>
      <c r="AB102" s="101">
        <v>1.4</v>
      </c>
      <c r="AC102" s="102">
        <v>1.34</v>
      </c>
    </row>
    <row r="103" spans="1:29" s="46" customFormat="1" ht="13.5" customHeight="1">
      <c r="A103" s="40" t="s">
        <v>44</v>
      </c>
      <c r="B103" s="97">
        <v>8.1</v>
      </c>
      <c r="C103" s="98">
        <v>8.6999999999999993</v>
      </c>
      <c r="D103" s="98">
        <v>11</v>
      </c>
      <c r="E103" s="98">
        <v>9.1</v>
      </c>
      <c r="F103" s="98">
        <v>1.4</v>
      </c>
      <c r="G103" s="98">
        <v>2.6</v>
      </c>
      <c r="H103" s="98">
        <v>0.6</v>
      </c>
      <c r="I103" s="98">
        <v>1.2</v>
      </c>
      <c r="J103" s="98">
        <v>-2.9</v>
      </c>
      <c r="K103" s="98">
        <v>-0.4</v>
      </c>
      <c r="L103" s="98">
        <v>28.7</v>
      </c>
      <c r="M103" s="98">
        <v>25.2</v>
      </c>
      <c r="N103" s="98">
        <v>11.6</v>
      </c>
      <c r="O103" s="99">
        <v>11.3</v>
      </c>
      <c r="P103" s="97">
        <v>17.100000000000001</v>
      </c>
      <c r="Q103" s="98">
        <v>13.9</v>
      </c>
      <c r="R103" s="98">
        <v>3.9</v>
      </c>
      <c r="S103" s="98">
        <v>4.3</v>
      </c>
      <c r="T103" s="98">
        <v>3.5</v>
      </c>
      <c r="U103" s="98">
        <v>3.4</v>
      </c>
      <c r="V103" s="98">
        <v>0.3</v>
      </c>
      <c r="W103" s="98">
        <v>0.9</v>
      </c>
      <c r="X103" s="98">
        <v>5</v>
      </c>
      <c r="Y103" s="98">
        <v>5.8</v>
      </c>
      <c r="Z103" s="101">
        <v>1.96</v>
      </c>
      <c r="AA103" s="101">
        <v>1.99</v>
      </c>
      <c r="AB103" s="101">
        <v>1.4</v>
      </c>
      <c r="AC103" s="102">
        <v>1.37</v>
      </c>
    </row>
    <row r="104" spans="1:29" s="46" customFormat="1" ht="13.5" customHeight="1">
      <c r="A104" s="40" t="s">
        <v>91</v>
      </c>
      <c r="B104" s="97">
        <v>8.1</v>
      </c>
      <c r="C104" s="98">
        <v>8.5</v>
      </c>
      <c r="D104" s="98">
        <v>11</v>
      </c>
      <c r="E104" s="98">
        <v>9.1</v>
      </c>
      <c r="F104" s="98">
        <v>2.5</v>
      </c>
      <c r="G104" s="98">
        <v>2.4</v>
      </c>
      <c r="H104" s="98">
        <v>1</v>
      </c>
      <c r="I104" s="98">
        <v>1.2</v>
      </c>
      <c r="J104" s="98">
        <v>-2.9</v>
      </c>
      <c r="K104" s="98">
        <v>-0.6</v>
      </c>
      <c r="L104" s="98">
        <v>32.799999999999997</v>
      </c>
      <c r="M104" s="98">
        <v>24.6</v>
      </c>
      <c r="N104" s="98">
        <v>11.5</v>
      </c>
      <c r="O104" s="99">
        <v>11.1</v>
      </c>
      <c r="P104" s="97">
        <v>21.3</v>
      </c>
      <c r="Q104" s="98">
        <v>13.5</v>
      </c>
      <c r="R104" s="98">
        <v>4.7</v>
      </c>
      <c r="S104" s="98">
        <v>4.2</v>
      </c>
      <c r="T104" s="98">
        <v>3.9</v>
      </c>
      <c r="U104" s="98">
        <v>3.4</v>
      </c>
      <c r="V104" s="98">
        <v>0.8</v>
      </c>
      <c r="W104" s="98">
        <v>0.8</v>
      </c>
      <c r="X104" s="98">
        <v>4.9000000000000004</v>
      </c>
      <c r="Y104" s="98">
        <v>5.6</v>
      </c>
      <c r="Z104" s="101">
        <v>1.97</v>
      </c>
      <c r="AA104" s="101">
        <v>2.0099999999999998</v>
      </c>
      <c r="AB104" s="101">
        <v>1.41</v>
      </c>
      <c r="AC104" s="102">
        <v>1.37</v>
      </c>
    </row>
    <row r="105" spans="1:29" s="46" customFormat="1" ht="13.5" customHeight="1">
      <c r="A105" s="40" t="s">
        <v>46</v>
      </c>
      <c r="B105" s="97">
        <v>8</v>
      </c>
      <c r="C105" s="98">
        <v>8.5</v>
      </c>
      <c r="D105" s="98">
        <v>11.5</v>
      </c>
      <c r="E105" s="98">
        <v>9.5</v>
      </c>
      <c r="F105" s="98">
        <v>1.7</v>
      </c>
      <c r="G105" s="98">
        <v>2.2999999999999998</v>
      </c>
      <c r="H105" s="98">
        <v>0.8</v>
      </c>
      <c r="I105" s="98">
        <v>1.1000000000000001</v>
      </c>
      <c r="J105" s="98">
        <v>-3.5</v>
      </c>
      <c r="K105" s="98">
        <v>-1</v>
      </c>
      <c r="L105" s="98">
        <v>29</v>
      </c>
      <c r="M105" s="98">
        <v>24.2</v>
      </c>
      <c r="N105" s="98">
        <v>9.5</v>
      </c>
      <c r="O105" s="99">
        <v>11.2</v>
      </c>
      <c r="P105" s="97">
        <v>19.5</v>
      </c>
      <c r="Q105" s="98">
        <v>13</v>
      </c>
      <c r="R105" s="98">
        <v>3.4</v>
      </c>
      <c r="S105" s="98">
        <v>4.2</v>
      </c>
      <c r="T105" s="98">
        <v>2.9</v>
      </c>
      <c r="U105" s="98">
        <v>3.4</v>
      </c>
      <c r="V105" s="98">
        <v>0.5</v>
      </c>
      <c r="W105" s="98">
        <v>0.8</v>
      </c>
      <c r="X105" s="98">
        <v>4.9000000000000004</v>
      </c>
      <c r="Y105" s="98">
        <v>5.5</v>
      </c>
      <c r="Z105" s="101">
        <v>1.97</v>
      </c>
      <c r="AA105" s="101">
        <v>1.99</v>
      </c>
      <c r="AB105" s="101">
        <v>1.5</v>
      </c>
      <c r="AC105" s="102">
        <v>1.39</v>
      </c>
    </row>
    <row r="106" spans="1:29" s="46" customFormat="1" ht="13.5" customHeight="1">
      <c r="A106" s="40"/>
      <c r="B106" s="97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9"/>
      <c r="P106" s="97"/>
      <c r="Q106" s="98"/>
      <c r="R106" s="98"/>
      <c r="S106" s="98"/>
      <c r="T106" s="98"/>
      <c r="U106" s="98"/>
      <c r="V106" s="98"/>
      <c r="W106" s="98"/>
      <c r="X106" s="98"/>
      <c r="Y106" s="98"/>
      <c r="Z106" s="101"/>
      <c r="AA106" s="101"/>
      <c r="AB106" s="101"/>
      <c r="AC106" s="102"/>
    </row>
    <row r="107" spans="1:29" s="46" customFormat="1" ht="13.5" customHeight="1">
      <c r="A107" s="40" t="s">
        <v>47</v>
      </c>
      <c r="B107" s="97">
        <v>8</v>
      </c>
      <c r="C107" s="98">
        <v>8.3000000000000007</v>
      </c>
      <c r="D107" s="98">
        <v>12</v>
      </c>
      <c r="E107" s="98">
        <v>9.9</v>
      </c>
      <c r="F107" s="98">
        <v>1.1000000000000001</v>
      </c>
      <c r="G107" s="98">
        <v>2.2999999999999998</v>
      </c>
      <c r="H107" s="98">
        <v>0.4</v>
      </c>
      <c r="I107" s="98">
        <v>1.1000000000000001</v>
      </c>
      <c r="J107" s="98">
        <v>-4</v>
      </c>
      <c r="K107" s="98">
        <v>-1.6</v>
      </c>
      <c r="L107" s="98">
        <v>29.1</v>
      </c>
      <c r="M107" s="98">
        <v>23.9</v>
      </c>
      <c r="N107" s="98">
        <v>13.2</v>
      </c>
      <c r="O107" s="99">
        <v>11.1</v>
      </c>
      <c r="P107" s="97">
        <v>15.9</v>
      </c>
      <c r="Q107" s="98">
        <v>12.8</v>
      </c>
      <c r="R107" s="98">
        <v>4.7</v>
      </c>
      <c r="S107" s="98">
        <v>4.0999999999999996</v>
      </c>
      <c r="T107" s="98">
        <v>4.4000000000000004</v>
      </c>
      <c r="U107" s="98">
        <v>3.3</v>
      </c>
      <c r="V107" s="98">
        <v>0.4</v>
      </c>
      <c r="W107" s="98">
        <v>0.8</v>
      </c>
      <c r="X107" s="98">
        <v>4.5999999999999996</v>
      </c>
      <c r="Y107" s="98">
        <v>5.2</v>
      </c>
      <c r="Z107" s="101">
        <v>1.88</v>
      </c>
      <c r="AA107" s="101">
        <v>1.87</v>
      </c>
      <c r="AB107" s="101">
        <v>1.51</v>
      </c>
      <c r="AC107" s="102">
        <v>1.39</v>
      </c>
    </row>
    <row r="108" spans="1:29" s="46" customFormat="1" ht="13.5" customHeight="1">
      <c r="A108" s="40" t="s">
        <v>48</v>
      </c>
      <c r="B108" s="97">
        <v>7.9</v>
      </c>
      <c r="C108" s="98">
        <v>8.1999999999999993</v>
      </c>
      <c r="D108" s="98">
        <v>12.2</v>
      </c>
      <c r="E108" s="98">
        <v>10</v>
      </c>
      <c r="F108" s="98">
        <v>2.5</v>
      </c>
      <c r="G108" s="98">
        <v>2.2000000000000002</v>
      </c>
      <c r="H108" s="98">
        <v>1.6</v>
      </c>
      <c r="I108" s="98">
        <v>1</v>
      </c>
      <c r="J108" s="98">
        <v>-4.3</v>
      </c>
      <c r="K108" s="98">
        <v>-1.7</v>
      </c>
      <c r="L108" s="98">
        <v>25.6</v>
      </c>
      <c r="M108" s="98">
        <v>23.4</v>
      </c>
      <c r="N108" s="98">
        <v>9.5</v>
      </c>
      <c r="O108" s="99">
        <v>10.8</v>
      </c>
      <c r="P108" s="97">
        <v>16.100000000000001</v>
      </c>
      <c r="Q108" s="98">
        <v>12.6</v>
      </c>
      <c r="R108" s="98">
        <v>3.7</v>
      </c>
      <c r="S108" s="98">
        <v>4</v>
      </c>
      <c r="T108" s="98">
        <v>2.8</v>
      </c>
      <c r="U108" s="98">
        <v>3.2</v>
      </c>
      <c r="V108" s="98">
        <v>0.9</v>
      </c>
      <c r="W108" s="98">
        <v>0.8</v>
      </c>
      <c r="X108" s="98">
        <v>4.5</v>
      </c>
      <c r="Y108" s="98">
        <v>5.3</v>
      </c>
      <c r="Z108" s="101">
        <v>1.8</v>
      </c>
      <c r="AA108" s="101">
        <v>1.87</v>
      </c>
      <c r="AB108" s="101">
        <v>1.52</v>
      </c>
      <c r="AC108" s="102">
        <v>1.41</v>
      </c>
    </row>
    <row r="109" spans="1:29" s="46" customFormat="1" ht="13.5" customHeight="1">
      <c r="A109" s="40" t="s">
        <v>49</v>
      </c>
      <c r="B109" s="98">
        <v>7.7</v>
      </c>
      <c r="C109" s="98">
        <v>8.1999999999999993</v>
      </c>
      <c r="D109" s="98">
        <v>12.5</v>
      </c>
      <c r="E109" s="98">
        <v>10.1</v>
      </c>
      <c r="F109" s="98">
        <v>2.2999999999999998</v>
      </c>
      <c r="G109" s="98">
        <v>2.1</v>
      </c>
      <c r="H109" s="98">
        <v>1.3</v>
      </c>
      <c r="I109" s="98">
        <v>1</v>
      </c>
      <c r="J109" s="98">
        <v>-4.9000000000000004</v>
      </c>
      <c r="K109" s="98">
        <v>-1.9</v>
      </c>
      <c r="L109" s="98">
        <v>28</v>
      </c>
      <c r="M109" s="98">
        <v>22.9</v>
      </c>
      <c r="N109" s="98">
        <v>10.3</v>
      </c>
      <c r="O109" s="99">
        <v>10.4</v>
      </c>
      <c r="P109" s="97">
        <v>17.7</v>
      </c>
      <c r="Q109" s="98">
        <v>12.5</v>
      </c>
      <c r="R109" s="98">
        <v>4.7</v>
      </c>
      <c r="S109" s="98">
        <v>3.7</v>
      </c>
      <c r="T109" s="98">
        <v>3.6</v>
      </c>
      <c r="U109" s="98">
        <v>3</v>
      </c>
      <c r="V109" s="98">
        <v>1</v>
      </c>
      <c r="W109" s="98">
        <v>0.7</v>
      </c>
      <c r="X109" s="98">
        <v>4.5999999999999996</v>
      </c>
      <c r="Y109" s="98">
        <v>5.3</v>
      </c>
      <c r="Z109" s="101">
        <v>1.84</v>
      </c>
      <c r="AA109" s="101">
        <v>1.84</v>
      </c>
      <c r="AB109" s="101">
        <v>1.52</v>
      </c>
      <c r="AC109" s="102">
        <v>1.43</v>
      </c>
    </row>
    <row r="110" spans="1:29" s="46" customFormat="1" ht="13.5" customHeight="1">
      <c r="A110" s="40" t="s">
        <v>50</v>
      </c>
      <c r="B110" s="98">
        <v>7.5</v>
      </c>
      <c r="C110" s="98">
        <v>8</v>
      </c>
      <c r="D110" s="98">
        <v>12.6</v>
      </c>
      <c r="E110" s="98">
        <v>10.1</v>
      </c>
      <c r="F110" s="98">
        <v>1.5</v>
      </c>
      <c r="G110" s="98">
        <v>2.1</v>
      </c>
      <c r="H110" s="98">
        <v>0.9</v>
      </c>
      <c r="I110" s="98">
        <v>0.9</v>
      </c>
      <c r="J110" s="98">
        <v>-5.0999999999999996</v>
      </c>
      <c r="K110" s="98">
        <v>-2.1</v>
      </c>
      <c r="L110" s="98">
        <v>29.5</v>
      </c>
      <c r="M110" s="98">
        <v>22.9</v>
      </c>
      <c r="N110" s="98">
        <v>11.2</v>
      </c>
      <c r="O110" s="99">
        <v>10.6</v>
      </c>
      <c r="P110" s="97">
        <v>18.3</v>
      </c>
      <c r="Q110" s="98">
        <v>12.3</v>
      </c>
      <c r="R110" s="98">
        <v>3.7</v>
      </c>
      <c r="S110" s="98">
        <v>3.7</v>
      </c>
      <c r="T110" s="98">
        <v>3.3</v>
      </c>
      <c r="U110" s="98">
        <v>3</v>
      </c>
      <c r="V110" s="98">
        <v>0.5</v>
      </c>
      <c r="W110" s="98">
        <v>0.7</v>
      </c>
      <c r="X110" s="98">
        <v>4.4000000000000004</v>
      </c>
      <c r="Y110" s="98">
        <v>5.0999999999999996</v>
      </c>
      <c r="Z110" s="101">
        <v>1.73</v>
      </c>
      <c r="AA110" s="101">
        <v>1.77</v>
      </c>
      <c r="AB110" s="101">
        <v>1.5</v>
      </c>
      <c r="AC110" s="102">
        <v>1.42</v>
      </c>
    </row>
    <row r="111" spans="1:29" s="46" customFormat="1" ht="13.5" customHeight="1">
      <c r="A111" s="40" t="s">
        <v>93</v>
      </c>
      <c r="B111" s="98">
        <v>7.4</v>
      </c>
      <c r="C111" s="98">
        <v>8</v>
      </c>
      <c r="D111" s="98">
        <v>12.8</v>
      </c>
      <c r="E111" s="98">
        <v>10.3</v>
      </c>
      <c r="F111" s="98">
        <v>1.4</v>
      </c>
      <c r="G111" s="98">
        <v>1.9</v>
      </c>
      <c r="H111" s="98">
        <v>0.9</v>
      </c>
      <c r="I111" s="98">
        <v>0.9</v>
      </c>
      <c r="J111" s="98">
        <v>-5.4</v>
      </c>
      <c r="K111" s="98">
        <v>-2.2999999999999998</v>
      </c>
      <c r="L111" s="98">
        <v>23.7</v>
      </c>
      <c r="M111" s="98">
        <v>22</v>
      </c>
      <c r="N111" s="98">
        <v>10.1</v>
      </c>
      <c r="O111" s="99">
        <v>10.6</v>
      </c>
      <c r="P111" s="97">
        <v>13.6</v>
      </c>
      <c r="Q111" s="98">
        <v>11.4</v>
      </c>
      <c r="R111" s="98">
        <v>2.7</v>
      </c>
      <c r="S111" s="98">
        <v>3.7</v>
      </c>
      <c r="T111" s="98">
        <v>2.2000000000000002</v>
      </c>
      <c r="U111" s="98">
        <v>3</v>
      </c>
      <c r="V111" s="98">
        <v>0.5</v>
      </c>
      <c r="W111" s="98">
        <v>0.7</v>
      </c>
      <c r="X111" s="98">
        <v>4.4000000000000004</v>
      </c>
      <c r="Y111" s="98">
        <v>5.0999999999999996</v>
      </c>
      <c r="Z111" s="101">
        <v>1.74</v>
      </c>
      <c r="AA111" s="101">
        <v>1.81</v>
      </c>
      <c r="AB111" s="101">
        <v>1.53</v>
      </c>
      <c r="AC111" s="102">
        <v>1.45</v>
      </c>
    </row>
    <row r="112" spans="1:29" s="46" customFormat="1" ht="13.5" customHeight="1">
      <c r="A112" s="40"/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9"/>
      <c r="P112" s="97"/>
      <c r="Q112" s="98"/>
      <c r="R112" s="98"/>
      <c r="S112" s="98"/>
      <c r="T112" s="98"/>
      <c r="U112" s="98"/>
      <c r="V112" s="98"/>
      <c r="W112" s="98"/>
      <c r="X112" s="98"/>
      <c r="Y112" s="98"/>
      <c r="Z112" s="101"/>
      <c r="AA112" s="101"/>
      <c r="AB112" s="101"/>
      <c r="AC112" s="102"/>
    </row>
    <row r="113" spans="1:29" s="46" customFormat="1" ht="13.5" customHeight="1">
      <c r="A113" s="40" t="s">
        <v>94</v>
      </c>
      <c r="B113" s="98">
        <v>7.3</v>
      </c>
      <c r="C113" s="98">
        <v>7.8</v>
      </c>
      <c r="D113" s="98">
        <v>13</v>
      </c>
      <c r="E113" s="98">
        <v>10.5</v>
      </c>
      <c r="F113" s="98">
        <v>1.6</v>
      </c>
      <c r="G113" s="98">
        <v>2</v>
      </c>
      <c r="H113" s="98">
        <v>0.2</v>
      </c>
      <c r="I113" s="98">
        <v>0.9</v>
      </c>
      <c r="J113" s="98">
        <v>-5.7</v>
      </c>
      <c r="K113" s="98">
        <v>-2.6</v>
      </c>
      <c r="L113" s="98">
        <v>24.1</v>
      </c>
      <c r="M113" s="98">
        <v>21</v>
      </c>
      <c r="N113" s="98">
        <v>10</v>
      </c>
      <c r="O113" s="99">
        <v>10.1</v>
      </c>
      <c r="P113" s="97">
        <v>14.1</v>
      </c>
      <c r="Q113" s="98">
        <v>10.9</v>
      </c>
      <c r="R113" s="98">
        <v>3.1</v>
      </c>
      <c r="S113" s="98">
        <v>3.6</v>
      </c>
      <c r="T113" s="98">
        <v>3</v>
      </c>
      <c r="U113" s="98">
        <v>2.9</v>
      </c>
      <c r="V113" s="98">
        <v>0.1</v>
      </c>
      <c r="W113" s="98">
        <v>0.7</v>
      </c>
      <c r="X113" s="98">
        <v>4.3</v>
      </c>
      <c r="Y113" s="98">
        <v>5</v>
      </c>
      <c r="Z113" s="101">
        <v>1.64</v>
      </c>
      <c r="AA113" s="101">
        <v>1.73</v>
      </c>
      <c r="AB113" s="101">
        <v>1.54</v>
      </c>
      <c r="AC113" s="102">
        <v>1.44</v>
      </c>
    </row>
    <row r="114" spans="1:29">
      <c r="A114" s="40" t="s">
        <v>95</v>
      </c>
      <c r="B114" s="98">
        <v>7.1</v>
      </c>
      <c r="C114" s="98">
        <v>7.6</v>
      </c>
      <c r="D114" s="98">
        <v>13.4</v>
      </c>
      <c r="E114" s="98">
        <v>10.8</v>
      </c>
      <c r="F114" s="98">
        <v>1.3</v>
      </c>
      <c r="G114" s="98">
        <v>1.9</v>
      </c>
      <c r="H114" s="98">
        <v>0.7</v>
      </c>
      <c r="I114" s="98">
        <v>0.9</v>
      </c>
      <c r="J114" s="98">
        <v>-6.3</v>
      </c>
      <c r="K114" s="98">
        <v>-3.2</v>
      </c>
      <c r="L114" s="98">
        <v>25.4</v>
      </c>
      <c r="M114" s="98">
        <v>21.1</v>
      </c>
      <c r="N114" s="98">
        <v>10.1</v>
      </c>
      <c r="O114" s="99">
        <v>10.1</v>
      </c>
      <c r="P114" s="97">
        <v>15.3</v>
      </c>
      <c r="Q114" s="98">
        <v>11</v>
      </c>
      <c r="R114" s="98">
        <v>5.0999999999999996</v>
      </c>
      <c r="S114" s="98">
        <v>3.5</v>
      </c>
      <c r="T114" s="98">
        <v>4.5999999999999996</v>
      </c>
      <c r="U114" s="98">
        <v>2.8</v>
      </c>
      <c r="V114" s="98">
        <v>0.5</v>
      </c>
      <c r="W114" s="98">
        <v>0.7</v>
      </c>
      <c r="X114" s="98">
        <v>4.2</v>
      </c>
      <c r="Y114" s="98">
        <v>4.9000000000000004</v>
      </c>
      <c r="Z114" s="101">
        <v>1.71</v>
      </c>
      <c r="AA114" s="101">
        <v>1.7</v>
      </c>
      <c r="AB114" s="101">
        <v>1.54</v>
      </c>
      <c r="AC114" s="102">
        <v>1.43</v>
      </c>
    </row>
    <row r="115" spans="1:29">
      <c r="A115" s="40" t="s">
        <v>96</v>
      </c>
      <c r="B115" s="97">
        <v>7</v>
      </c>
      <c r="C115" s="98">
        <v>7.4</v>
      </c>
      <c r="D115" s="98">
        <v>13.6</v>
      </c>
      <c r="E115" s="98">
        <v>11</v>
      </c>
      <c r="F115" s="98">
        <v>1.4</v>
      </c>
      <c r="G115" s="98">
        <v>1.9</v>
      </c>
      <c r="H115" s="98">
        <v>0.3</v>
      </c>
      <c r="I115" s="98">
        <v>0.9</v>
      </c>
      <c r="J115" s="98">
        <v>-6.6</v>
      </c>
      <c r="K115" s="98">
        <v>-3.6</v>
      </c>
      <c r="L115" s="98">
        <v>22.1</v>
      </c>
      <c r="M115" s="98">
        <v>20.9</v>
      </c>
      <c r="N115" s="98">
        <v>9.3000000000000007</v>
      </c>
      <c r="O115" s="99">
        <v>9.9</v>
      </c>
      <c r="P115" s="97">
        <v>12.8</v>
      </c>
      <c r="Q115" s="98">
        <v>11</v>
      </c>
      <c r="R115" s="98">
        <v>1.9</v>
      </c>
      <c r="S115" s="98">
        <v>3.3</v>
      </c>
      <c r="T115" s="98">
        <v>1.7</v>
      </c>
      <c r="U115" s="98">
        <v>2.6</v>
      </c>
      <c r="V115" s="98">
        <v>0.2</v>
      </c>
      <c r="W115" s="98">
        <v>0.7</v>
      </c>
      <c r="X115" s="98">
        <v>4</v>
      </c>
      <c r="Y115" s="98">
        <v>4.7</v>
      </c>
      <c r="Z115" s="101">
        <v>1.66</v>
      </c>
      <c r="AA115" s="101">
        <v>1.68</v>
      </c>
      <c r="AB115" s="101">
        <v>1.55</v>
      </c>
      <c r="AC115" s="102">
        <v>1.42</v>
      </c>
    </row>
    <row r="116" spans="1:29">
      <c r="A116" s="40" t="s">
        <v>97</v>
      </c>
      <c r="B116" s="98">
        <v>6.4</v>
      </c>
      <c r="C116" s="98">
        <v>7</v>
      </c>
      <c r="D116" s="98">
        <v>13.8</v>
      </c>
      <c r="E116" s="98">
        <v>11.2</v>
      </c>
      <c r="F116" s="98">
        <v>1.2</v>
      </c>
      <c r="G116" s="98">
        <v>1.9</v>
      </c>
      <c r="H116" s="98">
        <v>0.6</v>
      </c>
      <c r="I116" s="98">
        <v>0.9</v>
      </c>
      <c r="J116" s="98">
        <v>-7.4</v>
      </c>
      <c r="K116" s="98">
        <v>-4.2</v>
      </c>
      <c r="L116" s="98">
        <v>23.4</v>
      </c>
      <c r="M116" s="98">
        <v>22</v>
      </c>
      <c r="N116" s="98">
        <v>9.6</v>
      </c>
      <c r="O116" s="99">
        <v>10.199999999999999</v>
      </c>
      <c r="P116" s="97">
        <v>13.8</v>
      </c>
      <c r="Q116" s="98">
        <v>11.8</v>
      </c>
      <c r="R116" s="98">
        <v>2.8</v>
      </c>
      <c r="S116" s="98">
        <v>3.4</v>
      </c>
      <c r="T116" s="98">
        <v>2.2000000000000002</v>
      </c>
      <c r="U116" s="98">
        <v>2.7</v>
      </c>
      <c r="V116" s="98">
        <v>0.6</v>
      </c>
      <c r="W116" s="98">
        <v>0.7</v>
      </c>
      <c r="X116" s="98">
        <v>4</v>
      </c>
      <c r="Y116" s="98">
        <v>4.8</v>
      </c>
      <c r="Z116" s="101">
        <v>1.62</v>
      </c>
      <c r="AA116" s="101">
        <v>1.69</v>
      </c>
      <c r="AB116" s="101">
        <v>1.46</v>
      </c>
      <c r="AC116" s="102">
        <v>1.36</v>
      </c>
    </row>
    <row r="117" spans="1:29">
      <c r="A117" s="40" t="s">
        <v>98</v>
      </c>
      <c r="B117" s="98">
        <v>6.1</v>
      </c>
      <c r="C117" s="98">
        <v>6.8</v>
      </c>
      <c r="D117" s="98">
        <v>13.6</v>
      </c>
      <c r="E117" s="98">
        <v>11.1</v>
      </c>
      <c r="F117" s="98">
        <v>0.9</v>
      </c>
      <c r="G117" s="98">
        <v>1.8</v>
      </c>
      <c r="H117" s="98">
        <v>0.4</v>
      </c>
      <c r="I117" s="98">
        <v>0.8</v>
      </c>
      <c r="J117" s="98">
        <v>-7.5</v>
      </c>
      <c r="K117" s="98">
        <v>-4.3</v>
      </c>
      <c r="L117" s="98">
        <v>23.3</v>
      </c>
      <c r="M117" s="98">
        <v>20.100000000000001</v>
      </c>
      <c r="N117" s="98">
        <v>12.2</v>
      </c>
      <c r="O117" s="99">
        <v>9.5</v>
      </c>
      <c r="P117" s="97">
        <v>11.1</v>
      </c>
      <c r="Q117" s="98">
        <v>10.6</v>
      </c>
      <c r="R117" s="98">
        <v>3.3</v>
      </c>
      <c r="S117" s="98">
        <v>3.2</v>
      </c>
      <c r="T117" s="98">
        <v>3</v>
      </c>
      <c r="U117" s="98">
        <v>2.5</v>
      </c>
      <c r="V117" s="98">
        <v>0.4</v>
      </c>
      <c r="W117" s="98">
        <v>0.7</v>
      </c>
      <c r="X117" s="98">
        <v>3.7</v>
      </c>
      <c r="Y117" s="98">
        <v>4.3</v>
      </c>
      <c r="Z117" s="101">
        <v>1.51</v>
      </c>
      <c r="AA117" s="101">
        <v>1.57</v>
      </c>
      <c r="AB117" s="101">
        <v>1.4</v>
      </c>
      <c r="AC117" s="102">
        <v>1.33</v>
      </c>
    </row>
    <row r="118" spans="1:29">
      <c r="A118" s="48" t="s">
        <v>99</v>
      </c>
      <c r="B118" s="98">
        <v>6.1</v>
      </c>
      <c r="C118" s="98">
        <v>6.6</v>
      </c>
      <c r="D118" s="98">
        <v>14.3</v>
      </c>
      <c r="E118" s="98">
        <v>11.7</v>
      </c>
      <c r="F118" s="98">
        <v>1.5</v>
      </c>
      <c r="G118" s="98">
        <v>1.7</v>
      </c>
      <c r="H118" s="98">
        <v>0.6</v>
      </c>
      <c r="I118" s="98">
        <v>0.8</v>
      </c>
      <c r="J118" s="98">
        <v>-8.1999999999999993</v>
      </c>
      <c r="K118" s="98">
        <v>-5.0999999999999996</v>
      </c>
      <c r="L118" s="98">
        <v>21.6</v>
      </c>
      <c r="M118" s="98">
        <v>19.7</v>
      </c>
      <c r="N118" s="98">
        <v>10</v>
      </c>
      <c r="O118" s="104">
        <v>9.8000000000000007</v>
      </c>
      <c r="P118" s="105">
        <v>11.6</v>
      </c>
      <c r="Q118" s="98">
        <v>9.9</v>
      </c>
      <c r="R118" s="98">
        <v>3.2</v>
      </c>
      <c r="S118" s="98">
        <v>3.4</v>
      </c>
      <c r="T118" s="98">
        <v>2.7</v>
      </c>
      <c r="U118" s="98">
        <v>2.7</v>
      </c>
      <c r="V118" s="98">
        <v>0.5</v>
      </c>
      <c r="W118" s="98">
        <v>0.6</v>
      </c>
      <c r="X118" s="98">
        <v>3.5</v>
      </c>
      <c r="Y118" s="98">
        <v>4.0999999999999996</v>
      </c>
      <c r="Z118" s="101">
        <v>1.44</v>
      </c>
      <c r="AA118" s="101">
        <v>1.5</v>
      </c>
      <c r="AB118" s="101">
        <v>1.4</v>
      </c>
      <c r="AC118" s="106">
        <v>1.3</v>
      </c>
    </row>
    <row r="119" spans="1:29" ht="17.25" customHeight="1">
      <c r="A119" s="107" t="s">
        <v>154</v>
      </c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8"/>
      <c r="Q119" s="108"/>
      <c r="R119" s="108"/>
      <c r="S119" s="108"/>
      <c r="T119" s="108"/>
      <c r="U119" s="108"/>
      <c r="V119" s="108"/>
      <c r="W119" s="108"/>
      <c r="X119" s="109"/>
      <c r="Y119" s="110"/>
      <c r="Z119" s="110"/>
      <c r="AA119" s="111"/>
      <c r="AB119" s="108"/>
      <c r="AC119" s="108"/>
    </row>
    <row r="120" spans="1:29">
      <c r="AA120" s="112"/>
    </row>
    <row r="121" spans="1:29" s="46" customFormat="1" ht="25.15" customHeight="1">
      <c r="A121" s="58"/>
      <c r="B121" s="113"/>
      <c r="C121" s="113"/>
      <c r="D121" s="113"/>
      <c r="E121" s="114"/>
      <c r="F121" s="113"/>
      <c r="G121" s="113"/>
      <c r="H121" s="113"/>
      <c r="I121" s="113"/>
      <c r="J121" s="113"/>
      <c r="K121" s="113"/>
      <c r="L121" s="113"/>
      <c r="M121" s="114"/>
      <c r="N121" s="113"/>
      <c r="O121" s="115"/>
      <c r="P121" s="64"/>
      <c r="Q121" s="64"/>
      <c r="R121" s="64"/>
      <c r="S121" s="64"/>
      <c r="T121" s="64"/>
      <c r="U121" s="64"/>
      <c r="V121" s="64"/>
      <c r="W121" s="64"/>
      <c r="X121" s="65"/>
      <c r="Y121" s="63"/>
      <c r="Z121" s="63"/>
      <c r="AA121" s="64"/>
      <c r="AB121" s="64"/>
      <c r="AC121" s="64"/>
    </row>
    <row r="126" spans="1:29" s="46" customFormat="1" ht="25.15" customHeight="1">
      <c r="A126" s="58"/>
      <c r="B126" s="63"/>
      <c r="C126" s="63"/>
      <c r="D126" s="63"/>
      <c r="E126" s="63"/>
      <c r="F126" s="63"/>
      <c r="G126" s="63"/>
      <c r="H126" s="63"/>
      <c r="I126" s="116"/>
      <c r="J126" s="63"/>
      <c r="K126" s="63"/>
      <c r="L126" s="63"/>
      <c r="M126" s="63"/>
      <c r="N126" s="63"/>
      <c r="O126" s="64"/>
      <c r="P126" s="64"/>
      <c r="Q126" s="64"/>
      <c r="R126" s="64"/>
      <c r="S126" s="64"/>
      <c r="T126" s="64"/>
      <c r="U126" s="64"/>
      <c r="V126" s="64"/>
      <c r="W126" s="64"/>
      <c r="X126" s="65"/>
      <c r="Y126" s="63"/>
      <c r="Z126" s="63"/>
      <c r="AA126" s="64"/>
      <c r="AB126" s="64"/>
      <c r="AC126" s="64"/>
    </row>
  </sheetData>
  <mergeCells count="16">
    <mergeCell ref="X2:Y2"/>
    <mergeCell ref="Z2:AA2"/>
    <mergeCell ref="AB2:AC2"/>
    <mergeCell ref="A119:O119"/>
    <mergeCell ref="L2:M2"/>
    <mergeCell ref="N2:O2"/>
    <mergeCell ref="P2:Q2"/>
    <mergeCell ref="R2:S2"/>
    <mergeCell ref="T2:U2"/>
    <mergeCell ref="V2:W2"/>
    <mergeCell ref="A2:A3"/>
    <mergeCell ref="B2:C2"/>
    <mergeCell ref="D2:E2"/>
    <mergeCell ref="F2:G2"/>
    <mergeCell ref="H2:I2"/>
    <mergeCell ref="J2:K2"/>
  </mergeCells>
  <phoneticPr fontId="3"/>
  <printOptions horizontalCentered="1"/>
  <pageMargins left="0.78740157480314965" right="0.78740157480314965" top="0.59055118110236227" bottom="0.39370078740157483" header="0" footer="0"/>
  <pageSetup paperSize="9" scale="77" fitToWidth="0" orientation="portrait" blackAndWhite="1" horizontalDpi="300" verticalDpi="300" r:id="rId1"/>
  <headerFooter alignWithMargins="0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13B8A-5235-42B4-9247-478B22F55166}">
  <sheetPr>
    <tabColor theme="8" tint="0.59999389629810485"/>
    <pageSetUpPr fitToPage="1"/>
  </sheetPr>
  <dimension ref="A1:W82"/>
  <sheetViews>
    <sheetView view="pageBreakPreview" zoomScale="98" zoomScaleNormal="75" zoomScaleSheetLayoutView="98" workbookViewId="0">
      <pane ySplit="4" topLeftCell="A5" activePane="bottomLeft" state="frozen"/>
      <selection pane="bottomLeft"/>
    </sheetView>
  </sheetViews>
  <sheetFormatPr defaultColWidth="8.08984375" defaultRowHeight="14.5"/>
  <cols>
    <col min="1" max="1" width="11.453125" style="119" customWidth="1"/>
    <col min="2" max="2" width="10.7265625" style="119" bestFit="1" customWidth="1"/>
    <col min="3" max="11" width="9.90625" style="119" customWidth="1"/>
    <col min="12" max="12" width="11.90625" style="157" customWidth="1"/>
    <col min="13" max="16" width="11.90625" style="119" customWidth="1"/>
    <col min="17" max="17" width="12" style="119" customWidth="1"/>
    <col min="18" max="20" width="11.90625" style="119" customWidth="1"/>
    <col min="21" max="22" width="8.08984375" style="4" customWidth="1"/>
    <col min="23" max="16384" width="8.08984375" style="119"/>
  </cols>
  <sheetData>
    <row r="1" spans="1:23" ht="21">
      <c r="A1" s="117" t="s">
        <v>155</v>
      </c>
      <c r="B1" s="118"/>
      <c r="C1" s="118"/>
      <c r="D1" s="118"/>
      <c r="E1" s="118"/>
      <c r="F1" s="118"/>
      <c r="G1" s="118"/>
      <c r="L1" s="120"/>
      <c r="M1" s="121"/>
      <c r="N1" s="121"/>
      <c r="O1" s="121"/>
      <c r="P1" s="121"/>
      <c r="Q1" s="121"/>
      <c r="R1" s="121"/>
      <c r="T1" s="122" t="s">
        <v>156</v>
      </c>
    </row>
    <row r="2" spans="1:23" s="123" customFormat="1" ht="13.15" customHeight="1">
      <c r="A2" s="9" t="s">
        <v>157</v>
      </c>
      <c r="B2" s="7" t="s">
        <v>3</v>
      </c>
      <c r="C2" s="11"/>
      <c r="D2" s="8"/>
      <c r="E2" s="7" t="s">
        <v>4</v>
      </c>
      <c r="F2" s="11"/>
      <c r="G2" s="8"/>
      <c r="H2" s="7" t="s">
        <v>5</v>
      </c>
      <c r="I2" s="11"/>
      <c r="J2" s="11"/>
      <c r="K2" s="8"/>
      <c r="L2" s="9" t="s">
        <v>158</v>
      </c>
      <c r="M2" s="7" t="s">
        <v>8</v>
      </c>
      <c r="N2" s="11"/>
      <c r="O2" s="8"/>
      <c r="P2" s="7" t="s">
        <v>9</v>
      </c>
      <c r="Q2" s="11"/>
      <c r="R2" s="8"/>
      <c r="S2" s="9" t="s">
        <v>159</v>
      </c>
      <c r="T2" s="9" t="s">
        <v>160</v>
      </c>
      <c r="U2" s="4"/>
      <c r="V2" s="4"/>
    </row>
    <row r="3" spans="1:23" s="123" customFormat="1" ht="13.15" customHeight="1">
      <c r="A3" s="13"/>
      <c r="B3" s="6" t="s">
        <v>14</v>
      </c>
      <c r="C3" s="124" t="s">
        <v>161</v>
      </c>
      <c r="D3" s="124" t="s">
        <v>162</v>
      </c>
      <c r="E3" s="124" t="s">
        <v>14</v>
      </c>
      <c r="F3" s="124" t="s">
        <v>161</v>
      </c>
      <c r="G3" s="124" t="s">
        <v>162</v>
      </c>
      <c r="H3" s="125" t="s">
        <v>163</v>
      </c>
      <c r="I3" s="126"/>
      <c r="J3" s="127"/>
      <c r="K3" s="9" t="s">
        <v>164</v>
      </c>
      <c r="L3" s="128"/>
      <c r="M3" s="6" t="s">
        <v>14</v>
      </c>
      <c r="N3" s="6" t="s">
        <v>15</v>
      </c>
      <c r="O3" s="6" t="s">
        <v>16</v>
      </c>
      <c r="P3" s="6" t="s">
        <v>14</v>
      </c>
      <c r="Q3" s="9" t="s">
        <v>165</v>
      </c>
      <c r="R3" s="9" t="s">
        <v>166</v>
      </c>
      <c r="S3" s="128"/>
      <c r="T3" s="128"/>
      <c r="U3" s="4"/>
      <c r="V3" s="4"/>
    </row>
    <row r="4" spans="1:23" s="123" customFormat="1" ht="30" customHeight="1">
      <c r="A4" s="15"/>
      <c r="B4" s="15"/>
      <c r="C4" s="129"/>
      <c r="D4" s="129"/>
      <c r="E4" s="129"/>
      <c r="F4" s="129"/>
      <c r="G4" s="129"/>
      <c r="H4" s="130" t="s">
        <v>14</v>
      </c>
      <c r="I4" s="131" t="s">
        <v>161</v>
      </c>
      <c r="J4" s="131" t="s">
        <v>162</v>
      </c>
      <c r="K4" s="16"/>
      <c r="L4" s="16"/>
      <c r="M4" s="15"/>
      <c r="N4" s="15"/>
      <c r="O4" s="15"/>
      <c r="P4" s="15"/>
      <c r="Q4" s="16"/>
      <c r="R4" s="16"/>
      <c r="S4" s="16"/>
      <c r="T4" s="16"/>
      <c r="U4" s="4"/>
      <c r="V4" s="4"/>
    </row>
    <row r="5" spans="1:23">
      <c r="A5" s="32" t="s">
        <v>167</v>
      </c>
      <c r="B5" s="132">
        <v>811622</v>
      </c>
      <c r="C5" s="133">
        <v>415903</v>
      </c>
      <c r="D5" s="133">
        <v>395719</v>
      </c>
      <c r="E5" s="133">
        <v>1439856</v>
      </c>
      <c r="F5" s="133">
        <v>738141</v>
      </c>
      <c r="G5" s="133">
        <v>701715</v>
      </c>
      <c r="H5" s="133">
        <v>1399</v>
      </c>
      <c r="I5" s="133">
        <v>762</v>
      </c>
      <c r="J5" s="133">
        <v>637</v>
      </c>
      <c r="K5" s="134">
        <v>658</v>
      </c>
      <c r="L5" s="135">
        <v>-628234</v>
      </c>
      <c r="M5" s="133">
        <v>16277</v>
      </c>
      <c r="N5" s="133">
        <v>8082</v>
      </c>
      <c r="O5" s="133">
        <v>8195</v>
      </c>
      <c r="P5" s="133">
        <v>2741</v>
      </c>
      <c r="Q5" s="133">
        <v>2235</v>
      </c>
      <c r="R5" s="133">
        <v>506</v>
      </c>
      <c r="S5" s="133">
        <v>501138</v>
      </c>
      <c r="T5" s="134">
        <v>184384</v>
      </c>
      <c r="W5" s="136"/>
    </row>
    <row r="6" spans="1:23" s="141" customFormat="1" ht="25.15" customHeight="1">
      <c r="A6" s="40" t="s">
        <v>168</v>
      </c>
      <c r="B6" s="132">
        <v>28762</v>
      </c>
      <c r="C6" s="137">
        <v>14724</v>
      </c>
      <c r="D6" s="137">
        <v>14038</v>
      </c>
      <c r="E6" s="137">
        <v>69023</v>
      </c>
      <c r="F6" s="137">
        <v>34652</v>
      </c>
      <c r="G6" s="137">
        <v>34371</v>
      </c>
      <c r="H6" s="137">
        <v>61</v>
      </c>
      <c r="I6" s="137">
        <v>31</v>
      </c>
      <c r="J6" s="137">
        <v>30</v>
      </c>
      <c r="K6" s="138">
        <v>27</v>
      </c>
      <c r="L6" s="139">
        <v>-40261</v>
      </c>
      <c r="M6" s="137">
        <v>646</v>
      </c>
      <c r="N6" s="137">
        <v>307</v>
      </c>
      <c r="O6" s="137">
        <v>339</v>
      </c>
      <c r="P6" s="137">
        <v>113</v>
      </c>
      <c r="Q6" s="137">
        <v>92</v>
      </c>
      <c r="R6" s="137">
        <v>21</v>
      </c>
      <c r="S6" s="137">
        <v>19326</v>
      </c>
      <c r="T6" s="138">
        <v>8662</v>
      </c>
      <c r="U6" s="46"/>
      <c r="V6" s="140"/>
      <c r="W6" s="140"/>
    </row>
    <row r="7" spans="1:23">
      <c r="A7" s="36" t="s">
        <v>169</v>
      </c>
      <c r="B7" s="132">
        <v>6513</v>
      </c>
      <c r="C7" s="142">
        <v>3386</v>
      </c>
      <c r="D7" s="142">
        <v>3127</v>
      </c>
      <c r="E7" s="142">
        <v>18785</v>
      </c>
      <c r="F7" s="142">
        <v>9230</v>
      </c>
      <c r="G7" s="142">
        <v>9555</v>
      </c>
      <c r="H7" s="142">
        <v>11</v>
      </c>
      <c r="I7" s="142">
        <v>7</v>
      </c>
      <c r="J7" s="142">
        <v>4</v>
      </c>
      <c r="K7" s="143">
        <v>3</v>
      </c>
      <c r="L7" s="144">
        <v>-12272</v>
      </c>
      <c r="M7" s="142">
        <v>150</v>
      </c>
      <c r="N7" s="142">
        <v>78</v>
      </c>
      <c r="O7" s="142">
        <v>72</v>
      </c>
      <c r="P7" s="142">
        <v>25</v>
      </c>
      <c r="Q7" s="142">
        <v>23</v>
      </c>
      <c r="R7" s="142">
        <v>2</v>
      </c>
      <c r="S7" s="142">
        <v>3736</v>
      </c>
      <c r="T7" s="143">
        <v>1783</v>
      </c>
      <c r="V7" s="140"/>
      <c r="W7" s="140"/>
    </row>
    <row r="8" spans="1:23">
      <c r="A8" s="36" t="s">
        <v>170</v>
      </c>
      <c r="B8" s="132">
        <v>6472</v>
      </c>
      <c r="C8" s="142">
        <v>3290</v>
      </c>
      <c r="D8" s="142">
        <v>3182</v>
      </c>
      <c r="E8" s="142">
        <v>17631</v>
      </c>
      <c r="F8" s="142">
        <v>8686</v>
      </c>
      <c r="G8" s="142">
        <v>8945</v>
      </c>
      <c r="H8" s="142">
        <v>10</v>
      </c>
      <c r="I8" s="142">
        <v>5</v>
      </c>
      <c r="J8" s="142">
        <v>5</v>
      </c>
      <c r="K8" s="143">
        <v>6</v>
      </c>
      <c r="L8" s="144">
        <v>-11159</v>
      </c>
      <c r="M8" s="142">
        <v>129</v>
      </c>
      <c r="N8" s="142">
        <v>70</v>
      </c>
      <c r="O8" s="142">
        <v>59</v>
      </c>
      <c r="P8" s="142">
        <v>19</v>
      </c>
      <c r="Q8" s="142">
        <v>13</v>
      </c>
      <c r="R8" s="142">
        <v>6</v>
      </c>
      <c r="S8" s="142">
        <v>3673</v>
      </c>
      <c r="T8" s="143">
        <v>1459</v>
      </c>
      <c r="V8" s="140"/>
      <c r="W8" s="140"/>
    </row>
    <row r="9" spans="1:23">
      <c r="A9" s="36" t="s">
        <v>171</v>
      </c>
      <c r="B9" s="132">
        <v>13761</v>
      </c>
      <c r="C9" s="142">
        <v>7023</v>
      </c>
      <c r="D9" s="142">
        <v>6738</v>
      </c>
      <c r="E9" s="142">
        <v>25897</v>
      </c>
      <c r="F9" s="142">
        <v>12935</v>
      </c>
      <c r="G9" s="142">
        <v>12962</v>
      </c>
      <c r="H9" s="142">
        <v>21</v>
      </c>
      <c r="I9" s="142">
        <v>11</v>
      </c>
      <c r="J9" s="142">
        <v>10</v>
      </c>
      <c r="K9" s="143">
        <v>11</v>
      </c>
      <c r="L9" s="144">
        <v>-12136</v>
      </c>
      <c r="M9" s="142">
        <v>299</v>
      </c>
      <c r="N9" s="142">
        <v>155</v>
      </c>
      <c r="O9" s="142">
        <v>144</v>
      </c>
      <c r="P9" s="142">
        <v>45</v>
      </c>
      <c r="Q9" s="142">
        <v>35</v>
      </c>
      <c r="R9" s="142">
        <v>10</v>
      </c>
      <c r="S9" s="142">
        <v>8595</v>
      </c>
      <c r="T9" s="143">
        <v>3228</v>
      </c>
      <c r="V9" s="140"/>
      <c r="W9" s="140"/>
    </row>
    <row r="10" spans="1:23">
      <c r="A10" s="36" t="s">
        <v>172</v>
      </c>
      <c r="B10" s="132">
        <v>4335</v>
      </c>
      <c r="C10" s="142">
        <v>2251</v>
      </c>
      <c r="D10" s="142">
        <v>2084</v>
      </c>
      <c r="E10" s="142">
        <v>16019</v>
      </c>
      <c r="F10" s="142">
        <v>7703</v>
      </c>
      <c r="G10" s="142">
        <v>8316</v>
      </c>
      <c r="H10" s="142">
        <v>5</v>
      </c>
      <c r="I10" s="142">
        <v>1</v>
      </c>
      <c r="J10" s="142">
        <v>4</v>
      </c>
      <c r="K10" s="143">
        <v>3</v>
      </c>
      <c r="L10" s="144">
        <v>-11684</v>
      </c>
      <c r="M10" s="142">
        <v>100</v>
      </c>
      <c r="N10" s="142">
        <v>54</v>
      </c>
      <c r="O10" s="142">
        <v>46</v>
      </c>
      <c r="P10" s="142">
        <v>14</v>
      </c>
      <c r="Q10" s="142">
        <v>11</v>
      </c>
      <c r="R10" s="142">
        <v>3</v>
      </c>
      <c r="S10" s="142">
        <v>2618</v>
      </c>
      <c r="T10" s="143">
        <v>1043</v>
      </c>
      <c r="V10" s="140"/>
      <c r="W10" s="140"/>
    </row>
    <row r="11" spans="1:23" s="141" customFormat="1" ht="25.15" customHeight="1">
      <c r="A11" s="40" t="s">
        <v>173</v>
      </c>
      <c r="B11" s="132">
        <v>5898</v>
      </c>
      <c r="C11" s="137">
        <v>3004</v>
      </c>
      <c r="D11" s="137">
        <v>2894</v>
      </c>
      <c r="E11" s="137">
        <v>15753</v>
      </c>
      <c r="F11" s="137">
        <v>7533</v>
      </c>
      <c r="G11" s="137">
        <v>8220</v>
      </c>
      <c r="H11" s="137">
        <v>6</v>
      </c>
      <c r="I11" s="137">
        <v>2</v>
      </c>
      <c r="J11" s="137">
        <v>4</v>
      </c>
      <c r="K11" s="138">
        <v>3</v>
      </c>
      <c r="L11" s="139">
        <v>-9855</v>
      </c>
      <c r="M11" s="137">
        <v>98</v>
      </c>
      <c r="N11" s="137">
        <v>52</v>
      </c>
      <c r="O11" s="137">
        <v>46</v>
      </c>
      <c r="P11" s="137">
        <v>17</v>
      </c>
      <c r="Q11" s="137">
        <v>15</v>
      </c>
      <c r="R11" s="137">
        <v>2</v>
      </c>
      <c r="S11" s="137">
        <v>3386</v>
      </c>
      <c r="T11" s="138">
        <v>1240</v>
      </c>
      <c r="U11" s="46"/>
      <c r="V11" s="140"/>
      <c r="W11" s="140"/>
    </row>
    <row r="12" spans="1:23">
      <c r="A12" s="36" t="s">
        <v>174</v>
      </c>
      <c r="B12" s="132">
        <v>10649</v>
      </c>
      <c r="C12" s="142">
        <v>5391</v>
      </c>
      <c r="D12" s="142">
        <v>5258</v>
      </c>
      <c r="E12" s="142">
        <v>25559</v>
      </c>
      <c r="F12" s="142">
        <v>12690</v>
      </c>
      <c r="G12" s="142">
        <v>12869</v>
      </c>
      <c r="H12" s="142">
        <v>25</v>
      </c>
      <c r="I12" s="142">
        <v>12</v>
      </c>
      <c r="J12" s="142">
        <v>13</v>
      </c>
      <c r="K12" s="143">
        <v>13</v>
      </c>
      <c r="L12" s="144">
        <v>-14910</v>
      </c>
      <c r="M12" s="142">
        <v>227</v>
      </c>
      <c r="N12" s="142">
        <v>125</v>
      </c>
      <c r="O12" s="142">
        <v>102</v>
      </c>
      <c r="P12" s="142">
        <v>44</v>
      </c>
      <c r="Q12" s="142">
        <v>35</v>
      </c>
      <c r="R12" s="142">
        <v>9</v>
      </c>
      <c r="S12" s="142">
        <v>6346</v>
      </c>
      <c r="T12" s="143">
        <v>2702</v>
      </c>
      <c r="V12" s="140"/>
      <c r="W12" s="140"/>
    </row>
    <row r="13" spans="1:23">
      <c r="A13" s="36" t="s">
        <v>175</v>
      </c>
      <c r="B13" s="132">
        <v>16502</v>
      </c>
      <c r="C13" s="142">
        <v>8512</v>
      </c>
      <c r="D13" s="142">
        <v>7990</v>
      </c>
      <c r="E13" s="142">
        <v>33814</v>
      </c>
      <c r="F13" s="142">
        <v>17752</v>
      </c>
      <c r="G13" s="142">
        <v>16062</v>
      </c>
      <c r="H13" s="142">
        <v>37</v>
      </c>
      <c r="I13" s="142">
        <v>15</v>
      </c>
      <c r="J13" s="142">
        <v>22</v>
      </c>
      <c r="K13" s="143">
        <v>22</v>
      </c>
      <c r="L13" s="144">
        <v>-17312</v>
      </c>
      <c r="M13" s="142">
        <v>355</v>
      </c>
      <c r="N13" s="142">
        <v>186</v>
      </c>
      <c r="O13" s="142">
        <v>169</v>
      </c>
      <c r="P13" s="142">
        <v>76</v>
      </c>
      <c r="Q13" s="142">
        <v>59</v>
      </c>
      <c r="R13" s="142">
        <v>17</v>
      </c>
      <c r="S13" s="142">
        <v>10021</v>
      </c>
      <c r="T13" s="143">
        <v>4059</v>
      </c>
      <c r="V13" s="140"/>
      <c r="W13" s="140"/>
    </row>
    <row r="14" spans="1:23">
      <c r="A14" s="36" t="s">
        <v>176</v>
      </c>
      <c r="B14" s="132">
        <v>11475</v>
      </c>
      <c r="C14" s="142">
        <v>5951</v>
      </c>
      <c r="D14" s="142">
        <v>5524</v>
      </c>
      <c r="E14" s="142">
        <v>22712</v>
      </c>
      <c r="F14" s="142">
        <v>11774</v>
      </c>
      <c r="G14" s="142">
        <v>10938</v>
      </c>
      <c r="H14" s="142">
        <v>23</v>
      </c>
      <c r="I14" s="142">
        <v>12</v>
      </c>
      <c r="J14" s="142">
        <v>11</v>
      </c>
      <c r="K14" s="143">
        <v>12</v>
      </c>
      <c r="L14" s="144">
        <v>-11237</v>
      </c>
      <c r="M14" s="142">
        <v>253</v>
      </c>
      <c r="N14" s="142">
        <v>130</v>
      </c>
      <c r="O14" s="142">
        <v>123</v>
      </c>
      <c r="P14" s="142">
        <v>45</v>
      </c>
      <c r="Q14" s="142">
        <v>35</v>
      </c>
      <c r="R14" s="142">
        <v>10</v>
      </c>
      <c r="S14" s="142">
        <v>7127</v>
      </c>
      <c r="T14" s="143">
        <v>2799</v>
      </c>
      <c r="V14" s="140"/>
      <c r="W14" s="140"/>
    </row>
    <row r="15" spans="1:23">
      <c r="A15" s="36" t="s">
        <v>177</v>
      </c>
      <c r="B15" s="132">
        <v>11236</v>
      </c>
      <c r="C15" s="142">
        <v>5781</v>
      </c>
      <c r="D15" s="142">
        <v>5455</v>
      </c>
      <c r="E15" s="142">
        <v>24304</v>
      </c>
      <c r="F15" s="142">
        <v>12726</v>
      </c>
      <c r="G15" s="142">
        <v>11578</v>
      </c>
      <c r="H15" s="142">
        <v>25</v>
      </c>
      <c r="I15" s="142">
        <v>12</v>
      </c>
      <c r="J15" s="142">
        <v>13</v>
      </c>
      <c r="K15" s="143">
        <v>7</v>
      </c>
      <c r="L15" s="144">
        <v>-13068</v>
      </c>
      <c r="M15" s="142">
        <v>247</v>
      </c>
      <c r="N15" s="142">
        <v>112</v>
      </c>
      <c r="O15" s="142">
        <v>135</v>
      </c>
      <c r="P15" s="142">
        <v>38</v>
      </c>
      <c r="Q15" s="142">
        <v>31</v>
      </c>
      <c r="R15" s="142">
        <v>7</v>
      </c>
      <c r="S15" s="142">
        <v>6787</v>
      </c>
      <c r="T15" s="143">
        <v>2842</v>
      </c>
      <c r="V15" s="140"/>
      <c r="W15" s="140"/>
    </row>
    <row r="16" spans="1:23" s="141" customFormat="1" ht="25.15" customHeight="1">
      <c r="A16" s="40" t="s">
        <v>178</v>
      </c>
      <c r="B16" s="132">
        <v>45424</v>
      </c>
      <c r="C16" s="137">
        <v>23535</v>
      </c>
      <c r="D16" s="137">
        <v>21889</v>
      </c>
      <c r="E16" s="137">
        <v>75164</v>
      </c>
      <c r="F16" s="137">
        <v>41168</v>
      </c>
      <c r="G16" s="137">
        <v>33996</v>
      </c>
      <c r="H16" s="137">
        <v>62</v>
      </c>
      <c r="I16" s="137">
        <v>38</v>
      </c>
      <c r="J16" s="137">
        <v>24</v>
      </c>
      <c r="K16" s="138">
        <v>21</v>
      </c>
      <c r="L16" s="139">
        <v>-29740</v>
      </c>
      <c r="M16" s="137">
        <v>929</v>
      </c>
      <c r="N16" s="137">
        <v>437</v>
      </c>
      <c r="O16" s="137">
        <v>492</v>
      </c>
      <c r="P16" s="137">
        <v>126</v>
      </c>
      <c r="Q16" s="137">
        <v>110</v>
      </c>
      <c r="R16" s="137">
        <v>16</v>
      </c>
      <c r="S16" s="137">
        <v>28345</v>
      </c>
      <c r="T16" s="138">
        <v>10626</v>
      </c>
      <c r="U16" s="46"/>
      <c r="V16" s="140"/>
      <c r="W16" s="140"/>
    </row>
    <row r="17" spans="1:23">
      <c r="A17" s="36" t="s">
        <v>179</v>
      </c>
      <c r="B17" s="132">
        <v>38426</v>
      </c>
      <c r="C17" s="142">
        <v>19614</v>
      </c>
      <c r="D17" s="142">
        <v>18812</v>
      </c>
      <c r="E17" s="142">
        <v>65244</v>
      </c>
      <c r="F17" s="142">
        <v>35279</v>
      </c>
      <c r="G17" s="142">
        <v>29965</v>
      </c>
      <c r="H17" s="142">
        <v>79</v>
      </c>
      <c r="I17" s="142">
        <v>44</v>
      </c>
      <c r="J17" s="142">
        <v>35</v>
      </c>
      <c r="K17" s="143">
        <v>29</v>
      </c>
      <c r="L17" s="144">
        <v>-26818</v>
      </c>
      <c r="M17" s="142">
        <v>744</v>
      </c>
      <c r="N17" s="142">
        <v>405</v>
      </c>
      <c r="O17" s="142">
        <v>339</v>
      </c>
      <c r="P17" s="142">
        <v>128</v>
      </c>
      <c r="Q17" s="142">
        <v>104</v>
      </c>
      <c r="R17" s="142">
        <v>24</v>
      </c>
      <c r="S17" s="142">
        <v>24234</v>
      </c>
      <c r="T17" s="143">
        <v>9011</v>
      </c>
      <c r="V17" s="140"/>
      <c r="W17" s="140"/>
    </row>
    <row r="18" spans="1:23">
      <c r="A18" s="36" t="s">
        <v>180</v>
      </c>
      <c r="B18" s="132">
        <v>95404</v>
      </c>
      <c r="C18" s="142">
        <v>48916</v>
      </c>
      <c r="D18" s="142">
        <v>46488</v>
      </c>
      <c r="E18" s="142">
        <v>127649</v>
      </c>
      <c r="F18" s="142">
        <v>66583</v>
      </c>
      <c r="G18" s="142">
        <v>61066</v>
      </c>
      <c r="H18" s="142">
        <v>160</v>
      </c>
      <c r="I18" s="142">
        <v>89</v>
      </c>
      <c r="J18" s="142">
        <v>71</v>
      </c>
      <c r="K18" s="143">
        <v>68</v>
      </c>
      <c r="L18" s="144">
        <v>-32245</v>
      </c>
      <c r="M18" s="142">
        <v>1975</v>
      </c>
      <c r="N18" s="142">
        <v>894</v>
      </c>
      <c r="O18" s="142">
        <v>1081</v>
      </c>
      <c r="P18" s="142">
        <v>282</v>
      </c>
      <c r="Q18" s="142">
        <v>233</v>
      </c>
      <c r="R18" s="142">
        <v>49</v>
      </c>
      <c r="S18" s="142">
        <v>69813</v>
      </c>
      <c r="T18" s="143">
        <v>19605</v>
      </c>
      <c r="V18" s="140"/>
      <c r="W18" s="140"/>
    </row>
    <row r="19" spans="1:23">
      <c r="A19" s="36" t="s">
        <v>181</v>
      </c>
      <c r="B19" s="132">
        <v>58836</v>
      </c>
      <c r="C19" s="142">
        <v>30238</v>
      </c>
      <c r="D19" s="142">
        <v>28598</v>
      </c>
      <c r="E19" s="142">
        <v>89701</v>
      </c>
      <c r="F19" s="142">
        <v>47659</v>
      </c>
      <c r="G19" s="142">
        <v>42042</v>
      </c>
      <c r="H19" s="142">
        <v>81</v>
      </c>
      <c r="I19" s="142">
        <v>39</v>
      </c>
      <c r="J19" s="142">
        <v>42</v>
      </c>
      <c r="K19" s="143">
        <v>45</v>
      </c>
      <c r="L19" s="144">
        <v>-30865</v>
      </c>
      <c r="M19" s="142">
        <v>1237</v>
      </c>
      <c r="N19" s="142">
        <v>598</v>
      </c>
      <c r="O19" s="142">
        <v>639</v>
      </c>
      <c r="P19" s="142">
        <v>196</v>
      </c>
      <c r="Q19" s="142">
        <v>158</v>
      </c>
      <c r="R19" s="142">
        <v>38</v>
      </c>
      <c r="S19" s="142">
        <v>38664</v>
      </c>
      <c r="T19" s="143">
        <v>13169</v>
      </c>
      <c r="V19" s="140"/>
      <c r="W19" s="140"/>
    </row>
    <row r="20" spans="1:23">
      <c r="A20" s="36" t="s">
        <v>182</v>
      </c>
      <c r="B20" s="132">
        <v>12608</v>
      </c>
      <c r="C20" s="142">
        <v>6448</v>
      </c>
      <c r="D20" s="142">
        <v>6160</v>
      </c>
      <c r="E20" s="142">
        <v>30990</v>
      </c>
      <c r="F20" s="142">
        <v>15365</v>
      </c>
      <c r="G20" s="142">
        <v>15625</v>
      </c>
      <c r="H20" s="142">
        <v>21</v>
      </c>
      <c r="I20" s="142">
        <v>11</v>
      </c>
      <c r="J20" s="142">
        <v>10</v>
      </c>
      <c r="K20" s="143">
        <v>12</v>
      </c>
      <c r="L20" s="144">
        <v>-18382</v>
      </c>
      <c r="M20" s="142">
        <v>262</v>
      </c>
      <c r="N20" s="142">
        <v>138</v>
      </c>
      <c r="O20" s="142">
        <v>124</v>
      </c>
      <c r="P20" s="142">
        <v>59</v>
      </c>
      <c r="Q20" s="142">
        <v>47</v>
      </c>
      <c r="R20" s="142">
        <v>12</v>
      </c>
      <c r="S20" s="142">
        <v>7088</v>
      </c>
      <c r="T20" s="143">
        <v>2617</v>
      </c>
      <c r="V20" s="140"/>
      <c r="W20" s="140"/>
    </row>
    <row r="21" spans="1:23" s="141" customFormat="1" ht="25.15" customHeight="1">
      <c r="A21" s="40" t="s">
        <v>183</v>
      </c>
      <c r="B21" s="132">
        <v>6076</v>
      </c>
      <c r="C21" s="137">
        <v>3129</v>
      </c>
      <c r="D21" s="137">
        <v>2947</v>
      </c>
      <c r="E21" s="137">
        <v>13650</v>
      </c>
      <c r="F21" s="137">
        <v>6834</v>
      </c>
      <c r="G21" s="137">
        <v>6816</v>
      </c>
      <c r="H21" s="137">
        <v>13</v>
      </c>
      <c r="I21" s="137">
        <v>8</v>
      </c>
      <c r="J21" s="137">
        <v>5</v>
      </c>
      <c r="K21" s="138">
        <v>7</v>
      </c>
      <c r="L21" s="139">
        <v>-7574</v>
      </c>
      <c r="M21" s="137">
        <v>118</v>
      </c>
      <c r="N21" s="137">
        <v>74</v>
      </c>
      <c r="O21" s="137">
        <v>44</v>
      </c>
      <c r="P21" s="137">
        <v>27</v>
      </c>
      <c r="Q21" s="137">
        <v>21</v>
      </c>
      <c r="R21" s="137">
        <v>6</v>
      </c>
      <c r="S21" s="137">
        <v>3548</v>
      </c>
      <c r="T21" s="138">
        <v>1164</v>
      </c>
      <c r="U21" s="46"/>
      <c r="V21" s="140"/>
      <c r="W21" s="140"/>
    </row>
    <row r="22" spans="1:23">
      <c r="A22" s="36" t="s">
        <v>184</v>
      </c>
      <c r="B22" s="132">
        <v>7258</v>
      </c>
      <c r="C22" s="142">
        <v>3700</v>
      </c>
      <c r="D22" s="142">
        <v>3558</v>
      </c>
      <c r="E22" s="142">
        <v>13214</v>
      </c>
      <c r="F22" s="142">
        <v>6498</v>
      </c>
      <c r="G22" s="142">
        <v>6716</v>
      </c>
      <c r="H22" s="142">
        <v>11</v>
      </c>
      <c r="I22" s="142">
        <v>8</v>
      </c>
      <c r="J22" s="142">
        <v>3</v>
      </c>
      <c r="K22" s="143">
        <v>5</v>
      </c>
      <c r="L22" s="144">
        <v>-5956</v>
      </c>
      <c r="M22" s="142">
        <v>130</v>
      </c>
      <c r="N22" s="142">
        <v>74</v>
      </c>
      <c r="O22" s="142">
        <v>56</v>
      </c>
      <c r="P22" s="142">
        <v>23</v>
      </c>
      <c r="Q22" s="142">
        <v>21</v>
      </c>
      <c r="R22" s="142">
        <v>2</v>
      </c>
      <c r="S22" s="142">
        <v>4214</v>
      </c>
      <c r="T22" s="143">
        <v>1380</v>
      </c>
      <c r="V22" s="140"/>
      <c r="W22" s="140"/>
    </row>
    <row r="23" spans="1:23">
      <c r="A23" s="36" t="s">
        <v>185</v>
      </c>
      <c r="B23" s="132">
        <v>5223</v>
      </c>
      <c r="C23" s="142">
        <v>2712</v>
      </c>
      <c r="D23" s="142">
        <v>2511</v>
      </c>
      <c r="E23" s="142">
        <v>9721</v>
      </c>
      <c r="F23" s="142">
        <v>4743</v>
      </c>
      <c r="G23" s="142">
        <v>4978</v>
      </c>
      <c r="H23" s="142">
        <v>6</v>
      </c>
      <c r="I23" s="142">
        <v>2</v>
      </c>
      <c r="J23" s="142">
        <v>4</v>
      </c>
      <c r="K23" s="143">
        <v>4</v>
      </c>
      <c r="L23" s="144">
        <v>-4498</v>
      </c>
      <c r="M23" s="142">
        <v>103</v>
      </c>
      <c r="N23" s="142">
        <v>63</v>
      </c>
      <c r="O23" s="142">
        <v>40</v>
      </c>
      <c r="P23" s="142">
        <v>17</v>
      </c>
      <c r="Q23" s="142">
        <v>14</v>
      </c>
      <c r="R23" s="142">
        <v>3</v>
      </c>
      <c r="S23" s="142">
        <v>2821</v>
      </c>
      <c r="T23" s="143">
        <v>1018</v>
      </c>
      <c r="V23" s="140"/>
      <c r="W23" s="140"/>
    </row>
    <row r="24" spans="1:23">
      <c r="A24" s="36" t="s">
        <v>186</v>
      </c>
      <c r="B24" s="132">
        <v>4966</v>
      </c>
      <c r="C24" s="142">
        <v>2493</v>
      </c>
      <c r="D24" s="142">
        <v>2473</v>
      </c>
      <c r="E24" s="142">
        <v>10107</v>
      </c>
      <c r="F24" s="142">
        <v>5097</v>
      </c>
      <c r="G24" s="142">
        <v>5010</v>
      </c>
      <c r="H24" s="142">
        <v>5</v>
      </c>
      <c r="I24" s="142">
        <v>2</v>
      </c>
      <c r="J24" s="142">
        <v>3</v>
      </c>
      <c r="K24" s="143">
        <v>3</v>
      </c>
      <c r="L24" s="144">
        <v>-5141</v>
      </c>
      <c r="M24" s="142">
        <v>68</v>
      </c>
      <c r="N24" s="142">
        <v>38</v>
      </c>
      <c r="O24" s="142">
        <v>30</v>
      </c>
      <c r="P24" s="142">
        <v>13</v>
      </c>
      <c r="Q24" s="142">
        <v>12</v>
      </c>
      <c r="R24" s="142">
        <v>1</v>
      </c>
      <c r="S24" s="142">
        <v>2974</v>
      </c>
      <c r="T24" s="143">
        <v>1155</v>
      </c>
      <c r="V24" s="140"/>
      <c r="W24" s="140"/>
    </row>
    <row r="25" spans="1:23">
      <c r="A25" s="36" t="s">
        <v>187</v>
      </c>
      <c r="B25" s="132">
        <v>12514</v>
      </c>
      <c r="C25" s="142">
        <v>6479</v>
      </c>
      <c r="D25" s="142">
        <v>6035</v>
      </c>
      <c r="E25" s="142">
        <v>26001</v>
      </c>
      <c r="F25" s="142">
        <v>12808</v>
      </c>
      <c r="G25" s="142">
        <v>13193</v>
      </c>
      <c r="H25" s="142">
        <v>12</v>
      </c>
      <c r="I25" s="142">
        <v>8</v>
      </c>
      <c r="J25" s="142">
        <v>4</v>
      </c>
      <c r="K25" s="143">
        <v>7</v>
      </c>
      <c r="L25" s="144">
        <v>-13487</v>
      </c>
      <c r="M25" s="142">
        <v>195</v>
      </c>
      <c r="N25" s="142">
        <v>108</v>
      </c>
      <c r="O25" s="142">
        <v>87</v>
      </c>
      <c r="P25" s="142">
        <v>43</v>
      </c>
      <c r="Q25" s="142">
        <v>36</v>
      </c>
      <c r="R25" s="142">
        <v>7</v>
      </c>
      <c r="S25" s="142">
        <v>7347</v>
      </c>
      <c r="T25" s="143">
        <v>2667</v>
      </c>
      <c r="V25" s="140"/>
      <c r="W25" s="140"/>
    </row>
    <row r="26" spans="1:23" s="141" customFormat="1" ht="25.15" customHeight="1">
      <c r="A26" s="40" t="s">
        <v>188</v>
      </c>
      <c r="B26" s="132">
        <v>11730</v>
      </c>
      <c r="C26" s="137">
        <v>5921</v>
      </c>
      <c r="D26" s="137">
        <v>5809</v>
      </c>
      <c r="E26" s="137">
        <v>24126</v>
      </c>
      <c r="F26" s="137">
        <v>12363</v>
      </c>
      <c r="G26" s="137">
        <v>11763</v>
      </c>
      <c r="H26" s="137">
        <v>17</v>
      </c>
      <c r="I26" s="137">
        <v>7</v>
      </c>
      <c r="J26" s="137">
        <v>10</v>
      </c>
      <c r="K26" s="138">
        <v>10</v>
      </c>
      <c r="L26" s="139">
        <v>-12396</v>
      </c>
      <c r="M26" s="137">
        <v>197</v>
      </c>
      <c r="N26" s="137">
        <v>102</v>
      </c>
      <c r="O26" s="137">
        <v>95</v>
      </c>
      <c r="P26" s="137">
        <v>36</v>
      </c>
      <c r="Q26" s="137">
        <v>28</v>
      </c>
      <c r="R26" s="137">
        <v>8</v>
      </c>
      <c r="S26" s="137">
        <v>6589</v>
      </c>
      <c r="T26" s="138">
        <v>2578</v>
      </c>
      <c r="U26" s="46"/>
      <c r="V26" s="140"/>
      <c r="W26" s="140"/>
    </row>
    <row r="27" spans="1:23">
      <c r="A27" s="36" t="s">
        <v>189</v>
      </c>
      <c r="B27" s="132">
        <v>21571</v>
      </c>
      <c r="C27" s="142">
        <v>11044</v>
      </c>
      <c r="D27" s="142">
        <v>10527</v>
      </c>
      <c r="E27" s="142">
        <v>43194</v>
      </c>
      <c r="F27" s="142">
        <v>22210</v>
      </c>
      <c r="G27" s="142">
        <v>20984</v>
      </c>
      <c r="H27" s="142">
        <v>53</v>
      </c>
      <c r="I27" s="142">
        <v>28</v>
      </c>
      <c r="J27" s="142">
        <v>25</v>
      </c>
      <c r="K27" s="143">
        <v>27</v>
      </c>
      <c r="L27" s="144">
        <v>-21623</v>
      </c>
      <c r="M27" s="142">
        <v>408</v>
      </c>
      <c r="N27" s="142">
        <v>222</v>
      </c>
      <c r="O27" s="142">
        <v>186</v>
      </c>
      <c r="P27" s="142">
        <v>86</v>
      </c>
      <c r="Q27" s="142">
        <v>68</v>
      </c>
      <c r="R27" s="142">
        <v>18</v>
      </c>
      <c r="S27" s="142">
        <v>13341</v>
      </c>
      <c r="T27" s="143">
        <v>5162</v>
      </c>
      <c r="V27" s="140"/>
      <c r="W27" s="140"/>
    </row>
    <row r="28" spans="1:23">
      <c r="A28" s="36" t="s">
        <v>190</v>
      </c>
      <c r="B28" s="132">
        <v>53918</v>
      </c>
      <c r="C28" s="142">
        <v>27667</v>
      </c>
      <c r="D28" s="142">
        <v>26251</v>
      </c>
      <c r="E28" s="142">
        <v>73769</v>
      </c>
      <c r="F28" s="142">
        <v>39082</v>
      </c>
      <c r="G28" s="142">
        <v>34687</v>
      </c>
      <c r="H28" s="142">
        <v>103</v>
      </c>
      <c r="I28" s="142">
        <v>63</v>
      </c>
      <c r="J28" s="142">
        <v>40</v>
      </c>
      <c r="K28" s="143">
        <v>54</v>
      </c>
      <c r="L28" s="144">
        <v>-19851</v>
      </c>
      <c r="M28" s="142">
        <v>994</v>
      </c>
      <c r="N28" s="142">
        <v>512</v>
      </c>
      <c r="O28" s="142">
        <v>482</v>
      </c>
      <c r="P28" s="142">
        <v>189</v>
      </c>
      <c r="Q28" s="142">
        <v>146</v>
      </c>
      <c r="R28" s="142">
        <v>43</v>
      </c>
      <c r="S28" s="142">
        <v>33509</v>
      </c>
      <c r="T28" s="143">
        <v>11130</v>
      </c>
      <c r="V28" s="140"/>
      <c r="W28" s="140"/>
    </row>
    <row r="29" spans="1:23">
      <c r="A29" s="36" t="s">
        <v>191</v>
      </c>
      <c r="B29" s="132">
        <v>10980</v>
      </c>
      <c r="C29" s="142">
        <v>5684</v>
      </c>
      <c r="D29" s="142">
        <v>5296</v>
      </c>
      <c r="E29" s="142">
        <v>21639</v>
      </c>
      <c r="F29" s="142">
        <v>11041</v>
      </c>
      <c r="G29" s="142">
        <v>10598</v>
      </c>
      <c r="H29" s="142">
        <v>18</v>
      </c>
      <c r="I29" s="142">
        <v>10</v>
      </c>
      <c r="J29" s="142">
        <v>8</v>
      </c>
      <c r="K29" s="143">
        <v>10</v>
      </c>
      <c r="L29" s="144">
        <v>-10659</v>
      </c>
      <c r="M29" s="142">
        <v>216</v>
      </c>
      <c r="N29" s="142">
        <v>94</v>
      </c>
      <c r="O29" s="142">
        <v>122</v>
      </c>
      <c r="P29" s="142">
        <v>31</v>
      </c>
      <c r="Q29" s="142">
        <v>25</v>
      </c>
      <c r="R29" s="142">
        <v>6</v>
      </c>
      <c r="S29" s="142">
        <v>6474</v>
      </c>
      <c r="T29" s="143">
        <v>2508</v>
      </c>
      <c r="V29" s="140"/>
      <c r="W29" s="140"/>
    </row>
    <row r="30" spans="1:23">
      <c r="A30" s="36" t="s">
        <v>192</v>
      </c>
      <c r="B30" s="132">
        <v>10130</v>
      </c>
      <c r="C30" s="142">
        <v>5258</v>
      </c>
      <c r="D30" s="142">
        <v>4872</v>
      </c>
      <c r="E30" s="142">
        <v>13674</v>
      </c>
      <c r="F30" s="142">
        <v>6915</v>
      </c>
      <c r="G30" s="142">
        <v>6759</v>
      </c>
      <c r="H30" s="142">
        <v>16</v>
      </c>
      <c r="I30" s="142">
        <v>13</v>
      </c>
      <c r="J30" s="142">
        <v>3</v>
      </c>
      <c r="K30" s="143">
        <v>6</v>
      </c>
      <c r="L30" s="144">
        <v>-3544</v>
      </c>
      <c r="M30" s="142">
        <v>173</v>
      </c>
      <c r="N30" s="142">
        <v>84</v>
      </c>
      <c r="O30" s="142">
        <v>89</v>
      </c>
      <c r="P30" s="142">
        <v>17</v>
      </c>
      <c r="Q30" s="142">
        <v>13</v>
      </c>
      <c r="R30" s="142">
        <v>4</v>
      </c>
      <c r="S30" s="142">
        <v>5733</v>
      </c>
      <c r="T30" s="143">
        <v>1887</v>
      </c>
      <c r="V30" s="140"/>
      <c r="W30" s="140"/>
    </row>
    <row r="31" spans="1:23" s="141" customFormat="1" ht="25.15" customHeight="1">
      <c r="A31" s="40" t="s">
        <v>193</v>
      </c>
      <c r="B31" s="132">
        <v>15818</v>
      </c>
      <c r="C31" s="137">
        <v>8119</v>
      </c>
      <c r="D31" s="137">
        <v>7699</v>
      </c>
      <c r="E31" s="137">
        <v>28316</v>
      </c>
      <c r="F31" s="137">
        <v>14287</v>
      </c>
      <c r="G31" s="137">
        <v>14029</v>
      </c>
      <c r="H31" s="137">
        <v>18</v>
      </c>
      <c r="I31" s="137">
        <v>12</v>
      </c>
      <c r="J31" s="137">
        <v>6</v>
      </c>
      <c r="K31" s="138">
        <v>8</v>
      </c>
      <c r="L31" s="139">
        <v>-12498</v>
      </c>
      <c r="M31" s="137">
        <v>316</v>
      </c>
      <c r="N31" s="137">
        <v>171</v>
      </c>
      <c r="O31" s="137">
        <v>145</v>
      </c>
      <c r="P31" s="137">
        <v>56</v>
      </c>
      <c r="Q31" s="137">
        <v>50</v>
      </c>
      <c r="R31" s="137">
        <v>6</v>
      </c>
      <c r="S31" s="137">
        <v>9417</v>
      </c>
      <c r="T31" s="138">
        <v>3658</v>
      </c>
      <c r="U31" s="46"/>
      <c r="V31" s="140"/>
      <c r="W31" s="140"/>
    </row>
    <row r="32" spans="1:23">
      <c r="A32" s="36" t="s">
        <v>194</v>
      </c>
      <c r="B32" s="132">
        <v>59780</v>
      </c>
      <c r="C32" s="142">
        <v>30585</v>
      </c>
      <c r="D32" s="142">
        <v>29195</v>
      </c>
      <c r="E32" s="142">
        <v>97282</v>
      </c>
      <c r="F32" s="142">
        <v>51865</v>
      </c>
      <c r="G32" s="142">
        <v>45417</v>
      </c>
      <c r="H32" s="142">
        <v>92</v>
      </c>
      <c r="I32" s="142">
        <v>58</v>
      </c>
      <c r="J32" s="142">
        <v>34</v>
      </c>
      <c r="K32" s="143">
        <v>40</v>
      </c>
      <c r="L32" s="144">
        <v>-37502</v>
      </c>
      <c r="M32" s="142">
        <v>1178</v>
      </c>
      <c r="N32" s="142">
        <v>559</v>
      </c>
      <c r="O32" s="142">
        <v>619</v>
      </c>
      <c r="P32" s="142">
        <v>195</v>
      </c>
      <c r="Q32" s="142">
        <v>165</v>
      </c>
      <c r="R32" s="142">
        <v>30</v>
      </c>
      <c r="S32" s="142">
        <v>39005</v>
      </c>
      <c r="T32" s="143">
        <v>14594</v>
      </c>
      <c r="V32" s="140"/>
      <c r="W32" s="140"/>
    </row>
    <row r="33" spans="1:23">
      <c r="A33" s="36" t="s">
        <v>195</v>
      </c>
      <c r="B33" s="132">
        <v>35581</v>
      </c>
      <c r="C33" s="142">
        <v>18200</v>
      </c>
      <c r="D33" s="142">
        <v>17381</v>
      </c>
      <c r="E33" s="142">
        <v>61980</v>
      </c>
      <c r="F33" s="142">
        <v>31759</v>
      </c>
      <c r="G33" s="142">
        <v>30221</v>
      </c>
      <c r="H33" s="142">
        <v>53</v>
      </c>
      <c r="I33" s="142">
        <v>24</v>
      </c>
      <c r="J33" s="142">
        <v>29</v>
      </c>
      <c r="K33" s="143">
        <v>23</v>
      </c>
      <c r="L33" s="144">
        <v>-26399</v>
      </c>
      <c r="M33" s="142">
        <v>632</v>
      </c>
      <c r="N33" s="142">
        <v>321</v>
      </c>
      <c r="O33" s="142">
        <v>311</v>
      </c>
      <c r="P33" s="142">
        <v>122</v>
      </c>
      <c r="Q33" s="142">
        <v>107</v>
      </c>
      <c r="R33" s="142">
        <v>15</v>
      </c>
      <c r="S33" s="142">
        <v>20938</v>
      </c>
      <c r="T33" s="143">
        <v>8184</v>
      </c>
      <c r="V33" s="140"/>
      <c r="W33" s="140"/>
    </row>
    <row r="34" spans="1:23">
      <c r="A34" s="36" t="s">
        <v>196</v>
      </c>
      <c r="B34" s="132">
        <v>7751</v>
      </c>
      <c r="C34" s="142">
        <v>4005</v>
      </c>
      <c r="D34" s="142">
        <v>3746</v>
      </c>
      <c r="E34" s="142">
        <v>15573</v>
      </c>
      <c r="F34" s="142">
        <v>7893</v>
      </c>
      <c r="G34" s="142">
        <v>7680</v>
      </c>
      <c r="H34" s="142">
        <v>17</v>
      </c>
      <c r="I34" s="142">
        <v>8</v>
      </c>
      <c r="J34" s="142">
        <v>9</v>
      </c>
      <c r="K34" s="143">
        <v>7</v>
      </c>
      <c r="L34" s="144">
        <v>-7822</v>
      </c>
      <c r="M34" s="142">
        <v>134</v>
      </c>
      <c r="N34" s="142">
        <v>66</v>
      </c>
      <c r="O34" s="142">
        <v>68</v>
      </c>
      <c r="P34" s="142">
        <v>26</v>
      </c>
      <c r="Q34" s="142">
        <v>20</v>
      </c>
      <c r="R34" s="142">
        <v>6</v>
      </c>
      <c r="S34" s="142">
        <v>4435</v>
      </c>
      <c r="T34" s="143">
        <v>1837</v>
      </c>
      <c r="V34" s="140"/>
      <c r="W34" s="140"/>
    </row>
    <row r="35" spans="1:23">
      <c r="A35" s="36" t="s">
        <v>197</v>
      </c>
      <c r="B35" s="132">
        <v>5514</v>
      </c>
      <c r="C35" s="142">
        <v>2854</v>
      </c>
      <c r="D35" s="142">
        <v>2660</v>
      </c>
      <c r="E35" s="142">
        <v>12930</v>
      </c>
      <c r="F35" s="142">
        <v>6490</v>
      </c>
      <c r="G35" s="142">
        <v>6440</v>
      </c>
      <c r="H35" s="142">
        <v>15</v>
      </c>
      <c r="I35" s="142">
        <v>8</v>
      </c>
      <c r="J35" s="142">
        <v>7</v>
      </c>
      <c r="K35" s="143">
        <v>4</v>
      </c>
      <c r="L35" s="144">
        <v>-7416</v>
      </c>
      <c r="M35" s="142">
        <v>91</v>
      </c>
      <c r="N35" s="142">
        <v>39</v>
      </c>
      <c r="O35" s="142">
        <v>52</v>
      </c>
      <c r="P35" s="142">
        <v>12</v>
      </c>
      <c r="Q35" s="142">
        <v>9</v>
      </c>
      <c r="R35" s="142">
        <v>3</v>
      </c>
      <c r="S35" s="142">
        <v>3264</v>
      </c>
      <c r="T35" s="143">
        <v>1442</v>
      </c>
      <c r="V35" s="140"/>
      <c r="W35" s="140"/>
    </row>
    <row r="36" spans="1:23" s="141" customFormat="1" ht="25.15" customHeight="1">
      <c r="A36" s="40" t="s">
        <v>198</v>
      </c>
      <c r="B36" s="132">
        <v>3708</v>
      </c>
      <c r="C36" s="137">
        <v>1926</v>
      </c>
      <c r="D36" s="137">
        <v>1782</v>
      </c>
      <c r="E36" s="137">
        <v>7605</v>
      </c>
      <c r="F36" s="137">
        <v>3641</v>
      </c>
      <c r="G36" s="137">
        <v>3964</v>
      </c>
      <c r="H36" s="137">
        <v>7</v>
      </c>
      <c r="I36" s="137">
        <v>5</v>
      </c>
      <c r="J36" s="137">
        <v>2</v>
      </c>
      <c r="K36" s="138">
        <v>3</v>
      </c>
      <c r="L36" s="139">
        <v>-3897</v>
      </c>
      <c r="M36" s="137">
        <v>76</v>
      </c>
      <c r="N36" s="137">
        <v>45</v>
      </c>
      <c r="O36" s="137">
        <v>31</v>
      </c>
      <c r="P36" s="137">
        <v>11</v>
      </c>
      <c r="Q36" s="137">
        <v>10</v>
      </c>
      <c r="R36" s="142">
        <v>1</v>
      </c>
      <c r="S36" s="137">
        <v>1977</v>
      </c>
      <c r="T36" s="138">
        <v>788</v>
      </c>
      <c r="U36" s="46"/>
      <c r="V36" s="140"/>
      <c r="W36" s="140"/>
    </row>
    <row r="37" spans="1:23">
      <c r="A37" s="36" t="s">
        <v>199</v>
      </c>
      <c r="B37" s="132">
        <v>4415</v>
      </c>
      <c r="C37" s="142">
        <v>2262</v>
      </c>
      <c r="D37" s="142">
        <v>2153</v>
      </c>
      <c r="E37" s="142">
        <v>9851</v>
      </c>
      <c r="F37" s="142">
        <v>4811</v>
      </c>
      <c r="G37" s="142">
        <v>5040</v>
      </c>
      <c r="H37" s="142">
        <v>4</v>
      </c>
      <c r="I37" s="142">
        <v>3</v>
      </c>
      <c r="J37" s="142">
        <v>1</v>
      </c>
      <c r="K37" s="143">
        <v>1</v>
      </c>
      <c r="L37" s="144">
        <v>-5436</v>
      </c>
      <c r="M37" s="142">
        <v>80</v>
      </c>
      <c r="N37" s="142">
        <v>43</v>
      </c>
      <c r="O37" s="142">
        <v>37</v>
      </c>
      <c r="P37" s="142">
        <v>13</v>
      </c>
      <c r="Q37" s="142">
        <v>12</v>
      </c>
      <c r="R37" s="142">
        <v>1</v>
      </c>
      <c r="S37" s="142">
        <v>2337</v>
      </c>
      <c r="T37" s="143">
        <v>863</v>
      </c>
      <c r="V37" s="140"/>
      <c r="W37" s="140"/>
    </row>
    <row r="38" spans="1:23">
      <c r="A38" s="36" t="s">
        <v>200</v>
      </c>
      <c r="B38" s="132">
        <v>13107</v>
      </c>
      <c r="C38" s="142">
        <v>6743</v>
      </c>
      <c r="D38" s="142">
        <v>6364</v>
      </c>
      <c r="E38" s="142">
        <v>22857</v>
      </c>
      <c r="F38" s="142">
        <v>11471</v>
      </c>
      <c r="G38" s="142">
        <v>11386</v>
      </c>
      <c r="H38" s="142">
        <v>20</v>
      </c>
      <c r="I38" s="142">
        <v>9</v>
      </c>
      <c r="J38" s="142">
        <v>11</v>
      </c>
      <c r="K38" s="143">
        <v>9</v>
      </c>
      <c r="L38" s="144">
        <v>-9750</v>
      </c>
      <c r="M38" s="142">
        <v>251</v>
      </c>
      <c r="N38" s="142">
        <v>113</v>
      </c>
      <c r="O38" s="142">
        <v>138</v>
      </c>
      <c r="P38" s="142">
        <v>38</v>
      </c>
      <c r="Q38" s="142">
        <v>31</v>
      </c>
      <c r="R38" s="142">
        <v>7</v>
      </c>
      <c r="S38" s="142">
        <v>7399</v>
      </c>
      <c r="T38" s="143">
        <v>2781</v>
      </c>
      <c r="V38" s="140"/>
      <c r="W38" s="140"/>
    </row>
    <row r="39" spans="1:23">
      <c r="A39" s="36" t="s">
        <v>201</v>
      </c>
      <c r="B39" s="132">
        <v>18636</v>
      </c>
      <c r="C39" s="142">
        <v>9540</v>
      </c>
      <c r="D39" s="142">
        <v>9096</v>
      </c>
      <c r="E39" s="142">
        <v>31774</v>
      </c>
      <c r="F39" s="142">
        <v>15903</v>
      </c>
      <c r="G39" s="142">
        <v>15871</v>
      </c>
      <c r="H39" s="142">
        <v>29</v>
      </c>
      <c r="I39" s="142">
        <v>14</v>
      </c>
      <c r="J39" s="142">
        <v>15</v>
      </c>
      <c r="K39" s="143">
        <v>11</v>
      </c>
      <c r="L39" s="144">
        <v>-13138</v>
      </c>
      <c r="M39" s="142">
        <v>356</v>
      </c>
      <c r="N39" s="142">
        <v>181</v>
      </c>
      <c r="O39" s="142">
        <v>175</v>
      </c>
      <c r="P39" s="142">
        <v>60</v>
      </c>
      <c r="Q39" s="142">
        <v>51</v>
      </c>
      <c r="R39" s="142">
        <v>9</v>
      </c>
      <c r="S39" s="142">
        <v>11116</v>
      </c>
      <c r="T39" s="143">
        <v>4017</v>
      </c>
      <c r="V39" s="140"/>
      <c r="W39" s="140"/>
    </row>
    <row r="40" spans="1:23">
      <c r="A40" s="36" t="s">
        <v>202</v>
      </c>
      <c r="B40" s="132">
        <v>7978</v>
      </c>
      <c r="C40" s="142">
        <v>4095</v>
      </c>
      <c r="D40" s="142">
        <v>3883</v>
      </c>
      <c r="E40" s="142">
        <v>19406</v>
      </c>
      <c r="F40" s="142">
        <v>9390</v>
      </c>
      <c r="G40" s="142">
        <v>10016</v>
      </c>
      <c r="H40" s="142">
        <v>15</v>
      </c>
      <c r="I40" s="142">
        <v>9</v>
      </c>
      <c r="J40" s="142">
        <v>6</v>
      </c>
      <c r="K40" s="143">
        <v>11</v>
      </c>
      <c r="L40" s="144">
        <v>-11428</v>
      </c>
      <c r="M40" s="142">
        <v>144</v>
      </c>
      <c r="N40" s="142">
        <v>81</v>
      </c>
      <c r="O40" s="142">
        <v>63</v>
      </c>
      <c r="P40" s="142">
        <v>35</v>
      </c>
      <c r="Q40" s="142">
        <v>26</v>
      </c>
      <c r="R40" s="142">
        <v>9</v>
      </c>
      <c r="S40" s="142">
        <v>4773</v>
      </c>
      <c r="T40" s="143">
        <v>1875</v>
      </c>
      <c r="V40" s="140"/>
      <c r="W40" s="140"/>
    </row>
    <row r="41" spans="1:23" s="141" customFormat="1" ht="25.15" customHeight="1">
      <c r="A41" s="40" t="s">
        <v>203</v>
      </c>
      <c r="B41" s="132">
        <v>4337</v>
      </c>
      <c r="C41" s="137">
        <v>2196</v>
      </c>
      <c r="D41" s="137">
        <v>2141</v>
      </c>
      <c r="E41" s="137">
        <v>10465</v>
      </c>
      <c r="F41" s="137">
        <v>5159</v>
      </c>
      <c r="G41" s="137">
        <v>5306</v>
      </c>
      <c r="H41" s="137">
        <v>7</v>
      </c>
      <c r="I41" s="137">
        <v>5</v>
      </c>
      <c r="J41" s="137">
        <v>2</v>
      </c>
      <c r="K41" s="138">
        <v>3</v>
      </c>
      <c r="L41" s="139">
        <v>-6128</v>
      </c>
      <c r="M41" s="137">
        <v>87</v>
      </c>
      <c r="N41" s="137">
        <v>44</v>
      </c>
      <c r="O41" s="137">
        <v>43</v>
      </c>
      <c r="P41" s="137">
        <v>15</v>
      </c>
      <c r="Q41" s="137">
        <v>13</v>
      </c>
      <c r="R41" s="137">
        <v>2</v>
      </c>
      <c r="S41" s="137">
        <v>2457</v>
      </c>
      <c r="T41" s="138">
        <v>1077</v>
      </c>
      <c r="U41" s="46"/>
      <c r="V41" s="140"/>
      <c r="W41" s="140"/>
    </row>
    <row r="42" spans="1:23">
      <c r="A42" s="36" t="s">
        <v>204</v>
      </c>
      <c r="B42" s="132">
        <v>6223</v>
      </c>
      <c r="C42" s="142">
        <v>3152</v>
      </c>
      <c r="D42" s="142">
        <v>3071</v>
      </c>
      <c r="E42" s="142">
        <v>12329</v>
      </c>
      <c r="F42" s="142">
        <v>6168</v>
      </c>
      <c r="G42" s="142">
        <v>6161</v>
      </c>
      <c r="H42" s="142">
        <v>11</v>
      </c>
      <c r="I42" s="142">
        <v>8</v>
      </c>
      <c r="J42" s="142">
        <v>3</v>
      </c>
      <c r="K42" s="143">
        <v>5</v>
      </c>
      <c r="L42" s="144">
        <v>-6106</v>
      </c>
      <c r="M42" s="142">
        <v>128</v>
      </c>
      <c r="N42" s="142">
        <v>48</v>
      </c>
      <c r="O42" s="142">
        <v>80</v>
      </c>
      <c r="P42" s="142">
        <v>13</v>
      </c>
      <c r="Q42" s="142">
        <v>10</v>
      </c>
      <c r="R42" s="142">
        <v>3</v>
      </c>
      <c r="S42" s="142">
        <v>3668</v>
      </c>
      <c r="T42" s="143">
        <v>1439</v>
      </c>
      <c r="V42" s="140"/>
      <c r="W42" s="140"/>
    </row>
    <row r="43" spans="1:23">
      <c r="A43" s="36" t="s">
        <v>205</v>
      </c>
      <c r="B43" s="132">
        <v>8011</v>
      </c>
      <c r="C43" s="142">
        <v>4093</v>
      </c>
      <c r="D43" s="142">
        <v>3918</v>
      </c>
      <c r="E43" s="142">
        <v>18770</v>
      </c>
      <c r="F43" s="142">
        <v>9252</v>
      </c>
      <c r="G43" s="142">
        <v>9518</v>
      </c>
      <c r="H43" s="142">
        <v>12</v>
      </c>
      <c r="I43" s="142">
        <v>6</v>
      </c>
      <c r="J43" s="142">
        <v>6</v>
      </c>
      <c r="K43" s="143">
        <v>5</v>
      </c>
      <c r="L43" s="144">
        <v>-10759</v>
      </c>
      <c r="M43" s="142">
        <v>177</v>
      </c>
      <c r="N43" s="142">
        <v>82</v>
      </c>
      <c r="O43" s="142">
        <v>95</v>
      </c>
      <c r="P43" s="142">
        <v>26</v>
      </c>
      <c r="Q43" s="142">
        <v>22</v>
      </c>
      <c r="R43" s="142">
        <v>4</v>
      </c>
      <c r="S43" s="142">
        <v>4571</v>
      </c>
      <c r="T43" s="143">
        <v>1881</v>
      </c>
      <c r="V43" s="140"/>
      <c r="W43" s="140"/>
    </row>
    <row r="44" spans="1:23">
      <c r="A44" s="36" t="s">
        <v>206</v>
      </c>
      <c r="B44" s="132">
        <v>4090</v>
      </c>
      <c r="C44" s="142">
        <v>2111</v>
      </c>
      <c r="D44" s="142">
        <v>1979</v>
      </c>
      <c r="E44" s="142">
        <v>10423</v>
      </c>
      <c r="F44" s="142">
        <v>5185</v>
      </c>
      <c r="G44" s="142">
        <v>5238</v>
      </c>
      <c r="H44" s="142">
        <v>8</v>
      </c>
      <c r="I44" s="142">
        <v>7</v>
      </c>
      <c r="J44" s="142">
        <v>1</v>
      </c>
      <c r="K44" s="143">
        <v>5</v>
      </c>
      <c r="L44" s="144">
        <v>-6333</v>
      </c>
      <c r="M44" s="142">
        <v>83</v>
      </c>
      <c r="N44" s="142">
        <v>39</v>
      </c>
      <c r="O44" s="142">
        <v>44</v>
      </c>
      <c r="P44" s="142">
        <v>15</v>
      </c>
      <c r="Q44" s="142">
        <v>11</v>
      </c>
      <c r="R44" s="142">
        <v>4</v>
      </c>
      <c r="S44" s="142">
        <v>2332</v>
      </c>
      <c r="T44" s="143">
        <v>1043</v>
      </c>
      <c r="V44" s="140"/>
      <c r="W44" s="140"/>
    </row>
    <row r="45" spans="1:23">
      <c r="A45" s="36" t="s">
        <v>207</v>
      </c>
      <c r="B45" s="132">
        <v>37540</v>
      </c>
      <c r="C45" s="142">
        <v>19035</v>
      </c>
      <c r="D45" s="142">
        <v>18505</v>
      </c>
      <c r="E45" s="142">
        <v>56410</v>
      </c>
      <c r="F45" s="142">
        <v>28027</v>
      </c>
      <c r="G45" s="142">
        <v>28383</v>
      </c>
      <c r="H45" s="142">
        <v>76</v>
      </c>
      <c r="I45" s="142">
        <v>43</v>
      </c>
      <c r="J45" s="142">
        <v>33</v>
      </c>
      <c r="K45" s="143">
        <v>39</v>
      </c>
      <c r="L45" s="144">
        <v>-18870</v>
      </c>
      <c r="M45" s="142">
        <v>799</v>
      </c>
      <c r="N45" s="142">
        <v>382</v>
      </c>
      <c r="O45" s="142">
        <v>417</v>
      </c>
      <c r="P45" s="142">
        <v>140</v>
      </c>
      <c r="Q45" s="142">
        <v>110</v>
      </c>
      <c r="R45" s="142">
        <v>30</v>
      </c>
      <c r="S45" s="142">
        <v>22009</v>
      </c>
      <c r="T45" s="143">
        <v>8564</v>
      </c>
      <c r="V45" s="140"/>
      <c r="W45" s="140"/>
    </row>
    <row r="46" spans="1:23" s="141" customFormat="1" ht="25.15" customHeight="1">
      <c r="A46" s="40" t="s">
        <v>208</v>
      </c>
      <c r="B46" s="132">
        <v>5853</v>
      </c>
      <c r="C46" s="137">
        <v>2957</v>
      </c>
      <c r="D46" s="137">
        <v>2896</v>
      </c>
      <c r="E46" s="137">
        <v>10145</v>
      </c>
      <c r="F46" s="137">
        <v>4895</v>
      </c>
      <c r="G46" s="137">
        <v>5250</v>
      </c>
      <c r="H46" s="137">
        <v>11</v>
      </c>
      <c r="I46" s="137">
        <v>4</v>
      </c>
      <c r="J46" s="137">
        <v>7</v>
      </c>
      <c r="K46" s="138">
        <v>7</v>
      </c>
      <c r="L46" s="139">
        <v>-4292</v>
      </c>
      <c r="M46" s="137">
        <v>108</v>
      </c>
      <c r="N46" s="137">
        <v>54</v>
      </c>
      <c r="O46" s="137">
        <v>54</v>
      </c>
      <c r="P46" s="137">
        <v>28</v>
      </c>
      <c r="Q46" s="137">
        <v>21</v>
      </c>
      <c r="R46" s="137">
        <v>7</v>
      </c>
      <c r="S46" s="137">
        <v>2992</v>
      </c>
      <c r="T46" s="138">
        <v>1187</v>
      </c>
      <c r="U46" s="46"/>
      <c r="V46" s="140"/>
      <c r="W46" s="140"/>
    </row>
    <row r="47" spans="1:23">
      <c r="A47" s="36" t="s">
        <v>209</v>
      </c>
      <c r="B47" s="132">
        <v>8862</v>
      </c>
      <c r="C47" s="142">
        <v>4534</v>
      </c>
      <c r="D47" s="142">
        <v>4328</v>
      </c>
      <c r="E47" s="142">
        <v>18248</v>
      </c>
      <c r="F47" s="142">
        <v>8854</v>
      </c>
      <c r="G47" s="142">
        <v>9394</v>
      </c>
      <c r="H47" s="142">
        <v>22</v>
      </c>
      <c r="I47" s="142">
        <v>8</v>
      </c>
      <c r="J47" s="142">
        <v>14</v>
      </c>
      <c r="K47" s="143">
        <v>16</v>
      </c>
      <c r="L47" s="144">
        <v>-9386</v>
      </c>
      <c r="M47" s="142">
        <v>168</v>
      </c>
      <c r="N47" s="142">
        <v>79</v>
      </c>
      <c r="O47" s="142">
        <v>89</v>
      </c>
      <c r="P47" s="142">
        <v>35</v>
      </c>
      <c r="Q47" s="142">
        <v>23</v>
      </c>
      <c r="R47" s="142">
        <v>12</v>
      </c>
      <c r="S47" s="142">
        <v>4704</v>
      </c>
      <c r="T47" s="143">
        <v>1825</v>
      </c>
      <c r="V47" s="140"/>
      <c r="W47" s="140"/>
    </row>
    <row r="48" spans="1:23">
      <c r="A48" s="36" t="s">
        <v>210</v>
      </c>
      <c r="B48" s="132">
        <v>12670</v>
      </c>
      <c r="C48" s="142">
        <v>6343</v>
      </c>
      <c r="D48" s="142">
        <v>6327</v>
      </c>
      <c r="E48" s="142">
        <v>22093</v>
      </c>
      <c r="F48" s="142">
        <v>10719</v>
      </c>
      <c r="G48" s="142">
        <v>11374</v>
      </c>
      <c r="H48" s="142">
        <v>28</v>
      </c>
      <c r="I48" s="142">
        <v>15</v>
      </c>
      <c r="J48" s="142">
        <v>13</v>
      </c>
      <c r="K48" s="143">
        <v>13</v>
      </c>
      <c r="L48" s="144">
        <v>-9423</v>
      </c>
      <c r="M48" s="142">
        <v>294</v>
      </c>
      <c r="N48" s="142">
        <v>146</v>
      </c>
      <c r="O48" s="142">
        <v>148</v>
      </c>
      <c r="P48" s="142">
        <v>48</v>
      </c>
      <c r="Q48" s="142">
        <v>38</v>
      </c>
      <c r="R48" s="142">
        <v>10</v>
      </c>
      <c r="S48" s="142">
        <v>6577</v>
      </c>
      <c r="T48" s="143">
        <v>2677</v>
      </c>
      <c r="V48" s="140"/>
      <c r="W48" s="140"/>
    </row>
    <row r="49" spans="1:23">
      <c r="A49" s="36" t="s">
        <v>211</v>
      </c>
      <c r="B49" s="132">
        <v>7327</v>
      </c>
      <c r="C49" s="142">
        <v>3729</v>
      </c>
      <c r="D49" s="142">
        <v>3598</v>
      </c>
      <c r="E49" s="142">
        <v>15104</v>
      </c>
      <c r="F49" s="142">
        <v>7303</v>
      </c>
      <c r="G49" s="142">
        <v>7801</v>
      </c>
      <c r="H49" s="142">
        <v>13</v>
      </c>
      <c r="I49" s="142">
        <v>6</v>
      </c>
      <c r="J49" s="142">
        <v>7</v>
      </c>
      <c r="K49" s="143">
        <v>8</v>
      </c>
      <c r="L49" s="144">
        <v>-7777</v>
      </c>
      <c r="M49" s="142">
        <v>141</v>
      </c>
      <c r="N49" s="142">
        <v>65</v>
      </c>
      <c r="O49" s="142">
        <v>76</v>
      </c>
      <c r="P49" s="142">
        <v>28</v>
      </c>
      <c r="Q49" s="142">
        <v>20</v>
      </c>
      <c r="R49" s="142">
        <v>8</v>
      </c>
      <c r="S49" s="142">
        <v>4118</v>
      </c>
      <c r="T49" s="143">
        <v>1736</v>
      </c>
      <c r="V49" s="140"/>
      <c r="W49" s="140"/>
    </row>
    <row r="50" spans="1:23">
      <c r="A50" s="36" t="s">
        <v>212</v>
      </c>
      <c r="B50" s="132">
        <v>7590</v>
      </c>
      <c r="C50" s="142">
        <v>3878</v>
      </c>
      <c r="D50" s="142">
        <v>3712</v>
      </c>
      <c r="E50" s="142">
        <v>14520</v>
      </c>
      <c r="F50" s="142">
        <v>7153</v>
      </c>
      <c r="G50" s="142">
        <v>7367</v>
      </c>
      <c r="H50" s="142">
        <v>18</v>
      </c>
      <c r="I50" s="142">
        <v>10</v>
      </c>
      <c r="J50" s="142">
        <v>8</v>
      </c>
      <c r="K50" s="143">
        <v>5</v>
      </c>
      <c r="L50" s="144">
        <v>-6930</v>
      </c>
      <c r="M50" s="142">
        <v>148</v>
      </c>
      <c r="N50" s="142">
        <v>87</v>
      </c>
      <c r="O50" s="142">
        <v>61</v>
      </c>
      <c r="P50" s="142">
        <v>23</v>
      </c>
      <c r="Q50" s="142">
        <v>18</v>
      </c>
      <c r="R50" s="142">
        <v>5</v>
      </c>
      <c r="S50" s="142">
        <v>3885</v>
      </c>
      <c r="T50" s="143">
        <v>1780</v>
      </c>
      <c r="V50" s="140"/>
      <c r="W50" s="140"/>
    </row>
    <row r="51" spans="1:23" s="141" customFormat="1" ht="25.15" customHeight="1">
      <c r="A51" s="40" t="s">
        <v>213</v>
      </c>
      <c r="B51" s="132">
        <v>11618</v>
      </c>
      <c r="C51" s="137">
        <v>5881</v>
      </c>
      <c r="D51" s="137">
        <v>5737</v>
      </c>
      <c r="E51" s="137">
        <v>21979</v>
      </c>
      <c r="F51" s="137">
        <v>10647</v>
      </c>
      <c r="G51" s="137">
        <v>11332</v>
      </c>
      <c r="H51" s="137">
        <v>19</v>
      </c>
      <c r="I51" s="137">
        <v>11</v>
      </c>
      <c r="J51" s="137">
        <v>8</v>
      </c>
      <c r="K51" s="138">
        <v>8</v>
      </c>
      <c r="L51" s="139">
        <v>-10361</v>
      </c>
      <c r="M51" s="137">
        <v>263</v>
      </c>
      <c r="N51" s="137">
        <v>125</v>
      </c>
      <c r="O51" s="137">
        <v>138</v>
      </c>
      <c r="P51" s="137">
        <v>47</v>
      </c>
      <c r="Q51" s="137">
        <v>42</v>
      </c>
      <c r="R51" s="137">
        <v>5</v>
      </c>
      <c r="S51" s="137">
        <v>5835</v>
      </c>
      <c r="T51" s="138">
        <v>2455</v>
      </c>
      <c r="U51" s="46"/>
      <c r="V51" s="140"/>
      <c r="W51" s="140"/>
    </row>
    <row r="52" spans="1:23">
      <c r="A52" s="36" t="s">
        <v>214</v>
      </c>
      <c r="B52" s="132">
        <v>14535</v>
      </c>
      <c r="C52" s="142">
        <v>7507</v>
      </c>
      <c r="D52" s="142">
        <v>7028</v>
      </c>
      <c r="E52" s="142">
        <v>13582</v>
      </c>
      <c r="F52" s="142">
        <v>7256</v>
      </c>
      <c r="G52" s="142">
        <v>6326</v>
      </c>
      <c r="H52" s="142">
        <v>23</v>
      </c>
      <c r="I52" s="142">
        <v>11</v>
      </c>
      <c r="J52" s="142">
        <v>12</v>
      </c>
      <c r="K52" s="143">
        <v>12</v>
      </c>
      <c r="L52" s="144">
        <v>953</v>
      </c>
      <c r="M52" s="142">
        <v>367</v>
      </c>
      <c r="N52" s="142">
        <v>200</v>
      </c>
      <c r="O52" s="142">
        <v>167</v>
      </c>
      <c r="P52" s="142">
        <v>46</v>
      </c>
      <c r="Q52" s="142">
        <v>41</v>
      </c>
      <c r="R52" s="142">
        <v>5</v>
      </c>
      <c r="S52" s="142">
        <v>7020</v>
      </c>
      <c r="T52" s="143">
        <v>3187</v>
      </c>
      <c r="V52" s="140"/>
      <c r="W52" s="140"/>
    </row>
    <row r="53" spans="1:23">
      <c r="A53" s="36" t="s">
        <v>215</v>
      </c>
      <c r="B53" s="132">
        <v>11</v>
      </c>
      <c r="C53" s="142">
        <v>7</v>
      </c>
      <c r="D53" s="142">
        <v>4</v>
      </c>
      <c r="E53" s="142">
        <v>93</v>
      </c>
      <c r="F53" s="142">
        <v>65</v>
      </c>
      <c r="G53" s="142">
        <v>28</v>
      </c>
      <c r="H53" s="142" t="s">
        <v>216</v>
      </c>
      <c r="I53" s="142" t="s">
        <v>216</v>
      </c>
      <c r="J53" s="142" t="s">
        <v>216</v>
      </c>
      <c r="K53" s="143" t="s">
        <v>216</v>
      </c>
      <c r="L53" s="144">
        <v>-82</v>
      </c>
      <c r="M53" s="142">
        <v>2</v>
      </c>
      <c r="N53" s="142" t="s">
        <v>216</v>
      </c>
      <c r="O53" s="142">
        <v>2</v>
      </c>
      <c r="P53" s="142" t="s">
        <v>216</v>
      </c>
      <c r="Q53" s="145" t="s">
        <v>216</v>
      </c>
      <c r="R53" s="142" t="s">
        <v>216</v>
      </c>
      <c r="S53" s="142" t="s">
        <v>217</v>
      </c>
      <c r="T53" s="143" t="s">
        <v>217</v>
      </c>
      <c r="V53" s="140"/>
      <c r="W53" s="140"/>
    </row>
    <row r="54" spans="1:23">
      <c r="A54" s="36" t="s">
        <v>218</v>
      </c>
      <c r="B54" s="146" t="s">
        <v>219</v>
      </c>
      <c r="C54" s="147" t="s">
        <v>219</v>
      </c>
      <c r="D54" s="147" t="s">
        <v>219</v>
      </c>
      <c r="E54" s="142">
        <v>781</v>
      </c>
      <c r="F54" s="142">
        <v>622</v>
      </c>
      <c r="G54" s="142">
        <v>159</v>
      </c>
      <c r="H54" s="142" t="s">
        <v>216</v>
      </c>
      <c r="I54" s="142" t="s">
        <v>216</v>
      </c>
      <c r="J54" s="142" t="s">
        <v>216</v>
      </c>
      <c r="K54" s="143" t="s">
        <v>216</v>
      </c>
      <c r="L54" s="144" t="s">
        <v>217</v>
      </c>
      <c r="M54" s="142">
        <v>1</v>
      </c>
      <c r="N54" s="142" t="s">
        <v>216</v>
      </c>
      <c r="O54" s="142">
        <v>1</v>
      </c>
      <c r="P54" s="142" t="s">
        <v>216</v>
      </c>
      <c r="Q54" s="142" t="s">
        <v>216</v>
      </c>
      <c r="R54" s="142" t="s">
        <v>216</v>
      </c>
      <c r="S54" s="142" t="s">
        <v>217</v>
      </c>
      <c r="T54" s="143" t="s">
        <v>217</v>
      </c>
      <c r="V54" s="140"/>
      <c r="W54" s="140"/>
    </row>
    <row r="55" spans="1:23" ht="35.25" customHeight="1">
      <c r="A55" s="148" t="s">
        <v>220</v>
      </c>
      <c r="B55" s="132">
        <v>69345</v>
      </c>
      <c r="C55" s="137">
        <v>35615</v>
      </c>
      <c r="D55" s="137">
        <v>33730</v>
      </c>
      <c r="E55" s="137">
        <v>85490</v>
      </c>
      <c r="F55" s="137">
        <v>44544</v>
      </c>
      <c r="G55" s="137">
        <v>40946</v>
      </c>
      <c r="H55" s="137">
        <v>115</v>
      </c>
      <c r="I55" s="137">
        <v>63</v>
      </c>
      <c r="J55" s="137">
        <v>52</v>
      </c>
      <c r="K55" s="138">
        <v>51</v>
      </c>
      <c r="L55" s="139">
        <v>-16145</v>
      </c>
      <c r="M55" s="137">
        <v>1450</v>
      </c>
      <c r="N55" s="137">
        <v>633</v>
      </c>
      <c r="O55" s="137">
        <v>817</v>
      </c>
      <c r="P55" s="137">
        <v>198</v>
      </c>
      <c r="Q55" s="137">
        <v>160</v>
      </c>
      <c r="R55" s="137">
        <v>38</v>
      </c>
      <c r="S55" s="137">
        <v>54381</v>
      </c>
      <c r="T55" s="138">
        <v>13828</v>
      </c>
      <c r="V55" s="140"/>
      <c r="W55" s="140"/>
    </row>
    <row r="56" spans="1:23" s="141" customFormat="1" ht="14.15" customHeight="1">
      <c r="A56" s="40" t="s">
        <v>221</v>
      </c>
      <c r="B56" s="132">
        <v>11988</v>
      </c>
      <c r="C56" s="137">
        <v>6177</v>
      </c>
      <c r="D56" s="137">
        <v>5811</v>
      </c>
      <c r="E56" s="137">
        <v>21931</v>
      </c>
      <c r="F56" s="137">
        <v>11113</v>
      </c>
      <c r="G56" s="137">
        <v>10818</v>
      </c>
      <c r="H56" s="137">
        <v>23</v>
      </c>
      <c r="I56" s="137">
        <v>13</v>
      </c>
      <c r="J56" s="137">
        <v>10</v>
      </c>
      <c r="K56" s="138">
        <v>11</v>
      </c>
      <c r="L56" s="139">
        <v>-9943</v>
      </c>
      <c r="M56" s="137">
        <v>269</v>
      </c>
      <c r="N56" s="137">
        <v>137</v>
      </c>
      <c r="O56" s="137">
        <v>132</v>
      </c>
      <c r="P56" s="137">
        <v>54</v>
      </c>
      <c r="Q56" s="137">
        <v>45</v>
      </c>
      <c r="R56" s="137">
        <v>9</v>
      </c>
      <c r="S56" s="137">
        <v>8496</v>
      </c>
      <c r="T56" s="138">
        <v>3540</v>
      </c>
      <c r="U56" s="46"/>
      <c r="V56" s="140"/>
      <c r="W56" s="140"/>
    </row>
    <row r="57" spans="1:23">
      <c r="A57" s="40" t="s">
        <v>222</v>
      </c>
      <c r="B57" s="132">
        <v>7310</v>
      </c>
      <c r="C57" s="137">
        <v>3742</v>
      </c>
      <c r="D57" s="137">
        <v>3568</v>
      </c>
      <c r="E57" s="142">
        <v>9753</v>
      </c>
      <c r="F57" s="142">
        <v>4935</v>
      </c>
      <c r="G57" s="142">
        <v>4818</v>
      </c>
      <c r="H57" s="142">
        <v>9</v>
      </c>
      <c r="I57" s="142">
        <v>5</v>
      </c>
      <c r="J57" s="142">
        <v>4</v>
      </c>
      <c r="K57" s="143">
        <v>5</v>
      </c>
      <c r="L57" s="144">
        <v>-2443</v>
      </c>
      <c r="M57" s="142">
        <v>152</v>
      </c>
      <c r="N57" s="142">
        <v>84</v>
      </c>
      <c r="O57" s="142">
        <v>68</v>
      </c>
      <c r="P57" s="142">
        <v>23</v>
      </c>
      <c r="Q57" s="142">
        <v>18</v>
      </c>
      <c r="R57" s="142">
        <v>5</v>
      </c>
      <c r="S57" s="142">
        <v>4899</v>
      </c>
      <c r="T57" s="143">
        <v>1505</v>
      </c>
      <c r="V57" s="140"/>
      <c r="W57" s="140"/>
    </row>
    <row r="58" spans="1:23">
      <c r="A58" s="40" t="s">
        <v>223</v>
      </c>
      <c r="B58" s="132">
        <v>9720</v>
      </c>
      <c r="C58" s="142">
        <v>4970</v>
      </c>
      <c r="D58" s="142">
        <v>4750</v>
      </c>
      <c r="E58" s="142">
        <v>11987</v>
      </c>
      <c r="F58" s="142">
        <v>6505</v>
      </c>
      <c r="G58" s="142">
        <v>5482</v>
      </c>
      <c r="H58" s="142">
        <v>10</v>
      </c>
      <c r="I58" s="142">
        <v>9</v>
      </c>
      <c r="J58" s="142">
        <v>1</v>
      </c>
      <c r="K58" s="143">
        <v>4</v>
      </c>
      <c r="L58" s="144">
        <v>-2267</v>
      </c>
      <c r="M58" s="142">
        <v>163</v>
      </c>
      <c r="N58" s="142">
        <v>77</v>
      </c>
      <c r="O58" s="142">
        <v>86</v>
      </c>
      <c r="P58" s="142">
        <v>25</v>
      </c>
      <c r="Q58" s="142">
        <v>22</v>
      </c>
      <c r="R58" s="142">
        <v>3</v>
      </c>
      <c r="S58" s="142">
        <v>6009</v>
      </c>
      <c r="T58" s="143">
        <v>1792</v>
      </c>
      <c r="V58" s="140"/>
      <c r="W58" s="140"/>
    </row>
    <row r="59" spans="1:23" s="141" customFormat="1" ht="24.75" customHeight="1">
      <c r="A59" s="40" t="s">
        <v>224</v>
      </c>
      <c r="B59" s="132">
        <v>5940</v>
      </c>
      <c r="C59" s="137">
        <v>3078</v>
      </c>
      <c r="D59" s="137">
        <v>2862</v>
      </c>
      <c r="E59" s="137">
        <v>9566</v>
      </c>
      <c r="F59" s="137">
        <v>5304</v>
      </c>
      <c r="G59" s="137">
        <v>4262</v>
      </c>
      <c r="H59" s="137">
        <v>10</v>
      </c>
      <c r="I59" s="137">
        <v>8</v>
      </c>
      <c r="J59" s="137">
        <v>2</v>
      </c>
      <c r="K59" s="138">
        <v>4</v>
      </c>
      <c r="L59" s="139">
        <v>-3626</v>
      </c>
      <c r="M59" s="137">
        <v>100</v>
      </c>
      <c r="N59" s="137">
        <v>57</v>
      </c>
      <c r="O59" s="137">
        <v>43</v>
      </c>
      <c r="P59" s="137">
        <v>21</v>
      </c>
      <c r="Q59" s="137">
        <v>17</v>
      </c>
      <c r="R59" s="137">
        <v>4</v>
      </c>
      <c r="S59" s="137">
        <v>3875</v>
      </c>
      <c r="T59" s="138">
        <v>1395</v>
      </c>
      <c r="U59" s="46"/>
      <c r="V59" s="140"/>
      <c r="W59" s="140"/>
    </row>
    <row r="60" spans="1:23">
      <c r="A60" s="40" t="s">
        <v>225</v>
      </c>
      <c r="B60" s="132">
        <v>24133</v>
      </c>
      <c r="C60" s="142">
        <v>12406</v>
      </c>
      <c r="D60" s="142">
        <v>11727</v>
      </c>
      <c r="E60" s="142">
        <v>35921</v>
      </c>
      <c r="F60" s="142">
        <v>18942</v>
      </c>
      <c r="G60" s="142">
        <v>16979</v>
      </c>
      <c r="H60" s="142">
        <v>24</v>
      </c>
      <c r="I60" s="142">
        <v>12</v>
      </c>
      <c r="J60" s="142">
        <v>12</v>
      </c>
      <c r="K60" s="143">
        <v>13</v>
      </c>
      <c r="L60" s="144">
        <v>-11788</v>
      </c>
      <c r="M60" s="142">
        <v>478</v>
      </c>
      <c r="N60" s="142">
        <v>227</v>
      </c>
      <c r="O60" s="142">
        <v>251</v>
      </c>
      <c r="P60" s="142">
        <v>65</v>
      </c>
      <c r="Q60" s="142">
        <v>53</v>
      </c>
      <c r="R60" s="142">
        <v>12</v>
      </c>
      <c r="S60" s="142">
        <v>15746</v>
      </c>
      <c r="T60" s="143">
        <v>5303</v>
      </c>
      <c r="V60" s="140"/>
      <c r="W60" s="140"/>
    </row>
    <row r="61" spans="1:23" s="141" customFormat="1" ht="15" customHeight="1">
      <c r="A61" s="40" t="s">
        <v>226</v>
      </c>
      <c r="B61" s="132">
        <v>11942</v>
      </c>
      <c r="C61" s="137">
        <v>6150</v>
      </c>
      <c r="D61" s="137">
        <v>5792</v>
      </c>
      <c r="E61" s="137">
        <v>12275</v>
      </c>
      <c r="F61" s="137">
        <v>6713</v>
      </c>
      <c r="G61" s="137">
        <v>5562</v>
      </c>
      <c r="H61" s="137">
        <v>18</v>
      </c>
      <c r="I61" s="137">
        <v>9</v>
      </c>
      <c r="J61" s="137">
        <v>9</v>
      </c>
      <c r="K61" s="138">
        <v>10</v>
      </c>
      <c r="L61" s="139">
        <v>-333</v>
      </c>
      <c r="M61" s="137">
        <v>253</v>
      </c>
      <c r="N61" s="137">
        <v>122</v>
      </c>
      <c r="O61" s="137">
        <v>131</v>
      </c>
      <c r="P61" s="137">
        <v>45</v>
      </c>
      <c r="Q61" s="137">
        <v>35</v>
      </c>
      <c r="R61" s="137">
        <v>10</v>
      </c>
      <c r="S61" s="137">
        <v>8669</v>
      </c>
      <c r="T61" s="138">
        <v>2064</v>
      </c>
      <c r="U61" s="46"/>
      <c r="V61" s="140"/>
      <c r="W61" s="140"/>
    </row>
    <row r="62" spans="1:23" s="141" customFormat="1" ht="16" customHeight="1">
      <c r="A62" s="40" t="s">
        <v>227</v>
      </c>
      <c r="B62" s="132">
        <v>4440</v>
      </c>
      <c r="C62" s="137">
        <v>2277</v>
      </c>
      <c r="D62" s="137">
        <v>2163</v>
      </c>
      <c r="E62" s="137">
        <v>7079</v>
      </c>
      <c r="F62" s="137">
        <v>3878</v>
      </c>
      <c r="G62" s="137">
        <v>3201</v>
      </c>
      <c r="H62" s="137">
        <v>9</v>
      </c>
      <c r="I62" s="137">
        <v>4</v>
      </c>
      <c r="J62" s="137">
        <v>5</v>
      </c>
      <c r="K62" s="138">
        <v>6</v>
      </c>
      <c r="L62" s="139">
        <v>-2639</v>
      </c>
      <c r="M62" s="137">
        <v>89</v>
      </c>
      <c r="N62" s="137">
        <v>41</v>
      </c>
      <c r="O62" s="137">
        <v>48</v>
      </c>
      <c r="P62" s="137">
        <v>16</v>
      </c>
      <c r="Q62" s="137">
        <v>13</v>
      </c>
      <c r="R62" s="137">
        <v>3</v>
      </c>
      <c r="S62" s="137">
        <v>2785</v>
      </c>
      <c r="T62" s="138">
        <v>1059</v>
      </c>
      <c r="U62" s="46"/>
      <c r="V62" s="140"/>
      <c r="W62" s="140"/>
    </row>
    <row r="63" spans="1:23" s="141" customFormat="1" ht="15" customHeight="1">
      <c r="A63" s="40" t="s">
        <v>228</v>
      </c>
      <c r="B63" s="132">
        <v>5132</v>
      </c>
      <c r="C63" s="137">
        <v>2673</v>
      </c>
      <c r="D63" s="137">
        <v>2459</v>
      </c>
      <c r="E63" s="137">
        <v>9595</v>
      </c>
      <c r="F63" s="137">
        <v>4835</v>
      </c>
      <c r="G63" s="137">
        <v>4760</v>
      </c>
      <c r="H63" s="137">
        <v>7</v>
      </c>
      <c r="I63" s="137">
        <v>4</v>
      </c>
      <c r="J63" s="137">
        <v>3</v>
      </c>
      <c r="K63" s="138">
        <v>4</v>
      </c>
      <c r="L63" s="139">
        <v>-4463</v>
      </c>
      <c r="M63" s="137">
        <v>102</v>
      </c>
      <c r="N63" s="137">
        <v>50</v>
      </c>
      <c r="O63" s="137">
        <v>52</v>
      </c>
      <c r="P63" s="137">
        <v>24</v>
      </c>
      <c r="Q63" s="137">
        <v>20</v>
      </c>
      <c r="R63" s="137">
        <v>4</v>
      </c>
      <c r="S63" s="137">
        <v>2906</v>
      </c>
      <c r="T63" s="138">
        <v>1023</v>
      </c>
      <c r="U63" s="46"/>
      <c r="V63" s="140"/>
      <c r="W63" s="140"/>
    </row>
    <row r="64" spans="1:23" s="141" customFormat="1" ht="15.75" customHeight="1">
      <c r="A64" s="40" t="s">
        <v>229</v>
      </c>
      <c r="B64" s="132">
        <v>4158</v>
      </c>
      <c r="C64" s="137">
        <v>2075</v>
      </c>
      <c r="D64" s="137">
        <v>2083</v>
      </c>
      <c r="E64" s="137">
        <v>8349</v>
      </c>
      <c r="F64" s="137">
        <v>4253</v>
      </c>
      <c r="G64" s="137">
        <v>4096</v>
      </c>
      <c r="H64" s="137">
        <v>13</v>
      </c>
      <c r="I64" s="137">
        <v>8</v>
      </c>
      <c r="J64" s="137">
        <v>5</v>
      </c>
      <c r="K64" s="138">
        <v>3</v>
      </c>
      <c r="L64" s="139">
        <v>-4191</v>
      </c>
      <c r="M64" s="137">
        <v>84</v>
      </c>
      <c r="N64" s="137">
        <v>44</v>
      </c>
      <c r="O64" s="137">
        <v>40</v>
      </c>
      <c r="P64" s="137">
        <v>14</v>
      </c>
      <c r="Q64" s="137">
        <v>12</v>
      </c>
      <c r="R64" s="137">
        <v>2</v>
      </c>
      <c r="S64" s="137">
        <v>2652</v>
      </c>
      <c r="T64" s="138">
        <v>937</v>
      </c>
      <c r="U64" s="46"/>
      <c r="V64" s="140"/>
      <c r="W64" s="140"/>
    </row>
    <row r="65" spans="1:23" s="141" customFormat="1" ht="24.75" customHeight="1">
      <c r="A65" s="40" t="s">
        <v>230</v>
      </c>
      <c r="B65" s="132">
        <v>5122</v>
      </c>
      <c r="C65" s="137">
        <v>2665</v>
      </c>
      <c r="D65" s="137">
        <v>2457</v>
      </c>
      <c r="E65" s="137">
        <v>8823</v>
      </c>
      <c r="F65" s="137">
        <v>4524</v>
      </c>
      <c r="G65" s="137">
        <v>4299</v>
      </c>
      <c r="H65" s="137">
        <v>14</v>
      </c>
      <c r="I65" s="137">
        <v>4</v>
      </c>
      <c r="J65" s="137">
        <v>10</v>
      </c>
      <c r="K65" s="138">
        <v>7</v>
      </c>
      <c r="L65" s="139">
        <v>-3701</v>
      </c>
      <c r="M65" s="137">
        <v>95</v>
      </c>
      <c r="N65" s="137">
        <v>57</v>
      </c>
      <c r="O65" s="137">
        <v>38</v>
      </c>
      <c r="P65" s="137">
        <v>19</v>
      </c>
      <c r="Q65" s="137">
        <v>14</v>
      </c>
      <c r="R65" s="137">
        <v>5</v>
      </c>
      <c r="S65" s="137">
        <v>3098</v>
      </c>
      <c r="T65" s="138">
        <v>1125</v>
      </c>
      <c r="U65" s="46"/>
      <c r="V65" s="140"/>
      <c r="W65" s="140"/>
    </row>
    <row r="66" spans="1:23">
      <c r="A66" s="40" t="s">
        <v>231</v>
      </c>
      <c r="B66" s="132">
        <v>17121</v>
      </c>
      <c r="C66" s="137">
        <v>8802</v>
      </c>
      <c r="D66" s="137">
        <v>8319</v>
      </c>
      <c r="E66" s="142">
        <v>24029</v>
      </c>
      <c r="F66" s="142">
        <v>12501</v>
      </c>
      <c r="G66" s="142">
        <v>11528</v>
      </c>
      <c r="H66" s="142">
        <v>28</v>
      </c>
      <c r="I66" s="142">
        <v>17</v>
      </c>
      <c r="J66" s="142">
        <v>11</v>
      </c>
      <c r="K66" s="143">
        <v>12</v>
      </c>
      <c r="L66" s="144">
        <v>-6908</v>
      </c>
      <c r="M66" s="142">
        <v>318</v>
      </c>
      <c r="N66" s="142">
        <v>149</v>
      </c>
      <c r="O66" s="142">
        <v>169</v>
      </c>
      <c r="P66" s="142">
        <v>59</v>
      </c>
      <c r="Q66" s="142">
        <v>49</v>
      </c>
      <c r="R66" s="142">
        <v>10</v>
      </c>
      <c r="S66" s="142">
        <v>11798</v>
      </c>
      <c r="T66" s="143">
        <v>3736</v>
      </c>
      <c r="V66" s="140"/>
      <c r="W66" s="140"/>
    </row>
    <row r="67" spans="1:23" s="141" customFormat="1" ht="15" customHeight="1">
      <c r="A67" s="40" t="s">
        <v>232</v>
      </c>
      <c r="B67" s="132">
        <v>8767</v>
      </c>
      <c r="C67" s="137">
        <v>4480</v>
      </c>
      <c r="D67" s="137">
        <v>4287</v>
      </c>
      <c r="E67" s="137">
        <v>15640</v>
      </c>
      <c r="F67" s="137">
        <v>7842</v>
      </c>
      <c r="G67" s="137">
        <v>7798</v>
      </c>
      <c r="H67" s="137">
        <v>8</v>
      </c>
      <c r="I67" s="137">
        <v>4</v>
      </c>
      <c r="J67" s="137">
        <v>4</v>
      </c>
      <c r="K67" s="138">
        <v>4</v>
      </c>
      <c r="L67" s="139">
        <v>-6873</v>
      </c>
      <c r="M67" s="137">
        <v>172</v>
      </c>
      <c r="N67" s="137">
        <v>90</v>
      </c>
      <c r="O67" s="137">
        <v>82</v>
      </c>
      <c r="P67" s="137">
        <v>27</v>
      </c>
      <c r="Q67" s="137">
        <v>24</v>
      </c>
      <c r="R67" s="137">
        <v>3</v>
      </c>
      <c r="S67" s="137">
        <v>5906</v>
      </c>
      <c r="T67" s="138">
        <v>2109</v>
      </c>
      <c r="U67" s="46"/>
      <c r="V67" s="140"/>
      <c r="W67" s="140"/>
    </row>
    <row r="68" spans="1:23">
      <c r="A68" s="40" t="s">
        <v>233</v>
      </c>
      <c r="B68" s="132">
        <v>19306</v>
      </c>
      <c r="C68" s="142">
        <v>9912</v>
      </c>
      <c r="D68" s="142">
        <v>9394</v>
      </c>
      <c r="E68" s="142">
        <v>31503</v>
      </c>
      <c r="F68" s="142">
        <v>17031</v>
      </c>
      <c r="G68" s="142">
        <v>14472</v>
      </c>
      <c r="H68" s="142">
        <v>21</v>
      </c>
      <c r="I68" s="142">
        <v>16</v>
      </c>
      <c r="J68" s="142">
        <v>5</v>
      </c>
      <c r="K68" s="143">
        <v>8</v>
      </c>
      <c r="L68" s="144">
        <v>-12197</v>
      </c>
      <c r="M68" s="142">
        <v>412</v>
      </c>
      <c r="N68" s="142">
        <v>170</v>
      </c>
      <c r="O68" s="142">
        <v>242</v>
      </c>
      <c r="P68" s="142">
        <v>61</v>
      </c>
      <c r="Q68" s="142">
        <v>54</v>
      </c>
      <c r="R68" s="142">
        <v>7</v>
      </c>
      <c r="S68" s="142">
        <v>15735</v>
      </c>
      <c r="T68" s="143">
        <v>5067</v>
      </c>
      <c r="V68" s="140"/>
      <c r="W68" s="140"/>
    </row>
    <row r="69" spans="1:23">
      <c r="A69" s="40" t="s">
        <v>234</v>
      </c>
      <c r="B69" s="132">
        <v>5483</v>
      </c>
      <c r="C69" s="142">
        <v>2769</v>
      </c>
      <c r="D69" s="142">
        <v>2714</v>
      </c>
      <c r="E69" s="142">
        <v>9258</v>
      </c>
      <c r="F69" s="142">
        <v>4866</v>
      </c>
      <c r="G69" s="142">
        <v>4392</v>
      </c>
      <c r="H69" s="142">
        <v>3</v>
      </c>
      <c r="I69" s="142">
        <v>1</v>
      </c>
      <c r="J69" s="142">
        <v>2</v>
      </c>
      <c r="K69" s="143">
        <v>2</v>
      </c>
      <c r="L69" s="144">
        <v>-3775</v>
      </c>
      <c r="M69" s="142">
        <v>93</v>
      </c>
      <c r="N69" s="142">
        <v>49</v>
      </c>
      <c r="O69" s="142">
        <v>44</v>
      </c>
      <c r="P69" s="142">
        <v>16</v>
      </c>
      <c r="Q69" s="142">
        <v>15</v>
      </c>
      <c r="R69" s="142">
        <v>1</v>
      </c>
      <c r="S69" s="142">
        <v>3294</v>
      </c>
      <c r="T69" s="143">
        <v>1324</v>
      </c>
      <c r="V69" s="140"/>
      <c r="W69" s="140"/>
    </row>
    <row r="70" spans="1:23" ht="24.75" customHeight="1">
      <c r="A70" s="40" t="s">
        <v>235</v>
      </c>
      <c r="B70" s="132">
        <v>9275</v>
      </c>
      <c r="C70" s="137">
        <v>4747</v>
      </c>
      <c r="D70" s="137">
        <v>4528</v>
      </c>
      <c r="E70" s="137">
        <v>17083</v>
      </c>
      <c r="F70" s="137">
        <v>8707</v>
      </c>
      <c r="G70" s="137">
        <v>8376</v>
      </c>
      <c r="H70" s="137">
        <v>7</v>
      </c>
      <c r="I70" s="137">
        <v>1</v>
      </c>
      <c r="J70" s="137">
        <v>6</v>
      </c>
      <c r="K70" s="138">
        <v>1</v>
      </c>
      <c r="L70" s="144">
        <v>-7808</v>
      </c>
      <c r="M70" s="142">
        <v>182</v>
      </c>
      <c r="N70" s="142">
        <v>84</v>
      </c>
      <c r="O70" s="142">
        <v>98</v>
      </c>
      <c r="P70" s="142">
        <v>26</v>
      </c>
      <c r="Q70" s="142">
        <v>26</v>
      </c>
      <c r="R70" s="142" t="s">
        <v>216</v>
      </c>
      <c r="S70" s="142">
        <v>6077</v>
      </c>
      <c r="T70" s="143">
        <v>2342</v>
      </c>
      <c r="V70" s="140"/>
      <c r="W70" s="140"/>
    </row>
    <row r="71" spans="1:23" ht="15" customHeight="1">
      <c r="A71" s="40" t="s">
        <v>236</v>
      </c>
      <c r="B71" s="132">
        <v>5360</v>
      </c>
      <c r="C71" s="142">
        <v>2764</v>
      </c>
      <c r="D71" s="142">
        <v>2596</v>
      </c>
      <c r="E71" s="142">
        <v>7323</v>
      </c>
      <c r="F71" s="142">
        <v>3655</v>
      </c>
      <c r="G71" s="142">
        <v>3668</v>
      </c>
      <c r="H71" s="142">
        <v>5</v>
      </c>
      <c r="I71" s="142">
        <v>2</v>
      </c>
      <c r="J71" s="142">
        <v>3</v>
      </c>
      <c r="K71" s="143">
        <v>1</v>
      </c>
      <c r="L71" s="144">
        <v>-1963</v>
      </c>
      <c r="M71" s="142">
        <v>100</v>
      </c>
      <c r="N71" s="142">
        <v>46</v>
      </c>
      <c r="O71" s="142">
        <v>54</v>
      </c>
      <c r="P71" s="142">
        <v>14</v>
      </c>
      <c r="Q71" s="142">
        <v>13</v>
      </c>
      <c r="R71" s="142">
        <v>1</v>
      </c>
      <c r="S71" s="142">
        <v>3275</v>
      </c>
      <c r="T71" s="143">
        <v>1112</v>
      </c>
      <c r="V71" s="140"/>
      <c r="W71" s="140"/>
    </row>
    <row r="72" spans="1:23" s="141" customFormat="1" ht="15" customHeight="1">
      <c r="A72" s="40" t="s">
        <v>237</v>
      </c>
      <c r="B72" s="132">
        <v>8799</v>
      </c>
      <c r="C72" s="137">
        <v>4529</v>
      </c>
      <c r="D72" s="137">
        <v>4270</v>
      </c>
      <c r="E72" s="137">
        <v>10995</v>
      </c>
      <c r="F72" s="137">
        <v>5604</v>
      </c>
      <c r="G72" s="137">
        <v>5391</v>
      </c>
      <c r="H72" s="137">
        <v>13</v>
      </c>
      <c r="I72" s="137">
        <v>3</v>
      </c>
      <c r="J72" s="137">
        <v>10</v>
      </c>
      <c r="K72" s="138">
        <v>5</v>
      </c>
      <c r="L72" s="139">
        <v>-2196</v>
      </c>
      <c r="M72" s="137">
        <v>145</v>
      </c>
      <c r="N72" s="137">
        <v>68</v>
      </c>
      <c r="O72" s="137">
        <v>77</v>
      </c>
      <c r="P72" s="137">
        <v>17</v>
      </c>
      <c r="Q72" s="137">
        <v>13</v>
      </c>
      <c r="R72" s="137">
        <v>4</v>
      </c>
      <c r="S72" s="137">
        <v>5310</v>
      </c>
      <c r="T72" s="138">
        <v>1780</v>
      </c>
      <c r="U72" s="46"/>
      <c r="V72" s="140"/>
      <c r="W72" s="140"/>
    </row>
    <row r="73" spans="1:23" s="141" customFormat="1" ht="15" customHeight="1">
      <c r="A73" s="40" t="s">
        <v>238</v>
      </c>
      <c r="B73" s="132">
        <v>6304</v>
      </c>
      <c r="C73" s="137">
        <v>3234</v>
      </c>
      <c r="D73" s="137">
        <v>3070</v>
      </c>
      <c r="E73" s="137">
        <v>11945</v>
      </c>
      <c r="F73" s="137">
        <v>6025</v>
      </c>
      <c r="G73" s="137">
        <v>5920</v>
      </c>
      <c r="H73" s="137">
        <v>12</v>
      </c>
      <c r="I73" s="137">
        <v>8</v>
      </c>
      <c r="J73" s="137">
        <v>4</v>
      </c>
      <c r="K73" s="138">
        <v>5</v>
      </c>
      <c r="L73" s="139">
        <v>-5641</v>
      </c>
      <c r="M73" s="137">
        <v>143</v>
      </c>
      <c r="N73" s="137">
        <v>72</v>
      </c>
      <c r="O73" s="137">
        <v>71</v>
      </c>
      <c r="P73" s="137">
        <v>32</v>
      </c>
      <c r="Q73" s="137">
        <v>28</v>
      </c>
      <c r="R73" s="137">
        <v>4</v>
      </c>
      <c r="S73" s="137">
        <v>3912</v>
      </c>
      <c r="T73" s="138">
        <v>1584</v>
      </c>
      <c r="U73" s="46"/>
      <c r="V73" s="140"/>
      <c r="W73" s="140"/>
    </row>
    <row r="74" spans="1:23" s="141" customFormat="1" ht="15" customHeight="1">
      <c r="A74" s="40" t="s">
        <v>239</v>
      </c>
      <c r="B74" s="132">
        <v>12526</v>
      </c>
      <c r="C74" s="137">
        <v>6302</v>
      </c>
      <c r="D74" s="137">
        <v>6224</v>
      </c>
      <c r="E74" s="137">
        <v>13453</v>
      </c>
      <c r="F74" s="137">
        <v>6798</v>
      </c>
      <c r="G74" s="137">
        <v>6655</v>
      </c>
      <c r="H74" s="137">
        <v>24</v>
      </c>
      <c r="I74" s="137">
        <v>12</v>
      </c>
      <c r="J74" s="137">
        <v>12</v>
      </c>
      <c r="K74" s="138">
        <v>11</v>
      </c>
      <c r="L74" s="139">
        <v>-927</v>
      </c>
      <c r="M74" s="137">
        <v>252</v>
      </c>
      <c r="N74" s="137">
        <v>112</v>
      </c>
      <c r="O74" s="137">
        <v>140</v>
      </c>
      <c r="P74" s="137">
        <v>32</v>
      </c>
      <c r="Q74" s="137">
        <v>24</v>
      </c>
      <c r="R74" s="137">
        <v>8</v>
      </c>
      <c r="S74" s="137">
        <v>8508</v>
      </c>
      <c r="T74" s="138">
        <v>2646</v>
      </c>
      <c r="U74" s="46"/>
      <c r="V74" s="140"/>
      <c r="W74" s="140"/>
    </row>
    <row r="75" spans="1:23">
      <c r="A75" s="48" t="s">
        <v>240</v>
      </c>
      <c r="B75" s="149">
        <v>6093</v>
      </c>
      <c r="C75" s="150">
        <v>3069</v>
      </c>
      <c r="D75" s="150">
        <v>3024</v>
      </c>
      <c r="E75" s="150">
        <v>7406</v>
      </c>
      <c r="F75" s="150">
        <v>3656</v>
      </c>
      <c r="G75" s="150">
        <v>3750</v>
      </c>
      <c r="H75" s="150">
        <v>11</v>
      </c>
      <c r="I75" s="150">
        <v>5</v>
      </c>
      <c r="J75" s="150">
        <v>6</v>
      </c>
      <c r="K75" s="151">
        <v>5</v>
      </c>
      <c r="L75" s="152">
        <v>-1313</v>
      </c>
      <c r="M75" s="150">
        <v>139</v>
      </c>
      <c r="N75" s="150">
        <v>64</v>
      </c>
      <c r="O75" s="150">
        <v>75</v>
      </c>
      <c r="P75" s="150">
        <v>22</v>
      </c>
      <c r="Q75" s="150">
        <v>20</v>
      </c>
      <c r="R75" s="150">
        <v>2</v>
      </c>
      <c r="S75" s="150">
        <v>3302</v>
      </c>
      <c r="T75" s="151">
        <v>1251</v>
      </c>
      <c r="V75" s="140"/>
      <c r="W75" s="140"/>
    </row>
    <row r="76" spans="1:23" ht="13.5" customHeight="1">
      <c r="A76" s="153" t="s">
        <v>241</v>
      </c>
      <c r="C76" s="142"/>
      <c r="D76" s="142"/>
      <c r="E76" s="154"/>
      <c r="F76" s="154"/>
      <c r="G76" s="154"/>
      <c r="H76" s="154"/>
      <c r="I76" s="154"/>
      <c r="J76" s="154"/>
      <c r="K76" s="154"/>
      <c r="L76" s="155"/>
      <c r="M76" s="156"/>
      <c r="N76" s="156"/>
      <c r="O76" s="156"/>
      <c r="P76" s="156"/>
      <c r="Q76" s="156"/>
      <c r="R76" s="156"/>
      <c r="S76" s="156"/>
      <c r="T76" s="156"/>
      <c r="W76" s="136"/>
    </row>
    <row r="77" spans="1:23">
      <c r="L77" s="155"/>
      <c r="M77" s="136"/>
      <c r="N77" s="136"/>
      <c r="O77" s="136"/>
      <c r="P77" s="136"/>
      <c r="Q77" s="136"/>
      <c r="R77" s="136"/>
      <c r="S77" s="136"/>
      <c r="T77" s="136"/>
      <c r="W77" s="136"/>
    </row>
    <row r="78" spans="1:23">
      <c r="A78" s="136"/>
      <c r="B78" s="136"/>
      <c r="E78" s="136"/>
      <c r="F78" s="136"/>
      <c r="G78" s="136"/>
      <c r="H78" s="136"/>
      <c r="I78" s="136"/>
      <c r="J78" s="136"/>
      <c r="K78" s="136"/>
      <c r="L78" s="155"/>
      <c r="M78" s="136"/>
      <c r="N78" s="136"/>
      <c r="O78" s="136"/>
      <c r="P78" s="136"/>
      <c r="Q78" s="136"/>
      <c r="R78" s="136"/>
      <c r="S78" s="136"/>
      <c r="T78" s="136"/>
      <c r="W78" s="136"/>
    </row>
    <row r="79" spans="1:23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55"/>
      <c r="M79" s="136"/>
      <c r="N79" s="136"/>
      <c r="O79" s="136"/>
      <c r="P79" s="136"/>
      <c r="Q79" s="136"/>
      <c r="R79" s="136"/>
      <c r="S79" s="136"/>
      <c r="T79" s="136"/>
      <c r="W79" s="136"/>
    </row>
    <row r="80" spans="1:23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55"/>
      <c r="M80" s="136"/>
      <c r="N80" s="136"/>
      <c r="O80" s="136"/>
      <c r="P80" s="136"/>
      <c r="Q80" s="136"/>
      <c r="R80" s="136"/>
      <c r="S80" s="136"/>
      <c r="T80" s="136"/>
      <c r="W80" s="136"/>
    </row>
    <row r="81" spans="1:23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55"/>
      <c r="M81" s="136"/>
      <c r="N81" s="136"/>
      <c r="O81" s="136"/>
      <c r="P81" s="136"/>
      <c r="Q81" s="136"/>
      <c r="R81" s="136"/>
      <c r="S81" s="136"/>
      <c r="T81" s="136"/>
      <c r="W81" s="136"/>
    </row>
    <row r="82" spans="1:23">
      <c r="C82" s="136"/>
      <c r="D82" s="136"/>
    </row>
  </sheetData>
  <mergeCells count="23">
    <mergeCell ref="P3:P4"/>
    <mergeCell ref="Q3:Q4"/>
    <mergeCell ref="R3:R4"/>
    <mergeCell ref="P2:R2"/>
    <mergeCell ref="S2:S4"/>
    <mergeCell ref="T2:T4"/>
    <mergeCell ref="B3:B4"/>
    <mergeCell ref="C3:C4"/>
    <mergeCell ref="D3:D4"/>
    <mergeCell ref="E3:E4"/>
    <mergeCell ref="F3:F4"/>
    <mergeCell ref="G3:G4"/>
    <mergeCell ref="H3:J3"/>
    <mergeCell ref="A2:A4"/>
    <mergeCell ref="B2:D2"/>
    <mergeCell ref="E2:G2"/>
    <mergeCell ref="H2:K2"/>
    <mergeCell ref="L2:L4"/>
    <mergeCell ref="M2:O2"/>
    <mergeCell ref="K3:K4"/>
    <mergeCell ref="M3:M4"/>
    <mergeCell ref="N3:N4"/>
    <mergeCell ref="O3:O4"/>
  </mergeCells>
  <phoneticPr fontId="3"/>
  <printOptions horizontalCentered="1"/>
  <pageMargins left="0.78740157480314965" right="0.78740157480314965" top="0.59055118110236227" bottom="0.59055118110236227" header="0" footer="0"/>
  <pageSetup paperSize="9" scale="62" firstPageNumber="10" fitToWidth="0" orientation="portrait" blackAndWhite="1" useFirstPageNumber="1" horizontalDpi="300" verticalDpi="300" r:id="rId1"/>
  <headerFooter alignWithMargins="0"/>
  <colBreaks count="1" manualBreakCount="1">
    <brk id="11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426EA-7CBA-465A-A66F-8E30D4F06C7F}">
  <sheetPr>
    <tabColor theme="8" tint="0.59999389629810485"/>
    <pageSetUpPr fitToPage="1"/>
  </sheetPr>
  <dimension ref="A1:R81"/>
  <sheetViews>
    <sheetView view="pageBreakPreview" zoomScale="82" zoomScaleNormal="75" zoomScaleSheetLayoutView="82" workbookViewId="0"/>
  </sheetViews>
  <sheetFormatPr defaultColWidth="8.08984375" defaultRowHeight="14.5"/>
  <cols>
    <col min="1" max="1" width="12" style="119" customWidth="1"/>
    <col min="2" max="9" width="13" style="119" customWidth="1"/>
    <col min="10" max="15" width="19.36328125" style="119" customWidth="1"/>
    <col min="16" max="17" width="8.08984375" style="4" customWidth="1"/>
    <col min="18" max="16384" width="8.08984375" style="119"/>
  </cols>
  <sheetData>
    <row r="1" spans="1:17" ht="21">
      <c r="A1" s="117" t="s">
        <v>242</v>
      </c>
      <c r="B1" s="118"/>
      <c r="C1" s="118"/>
      <c r="D1" s="118"/>
      <c r="E1" s="118"/>
      <c r="F1" s="118"/>
      <c r="G1" s="121"/>
      <c r="H1" s="121"/>
      <c r="I1" s="158"/>
      <c r="J1" s="121"/>
      <c r="K1" s="121"/>
      <c r="L1" s="121"/>
      <c r="M1" s="121"/>
      <c r="N1" s="3" t="s">
        <v>243</v>
      </c>
      <c r="O1" s="3"/>
    </row>
    <row r="2" spans="1:17" s="165" customFormat="1" ht="90.65" customHeight="1">
      <c r="A2" s="6" t="s">
        <v>244</v>
      </c>
      <c r="B2" s="159" t="s">
        <v>245</v>
      </c>
      <c r="C2" s="160" t="s">
        <v>246</v>
      </c>
      <c r="D2" s="159" t="s">
        <v>247</v>
      </c>
      <c r="E2" s="161" t="s">
        <v>248</v>
      </c>
      <c r="F2" s="159" t="s">
        <v>249</v>
      </c>
      <c r="G2" s="159" t="s">
        <v>250</v>
      </c>
      <c r="H2" s="162" t="s">
        <v>251</v>
      </c>
      <c r="I2" s="162" t="s">
        <v>252</v>
      </c>
      <c r="J2" s="162" t="s">
        <v>253</v>
      </c>
      <c r="K2" s="159" t="s">
        <v>254</v>
      </c>
      <c r="L2" s="159" t="s">
        <v>255</v>
      </c>
      <c r="M2" s="163" t="s">
        <v>256</v>
      </c>
      <c r="N2" s="162" t="s">
        <v>257</v>
      </c>
      <c r="O2" s="164" t="s">
        <v>258</v>
      </c>
      <c r="P2" s="4"/>
      <c r="Q2" s="4"/>
    </row>
    <row r="3" spans="1:17" s="165" customFormat="1" ht="29.5" customHeight="1">
      <c r="A3" s="15"/>
      <c r="B3" s="166" t="s">
        <v>259</v>
      </c>
      <c r="C3" s="166"/>
      <c r="D3" s="166" t="s">
        <v>260</v>
      </c>
      <c r="E3" s="166"/>
      <c r="F3" s="167" t="s">
        <v>261</v>
      </c>
      <c r="G3" s="7" t="s">
        <v>262</v>
      </c>
      <c r="H3" s="11"/>
      <c r="I3" s="8"/>
      <c r="J3" s="7" t="s">
        <v>262</v>
      </c>
      <c r="K3" s="8"/>
      <c r="L3" s="167" t="s">
        <v>263</v>
      </c>
      <c r="M3" s="166" t="s">
        <v>264</v>
      </c>
      <c r="N3" s="166"/>
      <c r="O3" s="168"/>
      <c r="P3" s="4"/>
      <c r="Q3" s="4"/>
    </row>
    <row r="4" spans="1:17">
      <c r="A4" s="169" t="s">
        <v>167</v>
      </c>
      <c r="B4" s="170">
        <v>6.6</v>
      </c>
      <c r="C4" s="171">
        <v>11.7</v>
      </c>
      <c r="D4" s="171">
        <v>1.7</v>
      </c>
      <c r="E4" s="171">
        <v>0.8</v>
      </c>
      <c r="F4" s="171">
        <v>-5.0999999999999996</v>
      </c>
      <c r="G4" s="171">
        <v>19.7</v>
      </c>
      <c r="H4" s="171">
        <v>9.8000000000000007</v>
      </c>
      <c r="I4" s="172">
        <v>9.9</v>
      </c>
      <c r="J4" s="170">
        <v>3.4</v>
      </c>
      <c r="K4" s="171">
        <v>2.7</v>
      </c>
      <c r="L4" s="171">
        <v>0.6</v>
      </c>
      <c r="M4" s="173">
        <v>4.0999999999999996</v>
      </c>
      <c r="N4" s="174">
        <v>1.5</v>
      </c>
      <c r="O4" s="175">
        <v>1.3</v>
      </c>
    </row>
    <row r="5" spans="1:17" s="141" customFormat="1" ht="25.15" customHeight="1">
      <c r="A5" s="176" t="s">
        <v>168</v>
      </c>
      <c r="B5" s="177">
        <v>5.6</v>
      </c>
      <c r="C5" s="178">
        <v>13.4</v>
      </c>
      <c r="D5" s="178">
        <v>2.1</v>
      </c>
      <c r="E5" s="178">
        <v>0.9</v>
      </c>
      <c r="F5" s="178">
        <v>-7.8</v>
      </c>
      <c r="G5" s="178">
        <v>22</v>
      </c>
      <c r="H5" s="178">
        <v>10.4</v>
      </c>
      <c r="I5" s="179">
        <v>11.5</v>
      </c>
      <c r="J5" s="177">
        <v>3.9</v>
      </c>
      <c r="K5" s="178">
        <v>3.2</v>
      </c>
      <c r="L5" s="178">
        <v>0.7</v>
      </c>
      <c r="M5" s="180">
        <v>3.8</v>
      </c>
      <c r="N5" s="181">
        <v>1.68</v>
      </c>
      <c r="O5" s="182">
        <v>1.2</v>
      </c>
      <c r="P5" s="46"/>
      <c r="Q5" s="46"/>
    </row>
    <row r="6" spans="1:17">
      <c r="A6" s="17" t="s">
        <v>169</v>
      </c>
      <c r="B6" s="183">
        <v>5.4</v>
      </c>
      <c r="C6" s="184">
        <v>15.4</v>
      </c>
      <c r="D6" s="184">
        <v>1.7</v>
      </c>
      <c r="E6" s="184">
        <v>0.5</v>
      </c>
      <c r="F6" s="184">
        <v>-10.1</v>
      </c>
      <c r="G6" s="184">
        <v>22.5</v>
      </c>
      <c r="H6" s="184">
        <v>11.7</v>
      </c>
      <c r="I6" s="185">
        <v>10.8</v>
      </c>
      <c r="J6" s="183">
        <v>3.8</v>
      </c>
      <c r="K6" s="184">
        <v>3.5</v>
      </c>
      <c r="L6" s="184">
        <v>0.3</v>
      </c>
      <c r="M6" s="186">
        <v>3.1</v>
      </c>
      <c r="N6" s="187">
        <v>1.47</v>
      </c>
      <c r="O6" s="188">
        <v>1.31</v>
      </c>
    </row>
    <row r="7" spans="1:17">
      <c r="A7" s="17" t="s">
        <v>170</v>
      </c>
      <c r="B7" s="183">
        <v>5.4</v>
      </c>
      <c r="C7" s="184">
        <v>14.8</v>
      </c>
      <c r="D7" s="184">
        <v>1.5</v>
      </c>
      <c r="E7" s="184">
        <v>0.9</v>
      </c>
      <c r="F7" s="184">
        <v>-9.4</v>
      </c>
      <c r="G7" s="184">
        <v>19.5</v>
      </c>
      <c r="H7" s="184">
        <v>10.6</v>
      </c>
      <c r="I7" s="185">
        <v>8.9</v>
      </c>
      <c r="J7" s="183">
        <v>2.9</v>
      </c>
      <c r="K7" s="184">
        <v>2</v>
      </c>
      <c r="L7" s="184">
        <v>0.9</v>
      </c>
      <c r="M7" s="186">
        <v>3.1</v>
      </c>
      <c r="N7" s="187">
        <v>1.23</v>
      </c>
      <c r="O7" s="188">
        <v>1.3</v>
      </c>
    </row>
    <row r="8" spans="1:17">
      <c r="A8" s="17" t="s">
        <v>171</v>
      </c>
      <c r="B8" s="183">
        <v>6.1</v>
      </c>
      <c r="C8" s="184">
        <v>11.4</v>
      </c>
      <c r="D8" s="184">
        <v>1.5</v>
      </c>
      <c r="E8" s="184">
        <v>0.8</v>
      </c>
      <c r="F8" s="184">
        <v>-5.3</v>
      </c>
      <c r="G8" s="184">
        <v>21.3</v>
      </c>
      <c r="H8" s="184">
        <v>11</v>
      </c>
      <c r="I8" s="185">
        <v>10.199999999999999</v>
      </c>
      <c r="J8" s="183">
        <v>3.3</v>
      </c>
      <c r="K8" s="184">
        <v>2.5</v>
      </c>
      <c r="L8" s="184">
        <v>0.7</v>
      </c>
      <c r="M8" s="186">
        <v>3.8</v>
      </c>
      <c r="N8" s="187">
        <v>1.42</v>
      </c>
      <c r="O8" s="188">
        <v>1.1499999999999999</v>
      </c>
    </row>
    <row r="9" spans="1:17">
      <c r="A9" s="17" t="s">
        <v>265</v>
      </c>
      <c r="B9" s="183">
        <v>4.5999999999999996</v>
      </c>
      <c r="C9" s="184">
        <v>17</v>
      </c>
      <c r="D9" s="184">
        <v>1.2</v>
      </c>
      <c r="E9" s="184">
        <v>0.7</v>
      </c>
      <c r="F9" s="184">
        <v>-12.4</v>
      </c>
      <c r="G9" s="184">
        <v>22.5</v>
      </c>
      <c r="H9" s="184">
        <v>12.2</v>
      </c>
      <c r="I9" s="185">
        <v>10.4</v>
      </c>
      <c r="J9" s="183">
        <v>3.2</v>
      </c>
      <c r="K9" s="184">
        <v>2.5</v>
      </c>
      <c r="L9" s="184">
        <v>0.7</v>
      </c>
      <c r="M9" s="186">
        <v>2.8</v>
      </c>
      <c r="N9" s="187">
        <v>1.1100000000000001</v>
      </c>
      <c r="O9" s="188">
        <v>1.22</v>
      </c>
    </row>
    <row r="10" spans="1:17" s="141" customFormat="1" ht="25.15" customHeight="1">
      <c r="A10" s="176" t="s">
        <v>173</v>
      </c>
      <c r="B10" s="177">
        <v>5.6</v>
      </c>
      <c r="C10" s="178">
        <v>15</v>
      </c>
      <c r="D10" s="178">
        <v>1</v>
      </c>
      <c r="E10" s="178">
        <v>0.5</v>
      </c>
      <c r="F10" s="178">
        <v>-9.4</v>
      </c>
      <c r="G10" s="178">
        <v>16.3</v>
      </c>
      <c r="H10" s="178">
        <v>8.6999999999999993</v>
      </c>
      <c r="I10" s="179">
        <v>7.7</v>
      </c>
      <c r="J10" s="177">
        <v>2.9</v>
      </c>
      <c r="K10" s="178">
        <v>2.5</v>
      </c>
      <c r="L10" s="178">
        <v>0.3</v>
      </c>
      <c r="M10" s="180">
        <v>3.2</v>
      </c>
      <c r="N10" s="181">
        <v>1.18</v>
      </c>
      <c r="O10" s="182">
        <v>1.32</v>
      </c>
      <c r="P10" s="46"/>
      <c r="Q10" s="46"/>
    </row>
    <row r="11" spans="1:17">
      <c r="A11" s="17" t="s">
        <v>174</v>
      </c>
      <c r="B11" s="183">
        <v>5.9</v>
      </c>
      <c r="C11" s="184">
        <v>14.2</v>
      </c>
      <c r="D11" s="184">
        <v>2.2999999999999998</v>
      </c>
      <c r="E11" s="184">
        <v>1.2</v>
      </c>
      <c r="F11" s="184">
        <v>-8.3000000000000007</v>
      </c>
      <c r="G11" s="184">
        <v>20.9</v>
      </c>
      <c r="H11" s="184">
        <v>11.5</v>
      </c>
      <c r="I11" s="185">
        <v>9.4</v>
      </c>
      <c r="J11" s="183">
        <v>4.0999999999999996</v>
      </c>
      <c r="K11" s="184">
        <v>3.3</v>
      </c>
      <c r="L11" s="184">
        <v>0.8</v>
      </c>
      <c r="M11" s="186">
        <v>3.5</v>
      </c>
      <c r="N11" s="187">
        <v>1.5</v>
      </c>
      <c r="O11" s="188">
        <v>1.36</v>
      </c>
    </row>
    <row r="12" spans="1:17">
      <c r="A12" s="17" t="s">
        <v>175</v>
      </c>
      <c r="B12" s="183">
        <v>5.9</v>
      </c>
      <c r="C12" s="184">
        <v>12.1</v>
      </c>
      <c r="D12" s="184">
        <v>2.2000000000000002</v>
      </c>
      <c r="E12" s="184">
        <v>1.3</v>
      </c>
      <c r="F12" s="184">
        <v>-6.2</v>
      </c>
      <c r="G12" s="184">
        <v>21.1</v>
      </c>
      <c r="H12" s="184">
        <v>11</v>
      </c>
      <c r="I12" s="185">
        <v>10</v>
      </c>
      <c r="J12" s="183">
        <v>4.5999999999999996</v>
      </c>
      <c r="K12" s="184">
        <v>3.6</v>
      </c>
      <c r="L12" s="184">
        <v>1</v>
      </c>
      <c r="M12" s="186">
        <v>3.6</v>
      </c>
      <c r="N12" s="187">
        <v>1.46</v>
      </c>
      <c r="O12" s="188">
        <v>1.3</v>
      </c>
    </row>
    <row r="13" spans="1:17">
      <c r="A13" s="17" t="s">
        <v>176</v>
      </c>
      <c r="B13" s="183">
        <v>6.1</v>
      </c>
      <c r="C13" s="184">
        <v>12.1</v>
      </c>
      <c r="D13" s="184">
        <v>2</v>
      </c>
      <c r="E13" s="184">
        <v>1</v>
      </c>
      <c r="F13" s="184">
        <v>-6</v>
      </c>
      <c r="G13" s="184">
        <v>21.6</v>
      </c>
      <c r="H13" s="184">
        <v>11.1</v>
      </c>
      <c r="I13" s="185">
        <v>10.5</v>
      </c>
      <c r="J13" s="183">
        <v>3.9</v>
      </c>
      <c r="K13" s="184">
        <v>3</v>
      </c>
      <c r="L13" s="184">
        <v>0.9</v>
      </c>
      <c r="M13" s="186">
        <v>3.8</v>
      </c>
      <c r="N13" s="187">
        <v>1.49</v>
      </c>
      <c r="O13" s="188">
        <v>1.31</v>
      </c>
    </row>
    <row r="14" spans="1:17">
      <c r="A14" s="17" t="s">
        <v>177</v>
      </c>
      <c r="B14" s="183">
        <v>6</v>
      </c>
      <c r="C14" s="184">
        <v>13</v>
      </c>
      <c r="D14" s="184">
        <v>2.2000000000000002</v>
      </c>
      <c r="E14" s="184">
        <v>0.6</v>
      </c>
      <c r="F14" s="184">
        <v>-7</v>
      </c>
      <c r="G14" s="184">
        <v>21.5</v>
      </c>
      <c r="H14" s="184">
        <v>9.8000000000000007</v>
      </c>
      <c r="I14" s="185">
        <v>11.8</v>
      </c>
      <c r="J14" s="183">
        <v>3.4</v>
      </c>
      <c r="K14" s="184">
        <v>2.8</v>
      </c>
      <c r="L14" s="184">
        <v>0.6</v>
      </c>
      <c r="M14" s="186">
        <v>3.6</v>
      </c>
      <c r="N14" s="187">
        <v>1.52</v>
      </c>
      <c r="O14" s="188">
        <v>1.35</v>
      </c>
    </row>
    <row r="15" spans="1:17" s="141" customFormat="1" ht="25.15" customHeight="1">
      <c r="A15" s="176" t="s">
        <v>178</v>
      </c>
      <c r="B15" s="177">
        <v>6.4</v>
      </c>
      <c r="C15" s="178">
        <v>10.5</v>
      </c>
      <c r="D15" s="178">
        <v>1.4</v>
      </c>
      <c r="E15" s="178">
        <v>0.5</v>
      </c>
      <c r="F15" s="178">
        <v>-4.2</v>
      </c>
      <c r="G15" s="178">
        <v>20</v>
      </c>
      <c r="H15" s="178">
        <v>9.4</v>
      </c>
      <c r="I15" s="179">
        <v>10.6</v>
      </c>
      <c r="J15" s="177">
        <v>2.8</v>
      </c>
      <c r="K15" s="178">
        <v>2.4</v>
      </c>
      <c r="L15" s="178">
        <v>0.4</v>
      </c>
      <c r="M15" s="180">
        <v>4</v>
      </c>
      <c r="N15" s="181">
        <v>1.49</v>
      </c>
      <c r="O15" s="182">
        <v>1.22</v>
      </c>
      <c r="P15" s="46"/>
      <c r="Q15" s="46"/>
    </row>
    <row r="16" spans="1:17">
      <c r="A16" s="17" t="s">
        <v>179</v>
      </c>
      <c r="B16" s="183">
        <v>6.3</v>
      </c>
      <c r="C16" s="184">
        <v>10.7</v>
      </c>
      <c r="D16" s="184">
        <v>2.1</v>
      </c>
      <c r="E16" s="184">
        <v>0.8</v>
      </c>
      <c r="F16" s="184">
        <v>-4.4000000000000004</v>
      </c>
      <c r="G16" s="184">
        <v>19</v>
      </c>
      <c r="H16" s="184">
        <v>10.3</v>
      </c>
      <c r="I16" s="185">
        <v>8.6999999999999993</v>
      </c>
      <c r="J16" s="183">
        <v>3.3</v>
      </c>
      <c r="K16" s="184">
        <v>2.7</v>
      </c>
      <c r="L16" s="184">
        <v>0.6</v>
      </c>
      <c r="M16" s="186">
        <v>4</v>
      </c>
      <c r="N16" s="187">
        <v>1.47</v>
      </c>
      <c r="O16" s="188">
        <v>1.21</v>
      </c>
    </row>
    <row r="17" spans="1:17">
      <c r="A17" s="17" t="s">
        <v>180</v>
      </c>
      <c r="B17" s="183">
        <v>7.1</v>
      </c>
      <c r="C17" s="184">
        <v>9.5</v>
      </c>
      <c r="D17" s="184">
        <v>1.7</v>
      </c>
      <c r="E17" s="184">
        <v>0.7</v>
      </c>
      <c r="F17" s="184">
        <v>-2.4</v>
      </c>
      <c r="G17" s="184">
        <v>20.3</v>
      </c>
      <c r="H17" s="184">
        <v>9.1999999999999993</v>
      </c>
      <c r="I17" s="185">
        <v>11.1</v>
      </c>
      <c r="J17" s="183">
        <v>2.9</v>
      </c>
      <c r="K17" s="184">
        <v>2.4</v>
      </c>
      <c r="L17" s="184">
        <v>0.5</v>
      </c>
      <c r="M17" s="186">
        <v>5.2</v>
      </c>
      <c r="N17" s="187">
        <v>1.46</v>
      </c>
      <c r="O17" s="188">
        <v>1.08</v>
      </c>
    </row>
    <row r="18" spans="1:17">
      <c r="A18" s="17" t="s">
        <v>181</v>
      </c>
      <c r="B18" s="183">
        <v>6.5</v>
      </c>
      <c r="C18" s="184">
        <v>10</v>
      </c>
      <c r="D18" s="184">
        <v>1.4</v>
      </c>
      <c r="E18" s="184">
        <v>0.8</v>
      </c>
      <c r="F18" s="184">
        <v>-3.4</v>
      </c>
      <c r="G18" s="184">
        <v>20.6</v>
      </c>
      <c r="H18" s="184">
        <v>10</v>
      </c>
      <c r="I18" s="185">
        <v>10.6</v>
      </c>
      <c r="J18" s="183">
        <v>3.3</v>
      </c>
      <c r="K18" s="184">
        <v>2.7</v>
      </c>
      <c r="L18" s="184">
        <v>0.6</v>
      </c>
      <c r="M18" s="186">
        <v>4.3</v>
      </c>
      <c r="N18" s="187">
        <v>1.46</v>
      </c>
      <c r="O18" s="188">
        <v>1.22</v>
      </c>
    </row>
    <row r="19" spans="1:17">
      <c r="A19" s="17" t="s">
        <v>182</v>
      </c>
      <c r="B19" s="183">
        <v>5.8</v>
      </c>
      <c r="C19" s="184">
        <v>14.3</v>
      </c>
      <c r="D19" s="184">
        <v>1.7</v>
      </c>
      <c r="E19" s="184">
        <v>1</v>
      </c>
      <c r="F19" s="184">
        <v>-8.5</v>
      </c>
      <c r="G19" s="184">
        <v>20.399999999999999</v>
      </c>
      <c r="H19" s="184">
        <v>10.7</v>
      </c>
      <c r="I19" s="185">
        <v>9.6</v>
      </c>
      <c r="J19" s="183">
        <v>4.7</v>
      </c>
      <c r="K19" s="184">
        <v>3.7</v>
      </c>
      <c r="L19" s="184">
        <v>1</v>
      </c>
      <c r="M19" s="186">
        <v>3.3</v>
      </c>
      <c r="N19" s="187">
        <v>1.21</v>
      </c>
      <c r="O19" s="188">
        <v>1.32</v>
      </c>
    </row>
    <row r="20" spans="1:17" s="141" customFormat="1" ht="25.15" customHeight="1">
      <c r="A20" s="176" t="s">
        <v>183</v>
      </c>
      <c r="B20" s="177">
        <v>6</v>
      </c>
      <c r="C20" s="178">
        <v>13.5</v>
      </c>
      <c r="D20" s="178">
        <v>2.1</v>
      </c>
      <c r="E20" s="178">
        <v>1.2</v>
      </c>
      <c r="F20" s="178">
        <v>-7.5</v>
      </c>
      <c r="G20" s="178">
        <v>19.100000000000001</v>
      </c>
      <c r="H20" s="178">
        <v>11.9</v>
      </c>
      <c r="I20" s="179">
        <v>7.1</v>
      </c>
      <c r="J20" s="177">
        <v>4.4000000000000004</v>
      </c>
      <c r="K20" s="178">
        <v>3.4</v>
      </c>
      <c r="L20" s="178">
        <v>1</v>
      </c>
      <c r="M20" s="180">
        <v>3.5</v>
      </c>
      <c r="N20" s="181">
        <v>1.1499999999999999</v>
      </c>
      <c r="O20" s="182">
        <v>1.42</v>
      </c>
      <c r="P20" s="46"/>
      <c r="Q20" s="46"/>
    </row>
    <row r="21" spans="1:17">
      <c r="A21" s="17" t="s">
        <v>184</v>
      </c>
      <c r="B21" s="183">
        <v>6.5</v>
      </c>
      <c r="C21" s="184">
        <v>11.9</v>
      </c>
      <c r="D21" s="184">
        <v>1.5</v>
      </c>
      <c r="E21" s="184">
        <v>0.7</v>
      </c>
      <c r="F21" s="184">
        <v>-5.4</v>
      </c>
      <c r="G21" s="184">
        <v>17.600000000000001</v>
      </c>
      <c r="H21" s="184">
        <v>10</v>
      </c>
      <c r="I21" s="185">
        <v>7.6</v>
      </c>
      <c r="J21" s="183">
        <v>3.2</v>
      </c>
      <c r="K21" s="184">
        <v>2.9</v>
      </c>
      <c r="L21" s="184">
        <v>0.3</v>
      </c>
      <c r="M21" s="186">
        <v>3.8</v>
      </c>
      <c r="N21" s="187">
        <v>1.24</v>
      </c>
      <c r="O21" s="188">
        <v>1.38</v>
      </c>
    </row>
    <row r="22" spans="1:17">
      <c r="A22" s="17" t="s">
        <v>185</v>
      </c>
      <c r="B22" s="183">
        <v>7</v>
      </c>
      <c r="C22" s="184">
        <v>13</v>
      </c>
      <c r="D22" s="184">
        <v>1.1000000000000001</v>
      </c>
      <c r="E22" s="184">
        <v>0.8</v>
      </c>
      <c r="F22" s="184">
        <v>-6</v>
      </c>
      <c r="G22" s="184">
        <v>19.3</v>
      </c>
      <c r="H22" s="184">
        <v>11.8</v>
      </c>
      <c r="I22" s="185">
        <v>7.5</v>
      </c>
      <c r="J22" s="183">
        <v>3.2</v>
      </c>
      <c r="K22" s="184">
        <v>2.7</v>
      </c>
      <c r="L22" s="184">
        <v>0.6</v>
      </c>
      <c r="M22" s="186">
        <v>3.8</v>
      </c>
      <c r="N22" s="187">
        <v>1.36</v>
      </c>
      <c r="O22" s="188">
        <v>1.57</v>
      </c>
    </row>
    <row r="23" spans="1:17">
      <c r="A23" s="17" t="s">
        <v>186</v>
      </c>
      <c r="B23" s="183">
        <v>6.3</v>
      </c>
      <c r="C23" s="184">
        <v>12.8</v>
      </c>
      <c r="D23" s="184">
        <v>1</v>
      </c>
      <c r="E23" s="184">
        <v>0.6</v>
      </c>
      <c r="F23" s="184">
        <v>-6.5</v>
      </c>
      <c r="G23" s="184">
        <v>13.5</v>
      </c>
      <c r="H23" s="184">
        <v>7.5</v>
      </c>
      <c r="I23" s="185">
        <v>6</v>
      </c>
      <c r="J23" s="183">
        <v>2.6</v>
      </c>
      <c r="K23" s="184">
        <v>2.4</v>
      </c>
      <c r="L23" s="184">
        <v>0.2</v>
      </c>
      <c r="M23" s="186">
        <v>3.8</v>
      </c>
      <c r="N23" s="187">
        <v>1.46</v>
      </c>
      <c r="O23" s="188">
        <v>1.43</v>
      </c>
    </row>
    <row r="24" spans="1:17">
      <c r="A24" s="17" t="s">
        <v>187</v>
      </c>
      <c r="B24" s="183">
        <v>6.3</v>
      </c>
      <c r="C24" s="184">
        <v>13</v>
      </c>
      <c r="D24" s="184">
        <v>1</v>
      </c>
      <c r="E24" s="184">
        <v>0.6</v>
      </c>
      <c r="F24" s="184">
        <v>-6.7</v>
      </c>
      <c r="G24" s="184">
        <v>15.3</v>
      </c>
      <c r="H24" s="184">
        <v>8.5</v>
      </c>
      <c r="I24" s="185">
        <v>6.8</v>
      </c>
      <c r="J24" s="183">
        <v>3.4</v>
      </c>
      <c r="K24" s="184">
        <v>2.9</v>
      </c>
      <c r="L24" s="184">
        <v>0.6</v>
      </c>
      <c r="M24" s="186">
        <v>3.7</v>
      </c>
      <c r="N24" s="187">
        <v>1.33</v>
      </c>
      <c r="O24" s="188">
        <v>1.44</v>
      </c>
    </row>
    <row r="25" spans="1:17" s="141" customFormat="1" ht="25.15" customHeight="1">
      <c r="A25" s="176" t="s">
        <v>188</v>
      </c>
      <c r="B25" s="177">
        <v>6.2</v>
      </c>
      <c r="C25" s="178">
        <v>12.7</v>
      </c>
      <c r="D25" s="178">
        <v>1.4</v>
      </c>
      <c r="E25" s="178">
        <v>0.9</v>
      </c>
      <c r="F25" s="178">
        <v>-6.5</v>
      </c>
      <c r="G25" s="178">
        <v>16.5</v>
      </c>
      <c r="H25" s="178">
        <v>8.6</v>
      </c>
      <c r="I25" s="179">
        <v>8</v>
      </c>
      <c r="J25" s="177">
        <v>3.1</v>
      </c>
      <c r="K25" s="178">
        <v>2.4</v>
      </c>
      <c r="L25" s="178">
        <v>0.7</v>
      </c>
      <c r="M25" s="180">
        <v>3.5</v>
      </c>
      <c r="N25" s="181">
        <v>1.35</v>
      </c>
      <c r="O25" s="182">
        <v>1.4</v>
      </c>
      <c r="P25" s="46"/>
      <c r="Q25" s="46"/>
    </row>
    <row r="26" spans="1:17">
      <c r="A26" s="17" t="s">
        <v>189</v>
      </c>
      <c r="B26" s="183">
        <v>6.1</v>
      </c>
      <c r="C26" s="184">
        <v>12.3</v>
      </c>
      <c r="D26" s="184">
        <v>2.5</v>
      </c>
      <c r="E26" s="184">
        <v>1.3</v>
      </c>
      <c r="F26" s="184">
        <v>-6.2</v>
      </c>
      <c r="G26" s="184">
        <v>18.600000000000001</v>
      </c>
      <c r="H26" s="184">
        <v>10.1</v>
      </c>
      <c r="I26" s="185">
        <v>8.5</v>
      </c>
      <c r="J26" s="183">
        <v>4</v>
      </c>
      <c r="K26" s="184">
        <v>3.1</v>
      </c>
      <c r="L26" s="184">
        <v>0.8</v>
      </c>
      <c r="M26" s="186">
        <v>3.8</v>
      </c>
      <c r="N26" s="187">
        <v>1.47</v>
      </c>
      <c r="O26" s="188">
        <v>1.36</v>
      </c>
    </row>
    <row r="27" spans="1:17">
      <c r="A27" s="17" t="s">
        <v>190</v>
      </c>
      <c r="B27" s="183">
        <v>7.4</v>
      </c>
      <c r="C27" s="184">
        <v>10.199999999999999</v>
      </c>
      <c r="D27" s="184">
        <v>1.9</v>
      </c>
      <c r="E27" s="184">
        <v>1</v>
      </c>
      <c r="F27" s="184">
        <v>-2.7</v>
      </c>
      <c r="G27" s="184">
        <v>18.100000000000001</v>
      </c>
      <c r="H27" s="184">
        <v>9.3000000000000007</v>
      </c>
      <c r="I27" s="185">
        <v>8.8000000000000007</v>
      </c>
      <c r="J27" s="183">
        <v>3.5</v>
      </c>
      <c r="K27" s="184">
        <v>2.7</v>
      </c>
      <c r="L27" s="184">
        <v>0.8</v>
      </c>
      <c r="M27" s="186">
        <v>4.5999999999999996</v>
      </c>
      <c r="N27" s="187">
        <v>1.53</v>
      </c>
      <c r="O27" s="188">
        <v>1.41</v>
      </c>
    </row>
    <row r="28" spans="1:17">
      <c r="A28" s="17" t="s">
        <v>191</v>
      </c>
      <c r="B28" s="183">
        <v>6.4</v>
      </c>
      <c r="C28" s="184">
        <v>12.7</v>
      </c>
      <c r="D28" s="184">
        <v>1.6</v>
      </c>
      <c r="E28" s="184">
        <v>0.9</v>
      </c>
      <c r="F28" s="184">
        <v>-6.3</v>
      </c>
      <c r="G28" s="184">
        <v>19.3</v>
      </c>
      <c r="H28" s="184">
        <v>8.4</v>
      </c>
      <c r="I28" s="185">
        <v>10.9</v>
      </c>
      <c r="J28" s="183">
        <v>2.8</v>
      </c>
      <c r="K28" s="184">
        <v>2.2999999999999998</v>
      </c>
      <c r="L28" s="184">
        <v>0.5</v>
      </c>
      <c r="M28" s="186">
        <v>3.8</v>
      </c>
      <c r="N28" s="187">
        <v>1.47</v>
      </c>
      <c r="O28" s="188">
        <v>1.43</v>
      </c>
    </row>
    <row r="29" spans="1:17">
      <c r="A29" s="17" t="s">
        <v>192</v>
      </c>
      <c r="B29" s="183">
        <v>7.4</v>
      </c>
      <c r="C29" s="184">
        <v>9.9</v>
      </c>
      <c r="D29" s="184">
        <v>1.6</v>
      </c>
      <c r="E29" s="184">
        <v>0.6</v>
      </c>
      <c r="F29" s="184">
        <v>-2.6</v>
      </c>
      <c r="G29" s="184">
        <v>16.8</v>
      </c>
      <c r="H29" s="184">
        <v>8.1999999999999993</v>
      </c>
      <c r="I29" s="185">
        <v>8.6</v>
      </c>
      <c r="J29" s="183">
        <v>1.7</v>
      </c>
      <c r="K29" s="184">
        <v>1.3</v>
      </c>
      <c r="L29" s="184">
        <v>0.4</v>
      </c>
      <c r="M29" s="186">
        <v>4.2</v>
      </c>
      <c r="N29" s="187">
        <v>1.37</v>
      </c>
      <c r="O29" s="188">
        <v>1.46</v>
      </c>
    </row>
    <row r="30" spans="1:17" s="141" customFormat="1" ht="25.15" customHeight="1">
      <c r="A30" s="176" t="s">
        <v>193</v>
      </c>
      <c r="B30" s="177">
        <v>6.3</v>
      </c>
      <c r="C30" s="178">
        <v>11.3</v>
      </c>
      <c r="D30" s="178">
        <v>1.1000000000000001</v>
      </c>
      <c r="E30" s="178">
        <v>0.5</v>
      </c>
      <c r="F30" s="178">
        <v>-5</v>
      </c>
      <c r="G30" s="178">
        <v>19.600000000000001</v>
      </c>
      <c r="H30" s="178">
        <v>10.6</v>
      </c>
      <c r="I30" s="179">
        <v>9</v>
      </c>
      <c r="J30" s="177">
        <v>3.5</v>
      </c>
      <c r="K30" s="178">
        <v>3.2</v>
      </c>
      <c r="L30" s="178">
        <v>0.4</v>
      </c>
      <c r="M30" s="180">
        <v>3.8</v>
      </c>
      <c r="N30" s="181">
        <v>1.46</v>
      </c>
      <c r="O30" s="182">
        <v>1.22</v>
      </c>
      <c r="P30" s="46"/>
      <c r="Q30" s="46"/>
    </row>
    <row r="31" spans="1:17">
      <c r="A31" s="17" t="s">
        <v>194</v>
      </c>
      <c r="B31" s="183">
        <v>7</v>
      </c>
      <c r="C31" s="184">
        <v>11.4</v>
      </c>
      <c r="D31" s="184">
        <v>1.5</v>
      </c>
      <c r="E31" s="184">
        <v>0.7</v>
      </c>
      <c r="F31" s="184">
        <v>-4.4000000000000004</v>
      </c>
      <c r="G31" s="184">
        <v>19.3</v>
      </c>
      <c r="H31" s="184">
        <v>9.1999999999999993</v>
      </c>
      <c r="I31" s="185">
        <v>10.199999999999999</v>
      </c>
      <c r="J31" s="183">
        <v>3.3</v>
      </c>
      <c r="K31" s="184">
        <v>2.8</v>
      </c>
      <c r="L31" s="184">
        <v>0.5</v>
      </c>
      <c r="M31" s="186">
        <v>4.5999999999999996</v>
      </c>
      <c r="N31" s="187">
        <v>1.7</v>
      </c>
      <c r="O31" s="188">
        <v>1.27</v>
      </c>
    </row>
    <row r="32" spans="1:17">
      <c r="A32" s="17" t="s">
        <v>195</v>
      </c>
      <c r="B32" s="183">
        <v>6.7</v>
      </c>
      <c r="C32" s="184">
        <v>11.6</v>
      </c>
      <c r="D32" s="184">
        <v>1.5</v>
      </c>
      <c r="E32" s="184">
        <v>0.6</v>
      </c>
      <c r="F32" s="184">
        <v>-5</v>
      </c>
      <c r="G32" s="184">
        <v>17.5</v>
      </c>
      <c r="H32" s="184">
        <v>8.9</v>
      </c>
      <c r="I32" s="185">
        <v>8.6</v>
      </c>
      <c r="J32" s="183">
        <v>3.4</v>
      </c>
      <c r="K32" s="184">
        <v>3</v>
      </c>
      <c r="L32" s="184">
        <v>0.4</v>
      </c>
      <c r="M32" s="186">
        <v>3.9</v>
      </c>
      <c r="N32" s="187">
        <v>1.54</v>
      </c>
      <c r="O32" s="188">
        <v>1.36</v>
      </c>
    </row>
    <row r="33" spans="1:17">
      <c r="A33" s="17" t="s">
        <v>196</v>
      </c>
      <c r="B33" s="183">
        <v>6</v>
      </c>
      <c r="C33" s="184">
        <v>12</v>
      </c>
      <c r="D33" s="184">
        <v>2.2000000000000002</v>
      </c>
      <c r="E33" s="184">
        <v>0.9</v>
      </c>
      <c r="F33" s="184">
        <v>-6</v>
      </c>
      <c r="G33" s="184">
        <v>17</v>
      </c>
      <c r="H33" s="184">
        <v>8.4</v>
      </c>
      <c r="I33" s="185">
        <v>8.6</v>
      </c>
      <c r="J33" s="183">
        <v>3.3</v>
      </c>
      <c r="K33" s="184">
        <v>2.6</v>
      </c>
      <c r="L33" s="184">
        <v>0.8</v>
      </c>
      <c r="M33" s="186">
        <v>3.4</v>
      </c>
      <c r="N33" s="187">
        <v>1.41</v>
      </c>
      <c r="O33" s="188">
        <v>1.3</v>
      </c>
    </row>
    <row r="34" spans="1:17">
      <c r="A34" s="17" t="s">
        <v>197</v>
      </c>
      <c r="B34" s="183">
        <v>6.1</v>
      </c>
      <c r="C34" s="184">
        <v>14.3</v>
      </c>
      <c r="D34" s="184">
        <v>2.7</v>
      </c>
      <c r="E34" s="184">
        <v>0.7</v>
      </c>
      <c r="F34" s="184">
        <v>-8.1999999999999993</v>
      </c>
      <c r="G34" s="184">
        <v>16.2</v>
      </c>
      <c r="H34" s="184">
        <v>7</v>
      </c>
      <c r="I34" s="185">
        <v>9.3000000000000007</v>
      </c>
      <c r="J34" s="183">
        <v>2.2000000000000002</v>
      </c>
      <c r="K34" s="184">
        <v>1.6</v>
      </c>
      <c r="L34" s="184">
        <v>0.5</v>
      </c>
      <c r="M34" s="186">
        <v>3.6</v>
      </c>
      <c r="N34" s="187">
        <v>1.59</v>
      </c>
      <c r="O34" s="188">
        <v>1.43</v>
      </c>
    </row>
    <row r="35" spans="1:17" s="141" customFormat="1" ht="25.15" customHeight="1">
      <c r="A35" s="176" t="s">
        <v>198</v>
      </c>
      <c r="B35" s="177">
        <v>6.8</v>
      </c>
      <c r="C35" s="178">
        <v>14</v>
      </c>
      <c r="D35" s="178">
        <v>1.9</v>
      </c>
      <c r="E35" s="178">
        <v>0.8</v>
      </c>
      <c r="F35" s="178">
        <v>-7.2</v>
      </c>
      <c r="G35" s="178">
        <v>20.100000000000001</v>
      </c>
      <c r="H35" s="178">
        <v>11.9</v>
      </c>
      <c r="I35" s="179">
        <v>8.1999999999999993</v>
      </c>
      <c r="J35" s="177">
        <v>3</v>
      </c>
      <c r="K35" s="178">
        <v>2.7</v>
      </c>
      <c r="L35" s="178">
        <v>0.3</v>
      </c>
      <c r="M35" s="180">
        <v>3.6</v>
      </c>
      <c r="N35" s="181">
        <v>1.45</v>
      </c>
      <c r="O35" s="182">
        <v>1.51</v>
      </c>
      <c r="P35" s="46"/>
      <c r="Q35" s="46"/>
    </row>
    <row r="36" spans="1:17">
      <c r="A36" s="17" t="s">
        <v>199</v>
      </c>
      <c r="B36" s="183">
        <v>6.7</v>
      </c>
      <c r="C36" s="184">
        <v>15</v>
      </c>
      <c r="D36" s="184">
        <v>0.9</v>
      </c>
      <c r="E36" s="184">
        <v>0.2</v>
      </c>
      <c r="F36" s="184">
        <v>-8.3000000000000007</v>
      </c>
      <c r="G36" s="184">
        <v>17.8</v>
      </c>
      <c r="H36" s="184">
        <v>9.6</v>
      </c>
      <c r="I36" s="185">
        <v>8.1999999999999993</v>
      </c>
      <c r="J36" s="183">
        <v>2.9</v>
      </c>
      <c r="K36" s="184">
        <v>2.7</v>
      </c>
      <c r="L36" s="184">
        <v>0.2</v>
      </c>
      <c r="M36" s="186">
        <v>3.6</v>
      </c>
      <c r="N36" s="187">
        <v>1.32</v>
      </c>
      <c r="O36" s="188">
        <v>1.62</v>
      </c>
    </row>
    <row r="37" spans="1:17">
      <c r="A37" s="17" t="s">
        <v>200</v>
      </c>
      <c r="B37" s="183">
        <v>7.1</v>
      </c>
      <c r="C37" s="184">
        <v>12.4</v>
      </c>
      <c r="D37" s="184">
        <v>1.5</v>
      </c>
      <c r="E37" s="184">
        <v>0.7</v>
      </c>
      <c r="F37" s="184">
        <v>-5.3</v>
      </c>
      <c r="G37" s="184">
        <v>18.8</v>
      </c>
      <c r="H37" s="184">
        <v>8.5</v>
      </c>
      <c r="I37" s="185">
        <v>10.3</v>
      </c>
      <c r="J37" s="183">
        <v>2.9</v>
      </c>
      <c r="K37" s="184">
        <v>2.4</v>
      </c>
      <c r="L37" s="184">
        <v>0.5</v>
      </c>
      <c r="M37" s="186">
        <v>4</v>
      </c>
      <c r="N37" s="187">
        <v>1.51</v>
      </c>
      <c r="O37" s="188">
        <v>1.45</v>
      </c>
    </row>
    <row r="38" spans="1:17">
      <c r="A38" s="17" t="s">
        <v>201</v>
      </c>
      <c r="B38" s="183">
        <v>6.8</v>
      </c>
      <c r="C38" s="184">
        <v>11.6</v>
      </c>
      <c r="D38" s="184">
        <v>1.6</v>
      </c>
      <c r="E38" s="184">
        <v>0.6</v>
      </c>
      <c r="F38" s="184">
        <v>-4.8</v>
      </c>
      <c r="G38" s="184">
        <v>18.7</v>
      </c>
      <c r="H38" s="184">
        <v>9.5</v>
      </c>
      <c r="I38" s="185">
        <v>9.1999999999999993</v>
      </c>
      <c r="J38" s="183">
        <v>3.2</v>
      </c>
      <c r="K38" s="184">
        <v>2.7</v>
      </c>
      <c r="L38" s="184">
        <v>0.5</v>
      </c>
      <c r="M38" s="186">
        <v>4.0999999999999996</v>
      </c>
      <c r="N38" s="187">
        <v>1.47</v>
      </c>
      <c r="O38" s="188">
        <v>1.42</v>
      </c>
    </row>
    <row r="39" spans="1:17">
      <c r="A39" s="17" t="s">
        <v>202</v>
      </c>
      <c r="B39" s="183">
        <v>6.1</v>
      </c>
      <c r="C39" s="184">
        <v>14.8</v>
      </c>
      <c r="D39" s="184">
        <v>1.9</v>
      </c>
      <c r="E39" s="184">
        <v>1.4</v>
      </c>
      <c r="F39" s="184">
        <v>-8.6999999999999993</v>
      </c>
      <c r="G39" s="184">
        <v>17.7</v>
      </c>
      <c r="H39" s="184">
        <v>10</v>
      </c>
      <c r="I39" s="185">
        <v>7.8</v>
      </c>
      <c r="J39" s="183">
        <v>4.4000000000000004</v>
      </c>
      <c r="K39" s="184">
        <v>3.2</v>
      </c>
      <c r="L39" s="184">
        <v>1.1000000000000001</v>
      </c>
      <c r="M39" s="186">
        <v>3.6</v>
      </c>
      <c r="N39" s="187">
        <v>1.43</v>
      </c>
      <c r="O39" s="188">
        <v>1.49</v>
      </c>
    </row>
    <row r="40" spans="1:17" s="141" customFormat="1" ht="25.15" customHeight="1">
      <c r="A40" s="176" t="s">
        <v>203</v>
      </c>
      <c r="B40" s="177">
        <v>6.1</v>
      </c>
      <c r="C40" s="178">
        <v>14.8</v>
      </c>
      <c r="D40" s="178">
        <v>1.6</v>
      </c>
      <c r="E40" s="178">
        <v>0.7</v>
      </c>
      <c r="F40" s="178">
        <v>-8.6999999999999993</v>
      </c>
      <c r="G40" s="178">
        <v>19.7</v>
      </c>
      <c r="H40" s="178">
        <v>9.9</v>
      </c>
      <c r="I40" s="179">
        <v>9.6999999999999993</v>
      </c>
      <c r="J40" s="177">
        <v>3.4</v>
      </c>
      <c r="K40" s="178">
        <v>3</v>
      </c>
      <c r="L40" s="178">
        <v>0.5</v>
      </c>
      <c r="M40" s="180">
        <v>3.5</v>
      </c>
      <c r="N40" s="181">
        <v>1.53</v>
      </c>
      <c r="O40" s="182">
        <v>1.44</v>
      </c>
      <c r="P40" s="46"/>
      <c r="Q40" s="46"/>
    </row>
    <row r="41" spans="1:17">
      <c r="A41" s="17" t="s">
        <v>204</v>
      </c>
      <c r="B41" s="183">
        <v>6.7</v>
      </c>
      <c r="C41" s="184">
        <v>13.3</v>
      </c>
      <c r="D41" s="184">
        <v>1.8</v>
      </c>
      <c r="E41" s="184">
        <v>0.8</v>
      </c>
      <c r="F41" s="184">
        <v>-6.6</v>
      </c>
      <c r="G41" s="184">
        <v>20.2</v>
      </c>
      <c r="H41" s="184">
        <v>7.6</v>
      </c>
      <c r="I41" s="185">
        <v>12.6</v>
      </c>
      <c r="J41" s="183">
        <v>2.1</v>
      </c>
      <c r="K41" s="184">
        <v>1.6</v>
      </c>
      <c r="L41" s="184">
        <v>0.5</v>
      </c>
      <c r="M41" s="186">
        <v>3.9</v>
      </c>
      <c r="N41" s="187">
        <v>1.55</v>
      </c>
      <c r="O41" s="188">
        <v>1.51</v>
      </c>
    </row>
    <row r="42" spans="1:17">
      <c r="A42" s="17" t="s">
        <v>205</v>
      </c>
      <c r="B42" s="183">
        <v>6.1</v>
      </c>
      <c r="C42" s="184">
        <v>14.3</v>
      </c>
      <c r="D42" s="184">
        <v>1.5</v>
      </c>
      <c r="E42" s="184">
        <v>0.6</v>
      </c>
      <c r="F42" s="184">
        <v>-8.1999999999999993</v>
      </c>
      <c r="G42" s="184">
        <v>21.6</v>
      </c>
      <c r="H42" s="184">
        <v>10</v>
      </c>
      <c r="I42" s="185">
        <v>11.6</v>
      </c>
      <c r="J42" s="183">
        <v>3.2</v>
      </c>
      <c r="K42" s="184">
        <v>2.7</v>
      </c>
      <c r="L42" s="184">
        <v>0.5</v>
      </c>
      <c r="M42" s="186">
        <v>3.5</v>
      </c>
      <c r="N42" s="187">
        <v>1.44</v>
      </c>
      <c r="O42" s="188">
        <v>1.4</v>
      </c>
    </row>
    <row r="43" spans="1:17">
      <c r="A43" s="17" t="s">
        <v>206</v>
      </c>
      <c r="B43" s="183">
        <v>6</v>
      </c>
      <c r="C43" s="184">
        <v>15.3</v>
      </c>
      <c r="D43" s="184">
        <v>2</v>
      </c>
      <c r="E43" s="184">
        <v>1.2</v>
      </c>
      <c r="F43" s="184">
        <v>-9.3000000000000007</v>
      </c>
      <c r="G43" s="184">
        <v>19.899999999999999</v>
      </c>
      <c r="H43" s="184">
        <v>9.3000000000000007</v>
      </c>
      <c r="I43" s="185">
        <v>10.5</v>
      </c>
      <c r="J43" s="183">
        <v>3.7</v>
      </c>
      <c r="K43" s="184">
        <v>2.7</v>
      </c>
      <c r="L43" s="184">
        <v>1</v>
      </c>
      <c r="M43" s="186">
        <v>3.4</v>
      </c>
      <c r="N43" s="187">
        <v>1.53</v>
      </c>
      <c r="O43" s="188">
        <v>1.45</v>
      </c>
    </row>
    <row r="44" spans="1:17">
      <c r="A44" s="17" t="s">
        <v>207</v>
      </c>
      <c r="B44" s="183">
        <v>7.4</v>
      </c>
      <c r="C44" s="184">
        <v>11.2</v>
      </c>
      <c r="D44" s="184">
        <v>2</v>
      </c>
      <c r="E44" s="184">
        <v>1</v>
      </c>
      <c r="F44" s="184">
        <v>-3.7</v>
      </c>
      <c r="G44" s="184">
        <v>20.8</v>
      </c>
      <c r="H44" s="184">
        <v>10</v>
      </c>
      <c r="I44" s="185">
        <v>10.9</v>
      </c>
      <c r="J44" s="183">
        <v>3.7</v>
      </c>
      <c r="K44" s="184">
        <v>2.9</v>
      </c>
      <c r="L44" s="184">
        <v>0.8</v>
      </c>
      <c r="M44" s="186">
        <v>4.4000000000000004</v>
      </c>
      <c r="N44" s="187">
        <v>1.7</v>
      </c>
      <c r="O44" s="188">
        <v>1.37</v>
      </c>
    </row>
    <row r="45" spans="1:17" s="141" customFormat="1" ht="25.15" customHeight="1">
      <c r="A45" s="176" t="s">
        <v>208</v>
      </c>
      <c r="B45" s="177">
        <v>7.3</v>
      </c>
      <c r="C45" s="178">
        <v>12.7</v>
      </c>
      <c r="D45" s="178">
        <v>1.9</v>
      </c>
      <c r="E45" s="178">
        <v>1.2</v>
      </c>
      <c r="F45" s="178">
        <v>-5.4</v>
      </c>
      <c r="G45" s="178">
        <v>18.100000000000001</v>
      </c>
      <c r="H45" s="178">
        <v>9.1</v>
      </c>
      <c r="I45" s="179">
        <v>9.1</v>
      </c>
      <c r="J45" s="177">
        <v>4.8</v>
      </c>
      <c r="K45" s="178">
        <v>3.6</v>
      </c>
      <c r="L45" s="178">
        <v>1.2</v>
      </c>
      <c r="M45" s="180">
        <v>3.7</v>
      </c>
      <c r="N45" s="181">
        <v>1.48</v>
      </c>
      <c r="O45" s="182">
        <v>1.56</v>
      </c>
      <c r="P45" s="46"/>
      <c r="Q45" s="46"/>
    </row>
    <row r="46" spans="1:17">
      <c r="A46" s="17" t="s">
        <v>209</v>
      </c>
      <c r="B46" s="183">
        <v>6.9</v>
      </c>
      <c r="C46" s="184">
        <v>14.2</v>
      </c>
      <c r="D46" s="184">
        <v>2.5</v>
      </c>
      <c r="E46" s="184">
        <v>1.8</v>
      </c>
      <c r="F46" s="184">
        <v>-7.3</v>
      </c>
      <c r="G46" s="184">
        <v>18.600000000000001</v>
      </c>
      <c r="H46" s="184">
        <v>8.6999999999999993</v>
      </c>
      <c r="I46" s="185">
        <v>9.9</v>
      </c>
      <c r="J46" s="183">
        <v>3.9</v>
      </c>
      <c r="K46" s="184">
        <v>2.6</v>
      </c>
      <c r="L46" s="184">
        <v>1.4</v>
      </c>
      <c r="M46" s="186">
        <v>3.7</v>
      </c>
      <c r="N46" s="187">
        <v>1.42</v>
      </c>
      <c r="O46" s="188">
        <v>1.6</v>
      </c>
    </row>
    <row r="47" spans="1:17">
      <c r="A47" s="17" t="s">
        <v>210</v>
      </c>
      <c r="B47" s="183">
        <v>7.4</v>
      </c>
      <c r="C47" s="184">
        <v>12.9</v>
      </c>
      <c r="D47" s="184">
        <v>2.2000000000000002</v>
      </c>
      <c r="E47" s="184">
        <v>1</v>
      </c>
      <c r="F47" s="184">
        <v>-5.5</v>
      </c>
      <c r="G47" s="184">
        <v>22.7</v>
      </c>
      <c r="H47" s="184">
        <v>11.3</v>
      </c>
      <c r="I47" s="185">
        <v>11.4</v>
      </c>
      <c r="J47" s="183">
        <v>3.8</v>
      </c>
      <c r="K47" s="184">
        <v>3</v>
      </c>
      <c r="L47" s="184">
        <v>0.8</v>
      </c>
      <c r="M47" s="186">
        <v>3.8</v>
      </c>
      <c r="N47" s="187">
        <v>1.56</v>
      </c>
      <c r="O47" s="188">
        <v>1.59</v>
      </c>
    </row>
    <row r="48" spans="1:17">
      <c r="A48" s="17" t="s">
        <v>211</v>
      </c>
      <c r="B48" s="183">
        <v>6.6</v>
      </c>
      <c r="C48" s="184">
        <v>13.7</v>
      </c>
      <c r="D48" s="184">
        <v>1.8</v>
      </c>
      <c r="E48" s="184">
        <v>1.1000000000000001</v>
      </c>
      <c r="F48" s="184">
        <v>-7.1</v>
      </c>
      <c r="G48" s="184">
        <v>18.899999999999999</v>
      </c>
      <c r="H48" s="184">
        <v>8.6999999999999993</v>
      </c>
      <c r="I48" s="185">
        <v>10.199999999999999</v>
      </c>
      <c r="J48" s="183">
        <v>3.8</v>
      </c>
      <c r="K48" s="184">
        <v>2.7</v>
      </c>
      <c r="L48" s="184">
        <v>1.1000000000000001</v>
      </c>
      <c r="M48" s="186">
        <v>3.7</v>
      </c>
      <c r="N48" s="187">
        <v>1.58</v>
      </c>
      <c r="O48" s="188">
        <v>1.54</v>
      </c>
    </row>
    <row r="49" spans="1:17">
      <c r="A49" s="17" t="s">
        <v>212</v>
      </c>
      <c r="B49" s="183">
        <v>7.2</v>
      </c>
      <c r="C49" s="184">
        <v>13.8</v>
      </c>
      <c r="D49" s="184">
        <v>2.4</v>
      </c>
      <c r="E49" s="184">
        <v>0.7</v>
      </c>
      <c r="F49" s="184">
        <v>-6.6</v>
      </c>
      <c r="G49" s="184">
        <v>19.100000000000001</v>
      </c>
      <c r="H49" s="184">
        <v>11.2</v>
      </c>
      <c r="I49" s="185">
        <v>7.9</v>
      </c>
      <c r="J49" s="183">
        <v>3</v>
      </c>
      <c r="K49" s="184">
        <v>2.4</v>
      </c>
      <c r="L49" s="184">
        <v>0.7</v>
      </c>
      <c r="M49" s="186">
        <v>3.7</v>
      </c>
      <c r="N49" s="187">
        <v>1.69</v>
      </c>
      <c r="O49" s="188">
        <v>1.64</v>
      </c>
    </row>
    <row r="50" spans="1:17" s="141" customFormat="1" ht="25.15" customHeight="1">
      <c r="A50" s="176" t="s">
        <v>213</v>
      </c>
      <c r="B50" s="177">
        <v>7.4</v>
      </c>
      <c r="C50" s="178">
        <v>14</v>
      </c>
      <c r="D50" s="178">
        <v>1.6</v>
      </c>
      <c r="E50" s="178">
        <v>0.7</v>
      </c>
      <c r="F50" s="178">
        <v>-6.6</v>
      </c>
      <c r="G50" s="178">
        <v>22.1</v>
      </c>
      <c r="H50" s="178">
        <v>10.5</v>
      </c>
      <c r="I50" s="179">
        <v>11.6</v>
      </c>
      <c r="J50" s="177">
        <v>4</v>
      </c>
      <c r="K50" s="178">
        <v>3.6</v>
      </c>
      <c r="L50" s="178">
        <v>0.4</v>
      </c>
      <c r="M50" s="180">
        <v>3.7</v>
      </c>
      <c r="N50" s="181">
        <v>1.57</v>
      </c>
      <c r="O50" s="182">
        <v>1.65</v>
      </c>
      <c r="P50" s="46"/>
      <c r="Q50" s="46"/>
    </row>
    <row r="51" spans="1:17">
      <c r="A51" s="17" t="s">
        <v>214</v>
      </c>
      <c r="B51" s="183">
        <v>10</v>
      </c>
      <c r="C51" s="184">
        <v>9.4</v>
      </c>
      <c r="D51" s="184">
        <v>1.6</v>
      </c>
      <c r="E51" s="184">
        <v>0.8</v>
      </c>
      <c r="F51" s="184">
        <v>0.7</v>
      </c>
      <c r="G51" s="184">
        <v>24.6</v>
      </c>
      <c r="H51" s="184">
        <v>13.4</v>
      </c>
      <c r="I51" s="185">
        <v>11.2</v>
      </c>
      <c r="J51" s="183">
        <v>3.2</v>
      </c>
      <c r="K51" s="184">
        <v>2.8</v>
      </c>
      <c r="L51" s="184">
        <v>0.3</v>
      </c>
      <c r="M51" s="186">
        <v>4.8</v>
      </c>
      <c r="N51" s="187">
        <v>2.2000000000000002</v>
      </c>
      <c r="O51" s="188">
        <v>1.8</v>
      </c>
    </row>
    <row r="52" spans="1:17" s="141" customFormat="1" ht="26">
      <c r="A52" s="148" t="s">
        <v>220</v>
      </c>
      <c r="B52" s="177">
        <v>7.2</v>
      </c>
      <c r="C52" s="178">
        <v>8.8000000000000007</v>
      </c>
      <c r="D52" s="178">
        <v>1.7</v>
      </c>
      <c r="E52" s="178">
        <v>0.7</v>
      </c>
      <c r="F52" s="178">
        <v>-1.7</v>
      </c>
      <c r="G52" s="178">
        <v>20.5</v>
      </c>
      <c r="H52" s="178">
        <v>8.9</v>
      </c>
      <c r="I52" s="179">
        <v>11.5</v>
      </c>
      <c r="J52" s="177">
        <v>2.8</v>
      </c>
      <c r="K52" s="178">
        <v>2.2999999999999998</v>
      </c>
      <c r="L52" s="178">
        <v>0.5</v>
      </c>
      <c r="M52" s="180">
        <v>5.6</v>
      </c>
      <c r="N52" s="181">
        <v>1.43</v>
      </c>
      <c r="O52" s="182" t="s">
        <v>38</v>
      </c>
      <c r="P52" s="46"/>
      <c r="Q52" s="46"/>
    </row>
    <row r="53" spans="1:17">
      <c r="A53" s="40" t="s">
        <v>221</v>
      </c>
      <c r="B53" s="183">
        <v>6.1</v>
      </c>
      <c r="C53" s="184">
        <v>11.1</v>
      </c>
      <c r="D53" s="184">
        <v>1.9</v>
      </c>
      <c r="E53" s="184">
        <v>0.9</v>
      </c>
      <c r="F53" s="184">
        <v>-5</v>
      </c>
      <c r="G53" s="184">
        <v>21.9</v>
      </c>
      <c r="H53" s="184">
        <v>11.2</v>
      </c>
      <c r="I53" s="185">
        <v>10.8</v>
      </c>
      <c r="J53" s="183">
        <v>4.5</v>
      </c>
      <c r="K53" s="184">
        <v>3.7</v>
      </c>
      <c r="L53" s="184">
        <v>0.8</v>
      </c>
      <c r="M53" s="186">
        <v>4.3</v>
      </c>
      <c r="N53" s="187">
        <v>1.79</v>
      </c>
      <c r="O53" s="188" t="s">
        <v>38</v>
      </c>
    </row>
    <row r="54" spans="1:17">
      <c r="A54" s="40" t="s">
        <v>222</v>
      </c>
      <c r="B54" s="183">
        <v>6.7</v>
      </c>
      <c r="C54" s="184">
        <v>8.9</v>
      </c>
      <c r="D54" s="184">
        <v>1.2</v>
      </c>
      <c r="E54" s="184">
        <v>0.7</v>
      </c>
      <c r="F54" s="184">
        <v>-2.2000000000000002</v>
      </c>
      <c r="G54" s="184">
        <v>20.399999999999999</v>
      </c>
      <c r="H54" s="184">
        <v>11.3</v>
      </c>
      <c r="I54" s="185">
        <v>9.1</v>
      </c>
      <c r="J54" s="183">
        <v>3.1</v>
      </c>
      <c r="K54" s="184">
        <v>2.5</v>
      </c>
      <c r="L54" s="184">
        <v>0.7</v>
      </c>
      <c r="M54" s="186">
        <v>4.5</v>
      </c>
      <c r="N54" s="187">
        <v>1.37</v>
      </c>
      <c r="O54" s="188" t="s">
        <v>38</v>
      </c>
    </row>
    <row r="55" spans="1:17">
      <c r="A55" s="40" t="s">
        <v>223</v>
      </c>
      <c r="B55" s="183">
        <v>7.3</v>
      </c>
      <c r="C55" s="184">
        <v>9</v>
      </c>
      <c r="D55" s="184">
        <v>1</v>
      </c>
      <c r="E55" s="184">
        <v>0.4</v>
      </c>
      <c r="F55" s="184">
        <v>-1.7</v>
      </c>
      <c r="G55" s="184">
        <v>16.5</v>
      </c>
      <c r="H55" s="184">
        <v>7.8</v>
      </c>
      <c r="I55" s="185">
        <v>8.6999999999999993</v>
      </c>
      <c r="J55" s="183">
        <v>2.6</v>
      </c>
      <c r="K55" s="184">
        <v>2.2999999999999998</v>
      </c>
      <c r="L55" s="184">
        <v>0.3</v>
      </c>
      <c r="M55" s="186">
        <v>4.5</v>
      </c>
      <c r="N55" s="187">
        <v>1.35</v>
      </c>
      <c r="O55" s="188" t="s">
        <v>38</v>
      </c>
    </row>
    <row r="56" spans="1:17" s="141" customFormat="1" ht="13.5" customHeight="1">
      <c r="A56" s="40" t="s">
        <v>224</v>
      </c>
      <c r="B56" s="177">
        <v>6.1</v>
      </c>
      <c r="C56" s="178">
        <v>9.8000000000000007</v>
      </c>
      <c r="D56" s="178">
        <v>1.7</v>
      </c>
      <c r="E56" s="178">
        <v>0.7</v>
      </c>
      <c r="F56" s="178">
        <v>-3.7</v>
      </c>
      <c r="G56" s="178">
        <v>16.600000000000001</v>
      </c>
      <c r="H56" s="178">
        <v>9.4</v>
      </c>
      <c r="I56" s="179">
        <v>7.1</v>
      </c>
      <c r="J56" s="177">
        <v>3.5</v>
      </c>
      <c r="K56" s="178">
        <v>2.9</v>
      </c>
      <c r="L56" s="178">
        <v>0.7</v>
      </c>
      <c r="M56" s="180">
        <v>4</v>
      </c>
      <c r="N56" s="181">
        <v>1.43</v>
      </c>
      <c r="O56" s="182" t="s">
        <v>38</v>
      </c>
      <c r="P56" s="46"/>
      <c r="Q56" s="46"/>
    </row>
    <row r="57" spans="1:17" ht="24.75" customHeight="1">
      <c r="A57" s="40" t="s">
        <v>225</v>
      </c>
      <c r="B57" s="183">
        <v>6.4</v>
      </c>
      <c r="C57" s="184">
        <v>9.5</v>
      </c>
      <c r="D57" s="184">
        <v>1</v>
      </c>
      <c r="E57" s="184">
        <v>0.5</v>
      </c>
      <c r="F57" s="184">
        <v>-3.1</v>
      </c>
      <c r="G57" s="184">
        <v>19.399999999999999</v>
      </c>
      <c r="H57" s="184">
        <v>9.1999999999999993</v>
      </c>
      <c r="I57" s="185">
        <v>10.199999999999999</v>
      </c>
      <c r="J57" s="183">
        <v>2.7</v>
      </c>
      <c r="K57" s="184">
        <v>2.2000000000000002</v>
      </c>
      <c r="L57" s="184">
        <v>0.5</v>
      </c>
      <c r="M57" s="186">
        <v>4.2</v>
      </c>
      <c r="N57" s="187">
        <v>1.4</v>
      </c>
      <c r="O57" s="188" t="s">
        <v>38</v>
      </c>
    </row>
    <row r="58" spans="1:17">
      <c r="A58" s="40" t="s">
        <v>226</v>
      </c>
      <c r="B58" s="183">
        <v>7.8</v>
      </c>
      <c r="C58" s="184">
        <v>8</v>
      </c>
      <c r="D58" s="184">
        <v>1.5</v>
      </c>
      <c r="E58" s="184">
        <v>0.8</v>
      </c>
      <c r="F58" s="184">
        <v>-0.2</v>
      </c>
      <c r="G58" s="184">
        <v>20.7</v>
      </c>
      <c r="H58" s="184">
        <v>10</v>
      </c>
      <c r="I58" s="185">
        <v>10.7</v>
      </c>
      <c r="J58" s="183">
        <v>3.8</v>
      </c>
      <c r="K58" s="184">
        <v>2.9</v>
      </c>
      <c r="L58" s="184">
        <v>0.8</v>
      </c>
      <c r="M58" s="186">
        <v>5.6</v>
      </c>
      <c r="N58" s="187">
        <v>1.34</v>
      </c>
      <c r="O58" s="188" t="s">
        <v>38</v>
      </c>
    </row>
    <row r="59" spans="1:17">
      <c r="A59" s="40" t="s">
        <v>227</v>
      </c>
      <c r="B59" s="183">
        <v>6.1</v>
      </c>
      <c r="C59" s="184">
        <v>9.8000000000000007</v>
      </c>
      <c r="D59" s="184">
        <v>2</v>
      </c>
      <c r="E59" s="184">
        <v>1.4</v>
      </c>
      <c r="F59" s="184">
        <v>-3.6</v>
      </c>
      <c r="G59" s="184">
        <v>19.7</v>
      </c>
      <c r="H59" s="184">
        <v>9.1</v>
      </c>
      <c r="I59" s="185">
        <v>10.6</v>
      </c>
      <c r="J59" s="183">
        <v>3.6</v>
      </c>
      <c r="K59" s="184">
        <v>2.9</v>
      </c>
      <c r="L59" s="184">
        <v>0.7</v>
      </c>
      <c r="M59" s="186">
        <v>3.8</v>
      </c>
      <c r="N59" s="187">
        <v>1.46</v>
      </c>
      <c r="O59" s="188" t="s">
        <v>38</v>
      </c>
    </row>
    <row r="60" spans="1:17">
      <c r="A60" s="40" t="s">
        <v>228</v>
      </c>
      <c r="B60" s="183">
        <v>6.5</v>
      </c>
      <c r="C60" s="184">
        <v>12.2</v>
      </c>
      <c r="D60" s="184">
        <v>1.4</v>
      </c>
      <c r="E60" s="184">
        <v>0.8</v>
      </c>
      <c r="F60" s="184">
        <v>-5.7</v>
      </c>
      <c r="G60" s="184">
        <v>19.5</v>
      </c>
      <c r="H60" s="184">
        <v>9.6</v>
      </c>
      <c r="I60" s="185">
        <v>9.9</v>
      </c>
      <c r="J60" s="183">
        <v>4.7</v>
      </c>
      <c r="K60" s="184">
        <v>3.9</v>
      </c>
      <c r="L60" s="184">
        <v>0.8</v>
      </c>
      <c r="M60" s="186">
        <v>3.7</v>
      </c>
      <c r="N60" s="187">
        <v>1.3</v>
      </c>
      <c r="O60" s="188" t="s">
        <v>38</v>
      </c>
    </row>
    <row r="61" spans="1:17">
      <c r="A61" s="40" t="s">
        <v>229</v>
      </c>
      <c r="B61" s="183">
        <v>6</v>
      </c>
      <c r="C61" s="184">
        <v>12.1</v>
      </c>
      <c r="D61" s="184">
        <v>3.1</v>
      </c>
      <c r="E61" s="184">
        <v>0.7</v>
      </c>
      <c r="F61" s="184">
        <v>-6.1</v>
      </c>
      <c r="G61" s="184">
        <v>19.8</v>
      </c>
      <c r="H61" s="184">
        <v>10.4</v>
      </c>
      <c r="I61" s="185">
        <v>9.4</v>
      </c>
      <c r="J61" s="183">
        <v>3.4</v>
      </c>
      <c r="K61" s="184">
        <v>2.9</v>
      </c>
      <c r="L61" s="184">
        <v>0.5</v>
      </c>
      <c r="M61" s="186">
        <v>3.8</v>
      </c>
      <c r="N61" s="187">
        <v>1.36</v>
      </c>
      <c r="O61" s="188" t="s">
        <v>38</v>
      </c>
    </row>
    <row r="62" spans="1:17">
      <c r="A62" s="40" t="s">
        <v>230</v>
      </c>
      <c r="B62" s="183">
        <v>6.5</v>
      </c>
      <c r="C62" s="184">
        <v>11.2</v>
      </c>
      <c r="D62" s="184">
        <v>2.7</v>
      </c>
      <c r="E62" s="184">
        <v>1.4</v>
      </c>
      <c r="F62" s="184">
        <v>-4.7</v>
      </c>
      <c r="G62" s="184">
        <v>18.2</v>
      </c>
      <c r="H62" s="184">
        <v>10.9</v>
      </c>
      <c r="I62" s="185">
        <v>7.3</v>
      </c>
      <c r="J62" s="183">
        <v>3.7</v>
      </c>
      <c r="K62" s="184">
        <v>2.7</v>
      </c>
      <c r="L62" s="184">
        <v>1</v>
      </c>
      <c r="M62" s="186">
        <v>3.9</v>
      </c>
      <c r="N62" s="187">
        <v>1.43</v>
      </c>
      <c r="O62" s="188" t="s">
        <v>38</v>
      </c>
    </row>
    <row r="63" spans="1:17" ht="24.75" customHeight="1">
      <c r="A63" s="40" t="s">
        <v>231</v>
      </c>
      <c r="B63" s="183">
        <v>7.4</v>
      </c>
      <c r="C63" s="184">
        <v>10.3</v>
      </c>
      <c r="D63" s="184">
        <v>1.6</v>
      </c>
      <c r="E63" s="184">
        <v>0.7</v>
      </c>
      <c r="F63" s="184">
        <v>-3</v>
      </c>
      <c r="G63" s="184">
        <v>18.2</v>
      </c>
      <c r="H63" s="184">
        <v>8.5</v>
      </c>
      <c r="I63" s="185">
        <v>9.6999999999999993</v>
      </c>
      <c r="J63" s="183">
        <v>3.4</v>
      </c>
      <c r="K63" s="184">
        <v>2.9</v>
      </c>
      <c r="L63" s="184">
        <v>0.6</v>
      </c>
      <c r="M63" s="186">
        <v>5.0999999999999996</v>
      </c>
      <c r="N63" s="187">
        <v>1.61</v>
      </c>
      <c r="O63" s="188" t="s">
        <v>38</v>
      </c>
    </row>
    <row r="64" spans="1:17" s="141" customFormat="1" ht="13.5" customHeight="1">
      <c r="A64" s="40" t="s">
        <v>232</v>
      </c>
      <c r="B64" s="177">
        <v>6</v>
      </c>
      <c r="C64" s="178">
        <v>10.8</v>
      </c>
      <c r="D64" s="178">
        <v>0.9</v>
      </c>
      <c r="E64" s="178">
        <v>0.5</v>
      </c>
      <c r="F64" s="178">
        <v>-4.7</v>
      </c>
      <c r="G64" s="178">
        <v>19.2</v>
      </c>
      <c r="H64" s="178">
        <v>10.1</v>
      </c>
      <c r="I64" s="179">
        <v>9.1999999999999993</v>
      </c>
      <c r="J64" s="177">
        <v>3.1</v>
      </c>
      <c r="K64" s="178">
        <v>2.7</v>
      </c>
      <c r="L64" s="178">
        <v>0.3</v>
      </c>
      <c r="M64" s="180">
        <v>4.0999999999999996</v>
      </c>
      <c r="N64" s="181">
        <v>1.45</v>
      </c>
      <c r="O64" s="182" t="s">
        <v>38</v>
      </c>
      <c r="P64" s="46"/>
      <c r="Q64" s="46"/>
    </row>
    <row r="65" spans="1:18">
      <c r="A65" s="40" t="s">
        <v>233</v>
      </c>
      <c r="B65" s="183">
        <v>7</v>
      </c>
      <c r="C65" s="184">
        <v>11.5</v>
      </c>
      <c r="D65" s="184">
        <v>1.1000000000000001</v>
      </c>
      <c r="E65" s="184">
        <v>0.4</v>
      </c>
      <c r="F65" s="184">
        <v>-4.4000000000000004</v>
      </c>
      <c r="G65" s="184">
        <v>20.9</v>
      </c>
      <c r="H65" s="184">
        <v>8.6</v>
      </c>
      <c r="I65" s="185">
        <v>12.3</v>
      </c>
      <c r="J65" s="183">
        <v>3.2</v>
      </c>
      <c r="K65" s="184">
        <v>2.8</v>
      </c>
      <c r="L65" s="184">
        <v>0.4</v>
      </c>
      <c r="M65" s="186">
        <v>5.7</v>
      </c>
      <c r="N65" s="187">
        <v>1.84</v>
      </c>
      <c r="O65" s="188" t="s">
        <v>38</v>
      </c>
    </row>
    <row r="66" spans="1:18">
      <c r="A66" s="40" t="s">
        <v>234</v>
      </c>
      <c r="B66" s="183">
        <v>6.7</v>
      </c>
      <c r="C66" s="184">
        <v>11.3</v>
      </c>
      <c r="D66" s="184">
        <v>0.5</v>
      </c>
      <c r="E66" s="184">
        <v>0.4</v>
      </c>
      <c r="F66" s="184">
        <v>-4.5999999999999996</v>
      </c>
      <c r="G66" s="184">
        <v>16.7</v>
      </c>
      <c r="H66" s="184">
        <v>8.8000000000000007</v>
      </c>
      <c r="I66" s="185">
        <v>7.9</v>
      </c>
      <c r="J66" s="183">
        <v>2.9</v>
      </c>
      <c r="K66" s="184">
        <v>2.7</v>
      </c>
      <c r="L66" s="184">
        <v>0.2</v>
      </c>
      <c r="M66" s="186">
        <v>4</v>
      </c>
      <c r="N66" s="187">
        <v>1.61</v>
      </c>
      <c r="O66" s="188" t="s">
        <v>38</v>
      </c>
    </row>
    <row r="67" spans="1:18">
      <c r="A67" s="40" t="s">
        <v>235</v>
      </c>
      <c r="B67" s="183">
        <v>6.1</v>
      </c>
      <c r="C67" s="184">
        <v>11.3</v>
      </c>
      <c r="D67" s="184">
        <v>0.8</v>
      </c>
      <c r="E67" s="184">
        <v>0.1</v>
      </c>
      <c r="F67" s="184">
        <v>-5.0999999999999996</v>
      </c>
      <c r="G67" s="184">
        <v>19.2</v>
      </c>
      <c r="H67" s="184">
        <v>8.9</v>
      </c>
      <c r="I67" s="185">
        <v>10.4</v>
      </c>
      <c r="J67" s="183">
        <v>2.8</v>
      </c>
      <c r="K67" s="184">
        <v>2.8</v>
      </c>
      <c r="L67" s="184" t="s">
        <v>216</v>
      </c>
      <c r="M67" s="186">
        <v>4</v>
      </c>
      <c r="N67" s="187">
        <v>1.54</v>
      </c>
      <c r="O67" s="188" t="s">
        <v>38</v>
      </c>
    </row>
    <row r="68" spans="1:18">
      <c r="A68" s="40" t="s">
        <v>236</v>
      </c>
      <c r="B68" s="183">
        <v>7.4</v>
      </c>
      <c r="C68" s="184">
        <v>10.1</v>
      </c>
      <c r="D68" s="184">
        <v>0.9</v>
      </c>
      <c r="E68" s="184">
        <v>0.2</v>
      </c>
      <c r="F68" s="184">
        <v>-2.7</v>
      </c>
      <c r="G68" s="184">
        <v>18.3</v>
      </c>
      <c r="H68" s="184">
        <v>8.4</v>
      </c>
      <c r="I68" s="185">
        <v>9.9</v>
      </c>
      <c r="J68" s="183">
        <v>2.6</v>
      </c>
      <c r="K68" s="184">
        <v>2.4</v>
      </c>
      <c r="L68" s="184">
        <v>0.2</v>
      </c>
      <c r="M68" s="186">
        <v>4.5</v>
      </c>
      <c r="N68" s="187">
        <v>1.54</v>
      </c>
      <c r="O68" s="188" t="s">
        <v>38</v>
      </c>
    </row>
    <row r="69" spans="1:18" ht="24.75" customHeight="1">
      <c r="A69" s="40" t="s">
        <v>237</v>
      </c>
      <c r="B69" s="183">
        <v>7.4</v>
      </c>
      <c r="C69" s="184">
        <v>9.1999999999999993</v>
      </c>
      <c r="D69" s="184">
        <v>1.5</v>
      </c>
      <c r="E69" s="184">
        <v>0.6</v>
      </c>
      <c r="F69" s="184">
        <v>-1.8</v>
      </c>
      <c r="G69" s="184">
        <v>16.2</v>
      </c>
      <c r="H69" s="184">
        <v>7.6</v>
      </c>
      <c r="I69" s="185">
        <v>8.6</v>
      </c>
      <c r="J69" s="183">
        <v>1.9</v>
      </c>
      <c r="K69" s="184">
        <v>1.5</v>
      </c>
      <c r="L69" s="184">
        <v>0.5</v>
      </c>
      <c r="M69" s="186">
        <v>4.4000000000000004</v>
      </c>
      <c r="N69" s="187">
        <v>1.49</v>
      </c>
      <c r="O69" s="188" t="s">
        <v>38</v>
      </c>
    </row>
    <row r="70" spans="1:18" s="141" customFormat="1" ht="13.5" customHeight="1">
      <c r="A70" s="40" t="s">
        <v>238</v>
      </c>
      <c r="B70" s="177">
        <v>6.8</v>
      </c>
      <c r="C70" s="178">
        <v>12.8</v>
      </c>
      <c r="D70" s="178">
        <v>1.9</v>
      </c>
      <c r="E70" s="178">
        <v>0.8</v>
      </c>
      <c r="F70" s="178">
        <v>-6.1</v>
      </c>
      <c r="G70" s="178">
        <v>22.2</v>
      </c>
      <c r="H70" s="178">
        <v>11.2</v>
      </c>
      <c r="I70" s="179">
        <v>11</v>
      </c>
      <c r="J70" s="177">
        <v>5.0999999999999996</v>
      </c>
      <c r="K70" s="178">
        <v>4.4000000000000004</v>
      </c>
      <c r="L70" s="178">
        <v>0.6</v>
      </c>
      <c r="M70" s="180">
        <v>4.2</v>
      </c>
      <c r="N70" s="181">
        <v>1.7</v>
      </c>
      <c r="O70" s="182" t="s">
        <v>38</v>
      </c>
      <c r="P70" s="46"/>
      <c r="Q70" s="46"/>
    </row>
    <row r="71" spans="1:18" s="141" customFormat="1" ht="13.5" customHeight="1">
      <c r="A71" s="40" t="s">
        <v>266</v>
      </c>
      <c r="B71" s="177">
        <v>7.7</v>
      </c>
      <c r="C71" s="178">
        <v>8.3000000000000007</v>
      </c>
      <c r="D71" s="178">
        <v>1.9</v>
      </c>
      <c r="E71" s="178">
        <v>0.9</v>
      </c>
      <c r="F71" s="178">
        <v>-0.6</v>
      </c>
      <c r="G71" s="178">
        <v>19.7</v>
      </c>
      <c r="H71" s="178">
        <v>8.8000000000000007</v>
      </c>
      <c r="I71" s="179">
        <v>11</v>
      </c>
      <c r="J71" s="177">
        <v>2.5</v>
      </c>
      <c r="K71" s="178">
        <v>1.9</v>
      </c>
      <c r="L71" s="178">
        <v>0.6</v>
      </c>
      <c r="M71" s="180">
        <v>5.3</v>
      </c>
      <c r="N71" s="181">
        <v>1.63</v>
      </c>
      <c r="O71" s="182" t="s">
        <v>38</v>
      </c>
      <c r="P71" s="46"/>
      <c r="Q71" s="46"/>
    </row>
    <row r="72" spans="1:18">
      <c r="A72" s="48" t="s">
        <v>267</v>
      </c>
      <c r="B72" s="189">
        <v>8.3000000000000007</v>
      </c>
      <c r="C72" s="190">
        <v>10</v>
      </c>
      <c r="D72" s="190">
        <v>1.8</v>
      </c>
      <c r="E72" s="190">
        <v>0.8</v>
      </c>
      <c r="F72" s="190">
        <v>-1.8</v>
      </c>
      <c r="G72" s="190">
        <v>22.3</v>
      </c>
      <c r="H72" s="190">
        <v>10.3</v>
      </c>
      <c r="I72" s="191">
        <v>12</v>
      </c>
      <c r="J72" s="189">
        <v>3.6</v>
      </c>
      <c r="K72" s="190">
        <v>3.3</v>
      </c>
      <c r="L72" s="190">
        <v>0.3</v>
      </c>
      <c r="M72" s="192">
        <v>4.5</v>
      </c>
      <c r="N72" s="193">
        <v>1.7</v>
      </c>
      <c r="O72" s="194" t="s">
        <v>38</v>
      </c>
    </row>
    <row r="73" spans="1:18" ht="18.75" customHeight="1">
      <c r="A73" s="195" t="s">
        <v>268</v>
      </c>
      <c r="B73" s="196"/>
      <c r="C73" s="196"/>
      <c r="D73" s="196"/>
      <c r="E73" s="196"/>
      <c r="F73" s="196"/>
      <c r="G73" s="196"/>
      <c r="H73" s="196"/>
      <c r="I73" s="197"/>
      <c r="J73" s="198"/>
      <c r="K73" s="198"/>
      <c r="L73" s="198"/>
      <c r="M73" s="198"/>
      <c r="N73" s="198"/>
      <c r="O73" s="198"/>
      <c r="R73" s="136"/>
    </row>
    <row r="74" spans="1:18" ht="25.5" customHeight="1">
      <c r="A74" s="199"/>
      <c r="B74" s="199"/>
      <c r="C74" s="199"/>
      <c r="D74" s="199"/>
      <c r="E74" s="199"/>
      <c r="F74" s="199"/>
      <c r="G74" s="199"/>
      <c r="H74" s="199"/>
      <c r="I74" s="136"/>
      <c r="J74" s="121"/>
      <c r="K74" s="121"/>
      <c r="L74" s="121"/>
      <c r="M74" s="121"/>
      <c r="N74" s="121"/>
      <c r="O74" s="121"/>
    </row>
    <row r="75" spans="1:18" ht="12.75" customHeight="1">
      <c r="A75" s="121" t="s">
        <v>269</v>
      </c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</row>
    <row r="76" spans="1:18">
      <c r="A76" s="121"/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</row>
    <row r="77" spans="1:18">
      <c r="A77" s="121"/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</row>
    <row r="78" spans="1:18">
      <c r="A78" s="121"/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</row>
    <row r="81" spans="11:11">
      <c r="K81" s="200"/>
    </row>
  </sheetData>
  <mergeCells count="9">
    <mergeCell ref="A73:H73"/>
    <mergeCell ref="N1:O1"/>
    <mergeCell ref="A2:A3"/>
    <mergeCell ref="O2:O3"/>
    <mergeCell ref="B3:C3"/>
    <mergeCell ref="D3:E3"/>
    <mergeCell ref="G3:I3"/>
    <mergeCell ref="J3:K3"/>
    <mergeCell ref="M3:N3"/>
  </mergeCells>
  <phoneticPr fontId="3"/>
  <pageMargins left="0.78740157480314965" right="0.78740157480314965" top="0.59055118110236227" bottom="0.59055118110236227" header="0" footer="0"/>
  <pageSetup paperSize="9" scale="61" firstPageNumber="12" fitToWidth="0" orientation="portrait" blackAndWhite="1" useFirstPageNumber="1" horizontalDpi="300" verticalDpi="300" r:id="rId1"/>
  <headerFooter alignWithMargins="0"/>
  <colBreaks count="1" manualBreakCount="1">
    <brk id="9" max="6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E6EF0-3609-4F7F-B229-DE507454CCEF}">
  <sheetPr>
    <tabColor theme="8" tint="0.59999389629810485"/>
  </sheetPr>
  <dimension ref="A1:V34"/>
  <sheetViews>
    <sheetView view="pageBreakPreview" zoomScale="70" zoomScaleNormal="75" zoomScaleSheetLayoutView="70" workbookViewId="0"/>
  </sheetViews>
  <sheetFormatPr defaultColWidth="8.08984375" defaultRowHeight="14.5"/>
  <cols>
    <col min="1" max="1" width="13.7265625" style="201" customWidth="1"/>
    <col min="2" max="22" width="12.6328125" style="201" customWidth="1"/>
    <col min="23" max="16384" width="8.08984375" style="201"/>
  </cols>
  <sheetData>
    <row r="1" spans="1:22" ht="2.25" customHeight="1"/>
    <row r="2" spans="1:22" ht="21.5">
      <c r="A2" s="202" t="s">
        <v>270</v>
      </c>
      <c r="B2" s="203"/>
      <c r="C2" s="203"/>
      <c r="D2" s="203"/>
      <c r="E2" s="203"/>
      <c r="F2" s="203"/>
      <c r="G2" s="203"/>
      <c r="H2" s="203"/>
      <c r="I2" s="203"/>
      <c r="K2" s="204"/>
      <c r="U2" s="205" t="s">
        <v>271</v>
      </c>
      <c r="V2" s="205"/>
    </row>
    <row r="3" spans="1:22" s="217" customFormat="1" ht="14">
      <c r="A3" s="206" t="s">
        <v>272</v>
      </c>
      <c r="B3" s="207" t="s">
        <v>273</v>
      </c>
      <c r="C3" s="208"/>
      <c r="D3" s="209"/>
      <c r="E3" s="207" t="s">
        <v>274</v>
      </c>
      <c r="F3" s="208"/>
      <c r="G3" s="209"/>
      <c r="H3" s="210" t="s">
        <v>275</v>
      </c>
      <c r="I3" s="211"/>
      <c r="J3" s="211"/>
      <c r="K3" s="212"/>
      <c r="L3" s="207" t="s">
        <v>276</v>
      </c>
      <c r="M3" s="208"/>
      <c r="N3" s="209"/>
      <c r="O3" s="213" t="s">
        <v>277</v>
      </c>
      <c r="P3" s="214"/>
      <c r="Q3" s="215"/>
      <c r="R3" s="213" t="s">
        <v>278</v>
      </c>
      <c r="S3" s="214"/>
      <c r="T3" s="215"/>
      <c r="U3" s="216" t="s">
        <v>279</v>
      </c>
      <c r="V3" s="216" t="s">
        <v>280</v>
      </c>
    </row>
    <row r="4" spans="1:22" s="217" customFormat="1" ht="14">
      <c r="A4" s="218"/>
      <c r="B4" s="206" t="s">
        <v>281</v>
      </c>
      <c r="C4" s="206" t="s">
        <v>282</v>
      </c>
      <c r="D4" s="206" t="s">
        <v>283</v>
      </c>
      <c r="E4" s="206" t="s">
        <v>281</v>
      </c>
      <c r="F4" s="206" t="s">
        <v>282</v>
      </c>
      <c r="G4" s="206" t="s">
        <v>283</v>
      </c>
      <c r="H4" s="213" t="s">
        <v>284</v>
      </c>
      <c r="I4" s="214"/>
      <c r="J4" s="215"/>
      <c r="K4" s="219" t="s">
        <v>285</v>
      </c>
      <c r="L4" s="206" t="s">
        <v>281</v>
      </c>
      <c r="M4" s="206" t="s">
        <v>282</v>
      </c>
      <c r="N4" s="206" t="s">
        <v>283</v>
      </c>
      <c r="O4" s="216" t="s">
        <v>281</v>
      </c>
      <c r="P4" s="216" t="s">
        <v>286</v>
      </c>
      <c r="Q4" s="216" t="s">
        <v>287</v>
      </c>
      <c r="R4" s="216" t="s">
        <v>281</v>
      </c>
      <c r="S4" s="220" t="s">
        <v>288</v>
      </c>
      <c r="T4" s="219" t="s">
        <v>289</v>
      </c>
      <c r="U4" s="221"/>
      <c r="V4" s="221"/>
    </row>
    <row r="5" spans="1:22" s="217" customFormat="1" ht="24.65" customHeight="1">
      <c r="A5" s="222"/>
      <c r="B5" s="222"/>
      <c r="C5" s="222"/>
      <c r="D5" s="222"/>
      <c r="E5" s="222"/>
      <c r="F5" s="222"/>
      <c r="G5" s="222"/>
      <c r="H5" s="223" t="s">
        <v>281</v>
      </c>
      <c r="I5" s="223" t="s">
        <v>282</v>
      </c>
      <c r="J5" s="223" t="s">
        <v>283</v>
      </c>
      <c r="K5" s="224"/>
      <c r="L5" s="222"/>
      <c r="M5" s="222"/>
      <c r="N5" s="222"/>
      <c r="O5" s="225"/>
      <c r="P5" s="225"/>
      <c r="Q5" s="225"/>
      <c r="R5" s="225"/>
      <c r="S5" s="226"/>
      <c r="T5" s="224"/>
      <c r="U5" s="225"/>
      <c r="V5" s="225"/>
    </row>
    <row r="6" spans="1:22" s="233" customFormat="1" ht="40" customHeight="1">
      <c r="A6" s="227" t="s">
        <v>281</v>
      </c>
      <c r="B6" s="228">
        <f t="shared" ref="B6:V6" si="0">B7+B8</f>
        <v>8011</v>
      </c>
      <c r="C6" s="229">
        <f t="shared" si="0"/>
        <v>4093</v>
      </c>
      <c r="D6" s="229">
        <f t="shared" si="0"/>
        <v>3918</v>
      </c>
      <c r="E6" s="229">
        <f t="shared" si="0"/>
        <v>18770</v>
      </c>
      <c r="F6" s="229">
        <f t="shared" si="0"/>
        <v>9252</v>
      </c>
      <c r="G6" s="229">
        <f t="shared" si="0"/>
        <v>9518</v>
      </c>
      <c r="H6" s="229">
        <f t="shared" si="0"/>
        <v>12</v>
      </c>
      <c r="I6" s="229">
        <f t="shared" si="0"/>
        <v>6</v>
      </c>
      <c r="J6" s="229">
        <f t="shared" si="0"/>
        <v>6</v>
      </c>
      <c r="K6" s="230">
        <f t="shared" si="0"/>
        <v>5</v>
      </c>
      <c r="L6" s="231">
        <f>B6-E6</f>
        <v>-10759</v>
      </c>
      <c r="M6" s="232">
        <f t="shared" ref="M6:N21" si="1">C6-F6</f>
        <v>-5159</v>
      </c>
      <c r="N6" s="232">
        <f t="shared" si="1"/>
        <v>-5600</v>
      </c>
      <c r="O6" s="229">
        <f t="shared" si="0"/>
        <v>177</v>
      </c>
      <c r="P6" s="229">
        <f t="shared" si="0"/>
        <v>82</v>
      </c>
      <c r="Q6" s="229">
        <f t="shared" si="0"/>
        <v>95</v>
      </c>
      <c r="R6" s="229">
        <f t="shared" si="0"/>
        <v>26</v>
      </c>
      <c r="S6" s="229">
        <f t="shared" si="0"/>
        <v>22</v>
      </c>
      <c r="T6" s="229">
        <f t="shared" si="0"/>
        <v>4</v>
      </c>
      <c r="U6" s="229">
        <f t="shared" si="0"/>
        <v>4571</v>
      </c>
      <c r="V6" s="230">
        <f t="shared" si="0"/>
        <v>1881</v>
      </c>
    </row>
    <row r="7" spans="1:22" s="233" customFormat="1" ht="40" customHeight="1">
      <c r="A7" s="234" t="s">
        <v>290</v>
      </c>
      <c r="B7" s="231">
        <f t="shared" ref="B7:V7" si="2">SUM(B9:B19)</f>
        <v>7457</v>
      </c>
      <c r="C7" s="232">
        <f t="shared" si="2"/>
        <v>3821</v>
      </c>
      <c r="D7" s="232">
        <f t="shared" si="2"/>
        <v>3636</v>
      </c>
      <c r="E7" s="232">
        <f t="shared" si="2"/>
        <v>16616</v>
      </c>
      <c r="F7" s="232">
        <f t="shared" si="2"/>
        <v>8213</v>
      </c>
      <c r="G7" s="232">
        <f t="shared" si="2"/>
        <v>8403</v>
      </c>
      <c r="H7" s="232">
        <f t="shared" si="2"/>
        <v>11</v>
      </c>
      <c r="I7" s="232">
        <f t="shared" si="2"/>
        <v>5</v>
      </c>
      <c r="J7" s="232">
        <f t="shared" si="2"/>
        <v>6</v>
      </c>
      <c r="K7" s="235">
        <f t="shared" si="2"/>
        <v>5</v>
      </c>
      <c r="L7" s="231">
        <f t="shared" ref="L7:N34" si="3">B7-E7</f>
        <v>-9159</v>
      </c>
      <c r="M7" s="232">
        <f t="shared" si="1"/>
        <v>-4392</v>
      </c>
      <c r="N7" s="232">
        <f t="shared" si="1"/>
        <v>-4767</v>
      </c>
      <c r="O7" s="232">
        <f t="shared" si="2"/>
        <v>158</v>
      </c>
      <c r="P7" s="232">
        <f t="shared" si="2"/>
        <v>75</v>
      </c>
      <c r="Q7" s="232">
        <f t="shared" si="2"/>
        <v>83</v>
      </c>
      <c r="R7" s="232">
        <f t="shared" si="2"/>
        <v>25</v>
      </c>
      <c r="S7" s="232">
        <f t="shared" si="2"/>
        <v>21</v>
      </c>
      <c r="T7" s="232">
        <f t="shared" si="2"/>
        <v>4</v>
      </c>
      <c r="U7" s="232">
        <f t="shared" si="2"/>
        <v>4245</v>
      </c>
      <c r="V7" s="235">
        <f t="shared" si="2"/>
        <v>1746</v>
      </c>
    </row>
    <row r="8" spans="1:22" s="233" customFormat="1" ht="40" customHeight="1">
      <c r="A8" s="236" t="s">
        <v>291</v>
      </c>
      <c r="B8" s="237">
        <f t="shared" ref="B8:V8" si="4">SUM(B20:B28)</f>
        <v>554</v>
      </c>
      <c r="C8" s="238">
        <f t="shared" si="4"/>
        <v>272</v>
      </c>
      <c r="D8" s="238">
        <f t="shared" si="4"/>
        <v>282</v>
      </c>
      <c r="E8" s="238">
        <f t="shared" si="4"/>
        <v>2154</v>
      </c>
      <c r="F8" s="238">
        <f t="shared" si="4"/>
        <v>1039</v>
      </c>
      <c r="G8" s="238">
        <f t="shared" si="4"/>
        <v>1115</v>
      </c>
      <c r="H8" s="238">
        <f t="shared" si="4"/>
        <v>1</v>
      </c>
      <c r="I8" s="238">
        <f t="shared" si="4"/>
        <v>1</v>
      </c>
      <c r="J8" s="238">
        <f t="shared" si="4"/>
        <v>0</v>
      </c>
      <c r="K8" s="239">
        <f t="shared" si="4"/>
        <v>0</v>
      </c>
      <c r="L8" s="237">
        <f t="shared" si="3"/>
        <v>-1600</v>
      </c>
      <c r="M8" s="238">
        <f t="shared" si="1"/>
        <v>-767</v>
      </c>
      <c r="N8" s="238">
        <f t="shared" si="1"/>
        <v>-833</v>
      </c>
      <c r="O8" s="238">
        <f t="shared" si="4"/>
        <v>19</v>
      </c>
      <c r="P8" s="238">
        <f t="shared" si="4"/>
        <v>7</v>
      </c>
      <c r="Q8" s="238">
        <f t="shared" si="4"/>
        <v>12</v>
      </c>
      <c r="R8" s="238">
        <f t="shared" si="4"/>
        <v>1</v>
      </c>
      <c r="S8" s="238">
        <f t="shared" si="4"/>
        <v>1</v>
      </c>
      <c r="T8" s="238">
        <f t="shared" si="4"/>
        <v>0</v>
      </c>
      <c r="U8" s="238">
        <f t="shared" si="4"/>
        <v>326</v>
      </c>
      <c r="V8" s="239">
        <f t="shared" si="4"/>
        <v>135</v>
      </c>
    </row>
    <row r="9" spans="1:22" s="233" customFormat="1" ht="40" customHeight="1">
      <c r="A9" s="234" t="s">
        <v>292</v>
      </c>
      <c r="B9" s="231">
        <v>3459</v>
      </c>
      <c r="C9" s="232">
        <v>1781</v>
      </c>
      <c r="D9" s="232">
        <v>1678</v>
      </c>
      <c r="E9" s="232">
        <v>5872</v>
      </c>
      <c r="F9" s="232">
        <v>2899</v>
      </c>
      <c r="G9" s="232">
        <v>2973</v>
      </c>
      <c r="H9" s="232">
        <v>3</v>
      </c>
      <c r="I9" s="232">
        <v>1</v>
      </c>
      <c r="J9" s="232">
        <v>2</v>
      </c>
      <c r="K9" s="235">
        <v>1</v>
      </c>
      <c r="L9" s="231">
        <f t="shared" si="3"/>
        <v>-2413</v>
      </c>
      <c r="M9" s="232">
        <f t="shared" si="1"/>
        <v>-1118</v>
      </c>
      <c r="N9" s="232">
        <f t="shared" si="1"/>
        <v>-1295</v>
      </c>
      <c r="O9" s="232">
        <f>SUM(P9:Q9)</f>
        <v>78</v>
      </c>
      <c r="P9" s="232">
        <v>36</v>
      </c>
      <c r="Q9" s="232">
        <v>42</v>
      </c>
      <c r="R9" s="232">
        <v>11</v>
      </c>
      <c r="S9" s="232">
        <v>10</v>
      </c>
      <c r="T9" s="232">
        <v>1</v>
      </c>
      <c r="U9" s="232">
        <v>2038</v>
      </c>
      <c r="V9" s="235">
        <v>757</v>
      </c>
    </row>
    <row r="10" spans="1:22" s="233" customFormat="1" ht="40" customHeight="1">
      <c r="A10" s="234" t="s">
        <v>293</v>
      </c>
      <c r="B10" s="231">
        <v>803</v>
      </c>
      <c r="C10" s="232">
        <v>414</v>
      </c>
      <c r="D10" s="232">
        <v>389</v>
      </c>
      <c r="E10" s="232">
        <v>2264</v>
      </c>
      <c r="F10" s="232">
        <v>1146</v>
      </c>
      <c r="G10" s="232">
        <v>1118</v>
      </c>
      <c r="H10" s="232">
        <v>2</v>
      </c>
      <c r="I10" s="232">
        <v>2</v>
      </c>
      <c r="J10" s="232">
        <v>0</v>
      </c>
      <c r="K10" s="235">
        <v>1</v>
      </c>
      <c r="L10" s="231">
        <f t="shared" si="3"/>
        <v>-1461</v>
      </c>
      <c r="M10" s="232">
        <f t="shared" si="1"/>
        <v>-732</v>
      </c>
      <c r="N10" s="232">
        <f t="shared" si="1"/>
        <v>-729</v>
      </c>
      <c r="O10" s="232">
        <f t="shared" ref="O10:O28" si="5">SUM(P10:Q10)</f>
        <v>11</v>
      </c>
      <c r="P10" s="232">
        <v>8</v>
      </c>
      <c r="Q10" s="232">
        <v>3</v>
      </c>
      <c r="R10" s="232">
        <v>3</v>
      </c>
      <c r="S10" s="232">
        <v>2</v>
      </c>
      <c r="T10" s="232">
        <v>1</v>
      </c>
      <c r="U10" s="232">
        <v>426</v>
      </c>
      <c r="V10" s="235">
        <v>188</v>
      </c>
    </row>
    <row r="11" spans="1:22" s="233" customFormat="1" ht="40" customHeight="1">
      <c r="A11" s="234" t="s">
        <v>294</v>
      </c>
      <c r="B11" s="231">
        <v>349</v>
      </c>
      <c r="C11" s="232">
        <v>173</v>
      </c>
      <c r="D11" s="232">
        <v>176</v>
      </c>
      <c r="E11" s="232">
        <v>1386</v>
      </c>
      <c r="F11" s="232">
        <v>679</v>
      </c>
      <c r="G11" s="232">
        <v>707</v>
      </c>
      <c r="H11" s="232">
        <v>2</v>
      </c>
      <c r="I11" s="232">
        <v>0</v>
      </c>
      <c r="J11" s="232">
        <v>2</v>
      </c>
      <c r="K11" s="235">
        <v>1</v>
      </c>
      <c r="L11" s="231">
        <f t="shared" si="3"/>
        <v>-1037</v>
      </c>
      <c r="M11" s="232">
        <f t="shared" si="1"/>
        <v>-506</v>
      </c>
      <c r="N11" s="232">
        <f t="shared" si="1"/>
        <v>-531</v>
      </c>
      <c r="O11" s="232">
        <f t="shared" si="5"/>
        <v>7</v>
      </c>
      <c r="P11" s="232">
        <v>4</v>
      </c>
      <c r="Q11" s="232">
        <v>3</v>
      </c>
      <c r="R11" s="232">
        <v>0</v>
      </c>
      <c r="S11" s="232">
        <v>0</v>
      </c>
      <c r="T11" s="232">
        <v>0</v>
      </c>
      <c r="U11" s="232">
        <v>230</v>
      </c>
      <c r="V11" s="235">
        <v>95</v>
      </c>
    </row>
    <row r="12" spans="1:22" s="233" customFormat="1" ht="40" customHeight="1">
      <c r="A12" s="234" t="s">
        <v>295</v>
      </c>
      <c r="B12" s="231">
        <v>136</v>
      </c>
      <c r="C12" s="232">
        <v>77</v>
      </c>
      <c r="D12" s="232">
        <v>59</v>
      </c>
      <c r="E12" s="232">
        <v>567</v>
      </c>
      <c r="F12" s="232">
        <v>290</v>
      </c>
      <c r="G12" s="232">
        <v>277</v>
      </c>
      <c r="H12" s="232">
        <v>0</v>
      </c>
      <c r="I12" s="232">
        <v>0</v>
      </c>
      <c r="J12" s="232">
        <v>0</v>
      </c>
      <c r="K12" s="235">
        <v>0</v>
      </c>
      <c r="L12" s="231">
        <f t="shared" si="3"/>
        <v>-431</v>
      </c>
      <c r="M12" s="232">
        <f t="shared" si="1"/>
        <v>-213</v>
      </c>
      <c r="N12" s="232">
        <f t="shared" si="1"/>
        <v>-218</v>
      </c>
      <c r="O12" s="232">
        <f t="shared" si="5"/>
        <v>3</v>
      </c>
      <c r="P12" s="232">
        <v>2</v>
      </c>
      <c r="Q12" s="232">
        <v>1</v>
      </c>
      <c r="R12" s="232">
        <v>2</v>
      </c>
      <c r="S12" s="232">
        <v>2</v>
      </c>
      <c r="T12" s="232">
        <v>0</v>
      </c>
      <c r="U12" s="232">
        <v>77</v>
      </c>
      <c r="V12" s="235">
        <v>40</v>
      </c>
    </row>
    <row r="13" spans="1:22" s="233" customFormat="1" ht="40" customHeight="1">
      <c r="A13" s="234" t="s">
        <v>296</v>
      </c>
      <c r="B13" s="231">
        <v>764</v>
      </c>
      <c r="C13" s="232">
        <v>381</v>
      </c>
      <c r="D13" s="232">
        <v>383</v>
      </c>
      <c r="E13" s="232">
        <v>1644</v>
      </c>
      <c r="F13" s="232">
        <v>812</v>
      </c>
      <c r="G13" s="232">
        <v>832</v>
      </c>
      <c r="H13" s="232">
        <v>1</v>
      </c>
      <c r="I13" s="232">
        <v>1</v>
      </c>
      <c r="J13" s="232">
        <v>0</v>
      </c>
      <c r="K13" s="235">
        <v>1</v>
      </c>
      <c r="L13" s="231">
        <f t="shared" si="3"/>
        <v>-880</v>
      </c>
      <c r="M13" s="232">
        <f t="shared" si="1"/>
        <v>-431</v>
      </c>
      <c r="N13" s="232">
        <f t="shared" si="1"/>
        <v>-449</v>
      </c>
      <c r="O13" s="232">
        <f t="shared" si="5"/>
        <v>15</v>
      </c>
      <c r="P13" s="232">
        <v>6</v>
      </c>
      <c r="Q13" s="232">
        <v>9</v>
      </c>
      <c r="R13" s="232">
        <v>4</v>
      </c>
      <c r="S13" s="232">
        <v>3</v>
      </c>
      <c r="T13" s="232">
        <v>1</v>
      </c>
      <c r="U13" s="232">
        <v>485</v>
      </c>
      <c r="V13" s="235">
        <v>182</v>
      </c>
    </row>
    <row r="14" spans="1:22" s="233" customFormat="1" ht="40" customHeight="1">
      <c r="A14" s="234" t="s">
        <v>297</v>
      </c>
      <c r="B14" s="231">
        <v>646</v>
      </c>
      <c r="C14" s="232">
        <v>340</v>
      </c>
      <c r="D14" s="232">
        <v>306</v>
      </c>
      <c r="E14" s="232">
        <v>1440</v>
      </c>
      <c r="F14" s="232">
        <v>707</v>
      </c>
      <c r="G14" s="232">
        <v>733</v>
      </c>
      <c r="H14" s="232">
        <v>1</v>
      </c>
      <c r="I14" s="232">
        <v>0</v>
      </c>
      <c r="J14" s="232">
        <v>1</v>
      </c>
      <c r="K14" s="235">
        <v>1</v>
      </c>
      <c r="L14" s="231">
        <f t="shared" si="3"/>
        <v>-794</v>
      </c>
      <c r="M14" s="232">
        <f t="shared" si="1"/>
        <v>-367</v>
      </c>
      <c r="N14" s="232">
        <f t="shared" si="1"/>
        <v>-427</v>
      </c>
      <c r="O14" s="232">
        <f t="shared" si="5"/>
        <v>15</v>
      </c>
      <c r="P14" s="232">
        <v>7</v>
      </c>
      <c r="Q14" s="232">
        <v>8</v>
      </c>
      <c r="R14" s="232">
        <v>4</v>
      </c>
      <c r="S14" s="232">
        <v>3</v>
      </c>
      <c r="T14" s="232">
        <v>1</v>
      </c>
      <c r="U14" s="232">
        <v>338</v>
      </c>
      <c r="V14" s="235">
        <v>156</v>
      </c>
    </row>
    <row r="15" spans="1:22" s="233" customFormat="1" ht="40" customHeight="1">
      <c r="A15" s="234" t="s">
        <v>298</v>
      </c>
      <c r="B15" s="231">
        <v>238</v>
      </c>
      <c r="C15" s="232">
        <v>112</v>
      </c>
      <c r="D15" s="232">
        <v>126</v>
      </c>
      <c r="E15" s="232">
        <v>697</v>
      </c>
      <c r="F15" s="232">
        <v>321</v>
      </c>
      <c r="G15" s="232">
        <v>376</v>
      </c>
      <c r="H15" s="232">
        <v>0</v>
      </c>
      <c r="I15" s="232">
        <v>0</v>
      </c>
      <c r="J15" s="232">
        <v>0</v>
      </c>
      <c r="K15" s="235">
        <v>0</v>
      </c>
      <c r="L15" s="231">
        <f t="shared" si="3"/>
        <v>-459</v>
      </c>
      <c r="M15" s="232">
        <f t="shared" si="1"/>
        <v>-209</v>
      </c>
      <c r="N15" s="232">
        <f t="shared" si="1"/>
        <v>-250</v>
      </c>
      <c r="O15" s="232">
        <f t="shared" si="5"/>
        <v>6</v>
      </c>
      <c r="P15" s="232">
        <v>1</v>
      </c>
      <c r="Q15" s="232">
        <v>5</v>
      </c>
      <c r="R15" s="232">
        <v>0</v>
      </c>
      <c r="S15" s="232">
        <v>0</v>
      </c>
      <c r="T15" s="232">
        <v>0</v>
      </c>
      <c r="U15" s="232">
        <v>101</v>
      </c>
      <c r="V15" s="235">
        <v>57</v>
      </c>
    </row>
    <row r="16" spans="1:22" s="233" customFormat="1" ht="40" customHeight="1">
      <c r="A16" s="234" t="s">
        <v>299</v>
      </c>
      <c r="B16" s="231">
        <v>178</v>
      </c>
      <c r="C16" s="232">
        <v>86</v>
      </c>
      <c r="D16" s="232">
        <v>92</v>
      </c>
      <c r="E16" s="232">
        <v>488</v>
      </c>
      <c r="F16" s="232">
        <v>222</v>
      </c>
      <c r="G16" s="232">
        <v>266</v>
      </c>
      <c r="H16" s="232">
        <v>0</v>
      </c>
      <c r="I16" s="232">
        <v>0</v>
      </c>
      <c r="J16" s="232">
        <v>0</v>
      </c>
      <c r="K16" s="235">
        <v>0</v>
      </c>
      <c r="L16" s="231">
        <f t="shared" si="3"/>
        <v>-310</v>
      </c>
      <c r="M16" s="232">
        <f t="shared" si="1"/>
        <v>-136</v>
      </c>
      <c r="N16" s="232">
        <f t="shared" si="1"/>
        <v>-174</v>
      </c>
      <c r="O16" s="232">
        <f t="shared" si="5"/>
        <v>5</v>
      </c>
      <c r="P16" s="232">
        <v>3</v>
      </c>
      <c r="Q16" s="232">
        <v>2</v>
      </c>
      <c r="R16" s="232">
        <v>0</v>
      </c>
      <c r="S16" s="232">
        <v>0</v>
      </c>
      <c r="T16" s="232">
        <v>0</v>
      </c>
      <c r="U16" s="232">
        <v>81</v>
      </c>
      <c r="V16" s="235">
        <v>55</v>
      </c>
    </row>
    <row r="17" spans="1:22" s="233" customFormat="1" ht="40" customHeight="1">
      <c r="A17" s="234" t="s">
        <v>300</v>
      </c>
      <c r="B17" s="231">
        <v>521</v>
      </c>
      <c r="C17" s="232">
        <v>266</v>
      </c>
      <c r="D17" s="232">
        <v>255</v>
      </c>
      <c r="E17" s="232">
        <v>1152</v>
      </c>
      <c r="F17" s="232">
        <v>577</v>
      </c>
      <c r="G17" s="232">
        <v>575</v>
      </c>
      <c r="H17" s="232">
        <v>2</v>
      </c>
      <c r="I17" s="232">
        <v>1</v>
      </c>
      <c r="J17" s="232">
        <v>1</v>
      </c>
      <c r="K17" s="235">
        <v>0</v>
      </c>
      <c r="L17" s="231">
        <f t="shared" si="3"/>
        <v>-631</v>
      </c>
      <c r="M17" s="232">
        <f t="shared" si="1"/>
        <v>-311</v>
      </c>
      <c r="N17" s="232">
        <f t="shared" si="1"/>
        <v>-320</v>
      </c>
      <c r="O17" s="232">
        <f t="shared" si="5"/>
        <v>9</v>
      </c>
      <c r="P17" s="232">
        <v>3</v>
      </c>
      <c r="Q17" s="232">
        <v>6</v>
      </c>
      <c r="R17" s="232">
        <v>1</v>
      </c>
      <c r="S17" s="232">
        <v>1</v>
      </c>
      <c r="T17" s="232">
        <v>0</v>
      </c>
      <c r="U17" s="232">
        <v>291</v>
      </c>
      <c r="V17" s="235">
        <v>130</v>
      </c>
    </row>
    <row r="18" spans="1:22" s="233" customFormat="1" ht="40" customHeight="1">
      <c r="A18" s="234" t="s">
        <v>301</v>
      </c>
      <c r="B18" s="231">
        <v>163</v>
      </c>
      <c r="C18" s="232">
        <v>85</v>
      </c>
      <c r="D18" s="232">
        <v>78</v>
      </c>
      <c r="E18" s="232">
        <v>685</v>
      </c>
      <c r="F18" s="232">
        <v>354</v>
      </c>
      <c r="G18" s="232">
        <v>331</v>
      </c>
      <c r="H18" s="232">
        <v>0</v>
      </c>
      <c r="I18" s="232">
        <v>0</v>
      </c>
      <c r="J18" s="232">
        <v>0</v>
      </c>
      <c r="K18" s="235">
        <v>0</v>
      </c>
      <c r="L18" s="231">
        <f t="shared" si="3"/>
        <v>-522</v>
      </c>
      <c r="M18" s="232">
        <f t="shared" si="1"/>
        <v>-269</v>
      </c>
      <c r="N18" s="232">
        <f t="shared" si="1"/>
        <v>-253</v>
      </c>
      <c r="O18" s="232">
        <f t="shared" si="5"/>
        <v>3</v>
      </c>
      <c r="P18" s="232">
        <v>1</v>
      </c>
      <c r="Q18" s="232">
        <v>2</v>
      </c>
      <c r="R18" s="232">
        <v>0</v>
      </c>
      <c r="S18" s="232">
        <v>0</v>
      </c>
      <c r="T18" s="232">
        <v>0</v>
      </c>
      <c r="U18" s="232">
        <v>83</v>
      </c>
      <c r="V18" s="235">
        <v>37</v>
      </c>
    </row>
    <row r="19" spans="1:22" s="233" customFormat="1" ht="40" customHeight="1">
      <c r="A19" s="236" t="s">
        <v>302</v>
      </c>
      <c r="B19" s="231">
        <v>200</v>
      </c>
      <c r="C19" s="238">
        <v>106</v>
      </c>
      <c r="D19" s="238">
        <v>94</v>
      </c>
      <c r="E19" s="238">
        <v>421</v>
      </c>
      <c r="F19" s="238">
        <v>206</v>
      </c>
      <c r="G19" s="238">
        <v>215</v>
      </c>
      <c r="H19" s="238">
        <v>0</v>
      </c>
      <c r="I19" s="238">
        <v>0</v>
      </c>
      <c r="J19" s="238">
        <v>0</v>
      </c>
      <c r="K19" s="239">
        <v>0</v>
      </c>
      <c r="L19" s="237">
        <f t="shared" si="3"/>
        <v>-221</v>
      </c>
      <c r="M19" s="238">
        <f t="shared" si="1"/>
        <v>-100</v>
      </c>
      <c r="N19" s="238">
        <f t="shared" si="1"/>
        <v>-121</v>
      </c>
      <c r="O19" s="238">
        <f t="shared" si="5"/>
        <v>6</v>
      </c>
      <c r="P19" s="238">
        <v>4</v>
      </c>
      <c r="Q19" s="238">
        <v>2</v>
      </c>
      <c r="R19" s="238">
        <v>0</v>
      </c>
      <c r="S19" s="238">
        <v>0</v>
      </c>
      <c r="T19" s="238">
        <v>0</v>
      </c>
      <c r="U19" s="238">
        <v>95</v>
      </c>
      <c r="V19" s="239">
        <v>49</v>
      </c>
    </row>
    <row r="20" spans="1:22" s="233" customFormat="1" ht="40" customHeight="1">
      <c r="A20" s="240" t="s">
        <v>303</v>
      </c>
      <c r="B20" s="241">
        <v>16</v>
      </c>
      <c r="C20" s="242">
        <v>10</v>
      </c>
      <c r="D20" s="242">
        <v>6</v>
      </c>
      <c r="E20" s="242">
        <v>124</v>
      </c>
      <c r="F20" s="242">
        <v>55</v>
      </c>
      <c r="G20" s="242">
        <v>69</v>
      </c>
      <c r="H20" s="242">
        <v>0</v>
      </c>
      <c r="I20" s="242">
        <v>0</v>
      </c>
      <c r="J20" s="242">
        <v>0</v>
      </c>
      <c r="K20" s="243">
        <v>0</v>
      </c>
      <c r="L20" s="241">
        <f t="shared" si="3"/>
        <v>-108</v>
      </c>
      <c r="M20" s="242">
        <f t="shared" si="1"/>
        <v>-45</v>
      </c>
      <c r="N20" s="242">
        <f t="shared" si="1"/>
        <v>-63</v>
      </c>
      <c r="O20" s="242">
        <f t="shared" si="5"/>
        <v>0</v>
      </c>
      <c r="P20" s="238">
        <v>0</v>
      </c>
      <c r="Q20" s="242">
        <v>0</v>
      </c>
      <c r="R20" s="242">
        <v>0</v>
      </c>
      <c r="S20" s="242">
        <v>0</v>
      </c>
      <c r="T20" s="242">
        <v>0</v>
      </c>
      <c r="U20" s="242">
        <v>10</v>
      </c>
      <c r="V20" s="243">
        <v>4</v>
      </c>
    </row>
    <row r="21" spans="1:22" s="233" customFormat="1" ht="40" customHeight="1">
      <c r="A21" s="244" t="s">
        <v>304</v>
      </c>
      <c r="B21" s="241">
        <v>25</v>
      </c>
      <c r="C21" s="242">
        <v>9</v>
      </c>
      <c r="D21" s="242">
        <v>16</v>
      </c>
      <c r="E21" s="242">
        <v>231</v>
      </c>
      <c r="F21" s="242">
        <v>115</v>
      </c>
      <c r="G21" s="242">
        <v>116</v>
      </c>
      <c r="H21" s="242">
        <v>0</v>
      </c>
      <c r="I21" s="242">
        <v>0</v>
      </c>
      <c r="J21" s="242">
        <v>0</v>
      </c>
      <c r="K21" s="243">
        <v>0</v>
      </c>
      <c r="L21" s="237">
        <f t="shared" si="3"/>
        <v>-206</v>
      </c>
      <c r="M21" s="238">
        <f t="shared" si="1"/>
        <v>-106</v>
      </c>
      <c r="N21" s="238">
        <f t="shared" si="1"/>
        <v>-100</v>
      </c>
      <c r="O21" s="242">
        <f t="shared" si="5"/>
        <v>0</v>
      </c>
      <c r="P21" s="242">
        <v>0</v>
      </c>
      <c r="Q21" s="242">
        <v>0</v>
      </c>
      <c r="R21" s="242">
        <v>0</v>
      </c>
      <c r="S21" s="242">
        <v>0</v>
      </c>
      <c r="T21" s="242">
        <v>0</v>
      </c>
      <c r="U21" s="242">
        <v>19</v>
      </c>
      <c r="V21" s="243">
        <v>10</v>
      </c>
    </row>
    <row r="22" spans="1:22" s="233" customFormat="1" ht="40" customHeight="1">
      <c r="A22" s="245" t="s">
        <v>305</v>
      </c>
      <c r="B22" s="231">
        <v>192</v>
      </c>
      <c r="C22" s="229">
        <v>87</v>
      </c>
      <c r="D22" s="229">
        <v>105</v>
      </c>
      <c r="E22" s="229">
        <v>378</v>
      </c>
      <c r="F22" s="229">
        <v>195</v>
      </c>
      <c r="G22" s="229">
        <v>183</v>
      </c>
      <c r="H22" s="229">
        <v>1</v>
      </c>
      <c r="I22" s="229">
        <v>1</v>
      </c>
      <c r="J22" s="229">
        <v>0</v>
      </c>
      <c r="K22" s="230">
        <v>0</v>
      </c>
      <c r="L22" s="228">
        <f t="shared" si="3"/>
        <v>-186</v>
      </c>
      <c r="M22" s="229">
        <f t="shared" si="3"/>
        <v>-108</v>
      </c>
      <c r="N22" s="229">
        <f t="shared" si="3"/>
        <v>-78</v>
      </c>
      <c r="O22" s="232">
        <f t="shared" si="5"/>
        <v>6</v>
      </c>
      <c r="P22" s="229">
        <v>2</v>
      </c>
      <c r="Q22" s="229">
        <v>4</v>
      </c>
      <c r="R22" s="229">
        <v>0</v>
      </c>
      <c r="S22" s="229">
        <v>0</v>
      </c>
      <c r="T22" s="229">
        <v>0</v>
      </c>
      <c r="U22" s="229">
        <v>99</v>
      </c>
      <c r="V22" s="230">
        <v>29</v>
      </c>
    </row>
    <row r="23" spans="1:22" s="233" customFormat="1" ht="40" customHeight="1">
      <c r="A23" s="246" t="s">
        <v>306</v>
      </c>
      <c r="B23" s="231">
        <v>96</v>
      </c>
      <c r="C23" s="238">
        <v>45</v>
      </c>
      <c r="D23" s="238">
        <v>51</v>
      </c>
      <c r="E23" s="238">
        <v>247</v>
      </c>
      <c r="F23" s="238">
        <v>120</v>
      </c>
      <c r="G23" s="238">
        <v>127</v>
      </c>
      <c r="H23" s="238">
        <v>0</v>
      </c>
      <c r="I23" s="238">
        <v>0</v>
      </c>
      <c r="J23" s="238">
        <v>0</v>
      </c>
      <c r="K23" s="239">
        <v>0</v>
      </c>
      <c r="L23" s="237">
        <f t="shared" si="3"/>
        <v>-151</v>
      </c>
      <c r="M23" s="238">
        <f t="shared" si="3"/>
        <v>-75</v>
      </c>
      <c r="N23" s="238">
        <f t="shared" si="3"/>
        <v>-76</v>
      </c>
      <c r="O23" s="238">
        <f t="shared" si="5"/>
        <v>3</v>
      </c>
      <c r="P23" s="238">
        <v>1</v>
      </c>
      <c r="Q23" s="238">
        <v>2</v>
      </c>
      <c r="R23" s="238">
        <v>0</v>
      </c>
      <c r="S23" s="238">
        <v>0</v>
      </c>
      <c r="T23" s="238">
        <v>0</v>
      </c>
      <c r="U23" s="238">
        <v>66</v>
      </c>
      <c r="V23" s="239">
        <v>33</v>
      </c>
    </row>
    <row r="24" spans="1:22" s="233" customFormat="1" ht="40" customHeight="1">
      <c r="A24" s="244" t="s">
        <v>307</v>
      </c>
      <c r="B24" s="241">
        <v>71</v>
      </c>
      <c r="C24" s="242">
        <v>34</v>
      </c>
      <c r="D24" s="242">
        <v>37</v>
      </c>
      <c r="E24" s="242">
        <v>285</v>
      </c>
      <c r="F24" s="242">
        <v>157</v>
      </c>
      <c r="G24" s="242">
        <v>128</v>
      </c>
      <c r="H24" s="242">
        <v>0</v>
      </c>
      <c r="I24" s="242">
        <v>0</v>
      </c>
      <c r="J24" s="242">
        <v>0</v>
      </c>
      <c r="K24" s="243">
        <v>0</v>
      </c>
      <c r="L24" s="241">
        <f t="shared" si="3"/>
        <v>-214</v>
      </c>
      <c r="M24" s="242">
        <f t="shared" si="3"/>
        <v>-123</v>
      </c>
      <c r="N24" s="242">
        <f t="shared" si="3"/>
        <v>-91</v>
      </c>
      <c r="O24" s="242">
        <f t="shared" si="5"/>
        <v>2</v>
      </c>
      <c r="P24" s="242">
        <v>2</v>
      </c>
      <c r="Q24" s="242">
        <v>0</v>
      </c>
      <c r="R24" s="242">
        <v>0</v>
      </c>
      <c r="S24" s="242">
        <v>0</v>
      </c>
      <c r="T24" s="242">
        <v>0</v>
      </c>
      <c r="U24" s="242">
        <v>31</v>
      </c>
      <c r="V24" s="243">
        <v>13</v>
      </c>
    </row>
    <row r="25" spans="1:22" s="233" customFormat="1" ht="40" customHeight="1">
      <c r="A25" s="244" t="s">
        <v>308</v>
      </c>
      <c r="B25" s="241">
        <v>26</v>
      </c>
      <c r="C25" s="242">
        <v>16</v>
      </c>
      <c r="D25" s="242">
        <v>10</v>
      </c>
      <c r="E25" s="242">
        <v>201</v>
      </c>
      <c r="F25" s="242">
        <v>84</v>
      </c>
      <c r="G25" s="242">
        <v>117</v>
      </c>
      <c r="H25" s="242">
        <v>0</v>
      </c>
      <c r="I25" s="242">
        <v>0</v>
      </c>
      <c r="J25" s="242">
        <v>0</v>
      </c>
      <c r="K25" s="243">
        <v>0</v>
      </c>
      <c r="L25" s="237">
        <f t="shared" si="3"/>
        <v>-175</v>
      </c>
      <c r="M25" s="238">
        <f t="shared" si="3"/>
        <v>-68</v>
      </c>
      <c r="N25" s="238">
        <f t="shared" si="3"/>
        <v>-107</v>
      </c>
      <c r="O25" s="242">
        <f t="shared" si="5"/>
        <v>5</v>
      </c>
      <c r="P25" s="242">
        <v>1</v>
      </c>
      <c r="Q25" s="242">
        <v>4</v>
      </c>
      <c r="R25" s="242">
        <v>1</v>
      </c>
      <c r="S25" s="242">
        <v>1</v>
      </c>
      <c r="T25" s="242">
        <v>0</v>
      </c>
      <c r="U25" s="242">
        <v>23</v>
      </c>
      <c r="V25" s="243">
        <v>8</v>
      </c>
    </row>
    <row r="26" spans="1:22" s="233" customFormat="1" ht="40" customHeight="1">
      <c r="A26" s="245" t="s">
        <v>309</v>
      </c>
      <c r="B26" s="231">
        <v>22</v>
      </c>
      <c r="C26" s="229">
        <v>13</v>
      </c>
      <c r="D26" s="229">
        <v>9</v>
      </c>
      <c r="E26" s="229">
        <v>82</v>
      </c>
      <c r="F26" s="229">
        <v>39</v>
      </c>
      <c r="G26" s="229">
        <v>43</v>
      </c>
      <c r="H26" s="229">
        <v>0</v>
      </c>
      <c r="I26" s="229">
        <v>0</v>
      </c>
      <c r="J26" s="229">
        <v>0</v>
      </c>
      <c r="K26" s="230">
        <v>0</v>
      </c>
      <c r="L26" s="231">
        <f t="shared" si="3"/>
        <v>-60</v>
      </c>
      <c r="M26" s="232">
        <f t="shared" si="3"/>
        <v>-26</v>
      </c>
      <c r="N26" s="232">
        <f t="shared" si="3"/>
        <v>-34</v>
      </c>
      <c r="O26" s="232">
        <f t="shared" si="5"/>
        <v>0</v>
      </c>
      <c r="P26" s="229">
        <v>0</v>
      </c>
      <c r="Q26" s="229">
        <v>0</v>
      </c>
      <c r="R26" s="229">
        <v>0</v>
      </c>
      <c r="S26" s="229">
        <v>0</v>
      </c>
      <c r="T26" s="229">
        <v>0</v>
      </c>
      <c r="U26" s="229">
        <v>4</v>
      </c>
      <c r="V26" s="230">
        <v>4</v>
      </c>
    </row>
    <row r="27" spans="1:22" s="233" customFormat="1" ht="40" customHeight="1">
      <c r="A27" s="246" t="s">
        <v>310</v>
      </c>
      <c r="B27" s="231">
        <v>43</v>
      </c>
      <c r="C27" s="238">
        <v>23</v>
      </c>
      <c r="D27" s="238">
        <v>20</v>
      </c>
      <c r="E27" s="238">
        <v>218</v>
      </c>
      <c r="F27" s="238">
        <v>94</v>
      </c>
      <c r="G27" s="238">
        <v>124</v>
      </c>
      <c r="H27" s="238">
        <v>0</v>
      </c>
      <c r="I27" s="238">
        <v>0</v>
      </c>
      <c r="J27" s="238">
        <v>0</v>
      </c>
      <c r="K27" s="239">
        <v>0</v>
      </c>
      <c r="L27" s="237">
        <f t="shared" si="3"/>
        <v>-175</v>
      </c>
      <c r="M27" s="238">
        <f t="shared" si="3"/>
        <v>-71</v>
      </c>
      <c r="N27" s="238">
        <f t="shared" si="3"/>
        <v>-104</v>
      </c>
      <c r="O27" s="238">
        <f t="shared" si="5"/>
        <v>1</v>
      </c>
      <c r="P27" s="238">
        <v>1</v>
      </c>
      <c r="Q27" s="238">
        <v>0</v>
      </c>
      <c r="R27" s="238">
        <v>0</v>
      </c>
      <c r="S27" s="238">
        <v>0</v>
      </c>
      <c r="T27" s="238">
        <v>0</v>
      </c>
      <c r="U27" s="238">
        <v>30</v>
      </c>
      <c r="V27" s="239">
        <v>15</v>
      </c>
    </row>
    <row r="28" spans="1:22" s="233" customFormat="1" ht="40" customHeight="1" thickBot="1">
      <c r="A28" s="247" t="s">
        <v>311</v>
      </c>
      <c r="B28" s="248">
        <v>63</v>
      </c>
      <c r="C28" s="232">
        <v>35</v>
      </c>
      <c r="D28" s="232">
        <v>28</v>
      </c>
      <c r="E28" s="232">
        <v>388</v>
      </c>
      <c r="F28" s="232">
        <v>180</v>
      </c>
      <c r="G28" s="232">
        <v>208</v>
      </c>
      <c r="H28" s="232">
        <v>0</v>
      </c>
      <c r="I28" s="232">
        <v>0</v>
      </c>
      <c r="J28" s="232">
        <v>0</v>
      </c>
      <c r="K28" s="235">
        <v>0</v>
      </c>
      <c r="L28" s="248">
        <f t="shared" si="3"/>
        <v>-325</v>
      </c>
      <c r="M28" s="249">
        <f t="shared" si="3"/>
        <v>-145</v>
      </c>
      <c r="N28" s="249">
        <f t="shared" si="3"/>
        <v>-180</v>
      </c>
      <c r="O28" s="232">
        <f t="shared" si="5"/>
        <v>2</v>
      </c>
      <c r="P28" s="232">
        <v>0</v>
      </c>
      <c r="Q28" s="232">
        <v>2</v>
      </c>
      <c r="R28" s="232">
        <v>0</v>
      </c>
      <c r="S28" s="232">
        <v>0</v>
      </c>
      <c r="T28" s="232">
        <v>0</v>
      </c>
      <c r="U28" s="232">
        <v>44</v>
      </c>
      <c r="V28" s="235">
        <v>19</v>
      </c>
    </row>
    <row r="29" spans="1:22" ht="40" customHeight="1" thickTop="1">
      <c r="A29" s="250" t="s">
        <v>312</v>
      </c>
      <c r="B29" s="251">
        <f t="shared" ref="B29:V29" si="6">B17</f>
        <v>521</v>
      </c>
      <c r="C29" s="252">
        <f t="shared" si="6"/>
        <v>266</v>
      </c>
      <c r="D29" s="252">
        <f t="shared" si="6"/>
        <v>255</v>
      </c>
      <c r="E29" s="252">
        <f>E17</f>
        <v>1152</v>
      </c>
      <c r="F29" s="252">
        <f t="shared" si="6"/>
        <v>577</v>
      </c>
      <c r="G29" s="252">
        <f t="shared" si="6"/>
        <v>575</v>
      </c>
      <c r="H29" s="252">
        <f t="shared" si="6"/>
        <v>2</v>
      </c>
      <c r="I29" s="252">
        <f t="shared" si="6"/>
        <v>1</v>
      </c>
      <c r="J29" s="252">
        <f t="shared" si="6"/>
        <v>1</v>
      </c>
      <c r="K29" s="253">
        <f t="shared" si="6"/>
        <v>0</v>
      </c>
      <c r="L29" s="231">
        <f t="shared" si="3"/>
        <v>-631</v>
      </c>
      <c r="M29" s="232">
        <f t="shared" si="3"/>
        <v>-311</v>
      </c>
      <c r="N29" s="232">
        <f t="shared" si="3"/>
        <v>-320</v>
      </c>
      <c r="O29" s="252">
        <f t="shared" si="6"/>
        <v>9</v>
      </c>
      <c r="P29" s="252">
        <f t="shared" si="6"/>
        <v>3</v>
      </c>
      <c r="Q29" s="252">
        <f t="shared" si="6"/>
        <v>6</v>
      </c>
      <c r="R29" s="252">
        <f t="shared" si="6"/>
        <v>1</v>
      </c>
      <c r="S29" s="252">
        <f t="shared" si="6"/>
        <v>1</v>
      </c>
      <c r="T29" s="252">
        <f t="shared" si="6"/>
        <v>0</v>
      </c>
      <c r="U29" s="252">
        <f t="shared" si="6"/>
        <v>291</v>
      </c>
      <c r="V29" s="253">
        <f t="shared" si="6"/>
        <v>130</v>
      </c>
    </row>
    <row r="30" spans="1:22" ht="40" customHeight="1">
      <c r="A30" s="247" t="s">
        <v>313</v>
      </c>
      <c r="B30" s="254">
        <f t="shared" ref="B30:V30" si="7">B13+B14</f>
        <v>1410</v>
      </c>
      <c r="C30" s="255">
        <f t="shared" si="7"/>
        <v>721</v>
      </c>
      <c r="D30" s="255">
        <f t="shared" si="7"/>
        <v>689</v>
      </c>
      <c r="E30" s="255">
        <f t="shared" si="7"/>
        <v>3084</v>
      </c>
      <c r="F30" s="255">
        <f t="shared" si="7"/>
        <v>1519</v>
      </c>
      <c r="G30" s="255">
        <f t="shared" si="7"/>
        <v>1565</v>
      </c>
      <c r="H30" s="255">
        <f t="shared" si="7"/>
        <v>2</v>
      </c>
      <c r="I30" s="255">
        <f>I13+I14</f>
        <v>1</v>
      </c>
      <c r="J30" s="255">
        <f t="shared" si="7"/>
        <v>1</v>
      </c>
      <c r="K30" s="256">
        <f t="shared" si="7"/>
        <v>2</v>
      </c>
      <c r="L30" s="231">
        <f t="shared" si="3"/>
        <v>-1674</v>
      </c>
      <c r="M30" s="232">
        <f t="shared" si="3"/>
        <v>-798</v>
      </c>
      <c r="N30" s="232">
        <f t="shared" si="3"/>
        <v>-876</v>
      </c>
      <c r="O30" s="255">
        <f t="shared" si="7"/>
        <v>30</v>
      </c>
      <c r="P30" s="255">
        <f t="shared" si="7"/>
        <v>13</v>
      </c>
      <c r="Q30" s="255">
        <f t="shared" si="7"/>
        <v>17</v>
      </c>
      <c r="R30" s="255">
        <f t="shared" si="7"/>
        <v>8</v>
      </c>
      <c r="S30" s="255">
        <f t="shared" si="7"/>
        <v>6</v>
      </c>
      <c r="T30" s="255">
        <f t="shared" si="7"/>
        <v>2</v>
      </c>
      <c r="U30" s="255">
        <f t="shared" si="7"/>
        <v>823</v>
      </c>
      <c r="V30" s="256">
        <f t="shared" si="7"/>
        <v>338</v>
      </c>
    </row>
    <row r="31" spans="1:22" ht="40" customHeight="1">
      <c r="A31" s="247" t="s">
        <v>314</v>
      </c>
      <c r="B31" s="254">
        <f t="shared" ref="B31:V31" si="8">B10+B20</f>
        <v>819</v>
      </c>
      <c r="C31" s="255">
        <f t="shared" si="8"/>
        <v>424</v>
      </c>
      <c r="D31" s="255">
        <f t="shared" si="8"/>
        <v>395</v>
      </c>
      <c r="E31" s="255">
        <f t="shared" si="8"/>
        <v>2388</v>
      </c>
      <c r="F31" s="255">
        <f t="shared" si="8"/>
        <v>1201</v>
      </c>
      <c r="G31" s="255">
        <f t="shared" si="8"/>
        <v>1187</v>
      </c>
      <c r="H31" s="255">
        <f t="shared" si="8"/>
        <v>2</v>
      </c>
      <c r="I31" s="255">
        <f t="shared" si="8"/>
        <v>2</v>
      </c>
      <c r="J31" s="255">
        <f t="shared" si="8"/>
        <v>0</v>
      </c>
      <c r="K31" s="256">
        <f t="shared" si="8"/>
        <v>1</v>
      </c>
      <c r="L31" s="231">
        <f t="shared" si="3"/>
        <v>-1569</v>
      </c>
      <c r="M31" s="232">
        <f t="shared" si="3"/>
        <v>-777</v>
      </c>
      <c r="N31" s="232">
        <f t="shared" si="3"/>
        <v>-792</v>
      </c>
      <c r="O31" s="255">
        <f t="shared" si="8"/>
        <v>11</v>
      </c>
      <c r="P31" s="255">
        <f t="shared" si="8"/>
        <v>8</v>
      </c>
      <c r="Q31" s="255">
        <f t="shared" si="8"/>
        <v>3</v>
      </c>
      <c r="R31" s="255">
        <f t="shared" si="8"/>
        <v>3</v>
      </c>
      <c r="S31" s="255">
        <f t="shared" si="8"/>
        <v>2</v>
      </c>
      <c r="T31" s="255">
        <f t="shared" si="8"/>
        <v>1</v>
      </c>
      <c r="U31" s="255">
        <f t="shared" si="8"/>
        <v>436</v>
      </c>
      <c r="V31" s="256">
        <f t="shared" si="8"/>
        <v>192</v>
      </c>
    </row>
    <row r="32" spans="1:22" ht="40" customHeight="1">
      <c r="A32" s="247" t="s">
        <v>315</v>
      </c>
      <c r="B32" s="254">
        <f t="shared" ref="B32:V32" si="9">B9+B16+B19+B21+B22+B23</f>
        <v>4150</v>
      </c>
      <c r="C32" s="255">
        <f t="shared" si="9"/>
        <v>2114</v>
      </c>
      <c r="D32" s="255">
        <f t="shared" si="9"/>
        <v>2036</v>
      </c>
      <c r="E32" s="255">
        <f t="shared" si="9"/>
        <v>7637</v>
      </c>
      <c r="F32" s="255">
        <f t="shared" si="9"/>
        <v>3757</v>
      </c>
      <c r="G32" s="255">
        <f t="shared" si="9"/>
        <v>3880</v>
      </c>
      <c r="H32" s="255">
        <f t="shared" si="9"/>
        <v>4</v>
      </c>
      <c r="I32" s="255">
        <f t="shared" si="9"/>
        <v>2</v>
      </c>
      <c r="J32" s="255">
        <f t="shared" si="9"/>
        <v>2</v>
      </c>
      <c r="K32" s="256">
        <f t="shared" si="9"/>
        <v>1</v>
      </c>
      <c r="L32" s="231">
        <f t="shared" si="3"/>
        <v>-3487</v>
      </c>
      <c r="M32" s="232">
        <f t="shared" si="3"/>
        <v>-1643</v>
      </c>
      <c r="N32" s="232">
        <f t="shared" si="3"/>
        <v>-1844</v>
      </c>
      <c r="O32" s="255">
        <f t="shared" si="9"/>
        <v>98</v>
      </c>
      <c r="P32" s="255">
        <f t="shared" si="9"/>
        <v>46</v>
      </c>
      <c r="Q32" s="255">
        <f t="shared" si="9"/>
        <v>52</v>
      </c>
      <c r="R32" s="255">
        <f t="shared" si="9"/>
        <v>11</v>
      </c>
      <c r="S32" s="255">
        <f t="shared" si="9"/>
        <v>10</v>
      </c>
      <c r="T32" s="255">
        <f t="shared" si="9"/>
        <v>1</v>
      </c>
      <c r="U32" s="255">
        <f t="shared" si="9"/>
        <v>2398</v>
      </c>
      <c r="V32" s="256">
        <f t="shared" si="9"/>
        <v>933</v>
      </c>
    </row>
    <row r="33" spans="1:22" ht="40" customHeight="1">
      <c r="A33" s="247" t="s">
        <v>316</v>
      </c>
      <c r="B33" s="254">
        <f t="shared" ref="B33:V33" si="10">B12+B15+B18+B24+B25</f>
        <v>634</v>
      </c>
      <c r="C33" s="255">
        <f t="shared" si="10"/>
        <v>324</v>
      </c>
      <c r="D33" s="255">
        <f t="shared" si="10"/>
        <v>310</v>
      </c>
      <c r="E33" s="255">
        <f t="shared" si="10"/>
        <v>2435</v>
      </c>
      <c r="F33" s="255">
        <f t="shared" si="10"/>
        <v>1206</v>
      </c>
      <c r="G33" s="255">
        <f t="shared" si="10"/>
        <v>1229</v>
      </c>
      <c r="H33" s="255">
        <f t="shared" si="10"/>
        <v>0</v>
      </c>
      <c r="I33" s="255">
        <f t="shared" si="10"/>
        <v>0</v>
      </c>
      <c r="J33" s="255">
        <f t="shared" si="10"/>
        <v>0</v>
      </c>
      <c r="K33" s="256">
        <f t="shared" si="10"/>
        <v>0</v>
      </c>
      <c r="L33" s="231">
        <f t="shared" si="3"/>
        <v>-1801</v>
      </c>
      <c r="M33" s="232">
        <f t="shared" si="3"/>
        <v>-882</v>
      </c>
      <c r="N33" s="232">
        <f t="shared" si="3"/>
        <v>-919</v>
      </c>
      <c r="O33" s="255">
        <f t="shared" si="10"/>
        <v>19</v>
      </c>
      <c r="P33" s="255">
        <f t="shared" si="10"/>
        <v>7</v>
      </c>
      <c r="Q33" s="255">
        <f t="shared" si="10"/>
        <v>12</v>
      </c>
      <c r="R33" s="255">
        <f t="shared" si="10"/>
        <v>3</v>
      </c>
      <c r="S33" s="255">
        <f t="shared" si="10"/>
        <v>3</v>
      </c>
      <c r="T33" s="255">
        <f t="shared" si="10"/>
        <v>0</v>
      </c>
      <c r="U33" s="255">
        <f t="shared" si="10"/>
        <v>315</v>
      </c>
      <c r="V33" s="256">
        <f t="shared" si="10"/>
        <v>155</v>
      </c>
    </row>
    <row r="34" spans="1:22" ht="40" customHeight="1">
      <c r="A34" s="246" t="s">
        <v>317</v>
      </c>
      <c r="B34" s="257">
        <f t="shared" ref="B34:V34" si="11">B11+B26+B27+B28</f>
        <v>477</v>
      </c>
      <c r="C34" s="258">
        <f t="shared" si="11"/>
        <v>244</v>
      </c>
      <c r="D34" s="258">
        <f t="shared" si="11"/>
        <v>233</v>
      </c>
      <c r="E34" s="258">
        <f t="shared" si="11"/>
        <v>2074</v>
      </c>
      <c r="F34" s="258">
        <f t="shared" si="11"/>
        <v>992</v>
      </c>
      <c r="G34" s="258">
        <f t="shared" si="11"/>
        <v>1082</v>
      </c>
      <c r="H34" s="258">
        <f t="shared" si="11"/>
        <v>2</v>
      </c>
      <c r="I34" s="258">
        <f t="shared" si="11"/>
        <v>0</v>
      </c>
      <c r="J34" s="258">
        <f t="shared" si="11"/>
        <v>2</v>
      </c>
      <c r="K34" s="259">
        <f t="shared" si="11"/>
        <v>1</v>
      </c>
      <c r="L34" s="237">
        <f t="shared" si="3"/>
        <v>-1597</v>
      </c>
      <c r="M34" s="238">
        <f t="shared" si="3"/>
        <v>-748</v>
      </c>
      <c r="N34" s="238">
        <f t="shared" si="3"/>
        <v>-849</v>
      </c>
      <c r="O34" s="258">
        <f t="shared" si="11"/>
        <v>10</v>
      </c>
      <c r="P34" s="258">
        <f t="shared" si="11"/>
        <v>5</v>
      </c>
      <c r="Q34" s="258">
        <f t="shared" si="11"/>
        <v>5</v>
      </c>
      <c r="R34" s="258">
        <f t="shared" si="11"/>
        <v>0</v>
      </c>
      <c r="S34" s="258">
        <f t="shared" si="11"/>
        <v>0</v>
      </c>
      <c r="T34" s="258">
        <f t="shared" si="11"/>
        <v>0</v>
      </c>
      <c r="U34" s="258">
        <f t="shared" si="11"/>
        <v>308</v>
      </c>
      <c r="V34" s="259">
        <f t="shared" si="11"/>
        <v>133</v>
      </c>
    </row>
  </sheetData>
  <mergeCells count="27">
    <mergeCell ref="P4:P5"/>
    <mergeCell ref="Q4:Q5"/>
    <mergeCell ref="R4:R5"/>
    <mergeCell ref="S4:S5"/>
    <mergeCell ref="T4:T5"/>
    <mergeCell ref="H4:J4"/>
    <mergeCell ref="K4:K5"/>
    <mergeCell ref="L4:L5"/>
    <mergeCell ref="M4:M5"/>
    <mergeCell ref="N4:N5"/>
    <mergeCell ref="O4:O5"/>
    <mergeCell ref="B4:B5"/>
    <mergeCell ref="C4:C5"/>
    <mergeCell ref="D4:D5"/>
    <mergeCell ref="E4:E5"/>
    <mergeCell ref="F4:F5"/>
    <mergeCell ref="G4:G5"/>
    <mergeCell ref="U2:V2"/>
    <mergeCell ref="A3:A5"/>
    <mergeCell ref="B3:D3"/>
    <mergeCell ref="E3:G3"/>
    <mergeCell ref="H3:K3"/>
    <mergeCell ref="L3:N3"/>
    <mergeCell ref="O3:Q3"/>
    <mergeCell ref="R3:T3"/>
    <mergeCell ref="U3:U5"/>
    <mergeCell ref="V3:V5"/>
  </mergeCells>
  <phoneticPr fontId="3"/>
  <printOptions horizontalCentered="1"/>
  <pageMargins left="0.78740157480314965" right="0.78740157480314965" top="0.59055118110236227" bottom="0.59055118110236227" header="0" footer="0"/>
  <pageSetup paperSize="9" scale="61" fitToWidth="2" orientation="portrait" blackAndWhite="1" horizontalDpi="300" verticalDpi="300" r:id="rId1"/>
  <headerFooter alignWithMargins="0"/>
  <colBreaks count="1" manualBreakCount="1">
    <brk id="11" min="1" max="9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34FC6-1A8C-4E71-B5A1-4B8697FCCFA6}">
  <sheetPr>
    <tabColor theme="8" tint="0.59999389629810485"/>
  </sheetPr>
  <dimension ref="A1:O36"/>
  <sheetViews>
    <sheetView view="pageBreakPreview" zoomScale="75" zoomScaleNormal="75" zoomScaleSheetLayoutView="75" workbookViewId="0">
      <selection activeCell="A3" sqref="A3"/>
    </sheetView>
  </sheetViews>
  <sheetFormatPr defaultColWidth="8.08984375" defaultRowHeight="14.5"/>
  <cols>
    <col min="1" max="12" width="11.6328125" style="201" customWidth="1"/>
    <col min="13" max="13" width="8.08984375" style="201" customWidth="1"/>
    <col min="14" max="14" width="12.7265625" style="201" hidden="1" customWidth="1"/>
    <col min="15" max="15" width="21.26953125" style="201" hidden="1" customWidth="1"/>
    <col min="16" max="16384" width="8.08984375" style="201"/>
  </cols>
  <sheetData>
    <row r="1" spans="1:15" ht="0.75" customHeight="1"/>
    <row r="2" spans="1:15" ht="0.75" customHeight="1"/>
    <row r="3" spans="1:15" ht="21.5">
      <c r="A3" s="202" t="s">
        <v>318</v>
      </c>
      <c r="B3" s="203"/>
      <c r="C3" s="203"/>
      <c r="E3" s="203"/>
      <c r="F3" s="204"/>
      <c r="K3" s="260"/>
      <c r="L3" s="261" t="s">
        <v>319</v>
      </c>
      <c r="M3" s="261"/>
    </row>
    <row r="4" spans="1:15" s="217" customFormat="1" ht="20.149999999999999" customHeight="1">
      <c r="A4" s="206" t="s">
        <v>272</v>
      </c>
      <c r="B4" s="262" t="s">
        <v>320</v>
      </c>
      <c r="C4" s="262" t="s">
        <v>321</v>
      </c>
      <c r="D4" s="262" t="s">
        <v>322</v>
      </c>
      <c r="E4" s="263" t="s">
        <v>323</v>
      </c>
      <c r="F4" s="264" t="s">
        <v>324</v>
      </c>
      <c r="G4" s="265" t="s">
        <v>325</v>
      </c>
      <c r="H4" s="266"/>
      <c r="I4" s="267"/>
      <c r="J4" s="264" t="s">
        <v>326</v>
      </c>
      <c r="K4" s="264" t="s">
        <v>327</v>
      </c>
      <c r="L4" s="264" t="s">
        <v>328</v>
      </c>
    </row>
    <row r="5" spans="1:15" s="217" customFormat="1" ht="20.149999999999999" customHeight="1">
      <c r="A5" s="218"/>
      <c r="B5" s="268"/>
      <c r="C5" s="268"/>
      <c r="D5" s="268"/>
      <c r="E5" s="269"/>
      <c r="F5" s="270"/>
      <c r="G5" s="271" t="s">
        <v>281</v>
      </c>
      <c r="H5" s="271" t="s">
        <v>286</v>
      </c>
      <c r="I5" s="271" t="s">
        <v>287</v>
      </c>
      <c r="J5" s="272"/>
      <c r="K5" s="273"/>
      <c r="L5" s="273"/>
      <c r="N5" s="274" t="s">
        <v>329</v>
      </c>
    </row>
    <row r="6" spans="1:15" s="233" customFormat="1" ht="40" customHeight="1">
      <c r="A6" s="245" t="s">
        <v>281</v>
      </c>
      <c r="B6" s="275">
        <f>ROUND('５表'!B6/'６表'!$N6*1000,1)</f>
        <v>6.1</v>
      </c>
      <c r="C6" s="276">
        <f>ROUND('５表'!E6/'６表'!$N6*1000,1)</f>
        <v>14.3</v>
      </c>
      <c r="D6" s="276">
        <f>ROUND('５表'!L6/'６表'!$N6*1000,1)</f>
        <v>-8.1999999999999993</v>
      </c>
      <c r="E6" s="276">
        <f>ROUND('５表'!H6/'５表'!$B6*1000,1)</f>
        <v>1.5</v>
      </c>
      <c r="F6" s="276">
        <f>ROUND('５表'!K6/'５表'!$B6*1000,1)</f>
        <v>0.6</v>
      </c>
      <c r="G6" s="276">
        <f>ROUND('５表'!O6/('５表'!$B6+'５表'!$O6)*1000,1)</f>
        <v>21.6</v>
      </c>
      <c r="H6" s="276">
        <f>ROUND('５表'!P6/('５表'!$B6+'５表'!$O6)*1000,1)</f>
        <v>10</v>
      </c>
      <c r="I6" s="276">
        <f>ROUND('５表'!Q6/('５表'!$B6+'５表'!$O6)*1000,1)</f>
        <v>11.6</v>
      </c>
      <c r="J6" s="276">
        <f>ROUND('５表'!R6/('５表'!$B6+'５表'!$O6)*1000,1)</f>
        <v>3.2</v>
      </c>
      <c r="K6" s="276">
        <f>ROUND('５表'!U6/'６表'!$N6*1000,1)</f>
        <v>3.5</v>
      </c>
      <c r="L6" s="277">
        <f>ROUND('５表'!V6/'６表'!$N6*1000,2)</f>
        <v>1.44</v>
      </c>
      <c r="N6" s="278">
        <v>1309000</v>
      </c>
      <c r="O6" s="279" t="s">
        <v>330</v>
      </c>
    </row>
    <row r="7" spans="1:15" s="233" customFormat="1" ht="40" customHeight="1">
      <c r="A7" s="247" t="s">
        <v>290</v>
      </c>
      <c r="B7" s="280">
        <f>ROUND('５表'!B7/'６表'!$N7*1000,1)</f>
        <v>6.2</v>
      </c>
      <c r="C7" s="281">
        <f>ROUND('５表'!E7/'６表'!$N7*1000,1)</f>
        <v>13.8</v>
      </c>
      <c r="D7" s="281">
        <f>ROUND('５表'!L7/'６表'!$N7*1000,1)</f>
        <v>-7.6</v>
      </c>
      <c r="E7" s="281">
        <f>ROUND('５表'!H7/'５表'!$B7*1000,1)</f>
        <v>1.5</v>
      </c>
      <c r="F7" s="281">
        <f>ROUND('５表'!K7/'５表'!$B7*1000,1)</f>
        <v>0.7</v>
      </c>
      <c r="G7" s="281">
        <f>ROUND('５表'!O7/('５表'!$B7+'５表'!$O7)*1000,1)</f>
        <v>20.7</v>
      </c>
      <c r="H7" s="281">
        <f>ROUND('５表'!P7/('５表'!$B7+'５表'!$O7)*1000,1)</f>
        <v>9.8000000000000007</v>
      </c>
      <c r="I7" s="281">
        <f>ROUND('５表'!Q7/('５表'!$B7+'５表'!$O7)*1000,1)</f>
        <v>10.9</v>
      </c>
      <c r="J7" s="281">
        <f>ROUND('５表'!R7/('５表'!$B7+'５表'!$O7)*1000,1)</f>
        <v>3.3</v>
      </c>
      <c r="K7" s="281">
        <f>ROUND('５表'!U7/'６表'!$N7*1000,1)</f>
        <v>3.5</v>
      </c>
      <c r="L7" s="282">
        <f>ROUND('５表'!V7/'６表'!$N7*1000,2)</f>
        <v>1.45</v>
      </c>
      <c r="N7" s="283">
        <v>1202031</v>
      </c>
      <c r="O7" s="284" t="s">
        <v>331</v>
      </c>
    </row>
    <row r="8" spans="1:15" s="233" customFormat="1" ht="40" customHeight="1">
      <c r="A8" s="246" t="s">
        <v>291</v>
      </c>
      <c r="B8" s="285">
        <f>ROUND('５表'!B8/'６表'!$N8*1000,1)</f>
        <v>4.7</v>
      </c>
      <c r="C8" s="286">
        <f>ROUND('５表'!E8/'６表'!$N8*1000,1)</f>
        <v>18.100000000000001</v>
      </c>
      <c r="D8" s="286">
        <f>ROUND('５表'!L8/'６表'!$N8*1000,1)</f>
        <v>-13.5</v>
      </c>
      <c r="E8" s="286">
        <f>ROUND('５表'!H8/'５表'!$B8*1000,1)</f>
        <v>1.8</v>
      </c>
      <c r="F8" s="286">
        <f>ROUND('５表'!K8/'５表'!$B8*1000,1)</f>
        <v>0</v>
      </c>
      <c r="G8" s="286">
        <f>ROUND('５表'!O8/('５表'!$B8+'５表'!$O8)*1000,1)</f>
        <v>33.200000000000003</v>
      </c>
      <c r="H8" s="286">
        <f>ROUND('５表'!P8/('５表'!$B8+'５表'!$O8)*1000,1)</f>
        <v>12.2</v>
      </c>
      <c r="I8" s="286">
        <f>ROUND('５表'!Q8/('５表'!$B8+'５表'!$O8)*1000,1)</f>
        <v>20.9</v>
      </c>
      <c r="J8" s="286">
        <f>ROUND('５表'!R8/('５表'!$B8+'５表'!$O8)*1000,1)</f>
        <v>1.7</v>
      </c>
      <c r="K8" s="286">
        <f>ROUND('５表'!U8/'６表'!$N8*1000,1)</f>
        <v>2.7</v>
      </c>
      <c r="L8" s="287">
        <f>ROUND('５表'!V8/'６表'!$N8*1000,2)</f>
        <v>1.1399999999999999</v>
      </c>
      <c r="N8" s="288">
        <v>118751</v>
      </c>
      <c r="O8" s="289" t="s">
        <v>332</v>
      </c>
    </row>
    <row r="9" spans="1:15" s="233" customFormat="1" ht="40" customHeight="1">
      <c r="A9" s="247" t="s">
        <v>292</v>
      </c>
      <c r="B9" s="280">
        <f>ROUND('５表'!B9/'６表'!$N9*1000,1)</f>
        <v>6.8</v>
      </c>
      <c r="C9" s="281">
        <f>ROUND('５表'!E9/'６表'!$N9*1000,1)</f>
        <v>11.5</v>
      </c>
      <c r="D9" s="281">
        <f>ROUND('５表'!L9/'６表'!$N9*1000,1)</f>
        <v>-4.7</v>
      </c>
      <c r="E9" s="281">
        <f>ROUND('５表'!H9/'５表'!$B9*1000,1)</f>
        <v>0.9</v>
      </c>
      <c r="F9" s="281">
        <f>ROUND('５表'!K9/'５表'!$B9*1000,1)</f>
        <v>0.3</v>
      </c>
      <c r="G9" s="281">
        <f>ROUND('５表'!O9/('５表'!$B9+'５表'!$O9)*1000,1)</f>
        <v>22.1</v>
      </c>
      <c r="H9" s="281">
        <f>ROUND('５表'!P9/('５表'!$B9+'５表'!$O9)*1000,1)</f>
        <v>10.199999999999999</v>
      </c>
      <c r="I9" s="281">
        <f>ROUND('５表'!Q9/('５表'!$B9+'５表'!$O9)*1000,1)</f>
        <v>11.9</v>
      </c>
      <c r="J9" s="281">
        <f>ROUND('５表'!R9/('５表'!$B9+'５表'!$O9)*1000,1)</f>
        <v>3.1</v>
      </c>
      <c r="K9" s="281">
        <f>ROUND('５表'!U9/'６表'!$N9*1000,1)</f>
        <v>4</v>
      </c>
      <c r="L9" s="282">
        <f>ROUND('５表'!V9/'６表'!$N9*1000,2)</f>
        <v>1.49</v>
      </c>
      <c r="N9" s="288">
        <v>509216</v>
      </c>
    </row>
    <row r="10" spans="1:15" s="233" customFormat="1" ht="40" customHeight="1">
      <c r="A10" s="247" t="s">
        <v>333</v>
      </c>
      <c r="B10" s="280">
        <f>ROUND('５表'!B10/'６表'!$N10*1000,1)</f>
        <v>5.4</v>
      </c>
      <c r="C10" s="281">
        <f>ROUND('５表'!E10/'６表'!$N10*1000,1)</f>
        <v>15.2</v>
      </c>
      <c r="D10" s="281">
        <f>ROUND('５表'!L10/'６表'!$N10*1000,1)</f>
        <v>-9.8000000000000007</v>
      </c>
      <c r="E10" s="281">
        <f>ROUND('５表'!H10/'５表'!$B10*1000,1)</f>
        <v>2.5</v>
      </c>
      <c r="F10" s="281">
        <f>ROUND('５表'!K10/'５表'!$B10*1000,1)</f>
        <v>1.2</v>
      </c>
      <c r="G10" s="281">
        <f>ROUND('５表'!O10/('５表'!$B10+'５表'!$O10)*1000,1)</f>
        <v>13.5</v>
      </c>
      <c r="H10" s="281">
        <f>ROUND('５表'!P10/('５表'!$B10+'５表'!$O10)*1000,1)</f>
        <v>9.8000000000000007</v>
      </c>
      <c r="I10" s="281">
        <f>ROUND('５表'!Q10/('５表'!$B10+'５表'!$O10)*1000,1)</f>
        <v>3.7</v>
      </c>
      <c r="J10" s="281">
        <f>ROUND('５表'!R10/('５表'!$B10+'５表'!$O10)*1000,1)</f>
        <v>3.7</v>
      </c>
      <c r="K10" s="281">
        <f>ROUND('５表'!U10/'６表'!$N10*1000,1)</f>
        <v>2.9</v>
      </c>
      <c r="L10" s="282">
        <f>ROUND('５表'!V10/'６表'!$N10*1000,2)</f>
        <v>1.26</v>
      </c>
      <c r="N10" s="288">
        <v>149139</v>
      </c>
    </row>
    <row r="11" spans="1:15" s="233" customFormat="1" ht="40" customHeight="1">
      <c r="A11" s="247" t="s">
        <v>294</v>
      </c>
      <c r="B11" s="280">
        <f>ROUND('５表'!B11/'６表'!$N11*1000,1)</f>
        <v>5</v>
      </c>
      <c r="C11" s="281">
        <f>ROUND('５表'!E11/'６表'!$N11*1000,1)</f>
        <v>20</v>
      </c>
      <c r="D11" s="281">
        <f>ROUND('５表'!L11/'６表'!$N11*1000,1)</f>
        <v>-15</v>
      </c>
      <c r="E11" s="281">
        <f>ROUND('５表'!H11/'５表'!$B11*1000,1)</f>
        <v>5.7</v>
      </c>
      <c r="F11" s="281">
        <f>ROUND('５表'!K11/'５表'!$B11*1000,1)</f>
        <v>2.9</v>
      </c>
      <c r="G11" s="281">
        <f>ROUND('５表'!O11/('５表'!$B11+'５表'!$O11)*1000,1)</f>
        <v>19.7</v>
      </c>
      <c r="H11" s="281">
        <f>ROUND('５表'!P11/('５表'!$B11+'５表'!$O11)*1000,1)</f>
        <v>11.2</v>
      </c>
      <c r="I11" s="281">
        <f>ROUND('５表'!Q11/('５表'!$B11+'５表'!$O11)*1000,1)</f>
        <v>8.4</v>
      </c>
      <c r="J11" s="281">
        <f>ROUND('５表'!R11/('５表'!$B11+'５表'!$O11)*1000,1)</f>
        <v>0</v>
      </c>
      <c r="K11" s="281">
        <f>ROUND('５表'!U11/'６表'!$N11*1000,1)</f>
        <v>3.3</v>
      </c>
      <c r="L11" s="282">
        <f>ROUND('５表'!V11/'６表'!$N11*1000,2)</f>
        <v>1.37</v>
      </c>
      <c r="N11" s="288">
        <v>69165</v>
      </c>
    </row>
    <row r="12" spans="1:15" s="233" customFormat="1" ht="40" customHeight="1">
      <c r="A12" s="247" t="s">
        <v>295</v>
      </c>
      <c r="B12" s="280">
        <f>ROUND('５表'!B12/'６表'!$N12*1000,1)</f>
        <v>4.3</v>
      </c>
      <c r="C12" s="281">
        <f>ROUND('５表'!E12/'６表'!$N12*1000,1)</f>
        <v>18.100000000000001</v>
      </c>
      <c r="D12" s="281">
        <f>ROUND('５表'!L12/'６表'!$N12*1000,1)</f>
        <v>-13.8</v>
      </c>
      <c r="E12" s="281">
        <f>ROUND('５表'!H12/'５表'!$B12*1000,1)</f>
        <v>0</v>
      </c>
      <c r="F12" s="281">
        <f>ROUND('５表'!K12/'５表'!$B12*1000,1)</f>
        <v>0</v>
      </c>
      <c r="G12" s="281">
        <f>ROUND('５表'!O12/('５表'!$B12+'５表'!$O12)*1000,1)</f>
        <v>21.6</v>
      </c>
      <c r="H12" s="281">
        <f>ROUND('５表'!P12/('５表'!$B12+'５表'!$O12)*1000,1)</f>
        <v>14.4</v>
      </c>
      <c r="I12" s="281">
        <f>ROUND('５表'!Q12/('５表'!$B12+'５表'!$O12)*1000,1)</f>
        <v>7.2</v>
      </c>
      <c r="J12" s="281">
        <f>ROUND('５表'!R12/('５表'!$B12+'５表'!$O12)*1000,1)</f>
        <v>14.4</v>
      </c>
      <c r="K12" s="281">
        <f>ROUND('５表'!U12/'６表'!$N12*1000,1)</f>
        <v>2.5</v>
      </c>
      <c r="L12" s="282">
        <f>ROUND('５表'!V12/'６表'!$N12*1000,2)</f>
        <v>1.28</v>
      </c>
      <c r="N12" s="288">
        <v>31302</v>
      </c>
    </row>
    <row r="13" spans="1:15" s="233" customFormat="1" ht="40" customHeight="1">
      <c r="A13" s="247" t="s">
        <v>296</v>
      </c>
      <c r="B13" s="280">
        <f>ROUND('５表'!B13/'６表'!$N13*1000,1)</f>
        <v>6.7</v>
      </c>
      <c r="C13" s="281">
        <f>ROUND('５表'!E13/'６表'!$N13*1000,1)</f>
        <v>14.3</v>
      </c>
      <c r="D13" s="281">
        <f>ROUND('５表'!L13/'６表'!$N13*1000,1)</f>
        <v>-7.7</v>
      </c>
      <c r="E13" s="281">
        <f>ROUND('５表'!H13/'５表'!$B13*1000,1)</f>
        <v>1.3</v>
      </c>
      <c r="F13" s="281">
        <f>ROUND('５表'!K13/'５表'!$B13*1000,1)</f>
        <v>1.3</v>
      </c>
      <c r="G13" s="281">
        <f>ROUND('５表'!O13/('５表'!$B13+'５表'!$O13)*1000,1)</f>
        <v>19.3</v>
      </c>
      <c r="H13" s="281">
        <f>ROUND('５表'!P13/('５表'!$B13+'５表'!$O13)*1000,1)</f>
        <v>7.7</v>
      </c>
      <c r="I13" s="281">
        <f>ROUND('５表'!Q13/('５表'!$B13+'５表'!$O13)*1000,1)</f>
        <v>11.6</v>
      </c>
      <c r="J13" s="281">
        <f>ROUND('５表'!R13/('５表'!$B13+'５表'!$O13)*1000,1)</f>
        <v>5.0999999999999996</v>
      </c>
      <c r="K13" s="281">
        <f>ROUND('５表'!U13/'６表'!$N13*1000,1)</f>
        <v>4.2</v>
      </c>
      <c r="L13" s="282">
        <f>ROUND('５表'!V13/'６表'!$N13*1000,2)</f>
        <v>1.59</v>
      </c>
      <c r="N13" s="288">
        <v>114721</v>
      </c>
    </row>
    <row r="14" spans="1:15" s="233" customFormat="1" ht="40" customHeight="1">
      <c r="A14" s="247" t="s">
        <v>297</v>
      </c>
      <c r="B14" s="280">
        <f>ROUND('５表'!B14/'６表'!$N14*1000,1)</f>
        <v>6.2</v>
      </c>
      <c r="C14" s="281">
        <f>ROUND('５表'!E14/'６表'!$N14*1000,1)</f>
        <v>13.9</v>
      </c>
      <c r="D14" s="281">
        <f>ROUND('５表'!L14/'６表'!$N14*1000,1)</f>
        <v>-7.7</v>
      </c>
      <c r="E14" s="281">
        <f>ROUND('５表'!H14/'５表'!$B14*1000,1)</f>
        <v>1.5</v>
      </c>
      <c r="F14" s="281">
        <f>ROUND('５表'!K14/'５表'!$B14*1000,1)</f>
        <v>1.5</v>
      </c>
      <c r="G14" s="281">
        <f>ROUND('５表'!O14/('５表'!$B14+'５表'!$O14)*1000,1)</f>
        <v>22.7</v>
      </c>
      <c r="H14" s="281">
        <f>ROUND('５表'!P14/('５表'!$B14+'５表'!$O14)*1000,1)</f>
        <v>10.6</v>
      </c>
      <c r="I14" s="281">
        <f>ROUND('５表'!Q14/('５表'!$B14+'５表'!$O14)*1000,1)</f>
        <v>12.1</v>
      </c>
      <c r="J14" s="281">
        <f>ROUND('５表'!R14/('５表'!$B14+'５表'!$O14)*1000,1)</f>
        <v>6.1</v>
      </c>
      <c r="K14" s="281">
        <f>ROUND('５表'!U14/'６表'!$N14*1000,1)</f>
        <v>3.3</v>
      </c>
      <c r="L14" s="282">
        <f>ROUND('５表'!V14/'６表'!$N14*1000,2)</f>
        <v>1.5</v>
      </c>
      <c r="N14" s="288">
        <v>103713</v>
      </c>
    </row>
    <row r="15" spans="1:15" s="233" customFormat="1" ht="40" customHeight="1">
      <c r="A15" s="247" t="s">
        <v>298</v>
      </c>
      <c r="B15" s="280">
        <f>ROUND('５表'!B15/'６表'!$N15*1000,1)</f>
        <v>6</v>
      </c>
      <c r="C15" s="281">
        <f>ROUND('５表'!E15/'６表'!$N15*1000,1)</f>
        <v>17.5</v>
      </c>
      <c r="D15" s="281">
        <f>ROUND('５表'!L15/'６表'!$N15*1000,1)</f>
        <v>-11.5</v>
      </c>
      <c r="E15" s="281">
        <f>ROUND('５表'!H15/'５表'!$B15*1000,1)</f>
        <v>0</v>
      </c>
      <c r="F15" s="281">
        <f>ROUND('５表'!K15/'５表'!$B15*1000,1)</f>
        <v>0</v>
      </c>
      <c r="G15" s="281">
        <f>ROUND('５表'!O15/('５表'!$B15+'５表'!$O15)*1000,1)</f>
        <v>24.6</v>
      </c>
      <c r="H15" s="281">
        <f>ROUND('５表'!P15/('５表'!$B15+'５表'!$O15)*1000,1)</f>
        <v>4.0999999999999996</v>
      </c>
      <c r="I15" s="281">
        <f>ROUND('５表'!Q15/('５表'!$B15+'５表'!$O15)*1000,1)</f>
        <v>20.5</v>
      </c>
      <c r="J15" s="281">
        <f>ROUND('５表'!R15/('５表'!$B15+'５表'!$O15)*1000,1)</f>
        <v>0</v>
      </c>
      <c r="K15" s="281">
        <f>ROUND('５表'!U15/'６表'!$N15*1000,1)</f>
        <v>2.5</v>
      </c>
      <c r="L15" s="282">
        <f>ROUND('５表'!V15/'６表'!$N15*1000,2)</f>
        <v>1.43</v>
      </c>
      <c r="N15" s="288">
        <v>39897</v>
      </c>
    </row>
    <row r="16" spans="1:15" s="233" customFormat="1" ht="40" customHeight="1">
      <c r="A16" s="247" t="s">
        <v>299</v>
      </c>
      <c r="B16" s="280">
        <f>ROUND('５表'!B16/'６表'!$N16*1000,1)</f>
        <v>5.0999999999999996</v>
      </c>
      <c r="C16" s="281">
        <f>ROUND('５表'!E16/'６表'!$N16*1000,1)</f>
        <v>14</v>
      </c>
      <c r="D16" s="281">
        <f>ROUND('５表'!L16/'６表'!$N16*1000,1)</f>
        <v>-8.9</v>
      </c>
      <c r="E16" s="281">
        <f>ROUND('５表'!H16/'５表'!$B16*1000,1)</f>
        <v>0</v>
      </c>
      <c r="F16" s="281">
        <f>ROUND('５表'!K16/'５表'!$B16*1000,1)</f>
        <v>0</v>
      </c>
      <c r="G16" s="281">
        <f>ROUND('５表'!O16/('５表'!$B16+'５表'!$O16)*1000,1)</f>
        <v>27.3</v>
      </c>
      <c r="H16" s="281">
        <f>ROUND('５表'!P16/('５表'!$B16+'５表'!$O16)*1000,1)</f>
        <v>16.399999999999999</v>
      </c>
      <c r="I16" s="281">
        <f>ROUND('５表'!Q16/('５表'!$B16+'５表'!$O16)*1000,1)</f>
        <v>10.9</v>
      </c>
      <c r="J16" s="281">
        <f>ROUND('５表'!R16/('５表'!$B16+'５表'!$O16)*1000,1)</f>
        <v>0</v>
      </c>
      <c r="K16" s="281">
        <f>ROUND('５表'!U16/'６表'!$N16*1000,1)</f>
        <v>2.2999999999999998</v>
      </c>
      <c r="L16" s="282">
        <f>ROUND('５表'!V16/'６表'!$N16*1000,2)</f>
        <v>1.58</v>
      </c>
      <c r="N16" s="288">
        <v>34752</v>
      </c>
    </row>
    <row r="17" spans="1:15" s="233" customFormat="1" ht="40" customHeight="1">
      <c r="A17" s="247" t="s">
        <v>300</v>
      </c>
      <c r="B17" s="280">
        <f>ROUND('５表'!B17/'６表'!$N17*1000,1)</f>
        <v>6.4</v>
      </c>
      <c r="C17" s="281">
        <f>ROUND('５表'!E17/'６表'!$N17*1000,1)</f>
        <v>14.1</v>
      </c>
      <c r="D17" s="281">
        <f>ROUND('５表'!L17/'６表'!$N17*1000,1)</f>
        <v>-7.7</v>
      </c>
      <c r="E17" s="281">
        <f>ROUND('５表'!H17/'５表'!$B17*1000,1)</f>
        <v>3.8</v>
      </c>
      <c r="F17" s="281">
        <f>ROUND('５表'!K17/'５表'!$B17*1000,1)</f>
        <v>0</v>
      </c>
      <c r="G17" s="281">
        <f>ROUND('５表'!O17/('５表'!$B17+'５表'!$O17)*1000,1)</f>
        <v>17</v>
      </c>
      <c r="H17" s="281">
        <f>ROUND('５表'!P17/('５表'!$B17+'５表'!$O17)*1000,1)</f>
        <v>5.7</v>
      </c>
      <c r="I17" s="281">
        <f>ROUND('５表'!Q17/('５表'!$B17+'５表'!$O17)*1000,1)</f>
        <v>11.3</v>
      </c>
      <c r="J17" s="281">
        <f>ROUND('５表'!R17/('５表'!$B17+'５表'!$O17)*1000,1)</f>
        <v>1.9</v>
      </c>
      <c r="K17" s="281">
        <f>ROUND('５表'!U17/'６表'!$N17*1000,1)</f>
        <v>3.6</v>
      </c>
      <c r="L17" s="282">
        <f>ROUND('５表'!V17/'６表'!$N17*1000,2)</f>
        <v>1.59</v>
      </c>
      <c r="N17" s="288">
        <v>81642</v>
      </c>
    </row>
    <row r="18" spans="1:15" s="233" customFormat="1" ht="40" customHeight="1">
      <c r="A18" s="247" t="s">
        <v>301</v>
      </c>
      <c r="B18" s="280">
        <f>ROUND('５表'!B18/'６表'!$N18*1000,1)</f>
        <v>4.7</v>
      </c>
      <c r="C18" s="281">
        <f>ROUND('５表'!E18/'６表'!$N18*1000,1)</f>
        <v>19.7</v>
      </c>
      <c r="D18" s="281">
        <f>ROUND('５表'!L18/'６表'!$N18*1000,1)</f>
        <v>-15</v>
      </c>
      <c r="E18" s="281">
        <f>ROUND('５表'!H18/'５表'!$B18*1000,1)</f>
        <v>0</v>
      </c>
      <c r="F18" s="281">
        <f>ROUND('５表'!K18/'５表'!$B18*1000,1)</f>
        <v>0</v>
      </c>
      <c r="G18" s="281">
        <f>ROUND('５表'!O18/('５表'!$B18+'５表'!$O18)*1000,1)</f>
        <v>18.100000000000001</v>
      </c>
      <c r="H18" s="281">
        <f>ROUND('５表'!P18/('５表'!$B18+'５表'!$O18)*1000,1)</f>
        <v>6</v>
      </c>
      <c r="I18" s="281">
        <f>ROUND('５表'!Q18/('５表'!$B18+'５表'!$O18)*1000,1)</f>
        <v>12</v>
      </c>
      <c r="J18" s="281">
        <f>ROUND('５表'!R18/('５表'!$B18+'５表'!$O18)*1000,1)</f>
        <v>0</v>
      </c>
      <c r="K18" s="281">
        <f>ROUND('５表'!U18/'６表'!$N18*1000,1)</f>
        <v>2.4</v>
      </c>
      <c r="L18" s="282">
        <f>ROUND('５表'!V18/'６表'!$N18*1000,2)</f>
        <v>1.07</v>
      </c>
      <c r="N18" s="288">
        <v>34735</v>
      </c>
    </row>
    <row r="19" spans="1:15" s="233" customFormat="1" ht="40" customHeight="1">
      <c r="A19" s="247" t="s">
        <v>302</v>
      </c>
      <c r="B19" s="280">
        <f>ROUND('５表'!B19/'６表'!$N19*1000,1)</f>
        <v>5.9</v>
      </c>
      <c r="C19" s="281">
        <f>ROUND('５表'!E19/'６表'!$N19*1000,1)</f>
        <v>12.5</v>
      </c>
      <c r="D19" s="281">
        <f>ROUND('５表'!L19/'６表'!$N19*1000,1)</f>
        <v>-6.5</v>
      </c>
      <c r="E19" s="281">
        <f>ROUND('５表'!H19/'５表'!$B19*1000,1)</f>
        <v>0</v>
      </c>
      <c r="F19" s="281">
        <f>ROUND('５表'!K19/'５表'!$B19*1000,1)</f>
        <v>0</v>
      </c>
      <c r="G19" s="281">
        <f>ROUND('５表'!O19/('５表'!$B19+'５表'!$O19)*1000,1)</f>
        <v>29.1</v>
      </c>
      <c r="H19" s="281">
        <f>ROUND('５表'!P19/('５表'!$B19+'５表'!$O19)*1000,1)</f>
        <v>19.399999999999999</v>
      </c>
      <c r="I19" s="281">
        <f>ROUND('５表'!Q19/('５表'!$B19+'５表'!$O19)*1000,1)</f>
        <v>9.6999999999999993</v>
      </c>
      <c r="J19" s="281">
        <f>ROUND('５表'!R19/('５表'!$B19+'５表'!$O19)*1000,1)</f>
        <v>0</v>
      </c>
      <c r="K19" s="281">
        <f>ROUND('５表'!U19/'６表'!$N19*1000,1)</f>
        <v>2.8</v>
      </c>
      <c r="L19" s="282">
        <f>ROUND('５表'!V19/'６表'!$N19*1000,2)</f>
        <v>1.45</v>
      </c>
      <c r="N19" s="288">
        <v>33749</v>
      </c>
    </row>
    <row r="20" spans="1:15" s="233" customFormat="1" ht="40" customHeight="1">
      <c r="A20" s="244" t="s">
        <v>303</v>
      </c>
      <c r="B20" s="290">
        <f>ROUND('５表'!B20/'６表'!$N20*1000,1)</f>
        <v>2.5</v>
      </c>
      <c r="C20" s="291">
        <f>ROUND('５表'!E20/'６表'!$N20*1000,1)</f>
        <v>19.399999999999999</v>
      </c>
      <c r="D20" s="291">
        <f>ROUND('５表'!L20/'６表'!$N20*1000,1)</f>
        <v>-16.899999999999999</v>
      </c>
      <c r="E20" s="291">
        <f>ROUND('５表'!H20/'５表'!$B20*1000,1)</f>
        <v>0</v>
      </c>
      <c r="F20" s="291">
        <f>ROUND('５表'!K20/'５表'!$B20*1000,1)</f>
        <v>0</v>
      </c>
      <c r="G20" s="291">
        <f>ROUND('５表'!O20/('５表'!$B20+'５表'!$O20)*1000,1)</f>
        <v>0</v>
      </c>
      <c r="H20" s="291">
        <f>ROUND('５表'!P20/('５表'!$B20+'５表'!$O20)*1000,1)</f>
        <v>0</v>
      </c>
      <c r="I20" s="291">
        <f>ROUND('５表'!Q20/('５表'!$B20+'５表'!$O20)*1000,1)</f>
        <v>0</v>
      </c>
      <c r="J20" s="291">
        <f>ROUND('５表'!R20/('５表'!$B20+'５表'!$O20)*1000,1)</f>
        <v>0</v>
      </c>
      <c r="K20" s="291">
        <f>ROUND('５表'!U20/'６表'!$N20*1000,1)</f>
        <v>1.6</v>
      </c>
      <c r="L20" s="292">
        <f>ROUND('５表'!V20/'６表'!$N20*1000,2)</f>
        <v>0.63</v>
      </c>
      <c r="N20" s="288">
        <v>6388</v>
      </c>
    </row>
    <row r="21" spans="1:15" s="233" customFormat="1" ht="40" customHeight="1">
      <c r="A21" s="244" t="s">
        <v>304</v>
      </c>
      <c r="B21" s="290">
        <f>ROUND('５表'!B21/'６表'!$N21*1000,1)</f>
        <v>3.5</v>
      </c>
      <c r="C21" s="291">
        <f>ROUND('５表'!E21/'６表'!$N21*1000,1)</f>
        <v>32.299999999999997</v>
      </c>
      <c r="D21" s="291">
        <f>ROUND('５表'!L21/'６表'!$N21*1000,1)</f>
        <v>-28.8</v>
      </c>
      <c r="E21" s="291">
        <f>ROUND('５表'!H21/'５表'!$B21*1000,1)</f>
        <v>0</v>
      </c>
      <c r="F21" s="291">
        <f>ROUND('５表'!K21/'５表'!$B21*1000,1)</f>
        <v>0</v>
      </c>
      <c r="G21" s="291">
        <f>ROUND('５表'!O21/('５表'!$B21+'５表'!$O21)*1000,1)</f>
        <v>0</v>
      </c>
      <c r="H21" s="291">
        <f>ROUND('５表'!P21/('５表'!$B21+'５表'!$O21)*1000,1)</f>
        <v>0</v>
      </c>
      <c r="I21" s="291">
        <f>ROUND('５表'!Q21/('５表'!$B21+'５表'!$O21)*1000,1)</f>
        <v>0</v>
      </c>
      <c r="J21" s="291">
        <f>ROUND('５表'!R21/('５表'!$B21+'５表'!$O21)*1000,1)</f>
        <v>0</v>
      </c>
      <c r="K21" s="291">
        <f>ROUND('５表'!U21/'６表'!$N21*1000,1)</f>
        <v>2.7</v>
      </c>
      <c r="L21" s="292">
        <f>ROUND('５表'!V21/'６表'!$N21*1000,2)</f>
        <v>1.4</v>
      </c>
      <c r="N21" s="288">
        <v>7148</v>
      </c>
    </row>
    <row r="22" spans="1:15" s="233" customFormat="1" ht="40" customHeight="1">
      <c r="A22" s="247" t="s">
        <v>305</v>
      </c>
      <c r="B22" s="280">
        <f>ROUND('５表'!B22/'６表'!$N22*1000,1)</f>
        <v>6.5</v>
      </c>
      <c r="C22" s="281">
        <f>ROUND('５表'!E22/'６表'!$N22*1000,1)</f>
        <v>12.8</v>
      </c>
      <c r="D22" s="281">
        <f>ROUND('５表'!L22/'６表'!$N22*1000,1)</f>
        <v>-6.3</v>
      </c>
      <c r="E22" s="281">
        <f>ROUND('５表'!H22/'５表'!$B22*1000,1)</f>
        <v>5.2</v>
      </c>
      <c r="F22" s="281">
        <f>ROUND('５表'!K22/'５表'!$B22*1000,1)</f>
        <v>0</v>
      </c>
      <c r="G22" s="281">
        <f>ROUND('５表'!O22/('５表'!$B22+'５表'!$O22)*1000,1)</f>
        <v>30.3</v>
      </c>
      <c r="H22" s="281">
        <f>ROUND('５表'!P22/('５表'!$B22+'５表'!$O22)*1000,1)</f>
        <v>10.1</v>
      </c>
      <c r="I22" s="281">
        <f>ROUND('５表'!Q22/('５表'!$B22+'５表'!$O22)*1000,1)</f>
        <v>20.2</v>
      </c>
      <c r="J22" s="281">
        <f>ROUND('５表'!R22/('５表'!$B22+'５表'!$O22)*1000,1)</f>
        <v>0</v>
      </c>
      <c r="K22" s="281">
        <f>ROUND('５表'!U22/'６表'!$N22*1000,1)</f>
        <v>3.4</v>
      </c>
      <c r="L22" s="282">
        <f>ROUND('５表'!V22/'６表'!$N22*1000,2)</f>
        <v>0.98</v>
      </c>
      <c r="N22" s="288">
        <v>29509</v>
      </c>
    </row>
    <row r="23" spans="1:15" s="233" customFormat="1" ht="40" customHeight="1">
      <c r="A23" s="247" t="s">
        <v>306</v>
      </c>
      <c r="B23" s="280">
        <f>ROUND('５表'!B23/'６表'!$N23*1000,1)</f>
        <v>4.7</v>
      </c>
      <c r="C23" s="281">
        <f>ROUND('５表'!E23/'６表'!$N23*1000,1)</f>
        <v>12.2</v>
      </c>
      <c r="D23" s="281">
        <f>ROUND('５表'!L23/'６表'!$N23*1000,1)</f>
        <v>-7.5</v>
      </c>
      <c r="E23" s="281">
        <f>ROUND('５表'!H23/'５表'!$B23*1000,1)</f>
        <v>0</v>
      </c>
      <c r="F23" s="281">
        <f>ROUND('５表'!K23/'５表'!$B23*1000,1)</f>
        <v>0</v>
      </c>
      <c r="G23" s="281">
        <f>ROUND('５表'!O23/('５表'!$B23+'５表'!$O23)*1000,1)</f>
        <v>30.3</v>
      </c>
      <c r="H23" s="281">
        <f>ROUND('５表'!P23/('５表'!$B23+'５表'!$O23)*1000,1)</f>
        <v>10.1</v>
      </c>
      <c r="I23" s="281">
        <f>ROUND('５表'!Q23/('５表'!$B23+'５表'!$O23)*1000,1)</f>
        <v>20.2</v>
      </c>
      <c r="J23" s="281">
        <f>ROUND('５表'!R23/('５表'!$B23+'５表'!$O23)*1000,1)</f>
        <v>0</v>
      </c>
      <c r="K23" s="281">
        <f>ROUND('５表'!U23/'６表'!$N23*1000,1)</f>
        <v>3.3</v>
      </c>
      <c r="L23" s="282">
        <f>ROUND('５表'!V23/'６表'!$N23*1000,2)</f>
        <v>1.63</v>
      </c>
      <c r="N23" s="288">
        <v>20257</v>
      </c>
    </row>
    <row r="24" spans="1:15" s="233" customFormat="1" ht="40" customHeight="1">
      <c r="A24" s="244" t="s">
        <v>307</v>
      </c>
      <c r="B24" s="290">
        <f>ROUND('５表'!B24/'６表'!$N24*1000,1)</f>
        <v>4.7</v>
      </c>
      <c r="C24" s="291">
        <f>ROUND('５表'!E24/'６表'!$N24*1000,1)</f>
        <v>19</v>
      </c>
      <c r="D24" s="291">
        <f>ROUND('５表'!L24/'６表'!$N24*1000,1)</f>
        <v>-14.3</v>
      </c>
      <c r="E24" s="291">
        <f>ROUND('５表'!H24/'５表'!$B24*1000,1)</f>
        <v>0</v>
      </c>
      <c r="F24" s="291">
        <f>ROUND('５表'!K24/'５表'!$B24*1000,1)</f>
        <v>0</v>
      </c>
      <c r="G24" s="291">
        <f>ROUND('５表'!O24/('５表'!$B24+'５表'!$O24)*1000,1)</f>
        <v>27.4</v>
      </c>
      <c r="H24" s="291">
        <f>ROUND('５表'!P24/('５表'!$B24+'５表'!$O24)*1000,1)</f>
        <v>27.4</v>
      </c>
      <c r="I24" s="291">
        <f>ROUND('５表'!Q24/('５表'!$B24+'５表'!$O24)*1000,1)</f>
        <v>0</v>
      </c>
      <c r="J24" s="291">
        <f>ROUND('５表'!R24/('５表'!$B24+'５表'!$O24)*1000,1)</f>
        <v>0</v>
      </c>
      <c r="K24" s="291">
        <f>ROUND('５表'!U24/'６表'!$N24*1000,1)</f>
        <v>2.1</v>
      </c>
      <c r="L24" s="292">
        <f>ROUND('５表'!V24/'６表'!$N24*1000,2)</f>
        <v>0.87</v>
      </c>
      <c r="N24" s="288">
        <v>14985</v>
      </c>
    </row>
    <row r="25" spans="1:15" s="233" customFormat="1" ht="40" customHeight="1">
      <c r="A25" s="244" t="s">
        <v>308</v>
      </c>
      <c r="B25" s="290">
        <f>ROUND('５表'!B25/'６表'!$N25*1000,1)</f>
        <v>3.2</v>
      </c>
      <c r="C25" s="291">
        <f>ROUND('５表'!E25/'６表'!$N25*1000,1)</f>
        <v>24.6</v>
      </c>
      <c r="D25" s="291">
        <f>ROUND('５表'!L25/'６表'!$N25*1000,1)</f>
        <v>-21.4</v>
      </c>
      <c r="E25" s="291">
        <f>ROUND('５表'!H25/'５表'!$B25*1000,1)</f>
        <v>0</v>
      </c>
      <c r="F25" s="291">
        <f>ROUND('５表'!K25/'５表'!$B25*1000,1)</f>
        <v>0</v>
      </c>
      <c r="G25" s="291">
        <f>ROUND('５表'!O25/('５表'!$B25+'５表'!$O25)*1000,1)</f>
        <v>161.30000000000001</v>
      </c>
      <c r="H25" s="291">
        <f>ROUND('５表'!P25/('５表'!$B25+'５表'!$O25)*1000,1)</f>
        <v>32.299999999999997</v>
      </c>
      <c r="I25" s="291">
        <f>ROUND('５表'!Q25/('５表'!$B25+'５表'!$O25)*1000,1)</f>
        <v>129</v>
      </c>
      <c r="J25" s="291">
        <f>ROUND('５表'!R25/('５表'!$B25+'５表'!$O25)*1000,1)</f>
        <v>32.299999999999997</v>
      </c>
      <c r="K25" s="291">
        <f>ROUND('５表'!U25/'６表'!$N25*1000,1)</f>
        <v>2.8</v>
      </c>
      <c r="L25" s="292">
        <f>ROUND('５表'!V25/'６表'!$N25*1000,2)</f>
        <v>0.98</v>
      </c>
      <c r="N25" s="288">
        <v>8176</v>
      </c>
    </row>
    <row r="26" spans="1:15" s="233" customFormat="1" ht="40" customHeight="1">
      <c r="A26" s="247" t="s">
        <v>309</v>
      </c>
      <c r="B26" s="280">
        <f>ROUND('５表'!B26/'６表'!$N26*1000,1)</f>
        <v>6.1</v>
      </c>
      <c r="C26" s="281">
        <f>ROUND('５表'!E26/'６表'!$N26*1000,1)</f>
        <v>22.7</v>
      </c>
      <c r="D26" s="281">
        <f>ROUND('５表'!L26/'６表'!$N26*1000,1)</f>
        <v>-16.600000000000001</v>
      </c>
      <c r="E26" s="281">
        <f>ROUND('５表'!H26/'５表'!$B26*1000,1)</f>
        <v>0</v>
      </c>
      <c r="F26" s="281">
        <f>ROUND('５表'!K26/'５表'!$B26*1000,1)</f>
        <v>0</v>
      </c>
      <c r="G26" s="281">
        <f>ROUND('５表'!O26/('５表'!$B26+'５表'!$O26)*1000,1)</f>
        <v>0</v>
      </c>
      <c r="H26" s="281">
        <f>ROUND('５表'!P26/('５表'!$B26+'５表'!$O26)*1000,1)</f>
        <v>0</v>
      </c>
      <c r="I26" s="281">
        <f>ROUND('５表'!Q26/('５表'!$B26+'５表'!$O26)*1000,1)</f>
        <v>0</v>
      </c>
      <c r="J26" s="281">
        <f>ROUND('５表'!R26/('５表'!$B26+'５表'!$O26)*1000,1)</f>
        <v>0</v>
      </c>
      <c r="K26" s="281">
        <f>ROUND('５表'!U26/'６表'!$N26*1000,1)</f>
        <v>1.1000000000000001</v>
      </c>
      <c r="L26" s="282">
        <f>ROUND('５表'!V26/'６表'!$N26*1000,2)</f>
        <v>1.1100000000000001</v>
      </c>
      <c r="N26" s="288">
        <v>3615</v>
      </c>
    </row>
    <row r="27" spans="1:15" s="233" customFormat="1" ht="40" customHeight="1">
      <c r="A27" s="247" t="s">
        <v>310</v>
      </c>
      <c r="B27" s="280">
        <f>ROUND('５表'!B27/'６表'!$N27*1000,1)</f>
        <v>4.5</v>
      </c>
      <c r="C27" s="281">
        <f>ROUND('５表'!E27/'６表'!$N27*1000,1)</f>
        <v>22.9</v>
      </c>
      <c r="D27" s="281">
        <f>ROUND('５表'!L27/'６表'!$N27*1000,1)</f>
        <v>-18.399999999999999</v>
      </c>
      <c r="E27" s="281">
        <f>ROUND('５表'!H27/'５表'!$B27*1000,1)</f>
        <v>0</v>
      </c>
      <c r="F27" s="281">
        <f>ROUND('５表'!K27/'５表'!$B27*1000,1)</f>
        <v>0</v>
      </c>
      <c r="G27" s="281">
        <f>ROUND('５表'!O27/('５表'!$B27+'５表'!$O27)*1000,1)</f>
        <v>22.7</v>
      </c>
      <c r="H27" s="281">
        <f>ROUND('５表'!P27/('５表'!$B27+'５表'!$O27)*1000,1)</f>
        <v>22.7</v>
      </c>
      <c r="I27" s="281">
        <f>ROUND('５表'!Q27/('５表'!$B27+'５表'!$O27)*1000,1)</f>
        <v>0</v>
      </c>
      <c r="J27" s="281">
        <f>ROUND('５表'!R27/('５表'!$B27+'５表'!$O27)*1000,1)</f>
        <v>0</v>
      </c>
      <c r="K27" s="281">
        <f>ROUND('５表'!U27/'６表'!$N27*1000,1)</f>
        <v>3.2</v>
      </c>
      <c r="L27" s="282">
        <f>ROUND('５表'!V27/'６表'!$N27*1000,2)</f>
        <v>1.58</v>
      </c>
      <c r="N27" s="288">
        <v>9508</v>
      </c>
    </row>
    <row r="28" spans="1:15" s="233" customFormat="1" ht="40" customHeight="1" thickBot="1">
      <c r="A28" s="293" t="s">
        <v>311</v>
      </c>
      <c r="B28" s="294">
        <f>ROUND('５表'!B28/'６表'!$N28*1000,1)</f>
        <v>3.3</v>
      </c>
      <c r="C28" s="295">
        <f>ROUND('５表'!E28/'６表'!$N28*1000,1)</f>
        <v>20.2</v>
      </c>
      <c r="D28" s="295">
        <f>ROUND('５表'!L28/'６表'!$N28*1000,1)</f>
        <v>-17</v>
      </c>
      <c r="E28" s="295">
        <f>ROUND('５表'!H28/'５表'!$B28*1000,1)</f>
        <v>0</v>
      </c>
      <c r="F28" s="295">
        <f>ROUND('５表'!K28/'５表'!$B28*1000,1)</f>
        <v>0</v>
      </c>
      <c r="G28" s="295">
        <f>ROUND('５表'!O28/('５表'!$B28+'５表'!$O28)*1000,1)</f>
        <v>30.8</v>
      </c>
      <c r="H28" s="295">
        <f>ROUND('５表'!P28/('５表'!$B28+'５表'!$O28)*1000,1)</f>
        <v>0</v>
      </c>
      <c r="I28" s="295">
        <f>ROUND('５表'!Q28/('５表'!$B28+'５表'!$O28)*1000,1)</f>
        <v>30.8</v>
      </c>
      <c r="J28" s="295">
        <f>ROUND('５表'!R28/('５表'!$B28+'５表'!$O28)*1000,1)</f>
        <v>0</v>
      </c>
      <c r="K28" s="295">
        <f>ROUND('５表'!U28/'６表'!$N28*1000,1)</f>
        <v>2.2999999999999998</v>
      </c>
      <c r="L28" s="296">
        <f>ROUND('５表'!V28/'６表'!$N28*1000,2)</f>
        <v>0.99</v>
      </c>
      <c r="N28" s="288">
        <v>19165</v>
      </c>
    </row>
    <row r="29" spans="1:15" s="233" customFormat="1" ht="40" customHeight="1" thickTop="1">
      <c r="A29" s="250" t="s">
        <v>312</v>
      </c>
      <c r="B29" s="297">
        <f>ROUND('５表'!B29/'６表'!$N29*1000,1)</f>
        <v>6.4</v>
      </c>
      <c r="C29" s="298">
        <f>ROUND('５表'!E29/'６表'!$N29*1000,1)</f>
        <v>14.1</v>
      </c>
      <c r="D29" s="298">
        <f>ROUND('５表'!L29/'６表'!$N29*1000,1)</f>
        <v>-7.7</v>
      </c>
      <c r="E29" s="298">
        <f>ROUND('５表'!H29/'５表'!$B29*1000,1)</f>
        <v>3.8</v>
      </c>
      <c r="F29" s="298">
        <f>ROUND('５表'!K29/'５表'!$B29*1000,1)</f>
        <v>0</v>
      </c>
      <c r="G29" s="298">
        <f>ROUND('５表'!O29/('５表'!$B29+'５表'!$O29)*1000,1)</f>
        <v>17</v>
      </c>
      <c r="H29" s="298">
        <f>ROUND('５表'!P29/('５表'!$B29+'５表'!$O29)*1000,1)</f>
        <v>5.7</v>
      </c>
      <c r="I29" s="298">
        <f>ROUND('５表'!Q29/('５表'!$B29+'５表'!$O29)*1000,1)</f>
        <v>11.3</v>
      </c>
      <c r="J29" s="298">
        <f>ROUND('５表'!R29/('５表'!$B29+'５表'!$O29)*1000,1)</f>
        <v>1.9</v>
      </c>
      <c r="K29" s="298">
        <f>ROUND('５表'!U29/'６表'!$N29*1000,1)</f>
        <v>3.6</v>
      </c>
      <c r="L29" s="299">
        <f>ROUND('５表'!V29/'６表'!$N29*1000,2)</f>
        <v>1.59</v>
      </c>
      <c r="N29" s="300">
        <v>81642</v>
      </c>
      <c r="O29" s="255"/>
    </row>
    <row r="30" spans="1:15" s="233" customFormat="1" ht="40" customHeight="1">
      <c r="A30" s="247" t="s">
        <v>313</v>
      </c>
      <c r="B30" s="301">
        <f>ROUND('５表'!B30/'６表'!$N30*1000,1)</f>
        <v>6.5</v>
      </c>
      <c r="C30" s="302">
        <f>ROUND('５表'!E30/'６表'!$N30*1000,1)</f>
        <v>14.1</v>
      </c>
      <c r="D30" s="302">
        <f>ROUND('５表'!L30/'６表'!$N30*1000,1)</f>
        <v>-7.7</v>
      </c>
      <c r="E30" s="302">
        <f>ROUND('５表'!H30/'５表'!$B30*1000,1)</f>
        <v>1.4</v>
      </c>
      <c r="F30" s="302">
        <f>ROUND('５表'!K30/'５表'!$B30*1000,1)</f>
        <v>1.4</v>
      </c>
      <c r="G30" s="302">
        <f>ROUND('５表'!O30/('５表'!$B30+'５表'!$O30)*1000,1)</f>
        <v>20.8</v>
      </c>
      <c r="H30" s="302">
        <f>ROUND('５表'!P30/('５表'!$B30+'５表'!$O30)*1000,1)</f>
        <v>9</v>
      </c>
      <c r="I30" s="302">
        <f>ROUND('５表'!Q30/('５表'!$B30+'５表'!$O30)*1000,1)</f>
        <v>11.8</v>
      </c>
      <c r="J30" s="302">
        <f>ROUND('５表'!R30/('５表'!$B30+'５表'!$O30)*1000,1)</f>
        <v>5.6</v>
      </c>
      <c r="K30" s="302">
        <f>ROUND('５表'!U30/'６表'!$N30*1000,1)</f>
        <v>3.8</v>
      </c>
      <c r="L30" s="303">
        <f>ROUND('５表'!V30/'６表'!$N30*1000,2)</f>
        <v>1.55</v>
      </c>
      <c r="N30" s="300">
        <v>218434</v>
      </c>
      <c r="O30" s="255"/>
    </row>
    <row r="31" spans="1:15" s="233" customFormat="1" ht="40" customHeight="1">
      <c r="A31" s="247" t="s">
        <v>314</v>
      </c>
      <c r="B31" s="301">
        <f>ROUND('５表'!B31/'６表'!$N31*1000,1)</f>
        <v>5.3</v>
      </c>
      <c r="C31" s="302">
        <f>ROUND('５表'!E31/'６表'!$N31*1000,1)</f>
        <v>15.4</v>
      </c>
      <c r="D31" s="302">
        <f>ROUND('５表'!L31/'６表'!$N31*1000,1)</f>
        <v>-10.1</v>
      </c>
      <c r="E31" s="302">
        <f>ROUND('５表'!H31/'５表'!$B31*1000,1)</f>
        <v>2.4</v>
      </c>
      <c r="F31" s="302">
        <f>ROUND('５表'!K31/'５表'!$B31*1000,1)</f>
        <v>1.2</v>
      </c>
      <c r="G31" s="302">
        <f>ROUND('５表'!O31/('５表'!$B31+'５表'!$O31)*1000,1)</f>
        <v>13.3</v>
      </c>
      <c r="H31" s="302">
        <f>ROUND('５表'!P31/('５表'!$B31+'５表'!$O31)*1000,1)</f>
        <v>9.6</v>
      </c>
      <c r="I31" s="302">
        <f>ROUND('５表'!Q31/('５表'!$B31+'５表'!$O31)*1000,1)</f>
        <v>3.6</v>
      </c>
      <c r="J31" s="302">
        <f>ROUND('５表'!R31/('５表'!$B31+'５表'!$O31)*1000,1)</f>
        <v>3.6</v>
      </c>
      <c r="K31" s="302">
        <f>ROUND('５表'!U31/'６表'!$N31*1000,1)</f>
        <v>2.8</v>
      </c>
      <c r="L31" s="303">
        <f>ROUND('５表'!V31/'６表'!$N31*1000,2)</f>
        <v>1.23</v>
      </c>
      <c r="N31" s="300">
        <v>155527</v>
      </c>
      <c r="O31" s="255"/>
    </row>
    <row r="32" spans="1:15" s="233" customFormat="1" ht="40" customHeight="1">
      <c r="A32" s="247" t="s">
        <v>334</v>
      </c>
      <c r="B32" s="301">
        <f>ROUND('５表'!B32/'６表'!$N32*1000,1)</f>
        <v>6.5</v>
      </c>
      <c r="C32" s="302">
        <f>ROUND('５表'!E32/'６表'!$N32*1000,1)</f>
        <v>12</v>
      </c>
      <c r="D32" s="302">
        <f>ROUND('５表'!L32/'６表'!$N32*1000,1)</f>
        <v>-5.5</v>
      </c>
      <c r="E32" s="302">
        <f>ROUND('５表'!H32/'５表'!$B32*1000,1)</f>
        <v>1</v>
      </c>
      <c r="F32" s="302">
        <f>ROUND('５表'!K32/'５表'!$B32*1000,1)</f>
        <v>0.2</v>
      </c>
      <c r="G32" s="302">
        <f>ROUND('５表'!O32/('５表'!$B32+'５表'!$O32)*1000,1)</f>
        <v>23.1</v>
      </c>
      <c r="H32" s="302">
        <f>ROUND('５表'!P32/('５表'!$B32+'５表'!$O32)*1000,1)</f>
        <v>10.8</v>
      </c>
      <c r="I32" s="302">
        <f>ROUND('５表'!Q32/('５表'!$B32+'５表'!$O32)*1000,1)</f>
        <v>12.2</v>
      </c>
      <c r="J32" s="302">
        <f>ROUND('５表'!R32/('５表'!$B32+'５表'!$O32)*1000,1)</f>
        <v>2.6</v>
      </c>
      <c r="K32" s="302">
        <f>ROUND('５表'!U32/'６表'!$N32*1000,1)</f>
        <v>3.8</v>
      </c>
      <c r="L32" s="303">
        <f>ROUND('５表'!V32/'６表'!$N32*1000,2)</f>
        <v>1.47</v>
      </c>
      <c r="N32" s="300">
        <v>634631</v>
      </c>
      <c r="O32" s="255"/>
    </row>
    <row r="33" spans="1:15" s="233" customFormat="1" ht="40" customHeight="1">
      <c r="A33" s="247" t="s">
        <v>316</v>
      </c>
      <c r="B33" s="301">
        <f>ROUND('５表'!B33/'６表'!$N33*1000,1)</f>
        <v>4.9000000000000004</v>
      </c>
      <c r="C33" s="302">
        <f>ROUND('５表'!E33/'６表'!$N33*1000,1)</f>
        <v>18.899999999999999</v>
      </c>
      <c r="D33" s="302">
        <f>ROUND('５表'!L33/'６表'!$N33*1000,1)</f>
        <v>-14</v>
      </c>
      <c r="E33" s="302">
        <f>ROUND('５表'!H33/'５表'!$B33*1000,1)</f>
        <v>0</v>
      </c>
      <c r="F33" s="302">
        <f>ROUND('５表'!K33/'５表'!$B33*1000,1)</f>
        <v>0</v>
      </c>
      <c r="G33" s="302">
        <f>ROUND('５表'!O33/('５表'!$B33+'５表'!$O33)*1000,1)</f>
        <v>29.1</v>
      </c>
      <c r="H33" s="302">
        <f>ROUND('５表'!P33/('５表'!$B33+'５表'!$O33)*1000,1)</f>
        <v>10.7</v>
      </c>
      <c r="I33" s="302">
        <f>ROUND('５表'!Q33/('５表'!$B33+'５表'!$O33)*1000,1)</f>
        <v>18.399999999999999</v>
      </c>
      <c r="J33" s="302">
        <f>ROUND('５表'!R33/('５表'!$B33+'５表'!$O33)*1000,1)</f>
        <v>4.5999999999999996</v>
      </c>
      <c r="K33" s="302">
        <f>ROUND('５表'!U33/'６表'!$N33*1000,1)</f>
        <v>2.4</v>
      </c>
      <c r="L33" s="303">
        <f>ROUND('５表'!V33/'６表'!$N33*1000,2)</f>
        <v>1.2</v>
      </c>
      <c r="N33" s="300">
        <v>129095</v>
      </c>
      <c r="O33" s="255"/>
    </row>
    <row r="34" spans="1:15" s="233" customFormat="1" ht="40" customHeight="1">
      <c r="A34" s="246" t="s">
        <v>317</v>
      </c>
      <c r="B34" s="304">
        <f>ROUND('５表'!B34/'６表'!$N34*1000,1)</f>
        <v>4.7</v>
      </c>
      <c r="C34" s="305">
        <f>ROUND('５表'!E34/'６表'!$N34*1000,1)</f>
        <v>20.399999999999999</v>
      </c>
      <c r="D34" s="305">
        <f>ROUND('５表'!L34/'６表'!$N34*1000,1)</f>
        <v>-15.7</v>
      </c>
      <c r="E34" s="305">
        <f>ROUND('５表'!H34/'５表'!$B34*1000,1)</f>
        <v>4.2</v>
      </c>
      <c r="F34" s="305">
        <f>ROUND('５表'!K34/'５表'!$B34*1000,1)</f>
        <v>2.1</v>
      </c>
      <c r="G34" s="305">
        <f>ROUND('５表'!O34/('５表'!$B34+'５表'!$O34)*1000,1)</f>
        <v>20.5</v>
      </c>
      <c r="H34" s="305">
        <f>ROUND('５表'!P34/('５表'!$B34+'５表'!$O34)*1000,1)</f>
        <v>10.3</v>
      </c>
      <c r="I34" s="305">
        <f>ROUND('５表'!Q34/('５表'!$B34+'５表'!$O34)*1000,1)</f>
        <v>10.3</v>
      </c>
      <c r="J34" s="305">
        <f>ROUND('５表'!R34/('５表'!$B34+'５表'!$O34)*1000,1)</f>
        <v>0</v>
      </c>
      <c r="K34" s="305">
        <f>ROUND('５表'!U34/'６表'!$N34*1000,1)</f>
        <v>3</v>
      </c>
      <c r="L34" s="306">
        <f>ROUND('５表'!V34/'６表'!$N34*1000,2)</f>
        <v>1.31</v>
      </c>
      <c r="N34" s="300">
        <v>101453</v>
      </c>
      <c r="O34" s="255"/>
    </row>
    <row r="35" spans="1:15">
      <c r="N35" s="300"/>
    </row>
    <row r="36" spans="1:15">
      <c r="N36" s="300"/>
    </row>
  </sheetData>
  <mergeCells count="10">
    <mergeCell ref="G4:I4"/>
    <mergeCell ref="J4:J5"/>
    <mergeCell ref="K4:K5"/>
    <mergeCell ref="L4:L5"/>
    <mergeCell ref="A4:A5"/>
    <mergeCell ref="B4:B5"/>
    <mergeCell ref="C4:C5"/>
    <mergeCell ref="D4:D5"/>
    <mergeCell ref="E4:E5"/>
    <mergeCell ref="F4:F5"/>
  </mergeCells>
  <phoneticPr fontId="3"/>
  <pageMargins left="0.42" right="0.37" top="0.59055118110236227" bottom="0.59055118110236227" header="0" footer="0"/>
  <pageSetup paperSize="9" scale="65" fitToWidth="0" orientation="portrait" blackAndWhite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１表 </vt:lpstr>
      <vt:lpstr>２表 </vt:lpstr>
      <vt:lpstr>３表 </vt:lpstr>
      <vt:lpstr>４表 </vt:lpstr>
      <vt:lpstr>５表</vt:lpstr>
      <vt:lpstr>６表</vt:lpstr>
      <vt:lpstr>'１表 '!Print_Area</vt:lpstr>
      <vt:lpstr>'３表 '!Print_Area</vt:lpstr>
      <vt:lpstr>'４表 '!Print_Area</vt:lpstr>
      <vt:lpstr>'５表'!Print_Area</vt:lpstr>
      <vt:lpstr>'６表'!Print_Area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2025-08-18T06:52:56Z</dcterms:created>
  <dcterms:modified xsi:type="dcterms:W3CDTF">2025-08-18T06:54:35Z</dcterms:modified>
</cp:coreProperties>
</file>