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pref.net-shw.ehime.jp\shares2\長寿介護課\03_介護研修係\12R7年度\04介護テクノロジー\03_起案\HP掲載資料\"/>
    </mc:Choice>
  </mc:AlternateContent>
  <xr:revisionPtr revIDLastSave="0" documentId="13_ncr:1_{2DCB0627-211A-4B37-9DB1-ED0E130D6356}" xr6:coauthVersionLast="36" xr6:coauthVersionMax="47" xr10:uidLastSave="{00000000-0000-0000-0000-000000000000}"/>
  <bookViews>
    <workbookView xWindow="28680" yWindow="-120" windowWidth="29040" windowHeight="15720" tabRatio="803" xr2:uid="{29D5FF39-E103-499D-9745-04EE3697E7F5}"/>
  </bookViews>
  <sheets>
    <sheet name="別紙(1)" sheetId="1" r:id="rId1"/>
    <sheet name="別紙(1)-2" sheetId="11" r:id="rId2"/>
    <sheet name="別紙(2)" sheetId="2" r:id="rId3"/>
    <sheet name="別紙(3)" sheetId="3" r:id="rId4"/>
    <sheet name="別紙(5)" sheetId="4" r:id="rId5"/>
  </sheets>
  <definedNames>
    <definedName name="_xlnm.Print_Area" localSheetId="0">'別紙(1)'!$A$1:$N$25</definedName>
    <definedName name="_xlnm.Print_Area" localSheetId="1">'別紙(1)-2'!$A$1:$N$27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1" l="1"/>
  <c r="H23" i="11"/>
  <c r="F23" i="11"/>
  <c r="E23" i="11"/>
  <c r="G22" i="11"/>
  <c r="M22" i="11" s="1"/>
  <c r="N22" i="11" s="1"/>
  <c r="J21" i="11"/>
  <c r="L21" i="11" s="1"/>
  <c r="G21" i="11"/>
  <c r="J20" i="11"/>
  <c r="L20" i="11" s="1"/>
  <c r="G20" i="11"/>
  <c r="D20" i="11"/>
  <c r="J19" i="11"/>
  <c r="L19" i="11" s="1"/>
  <c r="G19" i="11"/>
  <c r="D19" i="11"/>
  <c r="J18" i="11"/>
  <c r="L18" i="11" s="1"/>
  <c r="G18" i="11"/>
  <c r="D18" i="11"/>
  <c r="J17" i="11"/>
  <c r="L17" i="11" s="1"/>
  <c r="G17" i="11"/>
  <c r="D17" i="11"/>
  <c r="N17" i="11" s="1"/>
  <c r="J16" i="11"/>
  <c r="L16" i="11" s="1"/>
  <c r="G16" i="11"/>
  <c r="D16" i="11"/>
  <c r="M21" i="11" l="1"/>
  <c r="N21" i="11" s="1"/>
  <c r="M17" i="11"/>
  <c r="M20" i="11"/>
  <c r="N20" i="11"/>
  <c r="G23" i="11"/>
  <c r="L23" i="11"/>
  <c r="M18" i="11"/>
  <c r="N18" i="11" s="1"/>
  <c r="M19" i="11"/>
  <c r="N19" i="11" s="1"/>
  <c r="J23" i="11"/>
  <c r="M16" i="11"/>
  <c r="D16" i="1"/>
  <c r="G17" i="1"/>
  <c r="G18" i="1"/>
  <c r="G19" i="1"/>
  <c r="G20" i="1"/>
  <c r="G21" i="1"/>
  <c r="E23" i="1"/>
  <c r="I23" i="1"/>
  <c r="H23" i="1"/>
  <c r="D17" i="1"/>
  <c r="J20" i="1"/>
  <c r="L20" i="1" s="1"/>
  <c r="J21" i="1"/>
  <c r="L21" i="1" s="1"/>
  <c r="G22" i="1"/>
  <c r="M22" i="1" s="1"/>
  <c r="N22" i="1" s="1"/>
  <c r="D20" i="1"/>
  <c r="N20" i="1" s="1"/>
  <c r="J17" i="1"/>
  <c r="L17" i="1" s="1"/>
  <c r="J18" i="1"/>
  <c r="L18" i="1" s="1"/>
  <c r="J19" i="1"/>
  <c r="L19" i="1" s="1"/>
  <c r="D19" i="1"/>
  <c r="D18" i="1"/>
  <c r="J16" i="1"/>
  <c r="L16" i="1" s="1"/>
  <c r="G16" i="1"/>
  <c r="M23" i="11" l="1"/>
  <c r="N16" i="11"/>
  <c r="N23" i="11" s="1"/>
  <c r="M21" i="1"/>
  <c r="N21" i="1" s="1"/>
  <c r="M20" i="1"/>
  <c r="M16" i="1"/>
  <c r="M18" i="1"/>
  <c r="M19" i="1"/>
  <c r="M17" i="1"/>
  <c r="N18" i="1"/>
  <c r="L23" i="1"/>
  <c r="N19" i="1"/>
  <c r="J23" i="1"/>
  <c r="G23" i="1"/>
  <c r="F23" i="1" l="1"/>
  <c r="B10" i="3"/>
  <c r="B21" i="3"/>
  <c r="N17" i="1" l="1"/>
  <c r="N16" i="1"/>
  <c r="N23" i="1" l="1"/>
  <c r="M23" i="1"/>
</calcChain>
</file>

<file path=xl/sharedStrings.xml><?xml version="1.0" encoding="utf-8"?>
<sst xmlns="http://schemas.openxmlformats.org/spreadsheetml/2006/main" count="160" uniqueCount="122">
  <si>
    <t>別紙（１）（様式第１号関係）</t>
    <phoneticPr fontId="2"/>
  </si>
  <si>
    <t>補　助　金　所　要　額　調　書</t>
    <phoneticPr fontId="2"/>
  </si>
  <si>
    <t>介護テクノロジー</t>
    <rPh sb="0" eb="2">
      <t>カイゴ</t>
    </rPh>
    <phoneticPr fontId="2"/>
  </si>
  <si>
    <t>パッケージ型</t>
    <rPh sb="5" eb="6">
      <t>ガタ</t>
    </rPh>
    <phoneticPr fontId="2"/>
  </si>
  <si>
    <t>A</t>
    <phoneticPr fontId="2"/>
  </si>
  <si>
    <t>所要
台数</t>
    <rPh sb="0" eb="2">
      <t>ショヨウ</t>
    </rPh>
    <rPh sb="3" eb="5">
      <t>ダイスウ</t>
    </rPh>
    <phoneticPr fontId="2"/>
  </si>
  <si>
    <t>B</t>
    <phoneticPr fontId="2"/>
  </si>
  <si>
    <t>C</t>
    <phoneticPr fontId="2"/>
  </si>
  <si>
    <t>D</t>
    <phoneticPr fontId="2"/>
  </si>
  <si>
    <t>F</t>
    <phoneticPr fontId="2"/>
  </si>
  <si>
    <t>合計</t>
    <rPh sb="0" eb="2">
      <t>ゴウケイ</t>
    </rPh>
    <phoneticPr fontId="2"/>
  </si>
  <si>
    <t>別紙（２）（様式第１号関係）</t>
    <phoneticPr fontId="2"/>
  </si>
  <si>
    <t>事業所名
（サービス種別）</t>
    <rPh sb="0" eb="4">
      <t>ジギョウショメイ</t>
    </rPh>
    <rPh sb="10" eb="12">
      <t>シュベツ</t>
    </rPh>
    <phoneticPr fontId="2"/>
  </si>
  <si>
    <t>補助対象額（円）</t>
    <rPh sb="0" eb="5">
      <t>ホジョタイショウガク</t>
    </rPh>
    <rPh sb="6" eb="7">
      <t>エン</t>
    </rPh>
    <phoneticPr fontId="2"/>
  </si>
  <si>
    <t>優先
順位
（※）</t>
    <rPh sb="0" eb="2">
      <t>ユウセン</t>
    </rPh>
    <rPh sb="3" eb="5">
      <t>ジュンイ</t>
    </rPh>
    <phoneticPr fontId="2"/>
  </si>
  <si>
    <t>（　　　　　　　　　　　　　）</t>
    <phoneticPr fontId="2"/>
  </si>
  <si>
    <t>※申請が募集枠を超過した場合に参考にするもの。</t>
    <phoneticPr fontId="2"/>
  </si>
  <si>
    <t>補　助　対　象　額　調　書</t>
    <rPh sb="0" eb="1">
      <t>ホ</t>
    </rPh>
    <rPh sb="2" eb="3">
      <t>スケ</t>
    </rPh>
    <rPh sb="4" eb="5">
      <t>タイ</t>
    </rPh>
    <rPh sb="6" eb="7">
      <t>ゾウ</t>
    </rPh>
    <rPh sb="8" eb="9">
      <t>ガク</t>
    </rPh>
    <rPh sb="10" eb="11">
      <t>チョウ</t>
    </rPh>
    <rPh sb="12" eb="13">
      <t>ショ</t>
    </rPh>
    <phoneticPr fontId="2"/>
  </si>
  <si>
    <t>別紙（３）（様式第１号関係）</t>
    <phoneticPr fontId="2"/>
  </si>
  <si>
    <t>収　支　予　算　書</t>
    <phoneticPr fontId="2"/>
  </si>
  <si>
    <t>区分</t>
    <rPh sb="0" eb="2">
      <t>クブン</t>
    </rPh>
    <phoneticPr fontId="2"/>
  </si>
  <si>
    <t>備考</t>
    <rPh sb="0" eb="2">
      <t>ビコウ</t>
    </rPh>
    <phoneticPr fontId="2"/>
  </si>
  <si>
    <t>事業者負担額</t>
    <rPh sb="0" eb="3">
      <t>ジギョウシャ</t>
    </rPh>
    <rPh sb="3" eb="6">
      <t>フタンガク</t>
    </rPh>
    <phoneticPr fontId="2"/>
  </si>
  <si>
    <t>県補助金</t>
    <rPh sb="0" eb="1">
      <t>ケン</t>
    </rPh>
    <rPh sb="1" eb="4">
      <t>ホジョキン</t>
    </rPh>
    <phoneticPr fontId="2"/>
  </si>
  <si>
    <t>寄付金その他の収入額</t>
    <rPh sb="0" eb="3">
      <t>キフキン</t>
    </rPh>
    <rPh sb="5" eb="6">
      <t>タ</t>
    </rPh>
    <rPh sb="7" eb="10">
      <t>シュウニュウガク</t>
    </rPh>
    <phoneticPr fontId="2"/>
  </si>
  <si>
    <t>予算額（円）</t>
    <rPh sb="0" eb="3">
      <t>ヨサンガク</t>
    </rPh>
    <rPh sb="4" eb="5">
      <t>エン</t>
    </rPh>
    <phoneticPr fontId="2"/>
  </si>
  <si>
    <t>計</t>
    <rPh sb="0" eb="1">
      <t>ケイ</t>
    </rPh>
    <phoneticPr fontId="2"/>
  </si>
  <si>
    <t>（注）補助金、自己資金等の財源ごとに記載すること。</t>
    <phoneticPr fontId="2"/>
  </si>
  <si>
    <t>（注）補助対象とする支出予定の科目ごとに記載すること。</t>
    <phoneticPr fontId="2"/>
  </si>
  <si>
    <t>1.　収入の部</t>
    <rPh sb="3" eb="5">
      <t>シュウニュウ</t>
    </rPh>
    <rPh sb="6" eb="7">
      <t>ブ</t>
    </rPh>
    <phoneticPr fontId="2"/>
  </si>
  <si>
    <t>2.　支出の部</t>
    <rPh sb="3" eb="5">
      <t>シシュツ</t>
    </rPh>
    <rPh sb="6" eb="7">
      <t>ブ</t>
    </rPh>
    <phoneticPr fontId="2"/>
  </si>
  <si>
    <t>使用料及び賃借料
（リース・レンタルの場合）</t>
    <rPh sb="0" eb="3">
      <t>シヨウリョウ</t>
    </rPh>
    <rPh sb="3" eb="4">
      <t>オヨ</t>
    </rPh>
    <rPh sb="5" eb="8">
      <t>チンシャクリョウ</t>
    </rPh>
    <rPh sb="19" eb="21">
      <t>バアイ</t>
    </rPh>
    <phoneticPr fontId="2"/>
  </si>
  <si>
    <t>備品購入費
（購入の場合）</t>
    <rPh sb="0" eb="5">
      <t>ビヒンコウニュウヒ</t>
    </rPh>
    <rPh sb="7" eb="9">
      <t>コウニュウ</t>
    </rPh>
    <rPh sb="10" eb="12">
      <t>バアイ</t>
    </rPh>
    <phoneticPr fontId="2"/>
  </si>
  <si>
    <t>委託料・報酬費
（業務改善支援・研修受講等に経費を要した場合）</t>
    <rPh sb="0" eb="3">
      <t>イタクリョウ</t>
    </rPh>
    <rPh sb="4" eb="7">
      <t>ホウシュウヒ</t>
    </rPh>
    <rPh sb="9" eb="15">
      <t>ギョウムカイゼンシエン</t>
    </rPh>
    <rPh sb="16" eb="20">
      <t>ケンシュウジュコウ</t>
    </rPh>
    <rPh sb="20" eb="21">
      <t>トウ</t>
    </rPh>
    <rPh sb="22" eb="24">
      <t>ケイヒ</t>
    </rPh>
    <rPh sb="25" eb="26">
      <t>ヨウ</t>
    </rPh>
    <rPh sb="28" eb="30">
      <t>バアイ</t>
    </rPh>
    <phoneticPr fontId="2"/>
  </si>
  <si>
    <t>　　　備考欄には、必要に応じて経費の内訳を記載すること。</t>
    <phoneticPr fontId="2"/>
  </si>
  <si>
    <t>１　補助対象事業所についての適合確認（第２条関係）</t>
    <phoneticPr fontId="2"/>
  </si>
  <si>
    <t>２　導入する介護テクノロジーについての適合確認（第３条関係）</t>
    <phoneticPr fontId="2"/>
  </si>
  <si>
    <t>　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2"/>
  </si>
  <si>
    <t>　独立行政法人情報処理推進機構が実施する「SECURITY ACTION」の「一つ星」又は「二つ星」のいずれかを宣言すること。事業所単位で単一の法人番号を有していない場合には、法人単位として、または事業所の代表者を「個人事業主」として申し込むこと。加えて、個人情報保護の観点から、十分なセキュリティ対策を講じること。</t>
    <phoneticPr fontId="2"/>
  </si>
  <si>
    <t>　厚生労働省等が実施する効果検証事業等に可能な限り協力すること。</t>
    <phoneticPr fontId="2"/>
  </si>
  <si>
    <t>　別記１のサービスについては、利用者の安全並びに介護サービスの質の確保及び職員の負担軽減に資する方策を検討するための委員会を設置すること。
※委員会を設置したことが確認できる資料を添付ください。</t>
    <rPh sb="71" eb="74">
      <t>イインカイ</t>
    </rPh>
    <rPh sb="75" eb="77">
      <t>セッチ</t>
    </rPh>
    <rPh sb="82" eb="84">
      <t>カクニン</t>
    </rPh>
    <rPh sb="87" eb="89">
      <t>シリョウ</t>
    </rPh>
    <phoneticPr fontId="2"/>
  </si>
  <si>
    <t>　「介護業務支援」に該当するテクノロジーと、そのテクノロジーと連動することで効果が高まると判断できるテクノロジーを導入する場合に必要となる経費を対象とすること。</t>
    <rPh sb="64" eb="66">
      <t>ヒツヨウ</t>
    </rPh>
    <rPh sb="69" eb="71">
      <t>ケイヒ</t>
    </rPh>
    <rPh sb="72" eb="74">
      <t>タイショウ</t>
    </rPh>
    <phoneticPr fontId="2"/>
  </si>
  <si>
    <t>【介護ソフトを導入する場合】</t>
    <phoneticPr fontId="2"/>
  </si>
  <si>
    <t>【パッケージ型導入支援の場合】　</t>
    <phoneticPr fontId="2"/>
  </si>
  <si>
    <t xml:space="preserve">
（予定時期）
　　年　　月頃</t>
    <phoneticPr fontId="2"/>
  </si>
  <si>
    <t xml:space="preserve">
（申込日）
　　年　　月頃</t>
    <rPh sb="4" eb="5">
      <t>モウ</t>
    </rPh>
    <rPh sb="5" eb="6">
      <t>コ</t>
    </rPh>
    <rPh sb="6" eb="7">
      <t>ヒ</t>
    </rPh>
    <phoneticPr fontId="2"/>
  </si>
  <si>
    <t>３　導入支援と一体的に行う業務改善支援の方法について</t>
    <phoneticPr fontId="2"/>
  </si>
  <si>
    <t>（いずれかのチェックボックスにチェックを入れてください。）</t>
    <phoneticPr fontId="2"/>
  </si>
  <si>
    <t>　費用のかからない方法による支援を受ける。</t>
    <phoneticPr fontId="2"/>
  </si>
  <si>
    <t>　支援に費用が発生するため、本申請書により、支援に係る経費補助を申し込む。</t>
    <phoneticPr fontId="2"/>
  </si>
  <si>
    <t>４　他の補助金の交付について</t>
    <phoneticPr fontId="2"/>
  </si>
  <si>
    <t xml:space="preserve">
※他の補助金の交付を受けない場合もチェック</t>
    <phoneticPr fontId="2"/>
  </si>
  <si>
    <t>G</t>
    <phoneticPr fontId="2"/>
  </si>
  <si>
    <t>工事費
（通信環境整備のための配線工事の場合）</t>
    <rPh sb="0" eb="3">
      <t>コウジヒ</t>
    </rPh>
    <rPh sb="5" eb="11">
      <t>ツウシンカンキョウセイビ</t>
    </rPh>
    <rPh sb="15" eb="19">
      <t>ハイセンコウジ</t>
    </rPh>
    <rPh sb="20" eb="22">
      <t>バアイ</t>
    </rPh>
    <phoneticPr fontId="2"/>
  </si>
  <si>
    <t>H</t>
    <phoneticPr fontId="2"/>
  </si>
  <si>
    <t>別紙（５）（様式第１号関係）</t>
    <phoneticPr fontId="2"/>
  </si>
  <si>
    <t>　別記２のサービスについては、令和７年度内に、「ケアプランデータ連携システム」の利用を開始すること。
※「ケアプランデータ連携システム」を利用していることが確認できる資料を添付ください。
（今後利用申請する場合は、チェックを入れた上で、下段に利用申請の予定時期を記入ください。）</t>
    <rPh sb="69" eb="71">
      <t>リヨウ</t>
    </rPh>
    <phoneticPr fontId="2"/>
  </si>
  <si>
    <t>経済産業省が実施しているＩＴ導入補助金等、他の補助金等による補助を受ける介護事業所等の場合には、当該補助を受ける部分については本事業の補助対象外としていること。</t>
    <rPh sb="41" eb="42">
      <t>トウ</t>
    </rPh>
    <phoneticPr fontId="2"/>
  </si>
  <si>
    <t>　同一年度内に複数の機種を同一の目的のために導入する場合、補助対象として申請可能な機器は 1 機種のみであること。</t>
    <rPh sb="31" eb="33">
      <t>タイショウ</t>
    </rPh>
    <rPh sb="36" eb="38">
      <t>シンセイ</t>
    </rPh>
    <rPh sb="38" eb="40">
      <t>カノウ</t>
    </rPh>
    <rPh sb="41" eb="43">
      <t>キキ</t>
    </rPh>
    <phoneticPr fontId="2"/>
  </si>
  <si>
    <t>　介護事業所等の業務を支援するソフトウェアであって、記録業務、情報共有業務（事業所内の情報連携のみならず、居宅サービス計画やサービス利用票等を他事業所と連携する場合を含む。）、請求業務を一気通貫（転記等の業務が発生しないこと）で行うことが可能となっているものであること。</t>
    <rPh sb="6" eb="7">
      <t>トウ</t>
    </rPh>
    <phoneticPr fontId="2"/>
  </si>
  <si>
    <t>【居宅介護支援事業所、介護予防支援事業所、居宅サービス事業所、介護予防
サービス事業所が介護ソフトを導入する場合】
　国民健康保険中央会が実施するベンダー試験結果及び厚生労働省が情報提供する「介護ソフトの機能調査結果」において、下記事項が確認できるものであること。
①「ケアプランデータ連携標準仕様」に準じた CSVファイルの出力・取込機能を有していること
②公益社団法人国民健康保険中央会が運営する「ケアプランデータ連携システム」の活用促進のためのサポート体制が整っていること</t>
    <rPh sb="114" eb="116">
      <t>カキ</t>
    </rPh>
    <rPh sb="116" eb="118">
      <t>ジコウ</t>
    </rPh>
    <rPh sb="119" eb="121">
      <t>カクニン</t>
    </rPh>
    <phoneticPr fontId="2"/>
  </si>
  <si>
    <t>業務改善支援の内容</t>
    <rPh sb="0" eb="6">
      <t>ギョウムカイゼンシエン</t>
    </rPh>
    <rPh sb="7" eb="9">
      <t>ナイヨウ</t>
    </rPh>
    <phoneticPr fontId="2"/>
  </si>
  <si>
    <t>介護テクノロジー等の製品名・台数
通信環境整備等の内容</t>
    <rPh sb="0" eb="2">
      <t>カイゴ</t>
    </rPh>
    <rPh sb="8" eb="9">
      <t>トウ</t>
    </rPh>
    <rPh sb="10" eb="13">
      <t>セイヒンメイ</t>
    </rPh>
    <rPh sb="14" eb="16">
      <t>ダイスウ</t>
    </rPh>
    <rPh sb="17" eb="23">
      <t>ツウシンカンキョウセイビ</t>
    </rPh>
    <rPh sb="23" eb="24">
      <t>トウ</t>
    </rPh>
    <rPh sb="25" eb="27">
      <t>ナイヨウ</t>
    </rPh>
    <phoneticPr fontId="2"/>
  </si>
  <si>
    <t>パッケージ型導入支援の内容</t>
    <rPh sb="5" eb="6">
      <t>ガタ</t>
    </rPh>
    <rPh sb="6" eb="8">
      <t>ドウニュウ</t>
    </rPh>
    <rPh sb="8" eb="10">
      <t>シエン</t>
    </rPh>
    <rPh sb="11" eb="13">
      <t>ナイヨウ</t>
    </rPh>
    <phoneticPr fontId="2"/>
  </si>
  <si>
    <t>　厚生労働省が発行する資料である「介護サービス事業における生産性向上に資するガイドライン」や「介護サービス事業所におけるＩＣＴ機器・ソフトウェア導入に関する手引き」、「介護ソフトを選定・導入する際のポイント集」、「介護ロボット等のパッケージ導入モデル」、「介護現場で活用されるテクノロジー便覧」を参考に業務改善に取り組み、事業計画書及び厚生労働省が別途定める業務改善計画を作成すること。</t>
    <rPh sb="113" eb="114">
      <t>トウ</t>
    </rPh>
    <rPh sb="161" eb="166">
      <t>ジギョウケイカクショ</t>
    </rPh>
    <rPh sb="166" eb="167">
      <t>オヨ</t>
    </rPh>
    <rPh sb="168" eb="173">
      <t>コウセイロウドウショウ</t>
    </rPh>
    <rPh sb="174" eb="176">
      <t>ベット</t>
    </rPh>
    <rPh sb="176" eb="177">
      <t>サダ</t>
    </rPh>
    <phoneticPr fontId="2"/>
  </si>
  <si>
    <t>　令和７年度中に「ケアプランデータ連携システム」により５事業所以上とデータ連携を実施する見込みの場合はチェックを入れてください。(必須要件ではありません。）　</t>
    <rPh sb="1" eb="3">
      <t>レイワ</t>
    </rPh>
    <rPh sb="4" eb="7">
      <t>ネンドチュウ</t>
    </rPh>
    <rPh sb="17" eb="19">
      <t>レンケイ</t>
    </rPh>
    <rPh sb="28" eb="31">
      <t>ジギョウショ</t>
    </rPh>
    <rPh sb="31" eb="33">
      <t>イジョウ</t>
    </rPh>
    <rPh sb="37" eb="39">
      <t>レンケイ</t>
    </rPh>
    <rPh sb="40" eb="42">
      <t>ジッシ</t>
    </rPh>
    <rPh sb="44" eb="46">
      <t>ミコ</t>
    </rPh>
    <rPh sb="48" eb="50">
      <t>バアイ</t>
    </rPh>
    <rPh sb="56" eb="57">
      <t>イ</t>
    </rPh>
    <rPh sb="65" eb="67">
      <t>ヒッス</t>
    </rPh>
    <rPh sb="67" eb="69">
      <t>ヨウケン</t>
    </rPh>
    <phoneticPr fontId="2"/>
  </si>
  <si>
    <t>　（公財）テクノエイド協会が提供する「福祉用具情報システム（TAIS）」で「介護テクノロジー」として選定された機器であること。または、県が認める「その他対象機器等」として例示されている機器であること。</t>
    <rPh sb="2" eb="4">
      <t>コウザイ</t>
    </rPh>
    <rPh sb="11" eb="13">
      <t>キョウカイ</t>
    </rPh>
    <rPh sb="14" eb="16">
      <t>テイキョウ</t>
    </rPh>
    <rPh sb="67" eb="68">
      <t>ケン</t>
    </rPh>
    <rPh sb="69" eb="70">
      <t>ミト</t>
    </rPh>
    <rPh sb="75" eb="76">
      <t>タ</t>
    </rPh>
    <rPh sb="76" eb="80">
      <t>タイショウキキ</t>
    </rPh>
    <rPh sb="80" eb="81">
      <t>トウ</t>
    </rPh>
    <rPh sb="85" eb="87">
      <t>レイジ</t>
    </rPh>
    <rPh sb="92" eb="94">
      <t>キキ</t>
    </rPh>
    <phoneticPr fontId="2"/>
  </si>
  <si>
    <t>事業所名</t>
    <rPh sb="0" eb="4">
      <t>ジギョウショメイ</t>
    </rPh>
    <phoneticPr fontId="2"/>
  </si>
  <si>
    <t>サービス種別</t>
    <rPh sb="4" eb="6">
      <t>シュベツ</t>
    </rPh>
    <phoneticPr fontId="2"/>
  </si>
  <si>
    <t>移乗支援</t>
    <rPh sb="0" eb="2">
      <t>イジョウ</t>
    </rPh>
    <rPh sb="2" eb="4">
      <t>シエン</t>
    </rPh>
    <phoneticPr fontId="12"/>
  </si>
  <si>
    <t>移動支援</t>
    <rPh sb="0" eb="2">
      <t>イドウ</t>
    </rPh>
    <rPh sb="2" eb="4">
      <t>シエン</t>
    </rPh>
    <phoneticPr fontId="12"/>
  </si>
  <si>
    <t>排泄支援</t>
    <rPh sb="0" eb="2">
      <t>ハイセツ</t>
    </rPh>
    <rPh sb="2" eb="4">
      <t>シエン</t>
    </rPh>
    <phoneticPr fontId="12"/>
  </si>
  <si>
    <t>入浴支援</t>
    <rPh sb="0" eb="2">
      <t>ニュウヨク</t>
    </rPh>
    <rPh sb="2" eb="4">
      <t>シエン</t>
    </rPh>
    <phoneticPr fontId="12"/>
  </si>
  <si>
    <t>見守り・コミュニケーション</t>
    <rPh sb="0" eb="2">
      <t>ミマモ</t>
    </rPh>
    <phoneticPr fontId="12"/>
  </si>
  <si>
    <t>その他対象機器等</t>
    <rPh sb="2" eb="3">
      <t>タ</t>
    </rPh>
    <rPh sb="3" eb="5">
      <t>タイショウ</t>
    </rPh>
    <rPh sb="5" eb="7">
      <t>キキ</t>
    </rPh>
    <rPh sb="7" eb="8">
      <t>トウ</t>
    </rPh>
    <phoneticPr fontId="12"/>
  </si>
  <si>
    <t>上記以外の重点分野</t>
    <rPh sb="0" eb="2">
      <t>ジョウキ</t>
    </rPh>
    <rPh sb="2" eb="4">
      <t>イガイ</t>
    </rPh>
    <rPh sb="5" eb="9">
      <t>ジュウテンブンヤ</t>
    </rPh>
    <phoneticPr fontId="2"/>
  </si>
  <si>
    <t>介護業務支援（介護ソフト以外）</t>
    <rPh sb="0" eb="2">
      <t>カイゴ</t>
    </rPh>
    <rPh sb="2" eb="4">
      <t>ギョウム</t>
    </rPh>
    <rPh sb="4" eb="6">
      <t>シエン</t>
    </rPh>
    <rPh sb="7" eb="9">
      <t>カイゴ</t>
    </rPh>
    <rPh sb="12" eb="14">
      <t>イガイ</t>
    </rPh>
    <phoneticPr fontId="12"/>
  </si>
  <si>
    <t>情報端末以外の経費</t>
    <rPh sb="0" eb="4">
      <t>ジョウホウタンマツ</t>
    </rPh>
    <rPh sb="4" eb="6">
      <t>イガイ</t>
    </rPh>
    <rPh sb="7" eb="9">
      <t>ケイヒ</t>
    </rPh>
    <phoneticPr fontId="2"/>
  </si>
  <si>
    <t>I</t>
    <phoneticPr fontId="2"/>
  </si>
  <si>
    <t>J</t>
    <phoneticPr fontId="2"/>
  </si>
  <si>
    <t>K</t>
    <phoneticPr fontId="2"/>
  </si>
  <si>
    <t>業務改善支援</t>
    <rPh sb="0" eb="2">
      <t>ギョウム</t>
    </rPh>
    <rPh sb="2" eb="4">
      <t>カイゼン</t>
    </rPh>
    <rPh sb="4" eb="6">
      <t>シエン</t>
    </rPh>
    <phoneticPr fontId="2"/>
  </si>
  <si>
    <r>
      <t xml:space="preserve">テクノロジー
種別
</t>
    </r>
    <r>
      <rPr>
        <sz val="8"/>
        <color theme="1"/>
        <rFont val="ＭＳ Ｐゴシック"/>
        <family val="3"/>
        <charset val="128"/>
      </rPr>
      <t>（リストから選択）</t>
    </r>
    <rPh sb="7" eb="9">
      <t>シュベツ</t>
    </rPh>
    <rPh sb="16" eb="18">
      <t>センタク</t>
    </rPh>
    <phoneticPr fontId="2"/>
  </si>
  <si>
    <t>合計</t>
    <rPh sb="0" eb="2">
      <t>ゴウケイ</t>
    </rPh>
    <phoneticPr fontId="2"/>
  </si>
  <si>
    <t>情報端末（PC、タブレット）に係る経費</t>
    <rPh sb="0" eb="4">
      <t>ジョウホウタンマツ</t>
    </rPh>
    <rPh sb="15" eb="16">
      <t>カカ</t>
    </rPh>
    <rPh sb="17" eb="19">
      <t>ケイヒ</t>
    </rPh>
    <phoneticPr fontId="2"/>
  </si>
  <si>
    <t>対象経費</t>
    <rPh sb="0" eb="2">
      <t>タイショウ</t>
    </rPh>
    <rPh sb="2" eb="4">
      <t>ケイヒ</t>
    </rPh>
    <phoneticPr fontId="2"/>
  </si>
  <si>
    <r>
      <t xml:space="preserve">補助限度額
</t>
    </r>
    <r>
      <rPr>
        <sz val="8"/>
        <color theme="1"/>
        <rFont val="ＭＳ Ｐゴシック"/>
        <family val="3"/>
        <charset val="128"/>
      </rPr>
      <t>1（1機器当たり）
2・3（1事業所当たり）</t>
    </r>
    <rPh sb="0" eb="2">
      <t>ホジョ</t>
    </rPh>
    <rPh sb="2" eb="4">
      <t>ゲンド</t>
    </rPh>
    <rPh sb="9" eb="11">
      <t>キキ</t>
    </rPh>
    <rPh sb="11" eb="12">
      <t>ア</t>
    </rPh>
    <rPh sb="21" eb="24">
      <t>ジギョウショ</t>
    </rPh>
    <rPh sb="24" eb="25">
      <t>ア</t>
    </rPh>
    <phoneticPr fontId="2"/>
  </si>
  <si>
    <t>補助対象事業</t>
    <rPh sb="0" eb="6">
      <t>ホジョタイショウジギョウ</t>
    </rPh>
    <phoneticPr fontId="2"/>
  </si>
  <si>
    <t>C×
補助率3/4</t>
    <rPh sb="3" eb="6">
      <t>ホジョリツ</t>
    </rPh>
    <phoneticPr fontId="2"/>
  </si>
  <si>
    <r>
      <t xml:space="preserve">対象経費
</t>
    </r>
    <r>
      <rPr>
        <b/>
        <sz val="8"/>
        <color rgb="FFFF0000"/>
        <rFont val="ＭＳ Ｐゴシック"/>
        <family val="3"/>
        <charset val="128"/>
      </rPr>
      <t>（1台当たり）</t>
    </r>
    <rPh sb="0" eb="2">
      <t>タイショウ</t>
    </rPh>
    <rPh sb="2" eb="4">
      <t>ケイヒ</t>
    </rPh>
    <rPh sb="5" eb="6">
      <t>ダイ</t>
    </rPh>
    <phoneticPr fontId="2"/>
  </si>
  <si>
    <r>
      <t xml:space="preserve">補助限度額
</t>
    </r>
    <r>
      <rPr>
        <b/>
        <sz val="8"/>
        <color rgb="FFFF0000"/>
        <rFont val="ＭＳ Ｐゴシック"/>
        <family val="3"/>
        <charset val="128"/>
      </rPr>
      <t>（1台当たり）</t>
    </r>
    <rPh sb="0" eb="5">
      <t>ホジョゲンドガク</t>
    </rPh>
    <phoneticPr fontId="2"/>
  </si>
  <si>
    <t>介護ソフト（1～10）</t>
    <rPh sb="0" eb="2">
      <t>カイゴ</t>
    </rPh>
    <phoneticPr fontId="12"/>
  </si>
  <si>
    <t>介護ソフト（11～20）</t>
    <rPh sb="0" eb="2">
      <t>カイゴ</t>
    </rPh>
    <phoneticPr fontId="12"/>
  </si>
  <si>
    <t>介護ソフト（21～30）</t>
    <rPh sb="0" eb="2">
      <t>カイゴ</t>
    </rPh>
    <phoneticPr fontId="12"/>
  </si>
  <si>
    <t>・行が足りない場合は、適宜追加すること。</t>
    <rPh sb="1" eb="2">
      <t>ギョウ</t>
    </rPh>
    <rPh sb="3" eb="4">
      <t>タ</t>
    </rPh>
    <rPh sb="7" eb="9">
      <t>バアイ</t>
    </rPh>
    <rPh sb="11" eb="13">
      <t>テキギ</t>
    </rPh>
    <rPh sb="13" eb="15">
      <t>ツイカ</t>
    </rPh>
    <phoneticPr fontId="2"/>
  </si>
  <si>
    <t>・黄色のセル以外は原則入力しないこと。</t>
    <rPh sb="1" eb="3">
      <t>キイロ</t>
    </rPh>
    <rPh sb="6" eb="8">
      <t>イガイ</t>
    </rPh>
    <rPh sb="9" eb="11">
      <t>ゲンソク</t>
    </rPh>
    <rPh sb="11" eb="13">
      <t>ニュウリョク</t>
    </rPh>
    <phoneticPr fontId="2"/>
  </si>
  <si>
    <r>
      <t xml:space="preserve">職員数及び
連携の有無
</t>
    </r>
    <r>
      <rPr>
        <sz val="8"/>
        <color theme="1"/>
        <rFont val="ＭＳ Ｐゴシック"/>
        <family val="3"/>
        <charset val="128"/>
      </rPr>
      <t>（リストから選択）</t>
    </r>
    <rPh sb="0" eb="2">
      <t>ショクイン</t>
    </rPh>
    <rPh sb="2" eb="3">
      <t>スウ</t>
    </rPh>
    <rPh sb="3" eb="4">
      <t>オヨ</t>
    </rPh>
    <rPh sb="6" eb="8">
      <t>レンケイ</t>
    </rPh>
    <rPh sb="9" eb="11">
      <t>ウム</t>
    </rPh>
    <rPh sb="18" eb="20">
      <t>センタク</t>
    </rPh>
    <phoneticPr fontId="2"/>
  </si>
  <si>
    <t>　第２条第３号に定めるコンサルティング会社等による業務改善支援を受けること、又は介護生産性向上総合相談センター等が実施する研修を受講するとともに、県介護生産性向上総合相談センターに相談すること。</t>
    <rPh sb="8" eb="9">
      <t>サダ</t>
    </rPh>
    <rPh sb="57" eb="59">
      <t>ジッシ</t>
    </rPh>
    <rPh sb="61" eb="63">
      <t>ケンシュウ</t>
    </rPh>
    <rPh sb="64" eb="66">
      <t>ジュコウ</t>
    </rPh>
    <rPh sb="73" eb="74">
      <t>ケン</t>
    </rPh>
    <rPh sb="74" eb="81">
      <t>カイゴセイサンセイコウジョウ</t>
    </rPh>
    <rPh sb="81" eb="85">
      <t>ソウゴウソウダン</t>
    </rPh>
    <rPh sb="90" eb="92">
      <t>ソウダン</t>
    </rPh>
    <phoneticPr fontId="2"/>
  </si>
  <si>
    <t>（対象経費に介護ソフトを含まないもの）</t>
    <rPh sb="1" eb="5">
      <t>タイショウケイヒ</t>
    </rPh>
    <rPh sb="6" eb="8">
      <t>カイゴ</t>
    </rPh>
    <rPh sb="12" eb="13">
      <t>フク</t>
    </rPh>
    <phoneticPr fontId="2"/>
  </si>
  <si>
    <t>E</t>
    <phoneticPr fontId="2"/>
  </si>
  <si>
    <t>F×
補助率3/4</t>
    <rPh sb="3" eb="6">
      <t>ホジョリツ</t>
    </rPh>
    <phoneticPr fontId="2"/>
  </si>
  <si>
    <r>
      <t xml:space="preserve">補助基本額
</t>
    </r>
    <r>
      <rPr>
        <b/>
        <sz val="8"/>
        <color rgb="FFFF0000"/>
        <rFont val="ＭＳ Ｐゴシック"/>
        <family val="3"/>
        <charset val="128"/>
      </rPr>
      <t>（1台当たり）</t>
    </r>
    <r>
      <rPr>
        <sz val="8"/>
        <color theme="1"/>
        <rFont val="ＭＳ Ｐゴシック"/>
        <family val="3"/>
        <charset val="128"/>
      </rPr>
      <t xml:space="preserve">
（G,Hのいずれか少ない額）</t>
    </r>
    <phoneticPr fontId="2"/>
  </si>
  <si>
    <r>
      <t xml:space="preserve">補助基本額
合計
</t>
    </r>
    <r>
      <rPr>
        <sz val="8"/>
        <color theme="1"/>
        <rFont val="ＭＳ Ｐゴシック"/>
        <family val="3"/>
        <charset val="128"/>
      </rPr>
      <t>(D ＋ E×I)</t>
    </r>
    <rPh sb="0" eb="5">
      <t>ホジョキホンガク</t>
    </rPh>
    <rPh sb="6" eb="8">
      <t>ゴウケイ</t>
    </rPh>
    <phoneticPr fontId="2"/>
  </si>
  <si>
    <r>
      <t xml:space="preserve">補助金所要額
</t>
    </r>
    <r>
      <rPr>
        <sz val="8"/>
        <color theme="1"/>
        <rFont val="ＭＳ Ｐゴシック"/>
        <family val="3"/>
        <charset val="128"/>
      </rPr>
      <t>（A×B と J の
いずれか少ない額）
※1,000円未満切捨</t>
    </r>
    <rPh sb="22" eb="23">
      <t>スク</t>
    </rPh>
    <rPh sb="25" eb="26">
      <t>ガク</t>
    </rPh>
    <phoneticPr fontId="2"/>
  </si>
  <si>
    <t>（対象経費に介護ソフトを含むものに限る）</t>
    <rPh sb="1" eb="3">
      <t>タイショウ</t>
    </rPh>
    <rPh sb="3" eb="5">
      <t>ケイヒ</t>
    </rPh>
    <rPh sb="6" eb="8">
      <t>カイゴ</t>
    </rPh>
    <rPh sb="12" eb="13">
      <t>フク</t>
    </rPh>
    <rPh sb="17" eb="18">
      <t>カギ</t>
    </rPh>
    <phoneticPr fontId="2"/>
  </si>
  <si>
    <t>B×
補助率3/4</t>
    <rPh sb="3" eb="6">
      <t>ホジョリツ</t>
    </rPh>
    <phoneticPr fontId="2"/>
  </si>
  <si>
    <t>E×
補助率3/4</t>
    <rPh sb="3" eb="6">
      <t>ホジョリツ</t>
    </rPh>
    <phoneticPr fontId="2"/>
  </si>
  <si>
    <r>
      <t xml:space="preserve">補助基本額
</t>
    </r>
    <r>
      <rPr>
        <b/>
        <sz val="8"/>
        <color rgb="FFFF0000"/>
        <rFont val="ＭＳ Ｐゴシック"/>
        <family val="3"/>
        <charset val="128"/>
      </rPr>
      <t>（1台当たり）</t>
    </r>
    <r>
      <rPr>
        <sz val="8"/>
        <color theme="1"/>
        <rFont val="ＭＳ Ｐゴシック"/>
        <family val="3"/>
        <charset val="128"/>
      </rPr>
      <t xml:space="preserve">
（F,Gのいずれか少ない額）</t>
    </r>
    <phoneticPr fontId="2"/>
  </si>
  <si>
    <r>
      <t xml:space="preserve">補助基本額
合計
</t>
    </r>
    <r>
      <rPr>
        <sz val="8"/>
        <color theme="1"/>
        <rFont val="ＭＳ Ｐゴシック"/>
        <family val="3"/>
        <charset val="128"/>
      </rPr>
      <t>(C ＋ D×H)</t>
    </r>
    <rPh sb="0" eb="5">
      <t>ホジョキホンガク</t>
    </rPh>
    <rPh sb="6" eb="8">
      <t>ゴウケイ</t>
    </rPh>
    <phoneticPr fontId="2"/>
  </si>
  <si>
    <r>
      <t xml:space="preserve">補助金所要額
</t>
    </r>
    <r>
      <rPr>
        <sz val="8"/>
        <color theme="1"/>
        <rFont val="ＭＳ Ｐゴシック"/>
        <family val="3"/>
        <charset val="128"/>
      </rPr>
      <t>（A と I の
いずれか少ない額）
※1,000円未満切捨</t>
    </r>
    <rPh sb="20" eb="21">
      <t>スク</t>
    </rPh>
    <rPh sb="23" eb="24">
      <t>ガク</t>
    </rPh>
    <phoneticPr fontId="2"/>
  </si>
  <si>
    <t>・行が足りない場合は、適宜追加すること。</t>
    <phoneticPr fontId="2"/>
  </si>
  <si>
    <t>・職員数により合計金額が変動しない場合は、リストから「それ以外」を選択すること。</t>
    <rPh sb="1" eb="3">
      <t>ショクイン</t>
    </rPh>
    <rPh sb="3" eb="4">
      <t>スウ</t>
    </rPh>
    <rPh sb="7" eb="11">
      <t>ゴウケイキンガク</t>
    </rPh>
    <rPh sb="12" eb="14">
      <t>ヘンドウ</t>
    </rPh>
    <rPh sb="17" eb="19">
      <t>バアイ</t>
    </rPh>
    <rPh sb="29" eb="31">
      <t>イガイ</t>
    </rPh>
    <rPh sb="33" eb="35">
      <t>センタク</t>
    </rPh>
    <phoneticPr fontId="2"/>
  </si>
  <si>
    <r>
      <t>補助限度額</t>
    </r>
    <r>
      <rPr>
        <sz val="8"/>
        <color theme="1"/>
        <rFont val="ＭＳ Ｐゴシック"/>
        <family val="3"/>
        <charset val="128"/>
      </rPr>
      <t xml:space="preserve">
1・2・3（1事業所当たり）</t>
    </r>
    <rPh sb="0" eb="2">
      <t>ホジョ</t>
    </rPh>
    <rPh sb="2" eb="4">
      <t>ゲンド</t>
    </rPh>
    <rPh sb="13" eb="16">
      <t>ジギョウショ</t>
    </rPh>
    <rPh sb="16" eb="17">
      <t>ア</t>
    </rPh>
    <phoneticPr fontId="2"/>
  </si>
  <si>
    <t>　科学的介護情報システム（LIFE）による情報収集に協力すること。
※ＬＩＦＥの利用申請の受付はがき（CHASEの利用申請の受付はがきは不可。）の写し又はメールの写し、若しくは事業所名等のわかる利用画面のハードコピーを添付ください。
（今後利用申請する場合は、チェックを入れた上で、下段に利用申請の予定時期を記入ください。）</t>
    <rPh sb="57" eb="59">
      <t>リヨウ</t>
    </rPh>
    <rPh sb="59" eb="61">
      <t>シンセイ</t>
    </rPh>
    <rPh sb="62" eb="64">
      <t>ウケツケ</t>
    </rPh>
    <rPh sb="68" eb="70">
      <t>フカ</t>
    </rPh>
    <rPh sb="84" eb="85">
      <t>モ</t>
    </rPh>
    <rPh sb="88" eb="91">
      <t>ジギョウショ</t>
    </rPh>
    <rPh sb="91" eb="92">
      <t>メイ</t>
    </rPh>
    <rPh sb="92" eb="93">
      <t>トウ</t>
    </rPh>
    <rPh sb="97" eb="101">
      <t>リヨウガメン</t>
    </rPh>
    <phoneticPr fontId="2"/>
  </si>
  <si>
    <t>介護ソフト（1～10）+
連携有</t>
    <rPh sb="0" eb="2">
      <t>カイゴ</t>
    </rPh>
    <rPh sb="13" eb="15">
      <t>レンケイ</t>
    </rPh>
    <rPh sb="15" eb="16">
      <t>アリ</t>
    </rPh>
    <phoneticPr fontId="2"/>
  </si>
  <si>
    <t>介護ソフト（11～20）+
連携有</t>
    <rPh sb="0" eb="2">
      <t>カイゴ</t>
    </rPh>
    <rPh sb="14" eb="16">
      <t>レンケイ</t>
    </rPh>
    <rPh sb="16" eb="17">
      <t>アリ</t>
    </rPh>
    <phoneticPr fontId="2"/>
  </si>
  <si>
    <t>介護ソフト（21～30）+
連携有</t>
    <rPh sb="0" eb="2">
      <t>カイゴ</t>
    </rPh>
    <rPh sb="14" eb="16">
      <t>レンケイ</t>
    </rPh>
    <rPh sb="16" eb="17">
      <t>アリ</t>
    </rPh>
    <phoneticPr fontId="2"/>
  </si>
  <si>
    <t>介護ソフト（それ以外）</t>
    <rPh sb="0" eb="2">
      <t>カイゴ</t>
    </rPh>
    <rPh sb="8" eb="10">
      <t>イガイ</t>
    </rPh>
    <phoneticPr fontId="2"/>
  </si>
  <si>
    <t>介護ソフト（それ以外）+
連携有</t>
    <rPh sb="0" eb="2">
      <t>カイゴ</t>
    </rPh>
    <rPh sb="8" eb="10">
      <t>イガイ</t>
    </rPh>
    <rPh sb="13" eb="15">
      <t>レンケイ</t>
    </rPh>
    <rPh sb="15" eb="16">
      <t>アリ</t>
    </rPh>
    <phoneticPr fontId="2"/>
  </si>
  <si>
    <t>介護ソフト（31～）+
連携有</t>
    <rPh sb="0" eb="2">
      <t>カイゴ</t>
    </rPh>
    <rPh sb="12" eb="14">
      <t>レンケイ</t>
    </rPh>
    <rPh sb="14" eb="15">
      <t>アリ</t>
    </rPh>
    <phoneticPr fontId="2"/>
  </si>
  <si>
    <t>・令和７年度中に「ケアプランデータ連携システム」により、５事業所以上データ連携を実施する場合は、リストから「連携有」も選択すること（パッケージ型、業務改善支援を除く。）。</t>
    <rPh sb="1" eb="3">
      <t>レイワ</t>
    </rPh>
    <rPh sb="4" eb="6">
      <t>ネンド</t>
    </rPh>
    <rPh sb="6" eb="7">
      <t>チュウ</t>
    </rPh>
    <rPh sb="17" eb="19">
      <t>レンケイ</t>
    </rPh>
    <rPh sb="29" eb="32">
      <t>ジギョウショ</t>
    </rPh>
    <rPh sb="32" eb="34">
      <t>イジョウ</t>
    </rPh>
    <rPh sb="37" eb="39">
      <t>レンケイ</t>
    </rPh>
    <rPh sb="40" eb="42">
      <t>ジッシ</t>
    </rPh>
    <rPh sb="44" eb="46">
      <t>バアイ</t>
    </rPh>
    <rPh sb="54" eb="56">
      <t>レンケイ</t>
    </rPh>
    <rPh sb="56" eb="57">
      <t>アリ</t>
    </rPh>
    <rPh sb="59" eb="61">
      <t>センタク</t>
    </rPh>
    <rPh sb="71" eb="72">
      <t>ガタ</t>
    </rPh>
    <rPh sb="73" eb="79">
      <t>ギョウムカイゼンシエン</t>
    </rPh>
    <rPh sb="80" eb="81">
      <t>ノゾ</t>
    </rPh>
    <phoneticPr fontId="2"/>
  </si>
  <si>
    <t>介護ソフト（31～）</t>
    <rPh sb="0" eb="2">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</si>
</sst>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9"/>
      <color theme="1"/>
      <name val="ＭＳ Ｐゴシック"/>
      <family val="3"/>
      <charset val="128"/>
    </font>
    <font>
      <sz val="12"/>
      <color theme="1"/>
      <name val="ＭＳ Ｐゴシック"/>
      <family val="2"/>
      <charset val="128"/>
    </font>
    <font>
      <sz val="16"/>
      <color theme="1"/>
      <name val="ＭＳ Ｐゴシック"/>
      <family val="2"/>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4"/>
      <color theme="1"/>
      <name val="ＭＳ Ｐゴシック"/>
      <family val="3"/>
      <charset val="128"/>
    </font>
    <font>
      <sz val="6"/>
      <name val="游ゴシック"/>
      <family val="2"/>
      <charset val="128"/>
      <scheme val="minor"/>
    </font>
    <font>
      <sz val="6"/>
      <color theme="1"/>
      <name val="游ゴシック"/>
      <family val="3"/>
      <charset val="128"/>
      <scheme val="minor"/>
    </font>
    <font>
      <b/>
      <sz val="8"/>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auto="1"/>
      </diagonal>
    </border>
    <border>
      <left/>
      <right style="medium">
        <color indexed="64"/>
      </right>
      <top/>
      <bottom/>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0" fillId="0" borderId="0" xfId="0" applyAlignment="1">
      <alignment horizontal="centerContinuous" vertical="center"/>
    </xf>
    <xf numFmtId="0" fontId="3" fillId="0" borderId="0" xfId="0" applyFont="1">
      <alignment vertical="center"/>
    </xf>
    <xf numFmtId="0" fontId="4" fillId="0" borderId="0" xfId="0" applyFont="1">
      <alignment vertical="center"/>
    </xf>
    <xf numFmtId="0" fontId="0" fillId="0" borderId="1" xfId="0" applyBorder="1" applyAlignment="1">
      <alignment horizontal="center" vertical="center"/>
    </xf>
    <xf numFmtId="0" fontId="0" fillId="0" borderId="2" xfId="0" applyBorder="1">
      <alignment vertical="center"/>
    </xf>
    <xf numFmtId="38" fontId="0" fillId="0" borderId="1" xfId="1" applyFont="1" applyBorder="1">
      <alignment vertical="center"/>
    </xf>
    <xf numFmtId="0" fontId="0" fillId="0" borderId="1" xfId="0" applyBorder="1">
      <alignment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6" fillId="0" borderId="0" xfId="0" applyFont="1">
      <alignment vertical="center"/>
    </xf>
    <xf numFmtId="0" fontId="0" fillId="0" borderId="1" xfId="0" applyBorder="1" applyAlignment="1">
      <alignment vertical="center" wrapText="1"/>
    </xf>
    <xf numFmtId="0" fontId="0" fillId="0" borderId="4" xfId="0" applyBorder="1" applyAlignment="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0" fillId="0" borderId="6" xfId="0" applyBorder="1">
      <alignment vertical="center"/>
    </xf>
    <xf numFmtId="0" fontId="0" fillId="0" borderId="2" xfId="0" applyBorder="1" applyAlignment="1">
      <alignment horizontal="center" vertical="center"/>
    </xf>
    <xf numFmtId="0" fontId="3" fillId="0" borderId="7" xfId="0" applyFont="1" applyFill="1" applyBorder="1" applyAlignment="1">
      <alignment vertical="center"/>
    </xf>
    <xf numFmtId="0" fontId="0" fillId="3" borderId="1" xfId="0" applyFill="1" applyBorder="1" applyAlignment="1">
      <alignment horizontal="center" vertical="center"/>
    </xf>
    <xf numFmtId="38" fontId="0" fillId="0" borderId="3" xfId="1" applyFont="1" applyBorder="1">
      <alignment vertical="center"/>
    </xf>
    <xf numFmtId="38" fontId="0" fillId="0" borderId="4" xfId="1" applyFont="1" applyBorder="1">
      <alignment vertical="center"/>
    </xf>
    <xf numFmtId="38" fontId="0" fillId="0" borderId="6" xfId="1" applyFont="1" applyBorder="1">
      <alignment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0" xfId="0"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9" xfId="0" applyFill="1" applyBorder="1" applyAlignment="1">
      <alignment horizontal="left" vertical="center" wrapText="1"/>
    </xf>
    <xf numFmtId="0" fontId="0" fillId="0" borderId="8" xfId="0" applyFill="1" applyBorder="1" applyAlignment="1">
      <alignment horizontal="left" vertical="center" wrapText="1"/>
    </xf>
    <xf numFmtId="0" fontId="0" fillId="0" borderId="8" xfId="0" applyFill="1" applyBorder="1" applyAlignment="1">
      <alignment vertical="center" wrapText="1"/>
    </xf>
    <xf numFmtId="0" fontId="6" fillId="0" borderId="0" xfId="0" applyFont="1" applyFill="1" applyBorder="1" applyAlignment="1">
      <alignment vertical="center"/>
    </xf>
    <xf numFmtId="0" fontId="5" fillId="0" borderId="1" xfId="0" applyFont="1" applyBorder="1" applyAlignment="1">
      <alignment vertical="center" wrapText="1"/>
    </xf>
    <xf numFmtId="0" fontId="8" fillId="0" borderId="1" xfId="0" applyFont="1" applyBorder="1" applyAlignment="1">
      <alignment vertical="center"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6" xfId="0" applyFill="1" applyBorder="1">
      <alignment vertical="center"/>
    </xf>
    <xf numFmtId="0" fontId="0" fillId="3" borderId="4" xfId="0" applyFill="1" applyBorder="1">
      <alignment vertical="center"/>
    </xf>
    <xf numFmtId="38" fontId="0" fillId="0" borderId="1" xfId="1" applyFont="1" applyBorder="1" applyAlignment="1">
      <alignment horizontal="right" vertical="center"/>
    </xf>
    <xf numFmtId="38" fontId="0" fillId="0" borderId="3" xfId="1" applyFont="1" applyBorder="1" applyAlignment="1">
      <alignment horizontal="right" vertical="center"/>
    </xf>
    <xf numFmtId="38" fontId="0" fillId="0" borderId="6" xfId="1" applyFont="1" applyBorder="1" applyAlignment="1">
      <alignment horizontal="right" vertical="center"/>
    </xf>
    <xf numFmtId="38" fontId="0" fillId="0" borderId="4" xfId="1" applyFont="1" applyBorder="1" applyAlignment="1">
      <alignment horizontal="right" vertical="center"/>
    </xf>
    <xf numFmtId="0" fontId="0" fillId="0" borderId="9" xfId="0"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xf>
    <xf numFmtId="38" fontId="0" fillId="0" borderId="1" xfId="1" applyFont="1" applyBorder="1" applyAlignment="1">
      <alignment vertical="center"/>
    </xf>
    <xf numFmtId="0" fontId="9" fillId="0" borderId="0" xfId="0" applyFont="1" applyAlignment="1">
      <alignment horizontal="center" vertical="center"/>
    </xf>
    <xf numFmtId="0" fontId="0" fillId="3" borderId="3" xfId="0" applyFill="1" applyBorder="1" applyAlignment="1">
      <alignment vertical="center" wrapText="1"/>
    </xf>
    <xf numFmtId="0" fontId="9" fillId="0" borderId="0" xfId="0" applyFont="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xf numFmtId="38" fontId="0" fillId="0" borderId="1" xfId="1" applyFont="1" applyBorder="1" applyAlignment="1">
      <alignment vertical="center"/>
    </xf>
    <xf numFmtId="0" fontId="11" fillId="0" borderId="0" xfId="0" applyFont="1" applyAlignment="1">
      <alignment horizontal="center" vertical="center"/>
    </xf>
    <xf numFmtId="0" fontId="13" fillId="0" borderId="0" xfId="0" applyFont="1">
      <alignment vertical="center"/>
    </xf>
    <xf numFmtId="38" fontId="0" fillId="0" borderId="1" xfId="1" applyFont="1" applyFill="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0" fillId="3" borderId="11" xfId="0" applyFill="1" applyBorder="1" applyAlignment="1">
      <alignment horizontal="center" vertical="center"/>
    </xf>
    <xf numFmtId="0" fontId="0" fillId="0" borderId="9" xfId="0" applyFill="1" applyBorder="1" applyAlignment="1">
      <alignment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2" borderId="3" xfId="0" applyFill="1" applyBorder="1" applyAlignment="1" applyProtection="1">
      <alignment horizontal="center" vertical="center" wrapText="1"/>
      <protection locked="0"/>
    </xf>
    <xf numFmtId="38" fontId="0" fillId="2" borderId="1" xfId="1" applyFont="1" applyFill="1" applyBorder="1" applyAlignment="1" applyProtection="1">
      <alignment vertical="center"/>
      <protection locked="0"/>
    </xf>
    <xf numFmtId="0" fontId="13" fillId="0" borderId="0" xfId="0" applyFont="1" applyAlignment="1">
      <alignment vertical="center" wrapText="1"/>
    </xf>
    <xf numFmtId="38" fontId="0" fillId="0" borderId="1" xfId="1" applyFont="1" applyBorder="1" applyAlignment="1">
      <alignment vertical="center"/>
    </xf>
    <xf numFmtId="0" fontId="8" fillId="2" borderId="3" xfId="0" applyFont="1" applyFill="1" applyBorder="1" applyAlignment="1" applyProtection="1">
      <alignment horizontal="center" vertical="center" wrapText="1"/>
      <protection locked="0"/>
    </xf>
    <xf numFmtId="0" fontId="0" fillId="3" borderId="24" xfId="0" applyFill="1" applyBorder="1" applyAlignment="1">
      <alignment horizontal="center" vertical="center"/>
    </xf>
    <xf numFmtId="38" fontId="0" fillId="0" borderId="15" xfId="1" applyFont="1" applyFill="1" applyBorder="1" applyAlignment="1">
      <alignment vertical="center"/>
    </xf>
    <xf numFmtId="3" fontId="0" fillId="0" borderId="15" xfId="0" applyNumberFormat="1" applyBorder="1" applyAlignment="1">
      <alignment vertical="center"/>
    </xf>
    <xf numFmtId="0" fontId="0" fillId="0" borderId="16" xfId="0" applyBorder="1" applyAlignment="1">
      <alignment vertical="center"/>
    </xf>
    <xf numFmtId="0" fontId="0" fillId="3" borderId="26"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2" borderId="31" xfId="0" applyFill="1" applyBorder="1" applyAlignment="1" applyProtection="1">
      <alignment vertical="center"/>
      <protection locked="0"/>
    </xf>
    <xf numFmtId="38" fontId="0" fillId="0" borderId="38" xfId="1" applyFont="1" applyBorder="1" applyAlignment="1">
      <alignment vertical="center"/>
    </xf>
    <xf numFmtId="0" fontId="0" fillId="0" borderId="39" xfId="0" applyBorder="1" applyAlignment="1">
      <alignment vertical="center"/>
    </xf>
    <xf numFmtId="0" fontId="0" fillId="0" borderId="40" xfId="0" applyBorder="1">
      <alignment vertical="center"/>
    </xf>
    <xf numFmtId="38" fontId="0" fillId="0" borderId="41" xfId="1" applyFont="1" applyBorder="1">
      <alignment vertical="center"/>
    </xf>
    <xf numFmtId="38" fontId="0" fillId="0" borderId="42" xfId="0" applyNumberFormat="1" applyBorder="1" applyAlignment="1">
      <alignment vertical="center"/>
    </xf>
    <xf numFmtId="38" fontId="0" fillId="0" borderId="14" xfId="1" applyFont="1" applyBorder="1" applyAlignment="1">
      <alignment vertical="center"/>
    </xf>
    <xf numFmtId="38" fontId="0" fillId="0" borderId="14" xfId="0" applyNumberFormat="1" applyBorder="1" applyAlignment="1">
      <alignment vertical="center"/>
    </xf>
    <xf numFmtId="38" fontId="0" fillId="0" borderId="41" xfId="0" applyNumberFormat="1" applyBorder="1" applyAlignment="1">
      <alignment vertical="center"/>
    </xf>
    <xf numFmtId="0" fontId="0" fillId="0" borderId="45" xfId="0" applyBorder="1" applyAlignment="1">
      <alignment vertical="center"/>
    </xf>
    <xf numFmtId="0" fontId="0" fillId="0" borderId="46" xfId="0" applyBorder="1" applyAlignment="1">
      <alignment vertical="center"/>
    </xf>
    <xf numFmtId="38" fontId="0" fillId="0" borderId="38" xfId="1" applyFont="1" applyFill="1" applyBorder="1" applyAlignment="1">
      <alignment vertical="center"/>
    </xf>
    <xf numFmtId="3" fontId="0" fillId="0" borderId="38" xfId="0" applyNumberFormat="1" applyBorder="1" applyAlignment="1">
      <alignment vertical="center"/>
    </xf>
    <xf numFmtId="0" fontId="0" fillId="0" borderId="47" xfId="0" applyBorder="1" applyAlignment="1">
      <alignment vertical="center"/>
    </xf>
    <xf numFmtId="0" fontId="7" fillId="0" borderId="0" xfId="0" applyFont="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0" borderId="1"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0" fillId="0" borderId="20"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38" fontId="0" fillId="0" borderId="43" xfId="1" applyFont="1" applyFill="1" applyBorder="1" applyAlignment="1">
      <alignment horizontal="center" vertical="center"/>
    </xf>
    <xf numFmtId="38" fontId="0" fillId="0" borderId="17" xfId="1" applyFont="1" applyFill="1" applyBorder="1" applyAlignment="1">
      <alignment horizontal="center" vertical="center"/>
    </xf>
    <xf numFmtId="38" fontId="0" fillId="0" borderId="44" xfId="1" applyFont="1" applyFill="1" applyBorder="1" applyAlignment="1">
      <alignment horizontal="center" vertical="center"/>
    </xf>
    <xf numFmtId="0" fontId="0" fillId="0" borderId="38" xfId="0"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3</xdr:row>
          <xdr:rowOff>342900</xdr:rowOff>
        </xdr:from>
        <xdr:to>
          <xdr:col>1</xdr:col>
          <xdr:colOff>457200</xdr:colOff>
          <xdr:row>3</xdr:row>
          <xdr:rowOff>590550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xdr:row>
          <xdr:rowOff>203200</xdr:rowOff>
        </xdr:from>
        <xdr:to>
          <xdr:col>1</xdr:col>
          <xdr:colOff>469900</xdr:colOff>
          <xdr:row>4</xdr:row>
          <xdr:rowOff>457200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5</xdr:row>
          <xdr:rowOff>260350</xdr:rowOff>
        </xdr:from>
        <xdr:to>
          <xdr:col>1</xdr:col>
          <xdr:colOff>463550</xdr:colOff>
          <xdr:row>5</xdr:row>
          <xdr:rowOff>508000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6</xdr:row>
          <xdr:rowOff>425450</xdr:rowOff>
        </xdr:from>
        <xdr:to>
          <xdr:col>1</xdr:col>
          <xdr:colOff>463550</xdr:colOff>
          <xdr:row>6</xdr:row>
          <xdr:rowOff>685800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7</xdr:row>
          <xdr:rowOff>234950</xdr:rowOff>
        </xdr:from>
        <xdr:to>
          <xdr:col>1</xdr:col>
          <xdr:colOff>463550</xdr:colOff>
          <xdr:row>7</xdr:row>
          <xdr:rowOff>495300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8</xdr:row>
          <xdr:rowOff>57150</xdr:rowOff>
        </xdr:from>
        <xdr:to>
          <xdr:col>1</xdr:col>
          <xdr:colOff>463550</xdr:colOff>
          <xdr:row>8</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9</xdr:row>
          <xdr:rowOff>247650</xdr:rowOff>
        </xdr:from>
        <xdr:to>
          <xdr:col>1</xdr:col>
          <xdr:colOff>469900</xdr:colOff>
          <xdr:row>9</xdr:row>
          <xdr:rowOff>495300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10</xdr:row>
          <xdr:rowOff>234950</xdr:rowOff>
        </xdr:from>
        <xdr:to>
          <xdr:col>1</xdr:col>
          <xdr:colOff>469900</xdr:colOff>
          <xdr:row>10</xdr:row>
          <xdr:rowOff>482600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14</xdr:row>
          <xdr:rowOff>266700</xdr:rowOff>
        </xdr:from>
        <xdr:to>
          <xdr:col>1</xdr:col>
          <xdr:colOff>463550</xdr:colOff>
          <xdr:row>14</xdr:row>
          <xdr:rowOff>514350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15</xdr:row>
          <xdr:rowOff>152400</xdr:rowOff>
        </xdr:from>
        <xdr:to>
          <xdr:col>1</xdr:col>
          <xdr:colOff>469900</xdr:colOff>
          <xdr:row>15</xdr:row>
          <xdr:rowOff>412750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18</xdr:row>
          <xdr:rowOff>336550</xdr:rowOff>
        </xdr:from>
        <xdr:to>
          <xdr:col>1</xdr:col>
          <xdr:colOff>469900</xdr:colOff>
          <xdr:row>18</xdr:row>
          <xdr:rowOff>577850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19</xdr:row>
          <xdr:rowOff>736600</xdr:rowOff>
        </xdr:from>
        <xdr:to>
          <xdr:col>1</xdr:col>
          <xdr:colOff>469900</xdr:colOff>
          <xdr:row>19</xdr:row>
          <xdr:rowOff>977900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23</xdr:row>
          <xdr:rowOff>158750</xdr:rowOff>
        </xdr:from>
        <xdr:to>
          <xdr:col>1</xdr:col>
          <xdr:colOff>469900</xdr:colOff>
          <xdr:row>23</xdr:row>
          <xdr:rowOff>412750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28</xdr:row>
          <xdr:rowOff>76200</xdr:rowOff>
        </xdr:from>
        <xdr:to>
          <xdr:col>1</xdr:col>
          <xdr:colOff>469900</xdr:colOff>
          <xdr:row>28</xdr:row>
          <xdr:rowOff>323850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29</xdr:row>
          <xdr:rowOff>76200</xdr:rowOff>
        </xdr:from>
        <xdr:to>
          <xdr:col>1</xdr:col>
          <xdr:colOff>463550</xdr:colOff>
          <xdr:row>29</xdr:row>
          <xdr:rowOff>323850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33</xdr:row>
          <xdr:rowOff>101600</xdr:rowOff>
        </xdr:from>
        <xdr:to>
          <xdr:col>1</xdr:col>
          <xdr:colOff>469900</xdr:colOff>
          <xdr:row>33</xdr:row>
          <xdr:rowOff>349250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20</xdr:row>
          <xdr:rowOff>158750</xdr:rowOff>
        </xdr:from>
        <xdr:to>
          <xdr:col>1</xdr:col>
          <xdr:colOff>463550</xdr:colOff>
          <xdr:row>20</xdr:row>
          <xdr:rowOff>406400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23F64-ABC1-467E-8AD0-F0F2B5874E6C}">
  <dimension ref="A1:P35"/>
  <sheetViews>
    <sheetView tabSelected="1" view="pageBreakPreview" topLeftCell="A7" zoomScaleNormal="100" zoomScaleSheetLayoutView="100" workbookViewId="0">
      <selection activeCell="B1" sqref="B1"/>
    </sheetView>
  </sheetViews>
  <sheetFormatPr defaultRowHeight="13" x14ac:dyDescent="0.2"/>
  <cols>
    <col min="1" max="1" width="2.6328125" customWidth="1"/>
    <col min="2" max="2" width="13.6328125" customWidth="1"/>
    <col min="3" max="3" width="12.6328125" customWidth="1"/>
    <col min="4" max="4" width="11.6328125" customWidth="1"/>
    <col min="5" max="5" width="5.6328125" customWidth="1"/>
    <col min="6" max="7" width="11.6328125" customWidth="1"/>
    <col min="8" max="8" width="5.6328125" customWidth="1"/>
    <col min="9" max="13" width="11.6328125" customWidth="1"/>
    <col min="14" max="14" width="13.6328125" customWidth="1"/>
    <col min="15" max="15" width="10.6328125" customWidth="1"/>
  </cols>
  <sheetData>
    <row r="1" spans="1:16" x14ac:dyDescent="0.2">
      <c r="A1" t="s">
        <v>0</v>
      </c>
    </row>
    <row r="2" spans="1:16" ht="19" x14ac:dyDescent="0.2">
      <c r="A2" s="91" t="s">
        <v>1</v>
      </c>
      <c r="B2" s="91"/>
      <c r="C2" s="91"/>
      <c r="D2" s="91"/>
      <c r="E2" s="91"/>
      <c r="F2" s="91"/>
      <c r="G2" s="91"/>
      <c r="H2" s="91"/>
      <c r="I2" s="91"/>
      <c r="J2" s="91"/>
      <c r="K2" s="91"/>
      <c r="L2" s="91"/>
      <c r="M2" s="91"/>
      <c r="N2" s="91"/>
      <c r="O2" s="1"/>
      <c r="P2" s="1"/>
    </row>
    <row r="3" spans="1:16" ht="19" x14ac:dyDescent="0.2">
      <c r="A3" s="91" t="s">
        <v>98</v>
      </c>
      <c r="B3" s="91"/>
      <c r="C3" s="91"/>
      <c r="D3" s="91"/>
      <c r="E3" s="91"/>
      <c r="F3" s="91"/>
      <c r="G3" s="91"/>
      <c r="H3" s="91"/>
      <c r="I3" s="91"/>
      <c r="J3" s="91"/>
      <c r="K3" s="91"/>
      <c r="L3" s="91"/>
      <c r="M3" s="91"/>
      <c r="N3" s="91"/>
      <c r="O3" s="58"/>
      <c r="P3" s="58"/>
    </row>
    <row r="4" spans="1:16" ht="15" customHeight="1" x14ac:dyDescent="0.2">
      <c r="B4" s="49"/>
      <c r="C4" s="49"/>
      <c r="D4" s="49"/>
      <c r="E4" s="49"/>
      <c r="F4" s="49"/>
      <c r="G4" s="49"/>
      <c r="H4" s="49"/>
      <c r="I4" s="49"/>
      <c r="J4" s="49"/>
      <c r="K4" s="49"/>
      <c r="L4" s="49"/>
      <c r="M4" s="49"/>
      <c r="N4" s="49"/>
      <c r="O4" s="1"/>
      <c r="P4" s="1"/>
    </row>
    <row r="5" spans="1:16" ht="20" customHeight="1" x14ac:dyDescent="0.2">
      <c r="A5" s="110" t="s">
        <v>67</v>
      </c>
      <c r="B5" s="111"/>
      <c r="C5" s="104"/>
      <c r="D5" s="105"/>
      <c r="E5" s="105"/>
      <c r="F5" s="105"/>
      <c r="G5" s="106"/>
      <c r="H5" s="49"/>
      <c r="I5" s="49"/>
      <c r="J5" s="49"/>
      <c r="K5" s="49"/>
      <c r="L5" s="49"/>
      <c r="M5" s="49"/>
      <c r="N5" s="49"/>
      <c r="O5" s="1"/>
      <c r="P5" s="1"/>
    </row>
    <row r="6" spans="1:16" ht="20" customHeight="1" x14ac:dyDescent="0.2">
      <c r="A6" s="112" t="s">
        <v>68</v>
      </c>
      <c r="B6" s="113"/>
      <c r="C6" s="107"/>
      <c r="D6" s="108"/>
      <c r="E6" s="108"/>
      <c r="F6" s="108"/>
      <c r="G6" s="109"/>
      <c r="H6" s="49"/>
      <c r="I6" s="49"/>
      <c r="J6" s="49"/>
      <c r="K6" s="49"/>
      <c r="L6" s="49"/>
      <c r="M6" s="49"/>
      <c r="N6" s="49"/>
      <c r="O6" s="1"/>
      <c r="P6" s="1"/>
    </row>
    <row r="7" spans="1:16" ht="15" customHeight="1" x14ac:dyDescent="0.2">
      <c r="B7" s="55"/>
      <c r="C7" s="49"/>
      <c r="D7" s="49"/>
      <c r="E7" s="49"/>
      <c r="F7" s="49"/>
      <c r="G7" s="49"/>
      <c r="H7" s="49"/>
      <c r="I7" s="60"/>
      <c r="J7" s="60"/>
      <c r="K7" s="60"/>
      <c r="L7" s="60"/>
      <c r="M7" s="49"/>
      <c r="N7" s="49"/>
      <c r="O7" s="1"/>
      <c r="P7" s="1"/>
    </row>
    <row r="8" spans="1:16" ht="15" customHeight="1" thickBot="1" x14ac:dyDescent="0.25">
      <c r="B8" s="55"/>
      <c r="C8" s="49"/>
      <c r="D8" s="49"/>
      <c r="E8" s="49"/>
      <c r="F8" s="49"/>
      <c r="G8" s="49"/>
      <c r="H8" s="49"/>
      <c r="I8" s="60"/>
      <c r="J8" s="60"/>
      <c r="K8" s="60"/>
      <c r="L8" s="60"/>
      <c r="M8" s="49"/>
      <c r="N8" s="49"/>
      <c r="O8" s="1"/>
      <c r="P8" s="1"/>
    </row>
    <row r="9" spans="1:16" ht="20" customHeight="1" x14ac:dyDescent="0.2">
      <c r="C9" s="59"/>
      <c r="D9" s="59"/>
      <c r="E9" s="120" t="s">
        <v>77</v>
      </c>
      <c r="F9" s="121"/>
      <c r="G9" s="122"/>
      <c r="H9" s="95" t="s">
        <v>84</v>
      </c>
      <c r="I9" s="96"/>
      <c r="J9" s="96"/>
      <c r="K9" s="96"/>
      <c r="L9" s="97"/>
      <c r="M9" s="62"/>
    </row>
    <row r="10" spans="1:16" ht="12" customHeight="1" x14ac:dyDescent="0.2">
      <c r="A10" s="114" t="s">
        <v>87</v>
      </c>
      <c r="B10" s="115"/>
      <c r="C10" s="92" t="s">
        <v>82</v>
      </c>
      <c r="D10" s="130" t="s">
        <v>86</v>
      </c>
      <c r="E10" s="99" t="s">
        <v>5</v>
      </c>
      <c r="F10" s="92" t="s">
        <v>85</v>
      </c>
      <c r="G10" s="134" t="s">
        <v>88</v>
      </c>
      <c r="H10" s="99" t="s">
        <v>5</v>
      </c>
      <c r="I10" s="98" t="s">
        <v>89</v>
      </c>
      <c r="J10" s="98" t="s">
        <v>100</v>
      </c>
      <c r="K10" s="98" t="s">
        <v>90</v>
      </c>
      <c r="L10" s="140" t="s">
        <v>101</v>
      </c>
      <c r="M10" s="123" t="s">
        <v>102</v>
      </c>
      <c r="N10" s="98" t="s">
        <v>103</v>
      </c>
    </row>
    <row r="11" spans="1:16" ht="12" customHeight="1" x14ac:dyDescent="0.2">
      <c r="A11" s="116"/>
      <c r="B11" s="117"/>
      <c r="C11" s="93"/>
      <c r="D11" s="131"/>
      <c r="E11" s="100"/>
      <c r="F11" s="93"/>
      <c r="G11" s="135"/>
      <c r="H11" s="100"/>
      <c r="I11" s="102"/>
      <c r="J11" s="102"/>
      <c r="K11" s="98"/>
      <c r="L11" s="140"/>
      <c r="M11" s="124"/>
      <c r="N11" s="98"/>
    </row>
    <row r="12" spans="1:16" ht="12" customHeight="1" x14ac:dyDescent="0.2">
      <c r="A12" s="116"/>
      <c r="B12" s="117"/>
      <c r="C12" s="93"/>
      <c r="D12" s="131"/>
      <c r="E12" s="100"/>
      <c r="F12" s="93"/>
      <c r="G12" s="135"/>
      <c r="H12" s="100"/>
      <c r="I12" s="102"/>
      <c r="J12" s="102"/>
      <c r="K12" s="98"/>
      <c r="L12" s="140"/>
      <c r="M12" s="124"/>
      <c r="N12" s="98"/>
    </row>
    <row r="13" spans="1:16" ht="12" customHeight="1" x14ac:dyDescent="0.2">
      <c r="A13" s="116"/>
      <c r="B13" s="117"/>
      <c r="C13" s="93"/>
      <c r="D13" s="131"/>
      <c r="E13" s="100"/>
      <c r="F13" s="93"/>
      <c r="G13" s="135"/>
      <c r="H13" s="100"/>
      <c r="I13" s="102"/>
      <c r="J13" s="102"/>
      <c r="K13" s="98"/>
      <c r="L13" s="140"/>
      <c r="M13" s="124"/>
      <c r="N13" s="98"/>
    </row>
    <row r="14" spans="1:16" ht="12" customHeight="1" x14ac:dyDescent="0.2">
      <c r="A14" s="116"/>
      <c r="B14" s="117"/>
      <c r="C14" s="93"/>
      <c r="D14" s="132"/>
      <c r="E14" s="101"/>
      <c r="F14" s="133"/>
      <c r="G14" s="136"/>
      <c r="H14" s="101"/>
      <c r="I14" s="103"/>
      <c r="J14" s="103"/>
      <c r="K14" s="92"/>
      <c r="L14" s="134"/>
      <c r="M14" s="124"/>
      <c r="N14" s="92"/>
    </row>
    <row r="15" spans="1:16" ht="13" customHeight="1" x14ac:dyDescent="0.2">
      <c r="A15" s="118"/>
      <c r="B15" s="119"/>
      <c r="C15" s="94"/>
      <c r="D15" s="70" t="s">
        <v>4</v>
      </c>
      <c r="E15" s="75" t="s">
        <v>6</v>
      </c>
      <c r="F15" s="61" t="s">
        <v>7</v>
      </c>
      <c r="G15" s="76" t="s">
        <v>8</v>
      </c>
      <c r="H15" s="75" t="s">
        <v>99</v>
      </c>
      <c r="I15" s="61" t="s">
        <v>9</v>
      </c>
      <c r="J15" s="61" t="s">
        <v>52</v>
      </c>
      <c r="K15" s="61" t="s">
        <v>54</v>
      </c>
      <c r="L15" s="76" t="s">
        <v>78</v>
      </c>
      <c r="M15" s="74" t="s">
        <v>79</v>
      </c>
      <c r="N15" s="61" t="s">
        <v>80</v>
      </c>
    </row>
    <row r="16" spans="1:16" ht="35" customHeight="1" x14ac:dyDescent="0.2">
      <c r="A16" s="102">
        <v>1</v>
      </c>
      <c r="B16" s="127" t="s">
        <v>2</v>
      </c>
      <c r="C16" s="65"/>
      <c r="D16" s="71" t="str">
        <f>IF(C16="","",VLOOKUP(C16,$B$28:$C$35,2,FALSE))</f>
        <v/>
      </c>
      <c r="E16" s="77"/>
      <c r="F16" s="66"/>
      <c r="G16" s="78">
        <f>ROUNDDOWN(F16*0.75,0)</f>
        <v>0</v>
      </c>
      <c r="H16" s="77"/>
      <c r="I16" s="66"/>
      <c r="J16" s="68">
        <f>ROUNDDOWN(I16*0.75,0)</f>
        <v>0</v>
      </c>
      <c r="K16" s="57">
        <v>100000</v>
      </c>
      <c r="L16" s="78">
        <f>IF(J16&lt;K16,J16,K16)</f>
        <v>0</v>
      </c>
      <c r="M16" s="83">
        <f t="shared" ref="M16:M21" si="0">G16+H16*L16</f>
        <v>0</v>
      </c>
      <c r="N16" s="48" t="str">
        <f>IF(D16="","",IF(M16&gt;D16*E16,D16*E16,ROUNDDOWN(M16,-3)))</f>
        <v/>
      </c>
    </row>
    <row r="17" spans="1:14" ht="35" customHeight="1" x14ac:dyDescent="0.2">
      <c r="A17" s="102"/>
      <c r="B17" s="128"/>
      <c r="C17" s="65"/>
      <c r="D17" s="71" t="str">
        <f>IF(C17="","",VLOOKUP(C17,$B$28:$C$35,2,FALSE))</f>
        <v/>
      </c>
      <c r="E17" s="77"/>
      <c r="F17" s="66"/>
      <c r="G17" s="78">
        <f t="shared" ref="G17:G21" si="1">ROUNDDOWN(F17*0.75,0)</f>
        <v>0</v>
      </c>
      <c r="H17" s="77"/>
      <c r="I17" s="66"/>
      <c r="J17" s="68">
        <f t="shared" ref="J17:J21" si="2">ROUNDDOWN(I17*0.75,0)</f>
        <v>0</v>
      </c>
      <c r="K17" s="57">
        <v>100000</v>
      </c>
      <c r="L17" s="78">
        <f t="shared" ref="L17:L21" si="3">IF(J17&lt;K17,J17,K17)</f>
        <v>0</v>
      </c>
      <c r="M17" s="83">
        <f t="shared" si="0"/>
        <v>0</v>
      </c>
      <c r="N17" s="48" t="str">
        <f>IF(D17="","",IF(M17&gt;D17*E17,D17*E17,ROUNDDOWN(M17,-3)))</f>
        <v/>
      </c>
    </row>
    <row r="18" spans="1:14" ht="35" customHeight="1" x14ac:dyDescent="0.2">
      <c r="A18" s="102"/>
      <c r="B18" s="128"/>
      <c r="C18" s="65"/>
      <c r="D18" s="71" t="str">
        <f>IF(C18="","",VLOOKUP(C18,$B$28:$C$35,2,FALSE))</f>
        <v/>
      </c>
      <c r="E18" s="77"/>
      <c r="F18" s="66"/>
      <c r="G18" s="78">
        <f t="shared" si="1"/>
        <v>0</v>
      </c>
      <c r="H18" s="77"/>
      <c r="I18" s="66"/>
      <c r="J18" s="68">
        <f t="shared" si="2"/>
        <v>0</v>
      </c>
      <c r="K18" s="57">
        <v>100000</v>
      </c>
      <c r="L18" s="78">
        <f t="shared" si="3"/>
        <v>0</v>
      </c>
      <c r="M18" s="83">
        <f t="shared" si="0"/>
        <v>0</v>
      </c>
      <c r="N18" s="48" t="str">
        <f>IF(D18="","",IF(M18&gt;D18*E18,D18*E18,ROUNDDOWN(M18,-3)))</f>
        <v/>
      </c>
    </row>
    <row r="19" spans="1:14" ht="35" customHeight="1" x14ac:dyDescent="0.2">
      <c r="A19" s="102"/>
      <c r="B19" s="128"/>
      <c r="C19" s="65"/>
      <c r="D19" s="71" t="str">
        <f>IF(C19="","",VLOOKUP(C19,$B$28:$C$35,2,FALSE))</f>
        <v/>
      </c>
      <c r="E19" s="77"/>
      <c r="F19" s="66"/>
      <c r="G19" s="78">
        <f t="shared" si="1"/>
        <v>0</v>
      </c>
      <c r="H19" s="77"/>
      <c r="I19" s="66"/>
      <c r="J19" s="68">
        <f t="shared" si="2"/>
        <v>0</v>
      </c>
      <c r="K19" s="57">
        <v>100000</v>
      </c>
      <c r="L19" s="78">
        <f t="shared" si="3"/>
        <v>0</v>
      </c>
      <c r="M19" s="83">
        <f t="shared" si="0"/>
        <v>0</v>
      </c>
      <c r="N19" s="48" t="str">
        <f>IF(D19="","",IF(M19&gt;D19*E19,D19*E19,ROUNDDOWN(M19,-3)))</f>
        <v/>
      </c>
    </row>
    <row r="20" spans="1:14" ht="35" customHeight="1" x14ac:dyDescent="0.2">
      <c r="A20" s="102"/>
      <c r="B20" s="129"/>
      <c r="C20" s="65"/>
      <c r="D20" s="71" t="str">
        <f>IF(C20="","",VLOOKUP(C20,$B$28:$C$35,2,FALSE))</f>
        <v/>
      </c>
      <c r="E20" s="77"/>
      <c r="F20" s="66"/>
      <c r="G20" s="78">
        <f t="shared" si="1"/>
        <v>0</v>
      </c>
      <c r="H20" s="77"/>
      <c r="I20" s="66"/>
      <c r="J20" s="68">
        <f t="shared" si="2"/>
        <v>0</v>
      </c>
      <c r="K20" s="57">
        <v>100000</v>
      </c>
      <c r="L20" s="78">
        <f t="shared" si="3"/>
        <v>0</v>
      </c>
      <c r="M20" s="83">
        <f t="shared" si="0"/>
        <v>0</v>
      </c>
      <c r="N20" s="48" t="str">
        <f>IF(D20="","",IF(M20&gt;D20*E20,D20*E20,ROUNDDOWN(M20,-3)))</f>
        <v/>
      </c>
    </row>
    <row r="21" spans="1:14" ht="35" customHeight="1" x14ac:dyDescent="0.2">
      <c r="A21" s="46">
        <v>2</v>
      </c>
      <c r="B21" s="63" t="s">
        <v>3</v>
      </c>
      <c r="C21" s="47"/>
      <c r="D21" s="72">
        <v>10000000</v>
      </c>
      <c r="E21" s="79"/>
      <c r="F21" s="66"/>
      <c r="G21" s="78">
        <f t="shared" si="1"/>
        <v>0</v>
      </c>
      <c r="H21" s="77"/>
      <c r="I21" s="66"/>
      <c r="J21" s="68">
        <f t="shared" si="2"/>
        <v>0</v>
      </c>
      <c r="K21" s="57">
        <v>100000</v>
      </c>
      <c r="L21" s="78">
        <f t="shared" si="3"/>
        <v>0</v>
      </c>
      <c r="M21" s="83">
        <f t="shared" si="0"/>
        <v>0</v>
      </c>
      <c r="N21" s="48">
        <f>IF(D21="","",IF(M21&gt;D21,D21,ROUNDDOWN(M21,-3)))</f>
        <v>0</v>
      </c>
    </row>
    <row r="22" spans="1:14" ht="35" customHeight="1" x14ac:dyDescent="0.2">
      <c r="A22" s="46">
        <v>3</v>
      </c>
      <c r="B22" s="64" t="s">
        <v>81</v>
      </c>
      <c r="C22" s="47"/>
      <c r="D22" s="72">
        <v>450000</v>
      </c>
      <c r="E22" s="79"/>
      <c r="F22" s="66"/>
      <c r="G22" s="78">
        <f t="shared" ref="G22" si="4">ROUNDDOWN(F22*0.75,0)</f>
        <v>0</v>
      </c>
      <c r="H22" s="137"/>
      <c r="I22" s="138"/>
      <c r="J22" s="138"/>
      <c r="K22" s="138"/>
      <c r="L22" s="139"/>
      <c r="M22" s="83">
        <f>G22</f>
        <v>0</v>
      </c>
      <c r="N22" s="48">
        <f>IF(D22="","",IF(M22&gt;D22,D22,ROUNDDOWN(M22,-3)))</f>
        <v>0</v>
      </c>
    </row>
    <row r="23" spans="1:14" ht="35" customHeight="1" thickBot="1" x14ac:dyDescent="0.25">
      <c r="A23" s="125" t="s">
        <v>83</v>
      </c>
      <c r="B23" s="126"/>
      <c r="C23" s="47"/>
      <c r="D23" s="73"/>
      <c r="E23" s="80">
        <f t="shared" ref="E23:J23" si="5">SUM(E16:E22)</f>
        <v>0</v>
      </c>
      <c r="F23" s="81">
        <f t="shared" si="5"/>
        <v>0</v>
      </c>
      <c r="G23" s="82">
        <f t="shared" si="5"/>
        <v>0</v>
      </c>
      <c r="H23" s="80">
        <f t="shared" si="5"/>
        <v>0</v>
      </c>
      <c r="I23" s="81">
        <f t="shared" si="5"/>
        <v>0</v>
      </c>
      <c r="J23" s="85">
        <f t="shared" si="5"/>
        <v>0</v>
      </c>
      <c r="K23" s="86"/>
      <c r="L23" s="82">
        <f>SUM(L16:L22)</f>
        <v>0</v>
      </c>
      <c r="M23" s="84">
        <f>SUM(M16:M22)</f>
        <v>0</v>
      </c>
      <c r="N23" s="6">
        <f>SUM(N16:N22)</f>
        <v>0</v>
      </c>
    </row>
    <row r="24" spans="1:14" ht="12" customHeight="1" x14ac:dyDescent="0.2">
      <c r="A24" s="3" t="s">
        <v>95</v>
      </c>
      <c r="C24" s="3"/>
    </row>
    <row r="25" spans="1:14" ht="12" customHeight="1" x14ac:dyDescent="0.2">
      <c r="A25" s="3" t="s">
        <v>94</v>
      </c>
    </row>
    <row r="28" spans="1:14" x14ac:dyDescent="0.2">
      <c r="B28" s="56" t="s">
        <v>69</v>
      </c>
      <c r="C28" s="56">
        <v>1000000</v>
      </c>
    </row>
    <row r="29" spans="1:14" x14ac:dyDescent="0.2">
      <c r="B29" s="56" t="s">
        <v>70</v>
      </c>
      <c r="C29" s="56">
        <v>300000</v>
      </c>
    </row>
    <row r="30" spans="1:14" x14ac:dyDescent="0.2">
      <c r="B30" s="56" t="s">
        <v>71</v>
      </c>
      <c r="C30" s="56">
        <v>300000</v>
      </c>
    </row>
    <row r="31" spans="1:14" x14ac:dyDescent="0.2">
      <c r="B31" s="56" t="s">
        <v>73</v>
      </c>
      <c r="C31" s="56">
        <v>300000</v>
      </c>
    </row>
    <row r="32" spans="1:14" x14ac:dyDescent="0.2">
      <c r="B32" s="56" t="s">
        <v>72</v>
      </c>
      <c r="C32" s="56">
        <v>1000000</v>
      </c>
    </row>
    <row r="33" spans="2:3" x14ac:dyDescent="0.2">
      <c r="B33" s="56" t="s">
        <v>76</v>
      </c>
      <c r="C33" s="56">
        <v>300000</v>
      </c>
    </row>
    <row r="34" spans="2:3" x14ac:dyDescent="0.2">
      <c r="B34" s="56" t="s">
        <v>75</v>
      </c>
      <c r="C34" s="56">
        <v>300000</v>
      </c>
    </row>
    <row r="35" spans="2:3" x14ac:dyDescent="0.2">
      <c r="B35" s="56" t="s">
        <v>74</v>
      </c>
      <c r="C35" s="56">
        <v>1000000</v>
      </c>
    </row>
  </sheetData>
  <mergeCells count="25">
    <mergeCell ref="M10:M14"/>
    <mergeCell ref="A23:B23"/>
    <mergeCell ref="B16:B20"/>
    <mergeCell ref="D10:D14"/>
    <mergeCell ref="F10:F14"/>
    <mergeCell ref="G10:G14"/>
    <mergeCell ref="H22:L22"/>
    <mergeCell ref="A16:A20"/>
    <mergeCell ref="L10:L14"/>
    <mergeCell ref="A2:N2"/>
    <mergeCell ref="A3:N3"/>
    <mergeCell ref="C10:C15"/>
    <mergeCell ref="H9:L9"/>
    <mergeCell ref="N10:N14"/>
    <mergeCell ref="E10:E14"/>
    <mergeCell ref="H10:H14"/>
    <mergeCell ref="I10:I14"/>
    <mergeCell ref="J10:J14"/>
    <mergeCell ref="K10:K14"/>
    <mergeCell ref="C5:G5"/>
    <mergeCell ref="C6:G6"/>
    <mergeCell ref="A5:B5"/>
    <mergeCell ref="A6:B6"/>
    <mergeCell ref="A10:B15"/>
    <mergeCell ref="E9:G9"/>
  </mergeCells>
  <phoneticPr fontId="2"/>
  <dataValidations count="1">
    <dataValidation type="list" allowBlank="1" showInputMessage="1" showErrorMessage="1" sqref="C16:C20" xr:uid="{ACC9E0AC-B68A-4037-A7BD-AE034DBD938F}">
      <formula1>$B$28:$B$35</formula1>
    </dataValidation>
  </dataValidations>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C728-178D-4A88-BD1B-87CDFB95855B}">
  <dimension ref="A1:P39"/>
  <sheetViews>
    <sheetView view="pageBreakPreview" topLeftCell="A10" zoomScaleNormal="100" zoomScaleSheetLayoutView="100" workbookViewId="0">
      <selection activeCell="B34" sqref="B34"/>
    </sheetView>
  </sheetViews>
  <sheetFormatPr defaultRowHeight="13" x14ac:dyDescent="0.2"/>
  <cols>
    <col min="1" max="1" width="2.6328125" customWidth="1"/>
    <col min="2" max="2" width="13.6328125" customWidth="1"/>
    <col min="3" max="3" width="12.6328125" customWidth="1"/>
    <col min="4" max="4" width="11.6328125" customWidth="1"/>
    <col min="5" max="5" width="5.6328125" hidden="1" customWidth="1"/>
    <col min="6" max="7" width="11.6328125" customWidth="1"/>
    <col min="8" max="8" width="5.6328125" customWidth="1"/>
    <col min="9" max="13" width="11.6328125" customWidth="1"/>
    <col min="14" max="14" width="13.6328125" customWidth="1"/>
    <col min="15" max="15" width="10.6328125" customWidth="1"/>
  </cols>
  <sheetData>
    <row r="1" spans="1:16" x14ac:dyDescent="0.2">
      <c r="A1" t="s">
        <v>0</v>
      </c>
    </row>
    <row r="2" spans="1:16" ht="19" x14ac:dyDescent="0.2">
      <c r="A2" s="91" t="s">
        <v>1</v>
      </c>
      <c r="B2" s="91"/>
      <c r="C2" s="91"/>
      <c r="D2" s="91"/>
      <c r="E2" s="91"/>
      <c r="F2" s="91"/>
      <c r="G2" s="91"/>
      <c r="H2" s="91"/>
      <c r="I2" s="91"/>
      <c r="J2" s="91"/>
      <c r="K2" s="91"/>
      <c r="L2" s="91"/>
      <c r="M2" s="91"/>
      <c r="N2" s="91"/>
      <c r="O2" s="1"/>
      <c r="P2" s="1"/>
    </row>
    <row r="3" spans="1:16" ht="19" x14ac:dyDescent="0.2">
      <c r="A3" s="91" t="s">
        <v>104</v>
      </c>
      <c r="B3" s="91"/>
      <c r="C3" s="91"/>
      <c r="D3" s="91"/>
      <c r="E3" s="91"/>
      <c r="F3" s="91"/>
      <c r="G3" s="91"/>
      <c r="H3" s="91"/>
      <c r="I3" s="91"/>
      <c r="J3" s="91"/>
      <c r="K3" s="91"/>
      <c r="L3" s="91"/>
      <c r="M3" s="91"/>
      <c r="N3" s="91"/>
      <c r="O3" s="58"/>
      <c r="P3" s="58"/>
    </row>
    <row r="4" spans="1:16" ht="15" customHeight="1" x14ac:dyDescent="0.2">
      <c r="B4" s="51"/>
      <c r="C4" s="51"/>
      <c r="D4" s="51"/>
      <c r="E4" s="51"/>
      <c r="F4" s="51"/>
      <c r="G4" s="51"/>
      <c r="H4" s="51"/>
      <c r="I4" s="51"/>
      <c r="J4" s="51"/>
      <c r="K4" s="51"/>
      <c r="L4" s="51"/>
      <c r="M4" s="51"/>
      <c r="N4" s="51"/>
      <c r="O4" s="1"/>
      <c r="P4" s="1"/>
    </row>
    <row r="5" spans="1:16" ht="20" customHeight="1" x14ac:dyDescent="0.2">
      <c r="A5" s="110" t="s">
        <v>67</v>
      </c>
      <c r="B5" s="111"/>
      <c r="C5" s="104"/>
      <c r="D5" s="105"/>
      <c r="E5" s="105"/>
      <c r="F5" s="105"/>
      <c r="G5" s="106"/>
      <c r="H5" s="51"/>
      <c r="I5" s="51"/>
      <c r="J5" s="51"/>
      <c r="K5" s="51"/>
      <c r="L5" s="51"/>
      <c r="M5" s="51"/>
      <c r="N5" s="51"/>
      <c r="O5" s="1"/>
      <c r="P5" s="1"/>
    </row>
    <row r="6" spans="1:16" ht="20" customHeight="1" x14ac:dyDescent="0.2">
      <c r="A6" s="112" t="s">
        <v>68</v>
      </c>
      <c r="B6" s="113"/>
      <c r="C6" s="107"/>
      <c r="D6" s="108"/>
      <c r="E6" s="108"/>
      <c r="F6" s="108"/>
      <c r="G6" s="109"/>
      <c r="H6" s="51"/>
      <c r="I6" s="51"/>
      <c r="J6" s="51"/>
      <c r="K6" s="51"/>
      <c r="L6" s="51"/>
      <c r="M6" s="51"/>
      <c r="N6" s="51"/>
      <c r="O6" s="1"/>
      <c r="P6" s="1"/>
    </row>
    <row r="7" spans="1:16" ht="15" customHeight="1" x14ac:dyDescent="0.2">
      <c r="B7" s="55"/>
      <c r="C7" s="51"/>
      <c r="D7" s="51"/>
      <c r="E7" s="51"/>
      <c r="F7" s="51"/>
      <c r="G7" s="51"/>
      <c r="H7" s="51"/>
      <c r="I7" s="60"/>
      <c r="J7" s="60"/>
      <c r="K7" s="60"/>
      <c r="L7" s="60"/>
      <c r="M7" s="51"/>
      <c r="N7" s="51"/>
      <c r="O7" s="1"/>
      <c r="P7" s="1"/>
    </row>
    <row r="8" spans="1:16" ht="15" customHeight="1" thickBot="1" x14ac:dyDescent="0.25">
      <c r="B8" s="55"/>
      <c r="C8" s="51"/>
      <c r="D8" s="51"/>
      <c r="E8" s="51"/>
      <c r="F8" s="51"/>
      <c r="G8" s="51"/>
      <c r="H8" s="51"/>
      <c r="I8" s="60"/>
      <c r="J8" s="60"/>
      <c r="K8" s="60"/>
      <c r="L8" s="60"/>
      <c r="M8" s="51"/>
      <c r="N8" s="51"/>
      <c r="O8" s="1"/>
      <c r="P8" s="1"/>
    </row>
    <row r="9" spans="1:16" ht="20" customHeight="1" x14ac:dyDescent="0.2">
      <c r="C9" s="59"/>
      <c r="D9" s="87"/>
      <c r="E9" s="120" t="s">
        <v>77</v>
      </c>
      <c r="F9" s="121"/>
      <c r="G9" s="122"/>
      <c r="H9" s="95" t="s">
        <v>84</v>
      </c>
      <c r="I9" s="96"/>
      <c r="J9" s="96"/>
      <c r="K9" s="96"/>
      <c r="L9" s="97"/>
      <c r="M9" s="62"/>
    </row>
    <row r="10" spans="1:16" ht="12" customHeight="1" x14ac:dyDescent="0.2">
      <c r="A10" s="114" t="s">
        <v>87</v>
      </c>
      <c r="B10" s="115"/>
      <c r="C10" s="92" t="s">
        <v>96</v>
      </c>
      <c r="D10" s="134" t="s">
        <v>112</v>
      </c>
      <c r="E10" s="99" t="s">
        <v>5</v>
      </c>
      <c r="F10" s="92" t="s">
        <v>85</v>
      </c>
      <c r="G10" s="134" t="s">
        <v>105</v>
      </c>
      <c r="H10" s="99" t="s">
        <v>5</v>
      </c>
      <c r="I10" s="98" t="s">
        <v>89</v>
      </c>
      <c r="J10" s="98" t="s">
        <v>106</v>
      </c>
      <c r="K10" s="98" t="s">
        <v>90</v>
      </c>
      <c r="L10" s="140" t="s">
        <v>107</v>
      </c>
      <c r="M10" s="123" t="s">
        <v>108</v>
      </c>
      <c r="N10" s="98" t="s">
        <v>109</v>
      </c>
    </row>
    <row r="11" spans="1:16" ht="12" customHeight="1" x14ac:dyDescent="0.2">
      <c r="A11" s="116"/>
      <c r="B11" s="117"/>
      <c r="C11" s="93"/>
      <c r="D11" s="135"/>
      <c r="E11" s="100"/>
      <c r="F11" s="93"/>
      <c r="G11" s="135"/>
      <c r="H11" s="100"/>
      <c r="I11" s="102"/>
      <c r="J11" s="102"/>
      <c r="K11" s="98"/>
      <c r="L11" s="140"/>
      <c r="M11" s="124"/>
      <c r="N11" s="98"/>
    </row>
    <row r="12" spans="1:16" ht="12" customHeight="1" x14ac:dyDescent="0.2">
      <c r="A12" s="116"/>
      <c r="B12" s="117"/>
      <c r="C12" s="93"/>
      <c r="D12" s="135"/>
      <c r="E12" s="100"/>
      <c r="F12" s="93"/>
      <c r="G12" s="135"/>
      <c r="H12" s="100"/>
      <c r="I12" s="102"/>
      <c r="J12" s="102"/>
      <c r="K12" s="98"/>
      <c r="L12" s="140"/>
      <c r="M12" s="124"/>
      <c r="N12" s="98"/>
    </row>
    <row r="13" spans="1:16" ht="12" customHeight="1" x14ac:dyDescent="0.2">
      <c r="A13" s="116"/>
      <c r="B13" s="117"/>
      <c r="C13" s="93"/>
      <c r="D13" s="135"/>
      <c r="E13" s="100"/>
      <c r="F13" s="93"/>
      <c r="G13" s="135"/>
      <c r="H13" s="100"/>
      <c r="I13" s="102"/>
      <c r="J13" s="102"/>
      <c r="K13" s="98"/>
      <c r="L13" s="140"/>
      <c r="M13" s="124"/>
      <c r="N13" s="98"/>
    </row>
    <row r="14" spans="1:16" ht="12" customHeight="1" x14ac:dyDescent="0.2">
      <c r="A14" s="116"/>
      <c r="B14" s="117"/>
      <c r="C14" s="93"/>
      <c r="D14" s="136"/>
      <c r="E14" s="101"/>
      <c r="F14" s="133"/>
      <c r="G14" s="136"/>
      <c r="H14" s="101"/>
      <c r="I14" s="103"/>
      <c r="J14" s="103"/>
      <c r="K14" s="92"/>
      <c r="L14" s="134"/>
      <c r="M14" s="124"/>
      <c r="N14" s="92"/>
    </row>
    <row r="15" spans="1:16" ht="13" customHeight="1" x14ac:dyDescent="0.2">
      <c r="A15" s="118"/>
      <c r="B15" s="119"/>
      <c r="C15" s="94"/>
      <c r="D15" s="76" t="s">
        <v>4</v>
      </c>
      <c r="E15" s="75" t="s">
        <v>6</v>
      </c>
      <c r="F15" s="61" t="s">
        <v>6</v>
      </c>
      <c r="G15" s="76" t="s">
        <v>7</v>
      </c>
      <c r="H15" s="75" t="s">
        <v>8</v>
      </c>
      <c r="I15" s="61" t="s">
        <v>99</v>
      </c>
      <c r="J15" s="61" t="s">
        <v>9</v>
      </c>
      <c r="K15" s="61" t="s">
        <v>52</v>
      </c>
      <c r="L15" s="76" t="s">
        <v>54</v>
      </c>
      <c r="M15" s="74" t="s">
        <v>78</v>
      </c>
      <c r="N15" s="61" t="s">
        <v>79</v>
      </c>
    </row>
    <row r="16" spans="1:16" ht="35" customHeight="1" x14ac:dyDescent="0.2">
      <c r="A16" s="102">
        <v>1</v>
      </c>
      <c r="B16" s="127" t="s">
        <v>2</v>
      </c>
      <c r="C16" s="69"/>
      <c r="D16" s="88" t="str">
        <f>IF(C16="","",VLOOKUP(C16,$B$30:$C$39,2,FALSE))</f>
        <v/>
      </c>
      <c r="E16" s="77">
        <v>1</v>
      </c>
      <c r="F16" s="66"/>
      <c r="G16" s="78">
        <f>ROUNDDOWN(F16*0.75,0)</f>
        <v>0</v>
      </c>
      <c r="H16" s="77"/>
      <c r="I16" s="66"/>
      <c r="J16" s="68">
        <f>ROUNDDOWN(I16*0.75,0)</f>
        <v>0</v>
      </c>
      <c r="K16" s="57">
        <v>100000</v>
      </c>
      <c r="L16" s="78">
        <f>IF(J16&lt;K16,J16,K16)</f>
        <v>0</v>
      </c>
      <c r="M16" s="83">
        <f t="shared" ref="M16:M21" si="0">G16+H16*L16</f>
        <v>0</v>
      </c>
      <c r="N16" s="54" t="str">
        <f>IF(D16="","",IF(M16&gt;D16*E16,D16*E16,ROUNDDOWN(M16,-3)))</f>
        <v/>
      </c>
    </row>
    <row r="17" spans="1:14" ht="35" customHeight="1" x14ac:dyDescent="0.2">
      <c r="A17" s="102"/>
      <c r="B17" s="128"/>
      <c r="C17" s="69"/>
      <c r="D17" s="88" t="str">
        <f>IF(C17="","",VLOOKUP(C17,$B$30:$C$39,2,FALSE))</f>
        <v/>
      </c>
      <c r="E17" s="77">
        <v>1</v>
      </c>
      <c r="F17" s="66"/>
      <c r="G17" s="78">
        <f t="shared" ref="G17:G22" si="1">ROUNDDOWN(F17*0.75,0)</f>
        <v>0</v>
      </c>
      <c r="H17" s="77"/>
      <c r="I17" s="66"/>
      <c r="J17" s="68">
        <f t="shared" ref="J17:J21" si="2">ROUNDDOWN(I17*0.75,0)</f>
        <v>0</v>
      </c>
      <c r="K17" s="57">
        <v>100000</v>
      </c>
      <c r="L17" s="78">
        <f t="shared" ref="L17:L21" si="3">IF(J17&lt;K17,J17,K17)</f>
        <v>0</v>
      </c>
      <c r="M17" s="83">
        <f t="shared" si="0"/>
        <v>0</v>
      </c>
      <c r="N17" s="54" t="str">
        <f>IF(D17="","",IF(M17&gt;D17*E17,D17*E17,ROUNDDOWN(M17,-3)))</f>
        <v/>
      </c>
    </row>
    <row r="18" spans="1:14" ht="35" customHeight="1" x14ac:dyDescent="0.2">
      <c r="A18" s="102"/>
      <c r="B18" s="128"/>
      <c r="C18" s="69"/>
      <c r="D18" s="88" t="str">
        <f>IF(C18="","",VLOOKUP(C18,$B$30:$C$39,2,FALSE))</f>
        <v/>
      </c>
      <c r="E18" s="77">
        <v>1</v>
      </c>
      <c r="F18" s="66"/>
      <c r="G18" s="78">
        <f t="shared" si="1"/>
        <v>0</v>
      </c>
      <c r="H18" s="77"/>
      <c r="I18" s="66"/>
      <c r="J18" s="68">
        <f t="shared" si="2"/>
        <v>0</v>
      </c>
      <c r="K18" s="57">
        <v>100000</v>
      </c>
      <c r="L18" s="78">
        <f t="shared" si="3"/>
        <v>0</v>
      </c>
      <c r="M18" s="83">
        <f t="shared" si="0"/>
        <v>0</v>
      </c>
      <c r="N18" s="54" t="str">
        <f>IF(D18="","",IF(M18&gt;D18*E18,D18*E18,ROUNDDOWN(M18,-3)))</f>
        <v/>
      </c>
    </row>
    <row r="19" spans="1:14" ht="35" customHeight="1" x14ac:dyDescent="0.2">
      <c r="A19" s="102"/>
      <c r="B19" s="128"/>
      <c r="C19" s="69"/>
      <c r="D19" s="88" t="str">
        <f>IF(C19="","",VLOOKUP(C19,$B$30:$C$39,2,FALSE))</f>
        <v/>
      </c>
      <c r="E19" s="77">
        <v>1</v>
      </c>
      <c r="F19" s="66"/>
      <c r="G19" s="78">
        <f t="shared" si="1"/>
        <v>0</v>
      </c>
      <c r="H19" s="77"/>
      <c r="I19" s="66"/>
      <c r="J19" s="68">
        <f t="shared" si="2"/>
        <v>0</v>
      </c>
      <c r="K19" s="57">
        <v>100000</v>
      </c>
      <c r="L19" s="78">
        <f t="shared" si="3"/>
        <v>0</v>
      </c>
      <c r="M19" s="83">
        <f t="shared" si="0"/>
        <v>0</v>
      </c>
      <c r="N19" s="54" t="str">
        <f>IF(D19="","",IF(M19&gt;D19*E19,D19*E19,ROUNDDOWN(M19,-3)))</f>
        <v/>
      </c>
    </row>
    <row r="20" spans="1:14" ht="35" customHeight="1" x14ac:dyDescent="0.2">
      <c r="A20" s="102"/>
      <c r="B20" s="129"/>
      <c r="C20" s="69"/>
      <c r="D20" s="88" t="str">
        <f>IF(C20="","",VLOOKUP(C20,$B$30:$C$39,2,FALSE))</f>
        <v/>
      </c>
      <c r="E20" s="77">
        <v>1</v>
      </c>
      <c r="F20" s="66"/>
      <c r="G20" s="78">
        <f t="shared" si="1"/>
        <v>0</v>
      </c>
      <c r="H20" s="77"/>
      <c r="I20" s="66"/>
      <c r="J20" s="68">
        <f t="shared" si="2"/>
        <v>0</v>
      </c>
      <c r="K20" s="57">
        <v>100000</v>
      </c>
      <c r="L20" s="78">
        <f t="shared" si="3"/>
        <v>0</v>
      </c>
      <c r="M20" s="83">
        <f t="shared" si="0"/>
        <v>0</v>
      </c>
      <c r="N20" s="54" t="str">
        <f>IF(D20="","",IF(M20&gt;D20*E20,D20*E20,ROUNDDOWN(M20,-3)))</f>
        <v/>
      </c>
    </row>
    <row r="21" spans="1:14" ht="35" customHeight="1" x14ac:dyDescent="0.2">
      <c r="A21" s="53">
        <v>2</v>
      </c>
      <c r="B21" s="63" t="s">
        <v>3</v>
      </c>
      <c r="C21" s="52"/>
      <c r="D21" s="89">
        <v>10000000</v>
      </c>
      <c r="E21" s="79"/>
      <c r="F21" s="66"/>
      <c r="G21" s="78">
        <f t="shared" si="1"/>
        <v>0</v>
      </c>
      <c r="H21" s="77"/>
      <c r="I21" s="66"/>
      <c r="J21" s="68">
        <f t="shared" si="2"/>
        <v>0</v>
      </c>
      <c r="K21" s="57">
        <v>100000</v>
      </c>
      <c r="L21" s="78">
        <f t="shared" si="3"/>
        <v>0</v>
      </c>
      <c r="M21" s="83">
        <f t="shared" si="0"/>
        <v>0</v>
      </c>
      <c r="N21" s="54">
        <f>IF(D21="","",IF(M21&gt;D21,D21,ROUNDDOWN(M21,-3)))</f>
        <v>0</v>
      </c>
    </row>
    <row r="22" spans="1:14" ht="35" customHeight="1" x14ac:dyDescent="0.2">
      <c r="A22" s="53">
        <v>3</v>
      </c>
      <c r="B22" s="64" t="s">
        <v>81</v>
      </c>
      <c r="C22" s="52"/>
      <c r="D22" s="89">
        <v>450000</v>
      </c>
      <c r="E22" s="79"/>
      <c r="F22" s="66"/>
      <c r="G22" s="78">
        <f t="shared" si="1"/>
        <v>0</v>
      </c>
      <c r="H22" s="137"/>
      <c r="I22" s="138"/>
      <c r="J22" s="138"/>
      <c r="K22" s="138"/>
      <c r="L22" s="139"/>
      <c r="M22" s="83">
        <f>G22</f>
        <v>0</v>
      </c>
      <c r="N22" s="54">
        <f>IF(D22="","",IF(M22&gt;D22,D22,ROUNDDOWN(M22,-3)))</f>
        <v>0</v>
      </c>
    </row>
    <row r="23" spans="1:14" ht="35" customHeight="1" thickBot="1" x14ac:dyDescent="0.25">
      <c r="A23" s="125" t="s">
        <v>10</v>
      </c>
      <c r="B23" s="126"/>
      <c r="C23" s="52"/>
      <c r="D23" s="90"/>
      <c r="E23" s="80">
        <f t="shared" ref="E23:J23" si="4">SUM(E16:E22)</f>
        <v>5</v>
      </c>
      <c r="F23" s="81">
        <f t="shared" si="4"/>
        <v>0</v>
      </c>
      <c r="G23" s="82">
        <f t="shared" si="4"/>
        <v>0</v>
      </c>
      <c r="H23" s="80">
        <f t="shared" si="4"/>
        <v>0</v>
      </c>
      <c r="I23" s="81">
        <f t="shared" si="4"/>
        <v>0</v>
      </c>
      <c r="J23" s="85">
        <f t="shared" si="4"/>
        <v>0</v>
      </c>
      <c r="K23" s="86"/>
      <c r="L23" s="82">
        <f>SUM(L16:L22)</f>
        <v>0</v>
      </c>
      <c r="M23" s="84">
        <f>SUM(M16:M22)</f>
        <v>0</v>
      </c>
      <c r="N23" s="6">
        <f>SUM(N16:N22)</f>
        <v>0</v>
      </c>
    </row>
    <row r="24" spans="1:14" ht="12" customHeight="1" x14ac:dyDescent="0.2">
      <c r="A24" s="3" t="s">
        <v>95</v>
      </c>
      <c r="C24" s="3"/>
    </row>
    <row r="25" spans="1:14" ht="12" customHeight="1" x14ac:dyDescent="0.2">
      <c r="A25" s="3" t="s">
        <v>110</v>
      </c>
      <c r="C25" s="3"/>
    </row>
    <row r="26" spans="1:14" ht="12" customHeight="1" x14ac:dyDescent="0.2">
      <c r="A26" s="3" t="s">
        <v>111</v>
      </c>
      <c r="C26" s="3"/>
    </row>
    <row r="27" spans="1:14" ht="12" customHeight="1" x14ac:dyDescent="0.2">
      <c r="A27" s="3" t="s">
        <v>120</v>
      </c>
    </row>
    <row r="30" spans="1:14" x14ac:dyDescent="0.2">
      <c r="B30" s="56" t="s">
        <v>91</v>
      </c>
      <c r="C30" s="56">
        <v>1000000</v>
      </c>
    </row>
    <row r="31" spans="1:14" x14ac:dyDescent="0.2">
      <c r="B31" s="56" t="s">
        <v>92</v>
      </c>
      <c r="C31" s="56">
        <v>1500000</v>
      </c>
    </row>
    <row r="32" spans="1:14" x14ac:dyDescent="0.2">
      <c r="B32" s="56" t="s">
        <v>93</v>
      </c>
      <c r="C32" s="56">
        <v>2000000</v>
      </c>
    </row>
    <row r="33" spans="2:3" x14ac:dyDescent="0.2">
      <c r="B33" s="67" t="s">
        <v>121</v>
      </c>
      <c r="C33" s="56">
        <v>2500000</v>
      </c>
    </row>
    <row r="34" spans="2:3" x14ac:dyDescent="0.2">
      <c r="B34" s="67" t="s">
        <v>117</v>
      </c>
      <c r="C34" s="56">
        <v>2500000</v>
      </c>
    </row>
    <row r="35" spans="2:3" ht="21" x14ac:dyDescent="0.2">
      <c r="B35" s="67" t="s">
        <v>114</v>
      </c>
      <c r="C35" s="56">
        <v>1050000</v>
      </c>
    </row>
    <row r="36" spans="2:3" ht="21" x14ac:dyDescent="0.2">
      <c r="B36" s="67" t="s">
        <v>115</v>
      </c>
      <c r="C36" s="56">
        <v>1550000</v>
      </c>
    </row>
    <row r="37" spans="2:3" ht="21" x14ac:dyDescent="0.2">
      <c r="B37" s="67" t="s">
        <v>116</v>
      </c>
      <c r="C37" s="56">
        <v>2050000</v>
      </c>
    </row>
    <row r="38" spans="2:3" ht="21" x14ac:dyDescent="0.2">
      <c r="B38" s="67" t="s">
        <v>119</v>
      </c>
      <c r="C38" s="56">
        <v>2550000</v>
      </c>
    </row>
    <row r="39" spans="2:3" ht="21" x14ac:dyDescent="0.2">
      <c r="B39" s="67" t="s">
        <v>118</v>
      </c>
      <c r="C39" s="56">
        <v>2550000</v>
      </c>
    </row>
  </sheetData>
  <mergeCells count="25">
    <mergeCell ref="A2:N2"/>
    <mergeCell ref="A3:N3"/>
    <mergeCell ref="A5:B5"/>
    <mergeCell ref="C5:G5"/>
    <mergeCell ref="A6:B6"/>
    <mergeCell ref="C6:G6"/>
    <mergeCell ref="M10:M14"/>
    <mergeCell ref="N10:N14"/>
    <mergeCell ref="A16:A20"/>
    <mergeCell ref="B16:B20"/>
    <mergeCell ref="E9:G9"/>
    <mergeCell ref="H9:L9"/>
    <mergeCell ref="A10:B15"/>
    <mergeCell ref="C10:C15"/>
    <mergeCell ref="D10:D14"/>
    <mergeCell ref="E10:E14"/>
    <mergeCell ref="F10:F14"/>
    <mergeCell ref="G10:G14"/>
    <mergeCell ref="H10:H14"/>
    <mergeCell ref="I10:I14"/>
    <mergeCell ref="H22:L22"/>
    <mergeCell ref="A23:B23"/>
    <mergeCell ref="J10:J14"/>
    <mergeCell ref="K10:K14"/>
    <mergeCell ref="L10:L14"/>
  </mergeCells>
  <phoneticPr fontId="2"/>
  <dataValidations count="1">
    <dataValidation type="list" allowBlank="1" showInputMessage="1" showErrorMessage="1" sqref="C16:C20" xr:uid="{81680486-3905-414C-A3EB-726C497BD74E}">
      <formula1>$B$30:$B$39</formula1>
    </dataValidation>
  </dataValidations>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7230-9938-49A6-873B-2B473E0891B2}">
  <dimension ref="A1:E24"/>
  <sheetViews>
    <sheetView workbookViewId="0">
      <selection activeCell="A2" sqref="A2:N2"/>
    </sheetView>
  </sheetViews>
  <sheetFormatPr defaultRowHeight="13" x14ac:dyDescent="0.2"/>
  <cols>
    <col min="1" max="1" width="20.6328125" customWidth="1"/>
    <col min="2" max="2" width="5.6328125" customWidth="1"/>
    <col min="3" max="3" width="40.6328125" customWidth="1"/>
    <col min="4" max="4" width="15.6328125" customWidth="1"/>
    <col min="5" max="5" width="6.6328125" customWidth="1"/>
  </cols>
  <sheetData>
    <row r="1" spans="1:5" x14ac:dyDescent="0.2">
      <c r="A1" t="s">
        <v>11</v>
      </c>
    </row>
    <row r="3" spans="1:5" ht="19" x14ac:dyDescent="0.2">
      <c r="A3" s="91" t="s">
        <v>17</v>
      </c>
      <c r="B3" s="145"/>
      <c r="C3" s="145"/>
      <c r="D3" s="145"/>
      <c r="E3" s="145"/>
    </row>
    <row r="5" spans="1:5" ht="30" customHeight="1" x14ac:dyDescent="0.2">
      <c r="A5" s="143" t="s">
        <v>12</v>
      </c>
      <c r="B5" s="37">
        <v>1</v>
      </c>
      <c r="C5" s="50" t="s">
        <v>62</v>
      </c>
      <c r="D5" s="144" t="s">
        <v>13</v>
      </c>
      <c r="E5" s="143" t="s">
        <v>14</v>
      </c>
    </row>
    <row r="6" spans="1:5" ht="20" customHeight="1" x14ac:dyDescent="0.2">
      <c r="A6" s="144"/>
      <c r="B6" s="38">
        <v>2</v>
      </c>
      <c r="C6" s="39" t="s">
        <v>63</v>
      </c>
      <c r="D6" s="144"/>
      <c r="E6" s="144"/>
    </row>
    <row r="7" spans="1:5" ht="20" customHeight="1" x14ac:dyDescent="0.2">
      <c r="A7" s="144"/>
      <c r="B7" s="9">
        <v>3</v>
      </c>
      <c r="C7" s="40" t="s">
        <v>61</v>
      </c>
      <c r="D7" s="144"/>
      <c r="E7" s="144"/>
    </row>
    <row r="8" spans="1:5" ht="40" customHeight="1" x14ac:dyDescent="0.2">
      <c r="A8" s="141"/>
      <c r="B8" s="13"/>
      <c r="C8" s="14"/>
      <c r="D8" s="42"/>
      <c r="E8" s="98"/>
    </row>
    <row r="9" spans="1:5" ht="40" customHeight="1" x14ac:dyDescent="0.2">
      <c r="A9" s="142"/>
      <c r="B9" s="16"/>
      <c r="C9" s="17"/>
      <c r="D9" s="43"/>
      <c r="E9" s="102"/>
    </row>
    <row r="10" spans="1:5" ht="40" customHeight="1" x14ac:dyDescent="0.2">
      <c r="A10" s="12" t="s">
        <v>15</v>
      </c>
      <c r="B10" s="8"/>
      <c r="C10" s="15"/>
      <c r="D10" s="44"/>
      <c r="E10" s="102"/>
    </row>
    <row r="11" spans="1:5" ht="40" customHeight="1" x14ac:dyDescent="0.2">
      <c r="A11" s="141"/>
      <c r="B11" s="13"/>
      <c r="C11" s="14"/>
      <c r="D11" s="42"/>
      <c r="E11" s="98"/>
    </row>
    <row r="12" spans="1:5" ht="40" customHeight="1" x14ac:dyDescent="0.2">
      <c r="A12" s="142"/>
      <c r="B12" s="16"/>
      <c r="C12" s="17"/>
      <c r="D12" s="43"/>
      <c r="E12" s="102"/>
    </row>
    <row r="13" spans="1:5" ht="40" customHeight="1" x14ac:dyDescent="0.2">
      <c r="A13" s="12" t="s">
        <v>15</v>
      </c>
      <c r="B13" s="8"/>
      <c r="C13" s="15"/>
      <c r="D13" s="44"/>
      <c r="E13" s="102"/>
    </row>
    <row r="14" spans="1:5" ht="40" customHeight="1" x14ac:dyDescent="0.2">
      <c r="A14" s="141"/>
      <c r="B14" s="13"/>
      <c r="C14" s="14"/>
      <c r="D14" s="42"/>
      <c r="E14" s="98"/>
    </row>
    <row r="15" spans="1:5" ht="40" customHeight="1" x14ac:dyDescent="0.2">
      <c r="A15" s="142"/>
      <c r="B15" s="16"/>
      <c r="C15" s="17"/>
      <c r="D15" s="43"/>
      <c r="E15" s="102"/>
    </row>
    <row r="16" spans="1:5" ht="40" customHeight="1" x14ac:dyDescent="0.2">
      <c r="A16" s="12" t="s">
        <v>15</v>
      </c>
      <c r="B16" s="8"/>
      <c r="C16" s="15"/>
      <c r="D16" s="44"/>
      <c r="E16" s="102"/>
    </row>
    <row r="17" spans="1:5" ht="40" customHeight="1" x14ac:dyDescent="0.2">
      <c r="A17" s="141"/>
      <c r="B17" s="13"/>
      <c r="C17" s="14"/>
      <c r="D17" s="42"/>
      <c r="E17" s="98"/>
    </row>
    <row r="18" spans="1:5" ht="40" customHeight="1" x14ac:dyDescent="0.2">
      <c r="A18" s="142"/>
      <c r="B18" s="16"/>
      <c r="C18" s="17"/>
      <c r="D18" s="43"/>
      <c r="E18" s="102"/>
    </row>
    <row r="19" spans="1:5" ht="40" customHeight="1" x14ac:dyDescent="0.2">
      <c r="A19" s="12" t="s">
        <v>15</v>
      </c>
      <c r="B19" s="8"/>
      <c r="C19" s="15"/>
      <c r="D19" s="44"/>
      <c r="E19" s="102"/>
    </row>
    <row r="20" spans="1:5" ht="40" customHeight="1" x14ac:dyDescent="0.2">
      <c r="A20" s="141"/>
      <c r="B20" s="13"/>
      <c r="C20" s="14"/>
      <c r="D20" s="42"/>
      <c r="E20" s="98"/>
    </row>
    <row r="21" spans="1:5" ht="40" customHeight="1" x14ac:dyDescent="0.2">
      <c r="A21" s="142"/>
      <c r="B21" s="16"/>
      <c r="C21" s="17"/>
      <c r="D21" s="43"/>
      <c r="E21" s="102"/>
    </row>
    <row r="22" spans="1:5" ht="40" customHeight="1" x14ac:dyDescent="0.2">
      <c r="A22" s="12" t="s">
        <v>15</v>
      </c>
      <c r="B22" s="8"/>
      <c r="C22" s="15"/>
      <c r="D22" s="44"/>
      <c r="E22" s="102"/>
    </row>
    <row r="23" spans="1:5" ht="30" customHeight="1" x14ac:dyDescent="0.2">
      <c r="A23" s="4" t="s">
        <v>10</v>
      </c>
      <c r="B23" s="18"/>
      <c r="C23" s="5"/>
      <c r="D23" s="41"/>
      <c r="E23" s="18"/>
    </row>
    <row r="24" spans="1:5" x14ac:dyDescent="0.2">
      <c r="A24" s="19" t="s">
        <v>16</v>
      </c>
    </row>
  </sheetData>
  <mergeCells count="14">
    <mergeCell ref="A5:A7"/>
    <mergeCell ref="D5:D7"/>
    <mergeCell ref="E5:E7"/>
    <mergeCell ref="A3:E3"/>
    <mergeCell ref="E8:E10"/>
    <mergeCell ref="A8:A9"/>
    <mergeCell ref="A11:A12"/>
    <mergeCell ref="A14:A15"/>
    <mergeCell ref="A17:A18"/>
    <mergeCell ref="A20:A21"/>
    <mergeCell ref="E17:E19"/>
    <mergeCell ref="E20:E22"/>
    <mergeCell ref="E11:E13"/>
    <mergeCell ref="E14:E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4A26A-9084-4A93-A9AF-56E5D2E989EF}">
  <dimension ref="A1:C23"/>
  <sheetViews>
    <sheetView workbookViewId="0">
      <selection activeCell="A2" sqref="A2:N2"/>
    </sheetView>
  </sheetViews>
  <sheetFormatPr defaultRowHeight="13" x14ac:dyDescent="0.2"/>
  <cols>
    <col min="1" max="1" width="30.6328125" customWidth="1"/>
    <col min="2" max="2" width="25.6328125" customWidth="1"/>
    <col min="3" max="3" width="30.6328125" customWidth="1"/>
  </cols>
  <sheetData>
    <row r="1" spans="1:3" x14ac:dyDescent="0.2">
      <c r="A1" t="s">
        <v>18</v>
      </c>
    </row>
    <row r="3" spans="1:3" ht="19" x14ac:dyDescent="0.2">
      <c r="A3" s="145" t="s">
        <v>19</v>
      </c>
      <c r="B3" s="145"/>
      <c r="C3" s="145"/>
    </row>
    <row r="5" spans="1:3" ht="14" x14ac:dyDescent="0.2">
      <c r="A5" s="10" t="s">
        <v>29</v>
      </c>
    </row>
    <row r="6" spans="1:3" ht="25" customHeight="1" x14ac:dyDescent="0.2">
      <c r="A6" s="20" t="s">
        <v>20</v>
      </c>
      <c r="B6" s="20" t="s">
        <v>25</v>
      </c>
      <c r="C6" s="20" t="s">
        <v>21</v>
      </c>
    </row>
    <row r="7" spans="1:3" ht="45" customHeight="1" x14ac:dyDescent="0.2">
      <c r="A7" s="14" t="s">
        <v>23</v>
      </c>
      <c r="B7" s="21"/>
      <c r="C7" s="14"/>
    </row>
    <row r="8" spans="1:3" ht="45" customHeight="1" x14ac:dyDescent="0.2">
      <c r="A8" s="17" t="s">
        <v>22</v>
      </c>
      <c r="B8" s="23"/>
      <c r="C8" s="17"/>
    </row>
    <row r="9" spans="1:3" ht="45" customHeight="1" x14ac:dyDescent="0.2">
      <c r="A9" s="15" t="s">
        <v>24</v>
      </c>
      <c r="B9" s="22"/>
      <c r="C9" s="15"/>
    </row>
    <row r="10" spans="1:3" ht="30" customHeight="1" x14ac:dyDescent="0.2">
      <c r="A10" s="4" t="s">
        <v>26</v>
      </c>
      <c r="B10" s="6">
        <f>SUM(B7:B9)</f>
        <v>0</v>
      </c>
      <c r="C10" s="7"/>
    </row>
    <row r="11" spans="1:3" x14ac:dyDescent="0.2">
      <c r="A11" s="2" t="s">
        <v>27</v>
      </c>
    </row>
    <row r="12" spans="1:3" x14ac:dyDescent="0.2">
      <c r="A12" s="2"/>
    </row>
    <row r="13" spans="1:3" x14ac:dyDescent="0.2">
      <c r="A13" s="2"/>
    </row>
    <row r="15" spans="1:3" ht="14" x14ac:dyDescent="0.2">
      <c r="A15" s="10" t="s">
        <v>30</v>
      </c>
    </row>
    <row r="16" spans="1:3" ht="25" customHeight="1" x14ac:dyDescent="0.2">
      <c r="A16" s="20" t="s">
        <v>20</v>
      </c>
      <c r="B16" s="20" t="s">
        <v>25</v>
      </c>
      <c r="C16" s="20" t="s">
        <v>21</v>
      </c>
    </row>
    <row r="17" spans="1:3" ht="90" customHeight="1" x14ac:dyDescent="0.2">
      <c r="A17" s="24" t="s">
        <v>32</v>
      </c>
      <c r="B17" s="21"/>
      <c r="C17" s="14"/>
    </row>
    <row r="18" spans="1:3" ht="90" customHeight="1" x14ac:dyDescent="0.2">
      <c r="A18" s="24" t="s">
        <v>31</v>
      </c>
      <c r="B18" s="23"/>
      <c r="C18" s="17"/>
    </row>
    <row r="19" spans="1:3" ht="90" customHeight="1" x14ac:dyDescent="0.2">
      <c r="A19" s="24" t="s">
        <v>53</v>
      </c>
      <c r="B19" s="23"/>
      <c r="C19" s="17"/>
    </row>
    <row r="20" spans="1:3" ht="90" customHeight="1" x14ac:dyDescent="0.2">
      <c r="A20" s="25" t="s">
        <v>33</v>
      </c>
      <c r="B20" s="22"/>
      <c r="C20" s="15"/>
    </row>
    <row r="21" spans="1:3" ht="30" customHeight="1" x14ac:dyDescent="0.2">
      <c r="A21" s="4" t="s">
        <v>26</v>
      </c>
      <c r="B21" s="6">
        <f>SUM(B17:B20)</f>
        <v>0</v>
      </c>
      <c r="C21" s="7"/>
    </row>
    <row r="22" spans="1:3" x14ac:dyDescent="0.2">
      <c r="A22" s="2" t="s">
        <v>28</v>
      </c>
    </row>
    <row r="23" spans="1:3" x14ac:dyDescent="0.2">
      <c r="A23" s="3" t="s">
        <v>34</v>
      </c>
    </row>
  </sheetData>
  <mergeCells count="1">
    <mergeCell ref="A3:C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6D67-2734-46DA-9B23-3659C364ED44}">
  <dimension ref="A1:B34"/>
  <sheetViews>
    <sheetView zoomScaleNormal="100" workbookViewId="0">
      <selection activeCell="G8" sqref="G8"/>
    </sheetView>
  </sheetViews>
  <sheetFormatPr defaultRowHeight="13" x14ac:dyDescent="0.2"/>
  <cols>
    <col min="1" max="1" width="75.6328125" customWidth="1"/>
    <col min="2" max="2" width="10.6328125" customWidth="1"/>
  </cols>
  <sheetData>
    <row r="1" spans="1:2" x14ac:dyDescent="0.2">
      <c r="A1" t="s">
        <v>55</v>
      </c>
    </row>
    <row r="3" spans="1:2" ht="14" x14ac:dyDescent="0.2">
      <c r="A3" s="10" t="s">
        <v>35</v>
      </c>
    </row>
    <row r="4" spans="1:2" ht="75" customHeight="1" x14ac:dyDescent="0.2">
      <c r="A4" s="29" t="s">
        <v>37</v>
      </c>
      <c r="B4" s="11"/>
    </row>
    <row r="5" spans="1:2" ht="75" customHeight="1" x14ac:dyDescent="0.2">
      <c r="A5" s="29" t="s">
        <v>38</v>
      </c>
      <c r="B5" s="35" t="s">
        <v>45</v>
      </c>
    </row>
    <row r="6" spans="1:2" ht="60" customHeight="1" x14ac:dyDescent="0.2">
      <c r="A6" s="29" t="s">
        <v>97</v>
      </c>
      <c r="B6" s="11"/>
    </row>
    <row r="7" spans="1:2" ht="90" customHeight="1" x14ac:dyDescent="0.2">
      <c r="A7" s="30" t="s">
        <v>64</v>
      </c>
      <c r="B7" s="27"/>
    </row>
    <row r="8" spans="1:2" ht="90" customHeight="1" x14ac:dyDescent="0.2">
      <c r="A8" s="29" t="s">
        <v>113</v>
      </c>
      <c r="B8" s="35" t="s">
        <v>44</v>
      </c>
    </row>
    <row r="9" spans="1:2" ht="30" customHeight="1" x14ac:dyDescent="0.2">
      <c r="A9" s="30" t="s">
        <v>39</v>
      </c>
      <c r="B9" s="27"/>
    </row>
    <row r="10" spans="1:2" ht="60" customHeight="1" x14ac:dyDescent="0.2">
      <c r="A10" s="30" t="s">
        <v>40</v>
      </c>
      <c r="B10" s="27"/>
    </row>
    <row r="11" spans="1:2" ht="90" customHeight="1" x14ac:dyDescent="0.2">
      <c r="A11" s="30" t="s">
        <v>56</v>
      </c>
      <c r="B11" s="35" t="s">
        <v>44</v>
      </c>
    </row>
    <row r="12" spans="1:2" ht="13" customHeight="1" x14ac:dyDescent="0.2">
      <c r="A12" s="28"/>
    </row>
    <row r="13" spans="1:2" ht="13" customHeight="1" x14ac:dyDescent="0.2">
      <c r="A13" s="28"/>
    </row>
    <row r="14" spans="1:2" ht="13" customHeight="1" x14ac:dyDescent="0.2">
      <c r="A14" s="34" t="s">
        <v>36</v>
      </c>
      <c r="B14" s="26"/>
    </row>
    <row r="15" spans="1:2" ht="60" customHeight="1" x14ac:dyDescent="0.2">
      <c r="A15" s="30" t="s">
        <v>66</v>
      </c>
      <c r="B15" s="27"/>
    </row>
    <row r="16" spans="1:2" ht="45" customHeight="1" x14ac:dyDescent="0.2">
      <c r="A16" s="30" t="s">
        <v>58</v>
      </c>
      <c r="B16" s="27"/>
    </row>
    <row r="17" spans="1:2" ht="13" customHeight="1" x14ac:dyDescent="0.2">
      <c r="A17" s="32"/>
      <c r="B17" s="33"/>
    </row>
    <row r="18" spans="1:2" ht="13" customHeight="1" x14ac:dyDescent="0.2">
      <c r="A18" s="31" t="s">
        <v>42</v>
      </c>
      <c r="B18" s="45"/>
    </row>
    <row r="19" spans="1:2" ht="75" customHeight="1" x14ac:dyDescent="0.2">
      <c r="A19" s="29" t="s">
        <v>59</v>
      </c>
      <c r="B19" s="11"/>
    </row>
    <row r="20" spans="1:2" ht="135" customHeight="1" x14ac:dyDescent="0.2">
      <c r="A20" s="29" t="s">
        <v>60</v>
      </c>
      <c r="B20" s="11"/>
    </row>
    <row r="21" spans="1:2" ht="45" customHeight="1" x14ac:dyDescent="0.2">
      <c r="A21" s="30" t="s">
        <v>65</v>
      </c>
      <c r="B21" s="27"/>
    </row>
    <row r="23" spans="1:2" x14ac:dyDescent="0.2">
      <c r="A23" s="28" t="s">
        <v>43</v>
      </c>
    </row>
    <row r="24" spans="1:2" ht="45" customHeight="1" x14ac:dyDescent="0.2">
      <c r="A24" s="11" t="s">
        <v>41</v>
      </c>
      <c r="B24" s="7"/>
    </row>
    <row r="27" spans="1:2" ht="14" x14ac:dyDescent="0.2">
      <c r="A27" s="34" t="s">
        <v>46</v>
      </c>
    </row>
    <row r="28" spans="1:2" x14ac:dyDescent="0.2">
      <c r="A28" t="s">
        <v>47</v>
      </c>
    </row>
    <row r="29" spans="1:2" ht="30" customHeight="1" x14ac:dyDescent="0.2">
      <c r="A29" s="7" t="s">
        <v>48</v>
      </c>
      <c r="B29" s="7"/>
    </row>
    <row r="30" spans="1:2" ht="30" customHeight="1" x14ac:dyDescent="0.2">
      <c r="A30" s="7" t="s">
        <v>49</v>
      </c>
      <c r="B30" s="7"/>
    </row>
    <row r="33" spans="1:2" ht="14" x14ac:dyDescent="0.2">
      <c r="A33" s="34" t="s">
        <v>50</v>
      </c>
    </row>
    <row r="34" spans="1:2" ht="60" customHeight="1" x14ac:dyDescent="0.2">
      <c r="A34" s="11" t="s">
        <v>57</v>
      </c>
      <c r="B34" s="36" t="s">
        <v>51</v>
      </c>
    </row>
  </sheetData>
  <phoneticPr fontId="2"/>
  <pageMargins left="0.7" right="0.7" top="0.75" bottom="0.75" header="0.3" footer="0.3"/>
  <pageSetup paperSize="9" scale="99" orientation="portrait" r:id="rId1"/>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247650</xdr:colOff>
                    <xdr:row>3</xdr:row>
                    <xdr:rowOff>342900</xdr:rowOff>
                  </from>
                  <to>
                    <xdr:col>1</xdr:col>
                    <xdr:colOff>457200</xdr:colOff>
                    <xdr:row>3</xdr:row>
                    <xdr:rowOff>590550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254000</xdr:colOff>
                    <xdr:row>4</xdr:row>
                    <xdr:rowOff>203200</xdr:rowOff>
                  </from>
                  <to>
                    <xdr:col>1</xdr:col>
                    <xdr:colOff>469900</xdr:colOff>
                    <xdr:row>4</xdr:row>
                    <xdr:rowOff>457200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260350</xdr:colOff>
                    <xdr:row>5</xdr:row>
                    <xdr:rowOff>260350</xdr:rowOff>
                  </from>
                  <to>
                    <xdr:col>1</xdr:col>
                    <xdr:colOff>463550</xdr:colOff>
                    <xdr:row>5</xdr:row>
                    <xdr:rowOff>508000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260350</xdr:colOff>
                    <xdr:row>6</xdr:row>
                    <xdr:rowOff>425450</xdr:rowOff>
                  </from>
                  <to>
                    <xdr:col>1</xdr:col>
                    <xdr:colOff>463550</xdr:colOff>
                    <xdr:row>6</xdr:row>
                    <xdr:rowOff>685800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260350</xdr:colOff>
                    <xdr:row>7</xdr:row>
                    <xdr:rowOff>234950</xdr:rowOff>
                  </from>
                  <to>
                    <xdr:col>1</xdr:col>
                    <xdr:colOff>463550</xdr:colOff>
                    <xdr:row>7</xdr:row>
                    <xdr:rowOff>495300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260350</xdr:colOff>
                    <xdr:row>8</xdr:row>
                    <xdr:rowOff>57150</xdr:rowOff>
                  </from>
                  <to>
                    <xdr:col>1</xdr:col>
                    <xdr:colOff>463550</xdr:colOff>
                    <xdr:row>8</xdr:row>
                    <xdr:rowOff>304800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254000</xdr:colOff>
                    <xdr:row>9</xdr:row>
                    <xdr:rowOff>247650</xdr:rowOff>
                  </from>
                  <to>
                    <xdr:col>1</xdr:col>
                    <xdr:colOff>469900</xdr:colOff>
                    <xdr:row>9</xdr:row>
                    <xdr:rowOff>495300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260350</xdr:colOff>
                    <xdr:row>10</xdr:row>
                    <xdr:rowOff>234950</xdr:rowOff>
                  </from>
                  <to>
                    <xdr:col>1</xdr:col>
                    <xdr:colOff>469900</xdr:colOff>
                    <xdr:row>10</xdr:row>
                    <xdr:rowOff>482600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260350</xdr:colOff>
                    <xdr:row>14</xdr:row>
                    <xdr:rowOff>266700</xdr:rowOff>
                  </from>
                  <to>
                    <xdr:col>1</xdr:col>
                    <xdr:colOff>463550</xdr:colOff>
                    <xdr:row>14</xdr:row>
                    <xdr:rowOff>514350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254000</xdr:colOff>
                    <xdr:row>15</xdr:row>
                    <xdr:rowOff>152400</xdr:rowOff>
                  </from>
                  <to>
                    <xdr:col>1</xdr:col>
                    <xdr:colOff>469900</xdr:colOff>
                    <xdr:row>15</xdr:row>
                    <xdr:rowOff>412750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260350</xdr:colOff>
                    <xdr:row>18</xdr:row>
                    <xdr:rowOff>336550</xdr:rowOff>
                  </from>
                  <to>
                    <xdr:col>1</xdr:col>
                    <xdr:colOff>469900</xdr:colOff>
                    <xdr:row>18</xdr:row>
                    <xdr:rowOff>577850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254000</xdr:colOff>
                    <xdr:row>19</xdr:row>
                    <xdr:rowOff>736600</xdr:rowOff>
                  </from>
                  <to>
                    <xdr:col>1</xdr:col>
                    <xdr:colOff>469900</xdr:colOff>
                    <xdr:row>19</xdr:row>
                    <xdr:rowOff>977900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260350</xdr:colOff>
                    <xdr:row>23</xdr:row>
                    <xdr:rowOff>158750</xdr:rowOff>
                  </from>
                  <to>
                    <xdr:col>1</xdr:col>
                    <xdr:colOff>469900</xdr:colOff>
                    <xdr:row>23</xdr:row>
                    <xdr:rowOff>412750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xdr:col>
                    <xdr:colOff>254000</xdr:colOff>
                    <xdr:row>28</xdr:row>
                    <xdr:rowOff>76200</xdr:rowOff>
                  </from>
                  <to>
                    <xdr:col>1</xdr:col>
                    <xdr:colOff>469900</xdr:colOff>
                    <xdr:row>28</xdr:row>
                    <xdr:rowOff>323850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1</xdr:col>
                    <xdr:colOff>260350</xdr:colOff>
                    <xdr:row>29</xdr:row>
                    <xdr:rowOff>76200</xdr:rowOff>
                  </from>
                  <to>
                    <xdr:col>1</xdr:col>
                    <xdr:colOff>463550</xdr:colOff>
                    <xdr:row>29</xdr:row>
                    <xdr:rowOff>323850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1</xdr:col>
                    <xdr:colOff>260350</xdr:colOff>
                    <xdr:row>33</xdr:row>
                    <xdr:rowOff>101600</xdr:rowOff>
                  </from>
                  <to>
                    <xdr:col>1</xdr:col>
                    <xdr:colOff>469900</xdr:colOff>
                    <xdr:row>33</xdr:row>
                    <xdr:rowOff>349250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xdr:col>
                    <xdr:colOff>260350</xdr:colOff>
                    <xdr:row>20</xdr:row>
                    <xdr:rowOff>158750</xdr:rowOff>
                  </from>
                  <to>
                    <xdr:col>1</xdr:col>
                    <xdr:colOff>463550</xdr:colOff>
                    <xdr:row>20</xdr:row>
                    <xdr:rowOff>406400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別紙(1)</vt:lpstr>
      <vt:lpstr>別紙(1)-2</vt:lpstr>
      <vt:lpstr>別紙(2)</vt:lpstr>
      <vt:lpstr>別紙(3)</vt:lpstr>
      <vt:lpstr>別紙(5)</vt:lpstr>
      <vt:lpstr>'別紙(1)'!Print_Area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平田英里加</dc:creator>
  <cp:lastModifiedBy>User</cp:lastModifiedBy>
  <cp:lastPrinted>2025-07-04T08:53:15Z</cp:lastPrinted>
  <dcterms:created xsi:type="dcterms:W3CDTF">2025-06-13T01:37:10Z</dcterms:created>
  <dcterms:modified xsi:type="dcterms:W3CDTF">2025-07-10T07:15:54Z</dcterms:modified>
</cp:coreProperties>
</file>