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pref.net-shw.ehime.jp\shares2\長寿介護課\03_介護研修係\12R7年度\04介護テクノロジー\03_起案\HP掲載資料\"/>
    </mc:Choice>
  </mc:AlternateContent>
  <xr:revisionPtr revIDLastSave="0" documentId="13_ncr:1_{C81C3B62-3A33-46BD-922E-0F846764B690}" xr6:coauthVersionLast="36" xr6:coauthVersionMax="47" xr10:uidLastSave="{00000000-0000-0000-0000-000000000000}"/>
  <bookViews>
    <workbookView xWindow="28680" yWindow="-120" windowWidth="29040" windowHeight="15720" tabRatio="803" xr2:uid="{29D5FF39-E103-499D-9745-04EE3697E7F5}"/>
  </bookViews>
  <sheets>
    <sheet name="別紙(1)" sheetId="1" r:id="rId1"/>
    <sheet name="別紙(1)-2" sheetId="11" r:id="rId2"/>
    <sheet name="別紙(2)" sheetId="2" r:id="rId3"/>
    <sheet name="別紙(3)" sheetId="3" r:id="rId4"/>
    <sheet name="別紙(5)" sheetId="4" r:id="rId5"/>
    <sheet name="別紙(1)※精算時" sheetId="12" r:id="rId6"/>
    <sheet name="別紙(1)-2※精算時" sheetId="13" r:id="rId7"/>
    <sheet name="別紙(2)※精算時" sheetId="7" r:id="rId8"/>
    <sheet name="別紙(3)※精算時" sheetId="8" r:id="rId9"/>
    <sheet name="別紙(5)※精算時" sheetId="9" r:id="rId10"/>
    <sheet name="別紙(消費税)" sheetId="10" r:id="rId11"/>
  </sheets>
  <definedNames>
    <definedName name="_xlnm.Print_Area" localSheetId="0">'別紙(1)'!$A$1:$N$25</definedName>
    <definedName name="_xlnm.Print_Area" localSheetId="5">'別紙(1)※精算時'!$A$1:$O$25</definedName>
    <definedName name="_xlnm.Print_Area" localSheetId="1">'別紙(1)-2'!$A$1:$N$27</definedName>
    <definedName name="_xlnm.Print_Area" localSheetId="6">'別紙(1)-2※精算時'!$A$1:$O$27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3" i="13" l="1"/>
  <c r="O23" i="12"/>
  <c r="I23" i="13"/>
  <c r="H23" i="13"/>
  <c r="F23" i="13"/>
  <c r="E23" i="13"/>
  <c r="G22" i="13"/>
  <c r="M22" i="13" s="1"/>
  <c r="N22" i="13" s="1"/>
  <c r="J21" i="13"/>
  <c r="L21" i="13" s="1"/>
  <c r="M21" i="13" s="1"/>
  <c r="N21" i="13" s="1"/>
  <c r="G21" i="13"/>
  <c r="J20" i="13"/>
  <c r="L20" i="13" s="1"/>
  <c r="G20" i="13"/>
  <c r="M20" i="13" s="1"/>
  <c r="D20" i="13"/>
  <c r="N20" i="13" s="1"/>
  <c r="J19" i="13"/>
  <c r="L19" i="13" s="1"/>
  <c r="G19" i="13"/>
  <c r="M19" i="13" s="1"/>
  <c r="D19" i="13"/>
  <c r="N19" i="13" s="1"/>
  <c r="J18" i="13"/>
  <c r="L18" i="13" s="1"/>
  <c r="G18" i="13"/>
  <c r="D18" i="13"/>
  <c r="N18" i="13" s="1"/>
  <c r="J17" i="13"/>
  <c r="L17" i="13" s="1"/>
  <c r="G17" i="13"/>
  <c r="M17" i="13" s="1"/>
  <c r="D17" i="13"/>
  <c r="N17" i="13" s="1"/>
  <c r="J16" i="13"/>
  <c r="J23" i="13" s="1"/>
  <c r="G16" i="13"/>
  <c r="D16" i="13"/>
  <c r="N16" i="13" s="1"/>
  <c r="J23" i="12"/>
  <c r="I23" i="12"/>
  <c r="H23" i="12"/>
  <c r="G23" i="12"/>
  <c r="F23" i="12"/>
  <c r="E23" i="12"/>
  <c r="M22" i="12"/>
  <c r="N22" i="12" s="1"/>
  <c r="G22" i="12"/>
  <c r="M21" i="12"/>
  <c r="N21" i="12" s="1"/>
  <c r="L21" i="12"/>
  <c r="J21" i="12"/>
  <c r="G21" i="12"/>
  <c r="N20" i="12"/>
  <c r="M20" i="12"/>
  <c r="L20" i="12"/>
  <c r="J20" i="12"/>
  <c r="G20" i="12"/>
  <c r="D20" i="12"/>
  <c r="N19" i="12"/>
  <c r="L19" i="12"/>
  <c r="M19" i="12" s="1"/>
  <c r="J19" i="12"/>
  <c r="G19" i="12"/>
  <c r="D19" i="12"/>
  <c r="N18" i="12"/>
  <c r="L18" i="12"/>
  <c r="M18" i="12" s="1"/>
  <c r="J18" i="12"/>
  <c r="G18" i="12"/>
  <c r="D18" i="12"/>
  <c r="N17" i="12"/>
  <c r="L17" i="12"/>
  <c r="M17" i="12" s="1"/>
  <c r="J17" i="12"/>
  <c r="G17" i="12"/>
  <c r="D17" i="12"/>
  <c r="N16" i="12"/>
  <c r="L16" i="12"/>
  <c r="M16" i="12" s="1"/>
  <c r="M23" i="12" s="1"/>
  <c r="J16" i="12"/>
  <c r="G16" i="12"/>
  <c r="D16" i="12"/>
  <c r="I23" i="11"/>
  <c r="H23" i="11"/>
  <c r="F23" i="11"/>
  <c r="E23" i="11"/>
  <c r="G22" i="11"/>
  <c r="M22" i="11" s="1"/>
  <c r="N22" i="11" s="1"/>
  <c r="J21" i="11"/>
  <c r="L21" i="11" s="1"/>
  <c r="G21" i="11"/>
  <c r="J20" i="11"/>
  <c r="L20" i="11" s="1"/>
  <c r="G20" i="11"/>
  <c r="D20" i="11"/>
  <c r="J19" i="11"/>
  <c r="L19" i="11" s="1"/>
  <c r="G19" i="11"/>
  <c r="D19" i="11"/>
  <c r="J18" i="11"/>
  <c r="L18" i="11" s="1"/>
  <c r="G18" i="11"/>
  <c r="D18" i="11"/>
  <c r="J17" i="11"/>
  <c r="L17" i="11" s="1"/>
  <c r="G17" i="11"/>
  <c r="D17" i="11"/>
  <c r="N17" i="11" s="1"/>
  <c r="J16" i="11"/>
  <c r="L16" i="11" s="1"/>
  <c r="G16" i="11"/>
  <c r="D16" i="11"/>
  <c r="G23" i="13" l="1"/>
  <c r="M18" i="13"/>
  <c r="N23" i="13"/>
  <c r="L16" i="13"/>
  <c r="L23" i="13" s="1"/>
  <c r="M21" i="11"/>
  <c r="N21" i="11" s="1"/>
  <c r="M17" i="11"/>
  <c r="N23" i="12"/>
  <c r="L23" i="12"/>
  <c r="M20" i="11"/>
  <c r="N20" i="11"/>
  <c r="G23" i="11"/>
  <c r="L23" i="11"/>
  <c r="M18" i="11"/>
  <c r="N18" i="11" s="1"/>
  <c r="M19" i="11"/>
  <c r="N19" i="11" s="1"/>
  <c r="J23" i="11"/>
  <c r="M16" i="11"/>
  <c r="D16" i="1"/>
  <c r="G17" i="1"/>
  <c r="G18" i="1"/>
  <c r="G19" i="1"/>
  <c r="G20" i="1"/>
  <c r="G21" i="1"/>
  <c r="E23" i="1"/>
  <c r="I23" i="1"/>
  <c r="H23" i="1"/>
  <c r="D17" i="1"/>
  <c r="J20" i="1"/>
  <c r="L20" i="1" s="1"/>
  <c r="J21" i="1"/>
  <c r="L21" i="1" s="1"/>
  <c r="G22" i="1"/>
  <c r="M22" i="1" s="1"/>
  <c r="N22" i="1" s="1"/>
  <c r="D20" i="1"/>
  <c r="N20" i="1" s="1"/>
  <c r="J17" i="1"/>
  <c r="L17" i="1" s="1"/>
  <c r="J18" i="1"/>
  <c r="L18" i="1" s="1"/>
  <c r="J19" i="1"/>
  <c r="L19" i="1" s="1"/>
  <c r="D19" i="1"/>
  <c r="D18" i="1"/>
  <c r="J16" i="1"/>
  <c r="L16" i="1" s="1"/>
  <c r="G16" i="1"/>
  <c r="M16" i="13" l="1"/>
  <c r="M23" i="13" s="1"/>
  <c r="M23" i="11"/>
  <c r="N16" i="11"/>
  <c r="N23" i="11" s="1"/>
  <c r="M21" i="1"/>
  <c r="N21" i="1" s="1"/>
  <c r="M20" i="1"/>
  <c r="M16" i="1"/>
  <c r="M18" i="1"/>
  <c r="M19" i="1"/>
  <c r="M17" i="1"/>
  <c r="N18" i="1"/>
  <c r="L23" i="1"/>
  <c r="N19" i="1"/>
  <c r="J23" i="1"/>
  <c r="G23" i="1"/>
  <c r="D10" i="10" l="1"/>
  <c r="D11" i="10"/>
  <c r="D12" i="10"/>
  <c r="D13" i="10"/>
  <c r="D14" i="10"/>
  <c r="D15" i="10"/>
  <c r="D16" i="10"/>
  <c r="D17" i="10"/>
  <c r="D18" i="10"/>
  <c r="D9" i="10"/>
  <c r="D23" i="7"/>
  <c r="B21" i="8"/>
  <c r="B10" i="8"/>
  <c r="F23" i="1"/>
  <c r="B10" i="3"/>
  <c r="B21" i="3"/>
  <c r="N17" i="1" l="1"/>
  <c r="N16" i="1"/>
  <c r="N23" i="1" l="1"/>
  <c r="M23" i="1"/>
</calcChain>
</file>

<file path=xl/sharedStrings.xml><?xml version="1.0" encoding="utf-8"?>
<sst xmlns="http://schemas.openxmlformats.org/spreadsheetml/2006/main" count="342" uniqueCount="162">
  <si>
    <t>別紙（１）（様式第１号関係）</t>
    <phoneticPr fontId="2"/>
  </si>
  <si>
    <t>補　助　金　所　要　額　調　書</t>
    <phoneticPr fontId="2"/>
  </si>
  <si>
    <t>介護テクノロジー</t>
    <rPh sb="0" eb="2">
      <t>カイゴ</t>
    </rPh>
    <phoneticPr fontId="2"/>
  </si>
  <si>
    <t>パッケージ型</t>
    <rPh sb="5" eb="6">
      <t>ガタ</t>
    </rPh>
    <phoneticPr fontId="2"/>
  </si>
  <si>
    <t>A</t>
    <phoneticPr fontId="2"/>
  </si>
  <si>
    <t>所要
台数</t>
    <rPh sb="0" eb="2">
      <t>ショヨウ</t>
    </rPh>
    <rPh sb="3" eb="5">
      <t>ダイスウ</t>
    </rPh>
    <phoneticPr fontId="2"/>
  </si>
  <si>
    <t>3/4</t>
    <phoneticPr fontId="2"/>
  </si>
  <si>
    <t>B</t>
    <phoneticPr fontId="2"/>
  </si>
  <si>
    <t>C</t>
    <phoneticPr fontId="2"/>
  </si>
  <si>
    <t>D</t>
    <phoneticPr fontId="2"/>
  </si>
  <si>
    <t>F</t>
    <phoneticPr fontId="2"/>
  </si>
  <si>
    <t>合計</t>
    <rPh sb="0" eb="2">
      <t>ゴウケイ</t>
    </rPh>
    <phoneticPr fontId="2"/>
  </si>
  <si>
    <t>別紙（２）（様式第１号関係）</t>
    <phoneticPr fontId="2"/>
  </si>
  <si>
    <t>事業所名
（サービス種別）</t>
    <rPh sb="0" eb="4">
      <t>ジギョウショメイ</t>
    </rPh>
    <rPh sb="10" eb="12">
      <t>シュベツ</t>
    </rPh>
    <phoneticPr fontId="2"/>
  </si>
  <si>
    <t>補助対象額（円）</t>
    <rPh sb="0" eb="5">
      <t>ホジョタイショウガク</t>
    </rPh>
    <rPh sb="6" eb="7">
      <t>エン</t>
    </rPh>
    <phoneticPr fontId="2"/>
  </si>
  <si>
    <t>優先
順位
（※）</t>
    <rPh sb="0" eb="2">
      <t>ユウセン</t>
    </rPh>
    <rPh sb="3" eb="5">
      <t>ジュンイ</t>
    </rPh>
    <phoneticPr fontId="2"/>
  </si>
  <si>
    <t>（　　　　　　　　　　　　　）</t>
    <phoneticPr fontId="2"/>
  </si>
  <si>
    <t>※申請が募集枠を超過した場合に参考にするもの。</t>
    <phoneticPr fontId="2"/>
  </si>
  <si>
    <t>補　助　対　象　額　調　書</t>
    <rPh sb="0" eb="1">
      <t>ホ</t>
    </rPh>
    <rPh sb="2" eb="3">
      <t>スケ</t>
    </rPh>
    <rPh sb="4" eb="5">
      <t>タイ</t>
    </rPh>
    <rPh sb="6" eb="7">
      <t>ゾウ</t>
    </rPh>
    <rPh sb="8" eb="9">
      <t>ガク</t>
    </rPh>
    <rPh sb="10" eb="11">
      <t>チョウ</t>
    </rPh>
    <rPh sb="12" eb="13">
      <t>ショ</t>
    </rPh>
    <phoneticPr fontId="2"/>
  </si>
  <si>
    <t>別紙（３）（様式第１号関係）</t>
    <phoneticPr fontId="2"/>
  </si>
  <si>
    <t>収　支　予　算　書</t>
    <phoneticPr fontId="2"/>
  </si>
  <si>
    <t>区分</t>
    <rPh sb="0" eb="2">
      <t>クブン</t>
    </rPh>
    <phoneticPr fontId="2"/>
  </si>
  <si>
    <t>備考</t>
    <rPh sb="0" eb="2">
      <t>ビコウ</t>
    </rPh>
    <phoneticPr fontId="2"/>
  </si>
  <si>
    <t>事業者負担額</t>
    <rPh sb="0" eb="3">
      <t>ジギョウシャ</t>
    </rPh>
    <rPh sb="3" eb="6">
      <t>フタンガク</t>
    </rPh>
    <phoneticPr fontId="2"/>
  </si>
  <si>
    <t>県補助金</t>
    <rPh sb="0" eb="1">
      <t>ケン</t>
    </rPh>
    <rPh sb="1" eb="4">
      <t>ホジョキン</t>
    </rPh>
    <phoneticPr fontId="2"/>
  </si>
  <si>
    <t>寄付金その他の収入額</t>
    <rPh sb="0" eb="3">
      <t>キフキン</t>
    </rPh>
    <rPh sb="5" eb="6">
      <t>タ</t>
    </rPh>
    <rPh sb="7" eb="10">
      <t>シュウニュウガク</t>
    </rPh>
    <phoneticPr fontId="2"/>
  </si>
  <si>
    <t>予算額（円）</t>
    <rPh sb="0" eb="3">
      <t>ヨサンガク</t>
    </rPh>
    <rPh sb="4" eb="5">
      <t>エン</t>
    </rPh>
    <phoneticPr fontId="2"/>
  </si>
  <si>
    <t>計</t>
    <rPh sb="0" eb="1">
      <t>ケイ</t>
    </rPh>
    <phoneticPr fontId="2"/>
  </si>
  <si>
    <t>（注）補助金、自己資金等の財源ごとに記載すること。</t>
    <phoneticPr fontId="2"/>
  </si>
  <si>
    <t>（注）補助対象とする支出予定の科目ごとに記載すること。</t>
    <phoneticPr fontId="2"/>
  </si>
  <si>
    <t>1.　収入の部</t>
    <rPh sb="3" eb="5">
      <t>シュウニュウ</t>
    </rPh>
    <rPh sb="6" eb="7">
      <t>ブ</t>
    </rPh>
    <phoneticPr fontId="2"/>
  </si>
  <si>
    <t>2.　支出の部</t>
    <rPh sb="3" eb="5">
      <t>シシュツ</t>
    </rPh>
    <rPh sb="6" eb="7">
      <t>ブ</t>
    </rPh>
    <phoneticPr fontId="2"/>
  </si>
  <si>
    <t>使用料及び賃借料
（リース・レンタルの場合）</t>
    <rPh sb="0" eb="3">
      <t>シヨウリョウ</t>
    </rPh>
    <rPh sb="3" eb="4">
      <t>オヨ</t>
    </rPh>
    <rPh sb="5" eb="8">
      <t>チンシャクリョウ</t>
    </rPh>
    <rPh sb="19" eb="21">
      <t>バアイ</t>
    </rPh>
    <phoneticPr fontId="2"/>
  </si>
  <si>
    <t>備品購入費
（購入の場合）</t>
    <rPh sb="0" eb="5">
      <t>ビヒンコウニュウヒ</t>
    </rPh>
    <rPh sb="7" eb="9">
      <t>コウニュウ</t>
    </rPh>
    <rPh sb="10" eb="12">
      <t>バアイ</t>
    </rPh>
    <phoneticPr fontId="2"/>
  </si>
  <si>
    <t>委託料・報酬費
（業務改善支援・研修受講等に経費を要した場合）</t>
    <rPh sb="0" eb="3">
      <t>イタクリョウ</t>
    </rPh>
    <rPh sb="4" eb="7">
      <t>ホウシュウヒ</t>
    </rPh>
    <rPh sb="9" eb="15">
      <t>ギョウムカイゼンシエン</t>
    </rPh>
    <rPh sb="16" eb="20">
      <t>ケンシュウジュコウ</t>
    </rPh>
    <rPh sb="20" eb="21">
      <t>トウ</t>
    </rPh>
    <rPh sb="22" eb="24">
      <t>ケイヒ</t>
    </rPh>
    <rPh sb="25" eb="26">
      <t>ヨウ</t>
    </rPh>
    <rPh sb="28" eb="30">
      <t>バアイ</t>
    </rPh>
    <phoneticPr fontId="2"/>
  </si>
  <si>
    <t>　　　備考欄には、必要に応じて経費の内訳を記載すること。</t>
    <phoneticPr fontId="2"/>
  </si>
  <si>
    <t>１　補助対象事業所についての適合確認（第２条関係）</t>
    <phoneticPr fontId="2"/>
  </si>
  <si>
    <t>２　導入する介護テクノロジーについての適合確認（第３条関係）</t>
    <phoneticPr fontId="2"/>
  </si>
  <si>
    <t>　本事業による介護テクノロジーの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こと。</t>
    <phoneticPr fontId="2"/>
  </si>
  <si>
    <t>　独立行政法人情報処理推進機構が実施する「SECURITY ACTION」の「一つ星」又は「二つ星」のいずれかを宣言すること。事業所単位で単一の法人番号を有していない場合には、法人単位として、または事業所の代表者を「個人事業主」として申し込むこと。加えて、個人情報保護の観点から、十分なセキュリティ対策を講じること。</t>
    <phoneticPr fontId="2"/>
  </si>
  <si>
    <t>　厚生労働省等が実施する効果検証事業等に可能な限り協力すること。</t>
    <phoneticPr fontId="2"/>
  </si>
  <si>
    <t>　別記１のサービスについては、利用者の安全並びに介護サービスの質の確保及び職員の負担軽減に資する方策を検討するための委員会を設置すること。
※委員会を設置したことが確認できる資料を添付ください。</t>
    <rPh sb="71" eb="74">
      <t>イインカイ</t>
    </rPh>
    <rPh sb="75" eb="77">
      <t>セッチ</t>
    </rPh>
    <rPh sb="82" eb="84">
      <t>カクニン</t>
    </rPh>
    <rPh sb="87" eb="89">
      <t>シリョウ</t>
    </rPh>
    <phoneticPr fontId="2"/>
  </si>
  <si>
    <t>　「介護業務支援」に該当するテクノロジーと、そのテクノロジーと連動することで効果が高まると判断できるテクノロジーを導入する場合に必要となる経費を対象とすること。</t>
    <rPh sb="64" eb="66">
      <t>ヒツヨウ</t>
    </rPh>
    <rPh sb="69" eb="71">
      <t>ケイヒ</t>
    </rPh>
    <rPh sb="72" eb="74">
      <t>タイショウ</t>
    </rPh>
    <phoneticPr fontId="2"/>
  </si>
  <si>
    <t>【介護ソフトを導入する場合】</t>
    <phoneticPr fontId="2"/>
  </si>
  <si>
    <t>【パッケージ型導入支援の場合】　</t>
    <phoneticPr fontId="2"/>
  </si>
  <si>
    <t xml:space="preserve">
（予定時期）
　　年　　月頃</t>
    <phoneticPr fontId="2"/>
  </si>
  <si>
    <t xml:space="preserve">
（申込日）
　　年　　月頃</t>
    <rPh sb="4" eb="5">
      <t>モウ</t>
    </rPh>
    <rPh sb="5" eb="6">
      <t>コ</t>
    </rPh>
    <rPh sb="6" eb="7">
      <t>ヒ</t>
    </rPh>
    <phoneticPr fontId="2"/>
  </si>
  <si>
    <t>３　導入支援と一体的に行う業務改善支援の方法について</t>
    <phoneticPr fontId="2"/>
  </si>
  <si>
    <t>（いずれかのチェックボックスにチェックを入れてください。）</t>
    <phoneticPr fontId="2"/>
  </si>
  <si>
    <t>　費用のかからない方法による支援を受ける。</t>
    <phoneticPr fontId="2"/>
  </si>
  <si>
    <t>　支援に費用が発生するため、本申請書により、支援に係る経費補助を申し込む。</t>
    <phoneticPr fontId="2"/>
  </si>
  <si>
    <t>４　他の補助金の交付について</t>
    <phoneticPr fontId="2"/>
  </si>
  <si>
    <t xml:space="preserve">
※他の補助金の交付を受けない場合もチェック</t>
    <phoneticPr fontId="2"/>
  </si>
  <si>
    <t>G</t>
    <phoneticPr fontId="2"/>
  </si>
  <si>
    <t>補　助　対　象　額　精　算　調　書</t>
    <rPh sb="0" eb="1">
      <t>ホ</t>
    </rPh>
    <rPh sb="2" eb="3">
      <t>スケ</t>
    </rPh>
    <rPh sb="4" eb="5">
      <t>タイ</t>
    </rPh>
    <rPh sb="6" eb="7">
      <t>ゾウ</t>
    </rPh>
    <rPh sb="8" eb="9">
      <t>ガク</t>
    </rPh>
    <rPh sb="10" eb="11">
      <t>セイ</t>
    </rPh>
    <rPh sb="12" eb="13">
      <t>サン</t>
    </rPh>
    <rPh sb="14" eb="15">
      <t>チョウ</t>
    </rPh>
    <rPh sb="16" eb="17">
      <t>ショ</t>
    </rPh>
    <phoneticPr fontId="2"/>
  </si>
  <si>
    <t>収　支　決　算　書</t>
    <rPh sb="4" eb="5">
      <t>キ</t>
    </rPh>
    <phoneticPr fontId="2"/>
  </si>
  <si>
    <t>別紙（３）（様式第４号関係）</t>
    <phoneticPr fontId="2"/>
  </si>
  <si>
    <t>別紙（２）（様式第４号関係）</t>
    <phoneticPr fontId="2"/>
  </si>
  <si>
    <t>決算額（円）</t>
    <rPh sb="0" eb="2">
      <t>ケッサン</t>
    </rPh>
    <rPh sb="2" eb="3">
      <t>ガク</t>
    </rPh>
    <rPh sb="4" eb="5">
      <t>エン</t>
    </rPh>
    <phoneticPr fontId="2"/>
  </si>
  <si>
    <t>（注）補助対象とする支出した科目ごとに記載すること。</t>
    <phoneticPr fontId="2"/>
  </si>
  <si>
    <t>　本事業による介護テクノロジーの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している。</t>
    <phoneticPr fontId="2"/>
  </si>
  <si>
    <t xml:space="preserve">
</t>
    <phoneticPr fontId="2"/>
  </si>
  <si>
    <t>　科学的介護情報システム（LIFE）による情報収集に協力している。</t>
    <phoneticPr fontId="2"/>
  </si>
  <si>
    <t>　厚生労働省等が実施する効果検証事業等に可能な限り協力している。</t>
    <phoneticPr fontId="2"/>
  </si>
  <si>
    <t>　別記１のサービスについては、利用者の安全並びに介護サービスの質の確保及び職員の負担軽減に資する方策を検討するための委員会を設置している。</t>
    <phoneticPr fontId="2"/>
  </si>
  <si>
    <t>　別記２のサービスについては、令和７年度内に、「ケアプランデータ連携システム」の利用を開始している。</t>
    <phoneticPr fontId="2"/>
  </si>
  <si>
    <t>　同一年度内に複数の機種を同一の目的のために導入する場合、補助対象として申請した機器は 1 機種のみである。</t>
    <rPh sb="31" eb="33">
      <t>タイショウ</t>
    </rPh>
    <rPh sb="36" eb="38">
      <t>シンセイ</t>
    </rPh>
    <rPh sb="40" eb="42">
      <t>キキ</t>
    </rPh>
    <phoneticPr fontId="2"/>
  </si>
  <si>
    <t>　「介護業務支援」に該当するテクノロジーと、そのテクノロジーと連動することで効果が高まると判断できるテクノロジーを導入する場合に必要となる経費を対象としている。</t>
    <rPh sb="64" eb="66">
      <t>ヒツヨウ</t>
    </rPh>
    <rPh sb="69" eb="71">
      <t>ケイヒ</t>
    </rPh>
    <rPh sb="72" eb="74">
      <t>タイショウ</t>
    </rPh>
    <phoneticPr fontId="2"/>
  </si>
  <si>
    <t>　費用のかからない方法による支援を受けている。</t>
    <phoneticPr fontId="2"/>
  </si>
  <si>
    <t>　支援に費用が発生するため、本申請書により、支援に係る経費補助を申し込みしている。</t>
    <phoneticPr fontId="2"/>
  </si>
  <si>
    <t>別紙（第５条、第９条関係）</t>
    <phoneticPr fontId="2"/>
  </si>
  <si>
    <t>仕入れに係る消費税等相当額集計表</t>
    <phoneticPr fontId="2"/>
  </si>
  <si>
    <t>令和７年度愛媛県介護テクノロジー定着支援事業費補助金に係る</t>
    <phoneticPr fontId="2"/>
  </si>
  <si>
    <t>（単位：円）</t>
    <phoneticPr fontId="2"/>
  </si>
  <si>
    <t>仕入れに係る消費税と当該金額に地方消費税率を乗じて得た金額との合計 （A）</t>
    <phoneticPr fontId="2"/>
  </si>
  <si>
    <t>補助率
（B）</t>
    <phoneticPr fontId="2"/>
  </si>
  <si>
    <t>仕入れに係る
消費税等相当額
（A×B）</t>
    <rPh sb="13" eb="14">
      <t>ガク</t>
    </rPh>
    <phoneticPr fontId="2"/>
  </si>
  <si>
    <t>事業実施主体名</t>
    <phoneticPr fontId="2"/>
  </si>
  <si>
    <t>工事費
（通信環境整備のための配線工事の場合）</t>
    <rPh sb="0" eb="3">
      <t>コウジヒ</t>
    </rPh>
    <rPh sb="5" eb="11">
      <t>ツウシンカンキョウセイビ</t>
    </rPh>
    <rPh sb="15" eb="19">
      <t>ハイセンコウジ</t>
    </rPh>
    <rPh sb="20" eb="22">
      <t>バアイ</t>
    </rPh>
    <phoneticPr fontId="2"/>
  </si>
  <si>
    <t>H</t>
    <phoneticPr fontId="2"/>
  </si>
  <si>
    <t>（注）１　第５条第２項及び第９条第２項により、当該補助金に係る仕入れに係る消費税等相当額を減額
        して申請又は報告する場合、事業実施主体ごとに内訳を記載すること。</t>
    <phoneticPr fontId="2"/>
  </si>
  <si>
    <t>　　　２　「仕入れに係る消費税額と当該金額に地方消費税率を乗じて得た金額の合計額」欄は、補助
        対象経費に含まれる消費税及び地方消費税相当額のうち、消費税法（昭和63年法律第108号）
        に規定する仕入れに係る消費税額として控除できる金額と当該金額に地方税法（昭和25年法律
        第226号）に規定する地方消費税率を乗じて得た金額との合計額を記載すること。</t>
    <phoneticPr fontId="2"/>
  </si>
  <si>
    <t>　　　３　「仕入れに係る消費税等相当額」欄には、補助対象経費に含まれる消費税及び地方消費税相
        当額のうち、消費税法に規定する仕入れに係る消費税額として控除できる金額と当該金額に地
        方税法に規定する地方消費税率を乗じて得た金額との合計額に補助率を乗じて得た金額を記載
        すること。</t>
    <phoneticPr fontId="2"/>
  </si>
  <si>
    <t>別紙（５）（様式第１号関係）</t>
    <phoneticPr fontId="2"/>
  </si>
  <si>
    <t>別紙（５）（様式第４号関係）</t>
    <phoneticPr fontId="2"/>
  </si>
  <si>
    <t>　別記２のサービスについては、令和７年度内に、「ケアプランデータ連携システム」の利用を開始すること。
※「ケアプランデータ連携システム」を利用していることが確認できる資料を添付ください。
（今後利用申請する場合は、チェックを入れた上で、下段に利用申請の予定時期を記入ください。）</t>
    <rPh sb="69" eb="71">
      <t>リヨウ</t>
    </rPh>
    <phoneticPr fontId="2"/>
  </si>
  <si>
    <t>　介護事業所等の業務を支援するソフトウェアであって、記録業務、情報共有業務（事業所内の情報連携のみならず、居宅サービス計画やサービス利用票等を他事業所と連携する場合を含む。）、請求業務を一気通貫（転記等の業務が発生しないこと）で行うことが可能となっているものである。</t>
    <rPh sb="6" eb="7">
      <t>トウ</t>
    </rPh>
    <phoneticPr fontId="2"/>
  </si>
  <si>
    <t>経済産業省が実施しているＩＴ導入補助金等、他の補助金等による補助を受ける介護事業所等の場合には、当該補助を受ける部分については本事業の補助対象外としていること。</t>
    <rPh sb="41" eb="42">
      <t>トウ</t>
    </rPh>
    <phoneticPr fontId="2"/>
  </si>
  <si>
    <t>　独立行政法人情報処理推進機構が実施する「SECURITY ACTION」の「一つ星」又は「二つ星」のいずれかを宣言している。事業所単位で単一の法人番号を有していない場合には、法人単位として、または事業所の代表者を「個人事業主」として申し込みしている。加えて、個人情報保護の観点から、十分なセキュリティ対策を講じている。</t>
    <phoneticPr fontId="2"/>
  </si>
  <si>
    <t>【居宅介護支援事業所、介護予防支援事業所、居宅サービス事業所、介護予防
サービス事業所が介護ソフトを導入する場合】
　国民健康保険中央会が実施するベンダー試験結果及び厚生労働省が情報提供する「介護ソフトの機能調査結果」において、下記事項が確認できるものである。
①「ケアプランデータ連携標準仕様」に準じた CSVファイルの出力・取込機能を有していること
②公益社団法人国民健康保険中央会が運営する「ケアプランデータ連携システム」の活用促進のためのサポート体制が整っていること</t>
    <rPh sb="114" eb="116">
      <t>カキ</t>
    </rPh>
    <rPh sb="116" eb="118">
      <t>ジコウ</t>
    </rPh>
    <rPh sb="119" eb="121">
      <t>カクニン</t>
    </rPh>
    <phoneticPr fontId="2"/>
  </si>
  <si>
    <t>　同一年度内に複数の機種を同一の目的のために導入する場合、補助対象として申請可能な機器は 1 機種のみであること。</t>
    <rPh sb="31" eb="33">
      <t>タイショウ</t>
    </rPh>
    <rPh sb="36" eb="38">
      <t>シンセイ</t>
    </rPh>
    <rPh sb="38" eb="40">
      <t>カノウ</t>
    </rPh>
    <rPh sb="41" eb="43">
      <t>キキ</t>
    </rPh>
    <phoneticPr fontId="2"/>
  </si>
  <si>
    <t>　介護事業所等の業務を支援するソフトウェアであって、記録業務、情報共有業務（事業所内の情報連携のみならず、居宅サービス計画やサービス利用票等を他事業所と連携する場合を含む。）、請求業務を一気通貫（転記等の業務が発生しないこと）で行うことが可能となっているものであること。</t>
    <rPh sb="6" eb="7">
      <t>トウ</t>
    </rPh>
    <phoneticPr fontId="2"/>
  </si>
  <si>
    <t>【居宅介護支援事業所、介護予防支援事業所、居宅サービス事業所、介護予防
サービス事業所が介護ソフトを導入する場合】
　国民健康保険中央会が実施するベンダー試験結果及び厚生労働省が情報提供する「介護ソフトの機能調査結果」において、下記事項が確認できるものであること。
①「ケアプランデータ連携標準仕様」に準じた CSVファイルの出力・取込機能を有していること
②公益社団法人国民健康保険中央会が運営する「ケアプランデータ連携システム」の活用促進のためのサポート体制が整っていること</t>
    <rPh sb="114" eb="116">
      <t>カキ</t>
    </rPh>
    <rPh sb="116" eb="118">
      <t>ジコウ</t>
    </rPh>
    <rPh sb="119" eb="121">
      <t>カクニン</t>
    </rPh>
    <phoneticPr fontId="2"/>
  </si>
  <si>
    <t>経済産業省が実施しているＩＴ導入補助金等、他の補助金等による補助を受ける介護事業所等の場合には、当該補助を受ける部分については本事業の補助対象外としている。</t>
    <rPh sb="41" eb="42">
      <t>トウ</t>
    </rPh>
    <phoneticPr fontId="2"/>
  </si>
  <si>
    <t>業務改善支援の内容</t>
    <rPh sb="0" eb="6">
      <t>ギョウムカイゼンシエン</t>
    </rPh>
    <rPh sb="7" eb="9">
      <t>ナイヨウ</t>
    </rPh>
    <phoneticPr fontId="2"/>
  </si>
  <si>
    <t>介護テクノロジー等の製品名・台数
通信環境整備等の内容</t>
    <rPh sb="0" eb="2">
      <t>カイゴ</t>
    </rPh>
    <rPh sb="8" eb="9">
      <t>トウ</t>
    </rPh>
    <rPh sb="10" eb="13">
      <t>セイヒンメイ</t>
    </rPh>
    <rPh sb="14" eb="16">
      <t>ダイスウ</t>
    </rPh>
    <rPh sb="17" eb="23">
      <t>ツウシンカンキョウセイビ</t>
    </rPh>
    <rPh sb="23" eb="24">
      <t>トウ</t>
    </rPh>
    <rPh sb="25" eb="27">
      <t>ナイヨウ</t>
    </rPh>
    <phoneticPr fontId="2"/>
  </si>
  <si>
    <t>パッケージ型導入支援の内容</t>
    <rPh sb="5" eb="6">
      <t>ガタ</t>
    </rPh>
    <rPh sb="6" eb="8">
      <t>ドウニュウ</t>
    </rPh>
    <rPh sb="8" eb="10">
      <t>シエン</t>
    </rPh>
    <rPh sb="11" eb="13">
      <t>ナイヨウ</t>
    </rPh>
    <phoneticPr fontId="2"/>
  </si>
  <si>
    <t>　厚生労働省が発行する資料である「介護サービス事業における生産性向上に資するガイドライン」や「介護サービス事業所におけるＩＣＴ機器・ソフトウェア導入に関する手引き」、「介護ソフトを選定・導入する際のポイント集」、「介護ロボット等のパッケージ導入モデル」、「介護現場で活用されるテクノロジー便覧」を参考に業務改善に取り組み、事業計画書及び厚生労働省が別途定める業務改善計画を作成すること。</t>
    <rPh sb="113" eb="114">
      <t>トウ</t>
    </rPh>
    <rPh sb="161" eb="166">
      <t>ジギョウケイカクショ</t>
    </rPh>
    <rPh sb="166" eb="167">
      <t>オヨ</t>
    </rPh>
    <rPh sb="168" eb="173">
      <t>コウセイロウドウショウ</t>
    </rPh>
    <rPh sb="174" eb="176">
      <t>ベット</t>
    </rPh>
    <rPh sb="176" eb="177">
      <t>サダ</t>
    </rPh>
    <phoneticPr fontId="2"/>
  </si>
  <si>
    <t>　令和７年度中に「ケアプランデータ連携システム」により５事業所以上とデータ連携を実施する見込みの場合はチェックを入れてください。(必須要件ではありません。）　</t>
    <rPh sb="1" eb="3">
      <t>レイワ</t>
    </rPh>
    <rPh sb="4" eb="7">
      <t>ネンドチュウ</t>
    </rPh>
    <rPh sb="17" eb="19">
      <t>レンケイ</t>
    </rPh>
    <rPh sb="28" eb="31">
      <t>ジギョウショ</t>
    </rPh>
    <rPh sb="31" eb="33">
      <t>イジョウ</t>
    </rPh>
    <rPh sb="37" eb="39">
      <t>レンケイ</t>
    </rPh>
    <rPh sb="40" eb="42">
      <t>ジッシ</t>
    </rPh>
    <rPh sb="44" eb="46">
      <t>ミコ</t>
    </rPh>
    <rPh sb="48" eb="50">
      <t>バアイ</t>
    </rPh>
    <rPh sb="56" eb="57">
      <t>イ</t>
    </rPh>
    <rPh sb="65" eb="67">
      <t>ヒッス</t>
    </rPh>
    <rPh sb="67" eb="69">
      <t>ヨウケン</t>
    </rPh>
    <phoneticPr fontId="2"/>
  </si>
  <si>
    <t>　（公財）テクノエイド協会が提供する「福祉用具情報システム（TAIS）」で「介護テクノロジー」として選定された機器であること。または、県が認める「その他対象機器等」として例示されている機器であること。</t>
    <rPh sb="2" eb="4">
      <t>コウザイ</t>
    </rPh>
    <rPh sb="11" eb="13">
      <t>キョウカイ</t>
    </rPh>
    <rPh sb="14" eb="16">
      <t>テイキョウ</t>
    </rPh>
    <rPh sb="67" eb="68">
      <t>ケン</t>
    </rPh>
    <rPh sb="69" eb="70">
      <t>ミト</t>
    </rPh>
    <rPh sb="75" eb="76">
      <t>タ</t>
    </rPh>
    <rPh sb="76" eb="80">
      <t>タイショウキキ</t>
    </rPh>
    <rPh sb="80" eb="81">
      <t>トウ</t>
    </rPh>
    <rPh sb="85" eb="87">
      <t>レイジ</t>
    </rPh>
    <rPh sb="92" eb="94">
      <t>キキ</t>
    </rPh>
    <phoneticPr fontId="2"/>
  </si>
  <si>
    <t>　業務改善計画作成にあたり参考にした厚生労働省発行資料（複数選択可）
「介護サービス事業における生産性向上に資するガイドライン」
「介護サービス事業所におけるICT機器・ソフトウェア導入に関する手引き」
「介護ソフトを選定・導入する際のポイント集」
「介護ロボット等のパッケージ導入モデル」
「介護現場で活用されるテクノロジー便覧」</t>
    <rPh sb="135" eb="136">
      <t>トウ</t>
    </rPh>
    <phoneticPr fontId="2"/>
  </si>
  <si>
    <t>　（公財）テクノエイド協会が提供する「福祉用具情報システム（TAIS）」で「介護テクノロジー」として選定された機器である。または、県が認める「その他対象機器等」として例示されている機器である。</t>
    <rPh sb="2" eb="4">
      <t>コウザイ</t>
    </rPh>
    <rPh sb="11" eb="13">
      <t>キョウカイ</t>
    </rPh>
    <rPh sb="14" eb="16">
      <t>テイキョウ</t>
    </rPh>
    <rPh sb="65" eb="66">
      <t>ケン</t>
    </rPh>
    <rPh sb="67" eb="68">
      <t>ミト</t>
    </rPh>
    <rPh sb="73" eb="74">
      <t>タ</t>
    </rPh>
    <rPh sb="74" eb="78">
      <t>タイショウキキ</t>
    </rPh>
    <rPh sb="78" eb="79">
      <t>トウ</t>
    </rPh>
    <rPh sb="83" eb="85">
      <t>レイジ</t>
    </rPh>
    <rPh sb="90" eb="92">
      <t>キキ</t>
    </rPh>
    <phoneticPr fontId="2"/>
  </si>
  <si>
    <t>事業所名</t>
    <rPh sb="0" eb="4">
      <t>ジギョウショメイ</t>
    </rPh>
    <phoneticPr fontId="2"/>
  </si>
  <si>
    <t>サービス種別</t>
    <rPh sb="4" eb="6">
      <t>シュベツ</t>
    </rPh>
    <phoneticPr fontId="2"/>
  </si>
  <si>
    <t>移乗支援</t>
    <rPh sb="0" eb="2">
      <t>イジョウ</t>
    </rPh>
    <rPh sb="2" eb="4">
      <t>シエン</t>
    </rPh>
    <phoneticPr fontId="12"/>
  </si>
  <si>
    <t>移動支援</t>
    <rPh sb="0" eb="2">
      <t>イドウ</t>
    </rPh>
    <rPh sb="2" eb="4">
      <t>シエン</t>
    </rPh>
    <phoneticPr fontId="12"/>
  </si>
  <si>
    <t>排泄支援</t>
    <rPh sb="0" eb="2">
      <t>ハイセツ</t>
    </rPh>
    <rPh sb="2" eb="4">
      <t>シエン</t>
    </rPh>
    <phoneticPr fontId="12"/>
  </si>
  <si>
    <t>入浴支援</t>
    <rPh sb="0" eb="2">
      <t>ニュウヨク</t>
    </rPh>
    <rPh sb="2" eb="4">
      <t>シエン</t>
    </rPh>
    <phoneticPr fontId="12"/>
  </si>
  <si>
    <t>見守り・コミュニケーション</t>
    <rPh sb="0" eb="2">
      <t>ミマモ</t>
    </rPh>
    <phoneticPr fontId="12"/>
  </si>
  <si>
    <t>その他対象機器等</t>
    <rPh sb="2" eb="3">
      <t>タ</t>
    </rPh>
    <rPh sb="3" eb="5">
      <t>タイショウ</t>
    </rPh>
    <rPh sb="5" eb="7">
      <t>キキ</t>
    </rPh>
    <rPh sb="7" eb="8">
      <t>トウ</t>
    </rPh>
    <phoneticPr fontId="12"/>
  </si>
  <si>
    <t>上記以外の重点分野</t>
    <rPh sb="0" eb="2">
      <t>ジョウキ</t>
    </rPh>
    <rPh sb="2" eb="4">
      <t>イガイ</t>
    </rPh>
    <rPh sb="5" eb="9">
      <t>ジュウテンブンヤ</t>
    </rPh>
    <phoneticPr fontId="2"/>
  </si>
  <si>
    <t>介護業務支援（介護ソフト以外）</t>
    <rPh sb="0" eb="2">
      <t>カイゴ</t>
    </rPh>
    <rPh sb="2" eb="4">
      <t>ギョウム</t>
    </rPh>
    <rPh sb="4" eb="6">
      <t>シエン</t>
    </rPh>
    <rPh sb="7" eb="9">
      <t>カイゴ</t>
    </rPh>
    <rPh sb="12" eb="14">
      <t>イガイ</t>
    </rPh>
    <phoneticPr fontId="12"/>
  </si>
  <si>
    <t>情報端末以外の経費</t>
    <rPh sb="0" eb="4">
      <t>ジョウホウタンマツ</t>
    </rPh>
    <rPh sb="4" eb="6">
      <t>イガイ</t>
    </rPh>
    <rPh sb="7" eb="9">
      <t>ケイヒ</t>
    </rPh>
    <phoneticPr fontId="2"/>
  </si>
  <si>
    <t>I</t>
    <phoneticPr fontId="2"/>
  </si>
  <si>
    <t>J</t>
    <phoneticPr fontId="2"/>
  </si>
  <si>
    <t>K</t>
    <phoneticPr fontId="2"/>
  </si>
  <si>
    <t>L</t>
    <phoneticPr fontId="2"/>
  </si>
  <si>
    <t>業務改善支援</t>
    <rPh sb="0" eb="2">
      <t>ギョウム</t>
    </rPh>
    <rPh sb="2" eb="4">
      <t>カイゼン</t>
    </rPh>
    <rPh sb="4" eb="6">
      <t>シエン</t>
    </rPh>
    <phoneticPr fontId="2"/>
  </si>
  <si>
    <r>
      <t xml:space="preserve">テクノロジー
種別
</t>
    </r>
    <r>
      <rPr>
        <sz val="8"/>
        <color theme="1"/>
        <rFont val="ＭＳ Ｐゴシック"/>
        <family val="3"/>
        <charset val="128"/>
      </rPr>
      <t>（リストから選択）</t>
    </r>
    <rPh sb="7" eb="9">
      <t>シュベツ</t>
    </rPh>
    <rPh sb="16" eb="18">
      <t>センタク</t>
    </rPh>
    <phoneticPr fontId="2"/>
  </si>
  <si>
    <t>合計</t>
    <rPh sb="0" eb="2">
      <t>ゴウケイ</t>
    </rPh>
    <phoneticPr fontId="2"/>
  </si>
  <si>
    <t>情報端末（PC、タブレット）に係る経費</t>
    <rPh sb="0" eb="4">
      <t>ジョウホウタンマツ</t>
    </rPh>
    <rPh sb="15" eb="16">
      <t>カカ</t>
    </rPh>
    <rPh sb="17" eb="19">
      <t>ケイヒ</t>
    </rPh>
    <phoneticPr fontId="2"/>
  </si>
  <si>
    <t>対象経費</t>
    <rPh sb="0" eb="2">
      <t>タイショウ</t>
    </rPh>
    <rPh sb="2" eb="4">
      <t>ケイヒ</t>
    </rPh>
    <phoneticPr fontId="2"/>
  </si>
  <si>
    <r>
      <t xml:space="preserve">補助限度額
</t>
    </r>
    <r>
      <rPr>
        <sz val="8"/>
        <color theme="1"/>
        <rFont val="ＭＳ Ｐゴシック"/>
        <family val="3"/>
        <charset val="128"/>
      </rPr>
      <t>1（1機器当たり）
2・3（1事業所当たり）</t>
    </r>
    <rPh sb="0" eb="2">
      <t>ホジョ</t>
    </rPh>
    <rPh sb="2" eb="4">
      <t>ゲンド</t>
    </rPh>
    <rPh sb="9" eb="11">
      <t>キキ</t>
    </rPh>
    <rPh sb="11" eb="12">
      <t>ア</t>
    </rPh>
    <rPh sb="21" eb="24">
      <t>ジギョウショ</t>
    </rPh>
    <rPh sb="24" eb="25">
      <t>ア</t>
    </rPh>
    <phoneticPr fontId="2"/>
  </si>
  <si>
    <t>補助対象事業</t>
    <rPh sb="0" eb="6">
      <t>ホジョタイショウジギョウ</t>
    </rPh>
    <phoneticPr fontId="2"/>
  </si>
  <si>
    <t>C×
補助率3/4</t>
    <rPh sb="3" eb="6">
      <t>ホジョリツ</t>
    </rPh>
    <phoneticPr fontId="2"/>
  </si>
  <si>
    <r>
      <t xml:space="preserve">対象経費
</t>
    </r>
    <r>
      <rPr>
        <b/>
        <sz val="8"/>
        <color rgb="FFFF0000"/>
        <rFont val="ＭＳ Ｐゴシック"/>
        <family val="3"/>
        <charset val="128"/>
      </rPr>
      <t>（1台当たり）</t>
    </r>
    <rPh sb="0" eb="2">
      <t>タイショウ</t>
    </rPh>
    <rPh sb="2" eb="4">
      <t>ケイヒ</t>
    </rPh>
    <rPh sb="5" eb="6">
      <t>ダイ</t>
    </rPh>
    <phoneticPr fontId="2"/>
  </si>
  <si>
    <r>
      <t xml:space="preserve">補助限度額
</t>
    </r>
    <r>
      <rPr>
        <b/>
        <sz val="8"/>
        <color rgb="FFFF0000"/>
        <rFont val="ＭＳ Ｐゴシック"/>
        <family val="3"/>
        <charset val="128"/>
      </rPr>
      <t>（1台当たり）</t>
    </r>
    <rPh sb="0" eb="5">
      <t>ホジョゲンドガク</t>
    </rPh>
    <phoneticPr fontId="2"/>
  </si>
  <si>
    <t>介護ソフト（1～10）</t>
    <rPh sb="0" eb="2">
      <t>カイゴ</t>
    </rPh>
    <phoneticPr fontId="12"/>
  </si>
  <si>
    <t>介護ソフト（11～20）</t>
    <rPh sb="0" eb="2">
      <t>カイゴ</t>
    </rPh>
    <phoneticPr fontId="12"/>
  </si>
  <si>
    <t>介護ソフト（21～30）</t>
    <rPh sb="0" eb="2">
      <t>カイゴ</t>
    </rPh>
    <phoneticPr fontId="12"/>
  </si>
  <si>
    <t>補　助　金　所　要　額　精　算　調　書</t>
    <rPh sb="12" eb="13">
      <t>セイ</t>
    </rPh>
    <rPh sb="14" eb="15">
      <t>サン</t>
    </rPh>
    <phoneticPr fontId="2"/>
  </si>
  <si>
    <t>補助金交付決定額</t>
    <rPh sb="3" eb="8">
      <t>コウフケッテイガク</t>
    </rPh>
    <phoneticPr fontId="2"/>
  </si>
  <si>
    <t>別紙（１）（様式第４号関係）</t>
    <phoneticPr fontId="2"/>
  </si>
  <si>
    <t>・行が足りない場合は、適宜追加すること。</t>
    <rPh sb="1" eb="2">
      <t>ギョウ</t>
    </rPh>
    <rPh sb="3" eb="4">
      <t>タ</t>
    </rPh>
    <rPh sb="7" eb="9">
      <t>バアイ</t>
    </rPh>
    <rPh sb="11" eb="13">
      <t>テキギ</t>
    </rPh>
    <rPh sb="13" eb="15">
      <t>ツイカ</t>
    </rPh>
    <phoneticPr fontId="2"/>
  </si>
  <si>
    <t>・黄色のセル以外は原則入力しないこと。</t>
    <rPh sb="1" eb="3">
      <t>キイロ</t>
    </rPh>
    <rPh sb="6" eb="8">
      <t>イガイ</t>
    </rPh>
    <rPh sb="9" eb="11">
      <t>ゲンソク</t>
    </rPh>
    <rPh sb="11" eb="13">
      <t>ニュウリョク</t>
    </rPh>
    <phoneticPr fontId="2"/>
  </si>
  <si>
    <r>
      <t xml:space="preserve">職員数及び
連携の有無
</t>
    </r>
    <r>
      <rPr>
        <sz val="8"/>
        <color theme="1"/>
        <rFont val="ＭＳ Ｐゴシック"/>
        <family val="3"/>
        <charset val="128"/>
      </rPr>
      <t>（リストから選択）</t>
    </r>
    <rPh sb="0" eb="2">
      <t>ショクイン</t>
    </rPh>
    <rPh sb="2" eb="3">
      <t>スウ</t>
    </rPh>
    <rPh sb="3" eb="4">
      <t>オヨ</t>
    </rPh>
    <rPh sb="6" eb="8">
      <t>レンケイ</t>
    </rPh>
    <rPh sb="9" eb="11">
      <t>ウム</t>
    </rPh>
    <rPh sb="18" eb="20">
      <t>センタク</t>
    </rPh>
    <phoneticPr fontId="2"/>
  </si>
  <si>
    <t>　第２条第３号に定めるコンサルティング会社等による業務改善支援を受けること、又は介護生産性向上総合相談センター等が実施する研修を受講するとともに、県介護生産性向上総合相談センターに相談すること。</t>
    <rPh sb="8" eb="9">
      <t>サダ</t>
    </rPh>
    <rPh sb="57" eb="59">
      <t>ジッシ</t>
    </rPh>
    <rPh sb="61" eb="63">
      <t>ケンシュウ</t>
    </rPh>
    <rPh sb="64" eb="66">
      <t>ジュコウ</t>
    </rPh>
    <rPh sb="73" eb="74">
      <t>ケン</t>
    </rPh>
    <rPh sb="74" eb="81">
      <t>カイゴセイサンセイコウジョウ</t>
    </rPh>
    <rPh sb="81" eb="85">
      <t>ソウゴウソウダン</t>
    </rPh>
    <rPh sb="90" eb="92">
      <t>ソウダン</t>
    </rPh>
    <phoneticPr fontId="2"/>
  </si>
  <si>
    <t>　第２条第３号に定めるコンサルティング会社等による業務改善支援を受けている、又は介護生産性向上総合相談センター等が実施する研修を受講するとともに、県介護生産性向上総合相談センターに相談している。</t>
    <rPh sb="8" eb="9">
      <t>サダ</t>
    </rPh>
    <rPh sb="57" eb="59">
      <t>ジッシ</t>
    </rPh>
    <rPh sb="61" eb="63">
      <t>ケンシュウ</t>
    </rPh>
    <rPh sb="64" eb="66">
      <t>ジュコウ</t>
    </rPh>
    <rPh sb="73" eb="74">
      <t>ケン</t>
    </rPh>
    <rPh sb="74" eb="81">
      <t>カイゴセイサンセイコウジョウ</t>
    </rPh>
    <rPh sb="81" eb="85">
      <t>ソウゴウソウダン</t>
    </rPh>
    <rPh sb="90" eb="92">
      <t>ソウダン</t>
    </rPh>
    <phoneticPr fontId="2"/>
  </si>
  <si>
    <t>（対象経費に介護ソフトを含まないもの）</t>
    <rPh sb="1" eb="5">
      <t>タイショウケイヒ</t>
    </rPh>
    <rPh sb="6" eb="8">
      <t>カイゴ</t>
    </rPh>
    <rPh sb="12" eb="13">
      <t>フク</t>
    </rPh>
    <phoneticPr fontId="2"/>
  </si>
  <si>
    <t>E</t>
    <phoneticPr fontId="2"/>
  </si>
  <si>
    <t>F×
補助率3/4</t>
    <rPh sb="3" eb="6">
      <t>ホジョリツ</t>
    </rPh>
    <phoneticPr fontId="2"/>
  </si>
  <si>
    <r>
      <t xml:space="preserve">補助基本額
</t>
    </r>
    <r>
      <rPr>
        <b/>
        <sz val="8"/>
        <color rgb="FFFF0000"/>
        <rFont val="ＭＳ Ｐゴシック"/>
        <family val="3"/>
        <charset val="128"/>
      </rPr>
      <t>（1台当たり）</t>
    </r>
    <r>
      <rPr>
        <sz val="8"/>
        <color theme="1"/>
        <rFont val="ＭＳ Ｐゴシック"/>
        <family val="3"/>
        <charset val="128"/>
      </rPr>
      <t xml:space="preserve">
（G,Hのいずれか少ない額）</t>
    </r>
    <phoneticPr fontId="2"/>
  </si>
  <si>
    <r>
      <t xml:space="preserve">補助基本額
合計
</t>
    </r>
    <r>
      <rPr>
        <sz val="8"/>
        <color theme="1"/>
        <rFont val="ＭＳ Ｐゴシック"/>
        <family val="3"/>
        <charset val="128"/>
      </rPr>
      <t>(D ＋ E×I)</t>
    </r>
    <rPh sb="0" eb="5">
      <t>ホジョキホンガク</t>
    </rPh>
    <rPh sb="6" eb="8">
      <t>ゴウケイ</t>
    </rPh>
    <phoneticPr fontId="2"/>
  </si>
  <si>
    <r>
      <t xml:space="preserve">補助金所要額
</t>
    </r>
    <r>
      <rPr>
        <sz val="8"/>
        <color theme="1"/>
        <rFont val="ＭＳ Ｐゴシック"/>
        <family val="3"/>
        <charset val="128"/>
      </rPr>
      <t>（A×B と J の
いずれか少ない額）
※1,000円未満切捨</t>
    </r>
    <rPh sb="22" eb="23">
      <t>スク</t>
    </rPh>
    <rPh sb="25" eb="26">
      <t>ガク</t>
    </rPh>
    <phoneticPr fontId="2"/>
  </si>
  <si>
    <t>（対象経費に介護ソフトを含むものに限る）</t>
    <rPh sb="1" eb="3">
      <t>タイショウ</t>
    </rPh>
    <rPh sb="3" eb="5">
      <t>ケイヒ</t>
    </rPh>
    <rPh sb="6" eb="8">
      <t>カイゴ</t>
    </rPh>
    <rPh sb="12" eb="13">
      <t>フク</t>
    </rPh>
    <rPh sb="17" eb="18">
      <t>カギ</t>
    </rPh>
    <phoneticPr fontId="2"/>
  </si>
  <si>
    <t>B×
補助率3/4</t>
    <rPh sb="3" eb="6">
      <t>ホジョリツ</t>
    </rPh>
    <phoneticPr fontId="2"/>
  </si>
  <si>
    <t>E×
補助率3/4</t>
    <rPh sb="3" eb="6">
      <t>ホジョリツ</t>
    </rPh>
    <phoneticPr fontId="2"/>
  </si>
  <si>
    <r>
      <t xml:space="preserve">補助基本額
</t>
    </r>
    <r>
      <rPr>
        <b/>
        <sz val="8"/>
        <color rgb="FFFF0000"/>
        <rFont val="ＭＳ Ｐゴシック"/>
        <family val="3"/>
        <charset val="128"/>
      </rPr>
      <t>（1台当たり）</t>
    </r>
    <r>
      <rPr>
        <sz val="8"/>
        <color theme="1"/>
        <rFont val="ＭＳ Ｐゴシック"/>
        <family val="3"/>
        <charset val="128"/>
      </rPr>
      <t xml:space="preserve">
（F,Gのいずれか少ない額）</t>
    </r>
    <phoneticPr fontId="2"/>
  </si>
  <si>
    <r>
      <t xml:space="preserve">補助基本額
合計
</t>
    </r>
    <r>
      <rPr>
        <sz val="8"/>
        <color theme="1"/>
        <rFont val="ＭＳ Ｐゴシック"/>
        <family val="3"/>
        <charset val="128"/>
      </rPr>
      <t>(C ＋ D×H)</t>
    </r>
    <rPh sb="0" eb="5">
      <t>ホジョキホンガク</t>
    </rPh>
    <rPh sb="6" eb="8">
      <t>ゴウケイ</t>
    </rPh>
    <phoneticPr fontId="2"/>
  </si>
  <si>
    <r>
      <t xml:space="preserve">補助金所要額
</t>
    </r>
    <r>
      <rPr>
        <sz val="8"/>
        <color theme="1"/>
        <rFont val="ＭＳ Ｐゴシック"/>
        <family val="3"/>
        <charset val="128"/>
      </rPr>
      <t>（A と I の
いずれか少ない額）
※1,000円未満切捨</t>
    </r>
    <rPh sb="20" eb="21">
      <t>スク</t>
    </rPh>
    <rPh sb="23" eb="24">
      <t>ガク</t>
    </rPh>
    <phoneticPr fontId="2"/>
  </si>
  <si>
    <t>・行が足りない場合は、適宜追加すること。</t>
    <phoneticPr fontId="2"/>
  </si>
  <si>
    <t>・職員数により合計金額が変動しない場合は、リストから「それ以外」を選択すること。</t>
    <rPh sb="1" eb="3">
      <t>ショクイン</t>
    </rPh>
    <rPh sb="3" eb="4">
      <t>スウ</t>
    </rPh>
    <rPh sb="7" eb="11">
      <t>ゴウケイキンガク</t>
    </rPh>
    <rPh sb="12" eb="14">
      <t>ヘンドウ</t>
    </rPh>
    <rPh sb="17" eb="19">
      <t>バアイ</t>
    </rPh>
    <rPh sb="29" eb="31">
      <t>イガイ</t>
    </rPh>
    <rPh sb="33" eb="35">
      <t>センタク</t>
    </rPh>
    <phoneticPr fontId="2"/>
  </si>
  <si>
    <r>
      <t>補助限度額</t>
    </r>
    <r>
      <rPr>
        <sz val="8"/>
        <color theme="1"/>
        <rFont val="ＭＳ Ｐゴシック"/>
        <family val="3"/>
        <charset val="128"/>
      </rPr>
      <t xml:space="preserve">
1・2・3（1事業所当たり）</t>
    </r>
    <rPh sb="0" eb="2">
      <t>ホジョ</t>
    </rPh>
    <rPh sb="2" eb="4">
      <t>ゲンド</t>
    </rPh>
    <rPh sb="13" eb="16">
      <t>ジギョウショ</t>
    </rPh>
    <rPh sb="16" eb="17">
      <t>ア</t>
    </rPh>
    <phoneticPr fontId="2"/>
  </si>
  <si>
    <t>　科学的介護情報システム（LIFE）による情報収集に協力すること。
※ＬＩＦＥの利用申請の受付はがき（CHASEの利用申請の受付はがきは不可。）の写し又はメールの写し、若しくは事業所名等のわかる利用画面のハードコピーを添付ください。
（今後利用申請する場合は、チェックを入れた上で、下段に利用申請の予定時期を記入ください。）</t>
    <rPh sb="57" eb="59">
      <t>リヨウ</t>
    </rPh>
    <rPh sb="59" eb="61">
      <t>シンセイ</t>
    </rPh>
    <rPh sb="62" eb="64">
      <t>ウケツケ</t>
    </rPh>
    <rPh sb="68" eb="70">
      <t>フカ</t>
    </rPh>
    <rPh sb="84" eb="85">
      <t>モ</t>
    </rPh>
    <rPh sb="88" eb="91">
      <t>ジギョウショ</t>
    </rPh>
    <rPh sb="91" eb="92">
      <t>メイ</t>
    </rPh>
    <rPh sb="92" eb="93">
      <t>トウ</t>
    </rPh>
    <rPh sb="97" eb="101">
      <t>リヨウガメン</t>
    </rPh>
    <phoneticPr fontId="2"/>
  </si>
  <si>
    <t>介護ソフト（1～10）+
連携有</t>
    <rPh sb="0" eb="2">
      <t>カイゴ</t>
    </rPh>
    <rPh sb="13" eb="15">
      <t>レンケイ</t>
    </rPh>
    <rPh sb="15" eb="16">
      <t>アリ</t>
    </rPh>
    <phoneticPr fontId="2"/>
  </si>
  <si>
    <t>介護ソフト（11～20）+
連携有</t>
    <rPh sb="0" eb="2">
      <t>カイゴ</t>
    </rPh>
    <rPh sb="14" eb="16">
      <t>レンケイ</t>
    </rPh>
    <rPh sb="16" eb="17">
      <t>アリ</t>
    </rPh>
    <phoneticPr fontId="2"/>
  </si>
  <si>
    <t>介護ソフト（21～30）+
連携有</t>
    <rPh sb="0" eb="2">
      <t>カイゴ</t>
    </rPh>
    <rPh sb="14" eb="16">
      <t>レンケイ</t>
    </rPh>
    <rPh sb="16" eb="17">
      <t>アリ</t>
    </rPh>
    <phoneticPr fontId="2"/>
  </si>
  <si>
    <t>介護ソフト（31～）</t>
    <rPh sb="0" eb="2">
      <t>カイゴ</t>
    </rPh>
    <phoneticPr fontId="2"/>
  </si>
  <si>
    <t>介護ソフト（それ以外）</t>
    <rPh sb="0" eb="2">
      <t>カイゴ</t>
    </rPh>
    <rPh sb="8" eb="10">
      <t>イガイ</t>
    </rPh>
    <phoneticPr fontId="2"/>
  </si>
  <si>
    <t>介護ソフト（それ以外）+
連携有</t>
    <rPh sb="0" eb="2">
      <t>カイゴ</t>
    </rPh>
    <rPh sb="8" eb="10">
      <t>イガイ</t>
    </rPh>
    <rPh sb="13" eb="15">
      <t>レンケイ</t>
    </rPh>
    <rPh sb="15" eb="16">
      <t>アリ</t>
    </rPh>
    <phoneticPr fontId="2"/>
  </si>
  <si>
    <t>介護ソフト（31～）+
連携有</t>
    <rPh sb="0" eb="2">
      <t>カイゴ</t>
    </rPh>
    <rPh sb="12" eb="14">
      <t>レンケイ</t>
    </rPh>
    <rPh sb="14" eb="15">
      <t>アリ</t>
    </rPh>
    <phoneticPr fontId="2"/>
  </si>
  <si>
    <t>・令和７年度中に「ケアプランデータ連携システム」により、５事業所以上データ連携を実施する場合は、リストから「連携有」も選択すること（パッケージ型、業務改善支援を除く。）。</t>
    <rPh sb="1" eb="3">
      <t>レイワ</t>
    </rPh>
    <rPh sb="4" eb="6">
      <t>ネンド</t>
    </rPh>
    <rPh sb="6" eb="7">
      <t>チュウ</t>
    </rPh>
    <rPh sb="17" eb="19">
      <t>レンケイ</t>
    </rPh>
    <rPh sb="29" eb="32">
      <t>ジギョウショ</t>
    </rPh>
    <rPh sb="32" eb="34">
      <t>イジョウ</t>
    </rPh>
    <rPh sb="37" eb="39">
      <t>レンケイ</t>
    </rPh>
    <rPh sb="40" eb="42">
      <t>ジッシ</t>
    </rPh>
    <rPh sb="44" eb="46">
      <t>バアイ</t>
    </rPh>
    <rPh sb="54" eb="56">
      <t>レンケイ</t>
    </rPh>
    <rPh sb="56" eb="57">
      <t>アリ</t>
    </rPh>
    <rPh sb="59" eb="61">
      <t>センタク</t>
    </rPh>
    <rPh sb="71" eb="72">
      <t>ガタ</t>
    </rPh>
    <rPh sb="73" eb="79">
      <t>ギョウムカイゼンシエン</t>
    </rPh>
    <rPh sb="80" eb="81">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</si>
</sst>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Ｐゴシック"/>
      <family val="2"/>
      <charset val="128"/>
    </font>
    <font>
      <sz val="10"/>
      <color theme="1"/>
      <name val="ＭＳ Ｐゴシック"/>
      <family val="3"/>
      <charset val="128"/>
    </font>
    <font>
      <sz val="9"/>
      <color theme="1"/>
      <name val="ＭＳ Ｐゴシック"/>
      <family val="3"/>
      <charset val="128"/>
    </font>
    <font>
      <sz val="12"/>
      <color theme="1"/>
      <name val="ＭＳ Ｐゴシック"/>
      <family val="2"/>
      <charset val="128"/>
    </font>
    <font>
      <sz val="16"/>
      <color theme="1"/>
      <name val="ＭＳ Ｐゴシック"/>
      <family val="2"/>
      <charset val="128"/>
    </font>
    <font>
      <sz val="8"/>
      <color theme="1"/>
      <name val="ＭＳ Ｐゴシック"/>
      <family val="3"/>
      <charset val="128"/>
    </font>
    <font>
      <sz val="16"/>
      <color theme="1"/>
      <name val="ＭＳ Ｐゴシック"/>
      <family val="3"/>
      <charset val="128"/>
    </font>
    <font>
      <sz val="12"/>
      <color theme="1"/>
      <name val="ＭＳ Ｐゴシック"/>
      <family val="3"/>
      <charset val="128"/>
    </font>
    <font>
      <sz val="14"/>
      <color theme="1"/>
      <name val="ＭＳ Ｐゴシック"/>
      <family val="3"/>
      <charset val="128"/>
    </font>
    <font>
      <sz val="6"/>
      <name val="游ゴシック"/>
      <family val="2"/>
      <charset val="128"/>
      <scheme val="minor"/>
    </font>
    <font>
      <sz val="6"/>
      <color theme="1"/>
      <name val="游ゴシック"/>
      <family val="3"/>
      <charset val="128"/>
      <scheme val="minor"/>
    </font>
    <font>
      <b/>
      <sz val="8"/>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auto="1"/>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hair">
        <color auto="1"/>
      </top>
      <bottom style="thin">
        <color auto="1"/>
      </bottom>
      <diagonal/>
    </border>
    <border>
      <left style="thin">
        <color indexed="64"/>
      </left>
      <right style="thin">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hair">
        <color indexed="64"/>
      </bottom>
      <diagonal/>
    </border>
    <border>
      <left style="medium">
        <color indexed="64"/>
      </left>
      <right style="thin">
        <color auto="1"/>
      </right>
      <top style="hair">
        <color auto="1"/>
      </top>
      <bottom style="thin">
        <color auto="1"/>
      </bottom>
      <diagonal/>
    </border>
    <border>
      <left style="thin">
        <color auto="1"/>
      </left>
      <right style="medium">
        <color indexed="64"/>
      </right>
      <top style="hair">
        <color auto="1"/>
      </top>
      <bottom style="thin">
        <color auto="1"/>
      </bottom>
      <diagonal/>
    </border>
    <border>
      <left style="thin">
        <color indexed="64"/>
      </left>
      <right style="medium">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thin">
        <color auto="1"/>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auto="1"/>
      </diagonal>
    </border>
    <border>
      <left/>
      <right style="medium">
        <color indexed="64"/>
      </right>
      <top/>
      <bottom/>
      <diagonal/>
    </border>
    <border diagonalUp="1">
      <left style="thin">
        <color indexed="64"/>
      </left>
      <right style="medium">
        <color indexed="64"/>
      </right>
      <top style="thin">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0" fillId="0" borderId="0" xfId="0" applyAlignment="1">
      <alignment horizontal="centerContinuous" vertical="center"/>
    </xf>
    <xf numFmtId="0" fontId="3" fillId="0" borderId="0" xfId="0" applyFont="1">
      <alignment vertical="center"/>
    </xf>
    <xf numFmtId="0" fontId="4" fillId="0" borderId="0" xfId="0" applyFont="1">
      <alignment vertical="center"/>
    </xf>
    <xf numFmtId="0" fontId="0" fillId="0" borderId="0" xfId="0" applyBorder="1">
      <alignment vertical="center"/>
    </xf>
    <xf numFmtId="0" fontId="0" fillId="0" borderId="1" xfId="0" applyBorder="1" applyAlignment="1">
      <alignment horizontal="center" vertical="center"/>
    </xf>
    <xf numFmtId="0" fontId="0" fillId="0" borderId="2" xfId="0" applyBorder="1">
      <alignment vertical="center"/>
    </xf>
    <xf numFmtId="38" fontId="0" fillId="0" borderId="1" xfId="1" applyFont="1" applyBorder="1">
      <alignment vertical="center"/>
    </xf>
    <xf numFmtId="0" fontId="0" fillId="0" borderId="1" xfId="0" applyBorder="1">
      <alignment vertical="center"/>
    </xf>
    <xf numFmtId="0" fontId="0" fillId="0" borderId="4" xfId="0" applyBorder="1" applyAlignment="1">
      <alignment horizontal="center" vertical="center"/>
    </xf>
    <xf numFmtId="0" fontId="0" fillId="3" borderId="4" xfId="0" applyFill="1" applyBorder="1" applyAlignment="1">
      <alignment horizontal="center" vertical="center"/>
    </xf>
    <xf numFmtId="0" fontId="6" fillId="0" borderId="0" xfId="0" applyFont="1">
      <alignment vertical="center"/>
    </xf>
    <xf numFmtId="0" fontId="0" fillId="0" borderId="1" xfId="0" applyBorder="1" applyAlignment="1">
      <alignment vertical="center" wrapText="1"/>
    </xf>
    <xf numFmtId="0" fontId="0" fillId="0" borderId="4" xfId="0" applyBorder="1" applyAlignment="1">
      <alignment vertical="center"/>
    </xf>
    <xf numFmtId="0" fontId="0" fillId="0" borderId="3" xfId="0" applyBorder="1" applyAlignment="1">
      <alignment horizontal="center" vertical="center"/>
    </xf>
    <xf numFmtId="0" fontId="0" fillId="0" borderId="3" xfId="0" applyBorder="1">
      <alignment vertical="center"/>
    </xf>
    <xf numFmtId="0" fontId="0" fillId="0" borderId="4" xfId="0" applyBorder="1">
      <alignment vertical="center"/>
    </xf>
    <xf numFmtId="0" fontId="0" fillId="0" borderId="6" xfId="0" applyBorder="1" applyAlignment="1">
      <alignment horizontal="center" vertical="center"/>
    </xf>
    <xf numFmtId="0" fontId="0" fillId="0" borderId="6" xfId="0" applyBorder="1">
      <alignment vertical="center"/>
    </xf>
    <xf numFmtId="0" fontId="0" fillId="0" borderId="2" xfId="0" applyBorder="1" applyAlignment="1">
      <alignment horizontal="center" vertical="center"/>
    </xf>
    <xf numFmtId="0" fontId="3" fillId="0" borderId="7" xfId="0" applyFont="1" applyFill="1" applyBorder="1" applyAlignment="1">
      <alignment vertical="center"/>
    </xf>
    <xf numFmtId="0" fontId="0" fillId="3" borderId="1" xfId="0" applyFill="1" applyBorder="1" applyAlignment="1">
      <alignment horizontal="center" vertical="center"/>
    </xf>
    <xf numFmtId="38" fontId="0" fillId="0" borderId="3" xfId="1" applyFont="1" applyBorder="1">
      <alignment vertical="center"/>
    </xf>
    <xf numFmtId="38" fontId="0" fillId="0" borderId="4" xfId="1" applyFont="1" applyBorder="1">
      <alignment vertical="center"/>
    </xf>
    <xf numFmtId="38" fontId="0" fillId="0" borderId="6" xfId="1" applyFont="1" applyBorder="1">
      <alignment vertical="center"/>
    </xf>
    <xf numFmtId="0" fontId="0" fillId="0" borderId="6" xfId="0" applyBorder="1" applyAlignment="1">
      <alignment vertical="center" wrapText="1"/>
    </xf>
    <xf numFmtId="0" fontId="0" fillId="0" borderId="4" xfId="0" applyBorder="1" applyAlignment="1">
      <alignment vertical="center" wrapText="1"/>
    </xf>
    <xf numFmtId="0" fontId="0" fillId="0" borderId="0" xfId="0" applyFill="1" applyBorder="1" applyAlignment="1">
      <alignment vertical="center" wrapText="1"/>
    </xf>
    <xf numFmtId="0" fontId="0" fillId="0" borderId="1" xfId="0" applyFill="1" applyBorder="1" applyAlignment="1">
      <alignment vertical="center" wrapText="1"/>
    </xf>
    <xf numFmtId="0" fontId="0" fillId="0" borderId="0" xfId="0" applyFill="1" applyBorder="1" applyAlignment="1">
      <alignment horizontal="left" vertical="center" wrapText="1"/>
    </xf>
    <xf numFmtId="0" fontId="0" fillId="0" borderId="1" xfId="0" applyBorder="1" applyAlignment="1">
      <alignment horizontal="left" vertical="center" wrapText="1"/>
    </xf>
    <xf numFmtId="0" fontId="0" fillId="0" borderId="1" xfId="0" applyFill="1" applyBorder="1" applyAlignment="1">
      <alignment horizontal="left" vertical="center" wrapText="1"/>
    </xf>
    <xf numFmtId="0" fontId="0" fillId="0" borderId="10" xfId="0" applyFill="1" applyBorder="1" applyAlignment="1">
      <alignment vertical="center" wrapText="1"/>
    </xf>
    <xf numFmtId="0" fontId="0" fillId="0" borderId="9" xfId="0" applyFill="1" applyBorder="1" applyAlignment="1">
      <alignment horizontal="left" vertical="center" wrapText="1"/>
    </xf>
    <xf numFmtId="0" fontId="0" fillId="0" borderId="8" xfId="0" applyFill="1" applyBorder="1" applyAlignment="1">
      <alignment horizontal="left" vertical="center" wrapText="1"/>
    </xf>
    <xf numFmtId="0" fontId="0" fillId="0" borderId="8" xfId="0" applyFill="1" applyBorder="1" applyAlignment="1">
      <alignment vertical="center" wrapText="1"/>
    </xf>
    <xf numFmtId="0" fontId="6" fillId="0" borderId="0" xfId="0" applyFont="1" applyFill="1" applyBorder="1" applyAlignment="1">
      <alignment vertical="center"/>
    </xf>
    <xf numFmtId="0" fontId="5" fillId="0" borderId="1" xfId="0" applyFont="1" applyBorder="1" applyAlignment="1">
      <alignment vertical="center" wrapText="1"/>
    </xf>
    <xf numFmtId="0" fontId="8" fillId="0" borderId="1" xfId="0" applyFont="1" applyBorder="1" applyAlignment="1">
      <alignment vertical="center" wrapText="1"/>
    </xf>
    <xf numFmtId="0" fontId="0" fillId="0" borderId="11" xfId="0" applyBorder="1">
      <alignment vertical="center"/>
    </xf>
    <xf numFmtId="0" fontId="0" fillId="0" borderId="12" xfId="0" applyBorder="1">
      <alignment vertical="center"/>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6" xfId="0" applyFill="1" applyBorder="1">
      <alignment vertical="center"/>
    </xf>
    <xf numFmtId="0" fontId="0" fillId="3" borderId="4" xfId="0" applyFill="1" applyBorder="1">
      <alignment vertical="center"/>
    </xf>
    <xf numFmtId="38" fontId="0" fillId="0" borderId="12" xfId="1" applyFont="1" applyBorder="1">
      <alignment vertical="center"/>
    </xf>
    <xf numFmtId="38" fontId="0" fillId="0" borderId="11" xfId="1" applyFont="1" applyBorder="1">
      <alignment vertical="center"/>
    </xf>
    <xf numFmtId="49" fontId="0" fillId="0" borderId="12" xfId="0" applyNumberFormat="1" applyBorder="1" applyAlignment="1">
      <alignment horizontal="center" vertical="center"/>
    </xf>
    <xf numFmtId="49" fontId="0" fillId="0" borderId="11" xfId="0" applyNumberFormat="1" applyBorder="1" applyAlignment="1">
      <alignment horizontal="center" vertical="center"/>
    </xf>
    <xf numFmtId="0" fontId="0" fillId="0" borderId="0" xfId="0" applyAlignment="1">
      <alignment horizontal="right" vertical="center"/>
    </xf>
    <xf numFmtId="0" fontId="10" fillId="0" borderId="0" xfId="0" applyFont="1" applyAlignment="1">
      <alignment horizontal="center" vertical="center"/>
    </xf>
    <xf numFmtId="0" fontId="3" fillId="0" borderId="8" xfId="0" applyFont="1" applyFill="1" applyBorder="1" applyAlignment="1">
      <alignment vertical="center"/>
    </xf>
    <xf numFmtId="38" fontId="0" fillId="0" borderId="1" xfId="1" applyFont="1" applyBorder="1" applyAlignment="1">
      <alignment horizontal="right" vertical="center"/>
    </xf>
    <xf numFmtId="38" fontId="0" fillId="0" borderId="3" xfId="1" applyFont="1" applyBorder="1" applyAlignment="1">
      <alignment horizontal="right" vertical="center"/>
    </xf>
    <xf numFmtId="38" fontId="0" fillId="0" borderId="6" xfId="1" applyFont="1" applyBorder="1" applyAlignment="1">
      <alignment horizontal="right" vertical="center"/>
    </xf>
    <xf numFmtId="38" fontId="0" fillId="0" borderId="4" xfId="1" applyFont="1" applyBorder="1" applyAlignment="1">
      <alignment horizontal="right" vertical="center"/>
    </xf>
    <xf numFmtId="0" fontId="0" fillId="0" borderId="9" xfId="0" applyFill="1" applyBorder="1" applyAlignment="1">
      <alignment vertical="center" wrapText="1"/>
    </xf>
    <xf numFmtId="0" fontId="0" fillId="0" borderId="1" xfId="0" applyBorder="1" applyAlignment="1">
      <alignment horizontal="center" vertical="center"/>
    </xf>
    <xf numFmtId="0" fontId="0" fillId="0" borderId="2" xfId="0" applyBorder="1" applyAlignment="1">
      <alignment vertical="center"/>
    </xf>
    <xf numFmtId="38" fontId="0" fillId="0" borderId="1" xfId="1" applyFont="1" applyBorder="1" applyAlignment="1">
      <alignment vertical="center"/>
    </xf>
    <xf numFmtId="0" fontId="9" fillId="0" borderId="0" xfId="0" applyFont="1" applyAlignment="1">
      <alignment horizontal="center" vertical="center"/>
    </xf>
    <xf numFmtId="0" fontId="0" fillId="3" borderId="3" xfId="0" applyFill="1" applyBorder="1" applyAlignment="1">
      <alignment vertical="center" wrapText="1"/>
    </xf>
    <xf numFmtId="0" fontId="9" fillId="0" borderId="0" xfId="0" applyFont="1" applyAlignment="1">
      <alignment horizontal="center" vertical="center"/>
    </xf>
    <xf numFmtId="0" fontId="0" fillId="0" borderId="2" xfId="0" applyBorder="1" applyAlignment="1">
      <alignment vertical="center"/>
    </xf>
    <xf numFmtId="0" fontId="0" fillId="0" borderId="1" xfId="0" applyBorder="1" applyAlignment="1">
      <alignment horizontal="center" vertical="center"/>
    </xf>
    <xf numFmtId="38" fontId="0" fillId="0" borderId="1" xfId="1" applyFont="1" applyBorder="1" applyAlignment="1">
      <alignment vertical="center"/>
    </xf>
    <xf numFmtId="0" fontId="11" fillId="0" borderId="0" xfId="0" applyFont="1" applyAlignment="1">
      <alignment horizontal="center" vertical="center"/>
    </xf>
    <xf numFmtId="0" fontId="13" fillId="0" borderId="0" xfId="0" applyFont="1">
      <alignment vertical="center"/>
    </xf>
    <xf numFmtId="38" fontId="0" fillId="0" borderId="1" xfId="1" applyFont="1" applyFill="1" applyBorder="1" applyAlignment="1">
      <alignment vertical="center"/>
    </xf>
    <xf numFmtId="0" fontId="0" fillId="0" borderId="0" xfId="0" applyAlignment="1">
      <alignment horizontal="center" vertical="center"/>
    </xf>
    <xf numFmtId="0" fontId="0" fillId="0" borderId="0" xfId="0" applyBorder="1" applyAlignment="1">
      <alignment vertical="center"/>
    </xf>
    <xf numFmtId="0" fontId="9" fillId="0" borderId="0" xfId="0" applyFont="1" applyBorder="1" applyAlignment="1">
      <alignment horizontal="center" vertical="center"/>
    </xf>
    <xf numFmtId="0" fontId="0" fillId="3" borderId="11" xfId="0" applyFill="1" applyBorder="1" applyAlignment="1">
      <alignment horizontal="center" vertical="center"/>
    </xf>
    <xf numFmtId="0" fontId="0" fillId="0" borderId="9" xfId="0" applyFill="1" applyBorder="1" applyAlignment="1">
      <alignment vertical="center"/>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0" fillId="2" borderId="3" xfId="0" applyFill="1" applyBorder="1" applyAlignment="1" applyProtection="1">
      <alignment horizontal="center" vertical="center" wrapText="1"/>
      <protection locked="0"/>
    </xf>
    <xf numFmtId="38" fontId="0" fillId="2" borderId="1" xfId="1" applyFont="1" applyFill="1" applyBorder="1" applyAlignment="1" applyProtection="1">
      <alignment vertical="center"/>
      <protection locked="0"/>
    </xf>
    <xf numFmtId="0" fontId="13" fillId="0" borderId="0" xfId="0" applyFont="1" applyAlignment="1">
      <alignment vertical="center" wrapText="1"/>
    </xf>
    <xf numFmtId="0" fontId="0" fillId="0" borderId="1" xfId="0" applyBorder="1" applyAlignment="1">
      <alignment horizontal="center" vertical="center"/>
    </xf>
    <xf numFmtId="0" fontId="9" fillId="0" borderId="0" xfId="0" applyFont="1" applyAlignment="1">
      <alignment horizontal="center" vertical="center"/>
    </xf>
    <xf numFmtId="38" fontId="0" fillId="0" borderId="1" xfId="1" applyFont="1" applyBorder="1" applyAlignment="1">
      <alignment vertical="center"/>
    </xf>
    <xf numFmtId="0" fontId="0" fillId="0" borderId="2" xfId="0" applyBorder="1" applyAlignment="1">
      <alignment vertical="center"/>
    </xf>
    <xf numFmtId="0" fontId="8" fillId="2" borderId="3" xfId="0" applyFont="1" applyFill="1" applyBorder="1" applyAlignment="1" applyProtection="1">
      <alignment horizontal="center" vertical="center" wrapText="1"/>
      <protection locked="0"/>
    </xf>
    <xf numFmtId="0" fontId="0" fillId="3" borderId="24" xfId="0" applyFill="1" applyBorder="1" applyAlignment="1">
      <alignment horizontal="center" vertical="center"/>
    </xf>
    <xf numFmtId="38" fontId="0" fillId="0" borderId="15" xfId="1" applyFont="1" applyFill="1" applyBorder="1" applyAlignment="1">
      <alignment vertical="center"/>
    </xf>
    <xf numFmtId="3" fontId="0" fillId="0" borderId="15" xfId="0" applyNumberFormat="1" applyBorder="1" applyAlignment="1">
      <alignment vertical="center"/>
    </xf>
    <xf numFmtId="0" fontId="0" fillId="0" borderId="16" xfId="0" applyBorder="1" applyAlignment="1">
      <alignment vertical="center"/>
    </xf>
    <xf numFmtId="0" fontId="0" fillId="3" borderId="26" xfId="0" applyFill="1" applyBorder="1" applyAlignment="1">
      <alignment horizontal="center" vertical="center"/>
    </xf>
    <xf numFmtId="0" fontId="0" fillId="3" borderId="36" xfId="0" applyFill="1" applyBorder="1" applyAlignment="1">
      <alignment horizontal="center" vertical="center"/>
    </xf>
    <xf numFmtId="0" fontId="0" fillId="3" borderId="37" xfId="0" applyFill="1" applyBorder="1" applyAlignment="1">
      <alignment horizontal="center" vertical="center"/>
    </xf>
    <xf numFmtId="0" fontId="0" fillId="2" borderId="31" xfId="0" applyFill="1" applyBorder="1" applyAlignment="1" applyProtection="1">
      <alignment vertical="center"/>
      <protection locked="0"/>
    </xf>
    <xf numFmtId="38" fontId="0" fillId="0" borderId="38" xfId="1" applyFont="1" applyBorder="1" applyAlignment="1">
      <alignment vertical="center"/>
    </xf>
    <xf numFmtId="0" fontId="0" fillId="0" borderId="39" xfId="0" applyBorder="1" applyAlignment="1">
      <alignment vertical="center"/>
    </xf>
    <xf numFmtId="0" fontId="0" fillId="0" borderId="40" xfId="0" applyBorder="1">
      <alignment vertical="center"/>
    </xf>
    <xf numFmtId="38" fontId="0" fillId="0" borderId="41" xfId="1" applyFont="1" applyBorder="1">
      <alignment vertical="center"/>
    </xf>
    <xf numFmtId="38" fontId="0" fillId="0" borderId="42" xfId="0" applyNumberFormat="1" applyBorder="1" applyAlignment="1">
      <alignment vertical="center"/>
    </xf>
    <xf numFmtId="38" fontId="0" fillId="0" borderId="14" xfId="1" applyFont="1" applyBorder="1" applyAlignment="1">
      <alignment vertical="center"/>
    </xf>
    <xf numFmtId="38" fontId="0" fillId="0" borderId="14" xfId="0" applyNumberFormat="1" applyBorder="1" applyAlignment="1">
      <alignment vertical="center"/>
    </xf>
    <xf numFmtId="38" fontId="0" fillId="0" borderId="41" xfId="0" applyNumberFormat="1" applyBorder="1" applyAlignment="1">
      <alignment vertical="center"/>
    </xf>
    <xf numFmtId="0" fontId="0" fillId="0" borderId="45" xfId="0" applyBorder="1" applyAlignment="1">
      <alignment vertical="center"/>
    </xf>
    <xf numFmtId="0" fontId="0" fillId="0" borderId="46" xfId="0" applyBorder="1" applyAlignment="1">
      <alignment vertical="center"/>
    </xf>
    <xf numFmtId="38" fontId="0" fillId="0" borderId="38" xfId="1" applyFont="1" applyFill="1" applyBorder="1" applyAlignment="1">
      <alignment vertical="center"/>
    </xf>
    <xf numFmtId="3" fontId="0" fillId="0" borderId="38" xfId="0" applyNumberFormat="1" applyBorder="1" applyAlignment="1">
      <alignment vertical="center"/>
    </xf>
    <xf numFmtId="0" fontId="0" fillId="0" borderId="47" xfId="0" applyBorder="1" applyAlignment="1">
      <alignment vertical="center"/>
    </xf>
    <xf numFmtId="0" fontId="0" fillId="0" borderId="7" xfId="0" applyBorder="1" applyAlignment="1">
      <alignment horizontal="center" vertical="center" wrapText="1"/>
    </xf>
    <xf numFmtId="0" fontId="0" fillId="0" borderId="18" xfId="0" applyBorder="1" applyAlignment="1">
      <alignment horizontal="center" vertical="center" wrapText="1"/>
    </xf>
    <xf numFmtId="0" fontId="0" fillId="0" borderId="15" xfId="0" applyBorder="1" applyAlignment="1">
      <alignment horizontal="center" vertical="center"/>
    </xf>
    <xf numFmtId="0" fontId="0" fillId="0" borderId="14" xfId="0" applyBorder="1" applyAlignment="1">
      <alignment horizontal="center" vertical="center"/>
    </xf>
    <xf numFmtId="0" fontId="3" fillId="0" borderId="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32" xfId="0" applyBorder="1" applyAlignment="1">
      <alignment horizontal="center" vertical="center" wrapText="1"/>
    </xf>
    <xf numFmtId="0" fontId="0" fillId="0" borderId="33" xfId="0" applyBorder="1" applyAlignment="1">
      <alignment horizontal="center" vertical="center" wrapText="1"/>
    </xf>
    <xf numFmtId="0" fontId="0" fillId="0" borderId="35" xfId="0" applyBorder="1" applyAlignment="1">
      <alignment horizontal="center" vertical="center" wrapText="1"/>
    </xf>
    <xf numFmtId="38" fontId="0" fillId="0" borderId="43" xfId="1" applyFont="1" applyFill="1" applyBorder="1" applyAlignment="1">
      <alignment horizontal="center" vertical="center"/>
    </xf>
    <xf numFmtId="38" fontId="0" fillId="0" borderId="17" xfId="1" applyFont="1" applyFill="1" applyBorder="1" applyAlignment="1">
      <alignment horizontal="center" vertical="center"/>
    </xf>
    <xf numFmtId="38" fontId="0" fillId="0" borderId="44" xfId="1" applyFont="1" applyFill="1" applyBorder="1" applyAlignment="1">
      <alignment horizontal="center" vertical="center"/>
    </xf>
    <xf numFmtId="0" fontId="0" fillId="0" borderId="1" xfId="0" applyBorder="1" applyAlignment="1">
      <alignment horizontal="center" vertical="center"/>
    </xf>
    <xf numFmtId="0" fontId="0" fillId="0" borderId="38" xfId="0" applyBorder="1" applyAlignment="1">
      <alignment horizontal="center" vertical="center" wrapText="1"/>
    </xf>
    <xf numFmtId="0" fontId="7" fillId="0" borderId="0" xfId="0" applyFont="1" applyAlignment="1">
      <alignment horizontal="center" vertical="center"/>
    </xf>
    <xf numFmtId="0" fontId="0" fillId="0" borderId="4" xfId="0" applyBorder="1" applyAlignment="1">
      <alignment horizontal="center" vertical="center" wrapText="1"/>
    </xf>
    <xf numFmtId="0" fontId="0" fillId="5" borderId="28" xfId="0" applyFill="1" applyBorder="1" applyAlignment="1">
      <alignment horizontal="center" vertical="center"/>
    </xf>
    <xf numFmtId="0" fontId="0" fillId="5" borderId="29" xfId="0" applyFill="1" applyBorder="1" applyAlignment="1">
      <alignment horizontal="center" vertical="center"/>
    </xf>
    <xf numFmtId="0" fontId="0" fillId="5" borderId="30" xfId="0" applyFill="1" applyBorder="1" applyAlignment="1">
      <alignment horizontal="center" vertical="center"/>
    </xf>
    <xf numFmtId="0" fontId="0" fillId="0" borderId="1" xfId="0" applyBorder="1" applyAlignment="1">
      <alignment horizontal="center" vertical="center" wrapText="1"/>
    </xf>
    <xf numFmtId="0" fontId="0" fillId="0" borderId="31" xfId="0" applyBorder="1" applyAlignment="1">
      <alignment horizontal="center" vertical="center" wrapText="1"/>
    </xf>
    <xf numFmtId="0" fontId="0" fillId="0" borderId="31" xfId="0" applyBorder="1" applyAlignment="1">
      <alignment horizontal="center" vertical="center"/>
    </xf>
    <xf numFmtId="0" fontId="0" fillId="0" borderId="34" xfId="0" applyBorder="1" applyAlignment="1">
      <alignment horizontal="center" vertical="center"/>
    </xf>
    <xf numFmtId="0" fontId="0" fillId="0" borderId="3" xfId="0" applyBorder="1" applyAlignment="1">
      <alignment horizontal="center" vertical="center"/>
    </xf>
    <xf numFmtId="0" fontId="10" fillId="0" borderId="20" xfId="0" applyFont="1" applyFill="1" applyBorder="1" applyAlignment="1" applyProtection="1">
      <alignment horizontal="center" vertical="center"/>
      <protection locked="0"/>
    </xf>
    <xf numFmtId="0" fontId="10" fillId="0" borderId="23" xfId="0" applyFont="1" applyFill="1" applyBorder="1" applyAlignment="1" applyProtection="1">
      <alignment horizontal="center" vertical="center"/>
      <protection locked="0"/>
    </xf>
    <xf numFmtId="0" fontId="10" fillId="0" borderId="21" xfId="0" applyFont="1" applyFill="1" applyBorder="1" applyAlignment="1" applyProtection="1">
      <alignment horizontal="center" vertical="center"/>
      <protection locked="0"/>
    </xf>
    <xf numFmtId="0" fontId="10" fillId="0" borderId="24" xfId="0" applyFont="1" applyFill="1" applyBorder="1" applyAlignment="1" applyProtection="1">
      <alignment horizontal="center" vertical="center"/>
      <protection locked="0"/>
    </xf>
    <xf numFmtId="0" fontId="10" fillId="0" borderId="25" xfId="0" applyFont="1" applyFill="1" applyBorder="1" applyAlignment="1" applyProtection="1">
      <alignment horizontal="center" vertical="center"/>
      <protection locked="0"/>
    </xf>
    <xf numFmtId="0" fontId="10" fillId="0" borderId="26" xfId="0" applyFont="1" applyFill="1" applyBorder="1" applyAlignment="1" applyProtection="1">
      <alignment horizontal="center" vertical="center"/>
      <protection locked="0"/>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13" xfId="0" applyFont="1" applyBorder="1" applyAlignment="1">
      <alignment horizontal="center" vertical="center"/>
    </xf>
    <xf numFmtId="0" fontId="10" fillId="0" borderId="10" xfId="0" applyFont="1"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vertical="center"/>
    </xf>
    <xf numFmtId="0" fontId="0" fillId="0" borderId="22"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4" borderId="28" xfId="0" applyFill="1" applyBorder="1" applyAlignment="1">
      <alignment horizontal="center" vertical="center"/>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9" fillId="0" borderId="0" xfId="0" applyFont="1" applyAlignment="1">
      <alignment horizontal="center" vertical="center"/>
    </xf>
    <xf numFmtId="0" fontId="0" fillId="0" borderId="3" xfId="0" applyBorder="1" applyAlignment="1">
      <alignment vertical="center" wrapText="1"/>
    </xf>
    <xf numFmtId="0" fontId="0" fillId="0" borderId="5" xfId="0" applyBorder="1" applyAlignment="1">
      <alignment vertical="center"/>
    </xf>
    <xf numFmtId="0" fontId="6" fillId="0" borderId="0" xfId="0" applyFont="1" applyAlignment="1">
      <alignment horizontal="center" vertical="center"/>
    </xf>
    <xf numFmtId="0" fontId="10" fillId="0" borderId="0" xfId="0" applyFont="1" applyAlignment="1">
      <alignment horizontal="center" vertical="center"/>
    </xf>
    <xf numFmtId="0" fontId="0" fillId="0" borderId="0" xfId="0"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3</xdr:row>
          <xdr:rowOff>342900</xdr:rowOff>
        </xdr:from>
        <xdr:to>
          <xdr:col>1</xdr:col>
          <xdr:colOff>457200</xdr:colOff>
          <xdr:row>3</xdr:row>
          <xdr:rowOff>590550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4</xdr:row>
          <xdr:rowOff>203200</xdr:rowOff>
        </xdr:from>
        <xdr:to>
          <xdr:col>1</xdr:col>
          <xdr:colOff>469900</xdr:colOff>
          <xdr:row>4</xdr:row>
          <xdr:rowOff>457200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5</xdr:row>
          <xdr:rowOff>260350</xdr:rowOff>
        </xdr:from>
        <xdr:to>
          <xdr:col>1</xdr:col>
          <xdr:colOff>463550</xdr:colOff>
          <xdr:row>5</xdr:row>
          <xdr:rowOff>508000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6</xdr:row>
          <xdr:rowOff>425450</xdr:rowOff>
        </xdr:from>
        <xdr:to>
          <xdr:col>1</xdr:col>
          <xdr:colOff>463550</xdr:colOff>
          <xdr:row>6</xdr:row>
          <xdr:rowOff>685800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7</xdr:row>
          <xdr:rowOff>234950</xdr:rowOff>
        </xdr:from>
        <xdr:to>
          <xdr:col>1</xdr:col>
          <xdr:colOff>463550</xdr:colOff>
          <xdr:row>7</xdr:row>
          <xdr:rowOff>495300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8</xdr:row>
          <xdr:rowOff>57150</xdr:rowOff>
        </xdr:from>
        <xdr:to>
          <xdr:col>1</xdr:col>
          <xdr:colOff>463550</xdr:colOff>
          <xdr:row>8</xdr:row>
          <xdr:rowOff>304800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9</xdr:row>
          <xdr:rowOff>247650</xdr:rowOff>
        </xdr:from>
        <xdr:to>
          <xdr:col>1</xdr:col>
          <xdr:colOff>469900</xdr:colOff>
          <xdr:row>9</xdr:row>
          <xdr:rowOff>495300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10</xdr:row>
          <xdr:rowOff>234950</xdr:rowOff>
        </xdr:from>
        <xdr:to>
          <xdr:col>1</xdr:col>
          <xdr:colOff>469900</xdr:colOff>
          <xdr:row>10</xdr:row>
          <xdr:rowOff>482600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14</xdr:row>
          <xdr:rowOff>266700</xdr:rowOff>
        </xdr:from>
        <xdr:to>
          <xdr:col>1</xdr:col>
          <xdr:colOff>463550</xdr:colOff>
          <xdr:row>14</xdr:row>
          <xdr:rowOff>514350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15</xdr:row>
          <xdr:rowOff>152400</xdr:rowOff>
        </xdr:from>
        <xdr:to>
          <xdr:col>1</xdr:col>
          <xdr:colOff>469900</xdr:colOff>
          <xdr:row>15</xdr:row>
          <xdr:rowOff>412750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18</xdr:row>
          <xdr:rowOff>336550</xdr:rowOff>
        </xdr:from>
        <xdr:to>
          <xdr:col>1</xdr:col>
          <xdr:colOff>469900</xdr:colOff>
          <xdr:row>18</xdr:row>
          <xdr:rowOff>577850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19</xdr:row>
          <xdr:rowOff>736600</xdr:rowOff>
        </xdr:from>
        <xdr:to>
          <xdr:col>1</xdr:col>
          <xdr:colOff>469900</xdr:colOff>
          <xdr:row>19</xdr:row>
          <xdr:rowOff>977900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23</xdr:row>
          <xdr:rowOff>158750</xdr:rowOff>
        </xdr:from>
        <xdr:to>
          <xdr:col>1</xdr:col>
          <xdr:colOff>469900</xdr:colOff>
          <xdr:row>23</xdr:row>
          <xdr:rowOff>412750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28</xdr:row>
          <xdr:rowOff>76200</xdr:rowOff>
        </xdr:from>
        <xdr:to>
          <xdr:col>1</xdr:col>
          <xdr:colOff>469900</xdr:colOff>
          <xdr:row>28</xdr:row>
          <xdr:rowOff>323850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29</xdr:row>
          <xdr:rowOff>76200</xdr:rowOff>
        </xdr:from>
        <xdr:to>
          <xdr:col>1</xdr:col>
          <xdr:colOff>463550</xdr:colOff>
          <xdr:row>29</xdr:row>
          <xdr:rowOff>323850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33</xdr:row>
          <xdr:rowOff>101600</xdr:rowOff>
        </xdr:from>
        <xdr:to>
          <xdr:col>1</xdr:col>
          <xdr:colOff>469900</xdr:colOff>
          <xdr:row>33</xdr:row>
          <xdr:rowOff>349250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20</xdr:row>
          <xdr:rowOff>158750</xdr:rowOff>
        </xdr:from>
        <xdr:to>
          <xdr:col>1</xdr:col>
          <xdr:colOff>463550</xdr:colOff>
          <xdr:row>20</xdr:row>
          <xdr:rowOff>406400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254000</xdr:colOff>
          <xdr:row>3</xdr:row>
          <xdr:rowOff>330200</xdr:rowOff>
        </xdr:from>
        <xdr:to>
          <xdr:col>1</xdr:col>
          <xdr:colOff>463550</xdr:colOff>
          <xdr:row>3</xdr:row>
          <xdr:rowOff>577850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4</xdr:row>
          <xdr:rowOff>330200</xdr:rowOff>
        </xdr:from>
        <xdr:to>
          <xdr:col>1</xdr:col>
          <xdr:colOff>469900</xdr:colOff>
          <xdr:row>4</xdr:row>
          <xdr:rowOff>584200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5</xdr:row>
          <xdr:rowOff>254000</xdr:rowOff>
        </xdr:from>
        <xdr:to>
          <xdr:col>1</xdr:col>
          <xdr:colOff>469900</xdr:colOff>
          <xdr:row>5</xdr:row>
          <xdr:rowOff>501650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9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6</xdr:row>
          <xdr:rowOff>920750</xdr:rowOff>
        </xdr:from>
        <xdr:to>
          <xdr:col>1</xdr:col>
          <xdr:colOff>463550</xdr:colOff>
          <xdr:row>6</xdr:row>
          <xdr:rowOff>1168400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9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7</xdr:row>
          <xdr:rowOff>63500</xdr:rowOff>
        </xdr:from>
        <xdr:to>
          <xdr:col>1</xdr:col>
          <xdr:colOff>469900</xdr:colOff>
          <xdr:row>7</xdr:row>
          <xdr:rowOff>317500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9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8</xdr:row>
          <xdr:rowOff>63500</xdr:rowOff>
        </xdr:from>
        <xdr:to>
          <xdr:col>1</xdr:col>
          <xdr:colOff>469900</xdr:colOff>
          <xdr:row>8</xdr:row>
          <xdr:rowOff>311150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9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9</xdr:row>
          <xdr:rowOff>165100</xdr:rowOff>
        </xdr:from>
        <xdr:to>
          <xdr:col>1</xdr:col>
          <xdr:colOff>463550</xdr:colOff>
          <xdr:row>9</xdr:row>
          <xdr:rowOff>412750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9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10</xdr:row>
          <xdr:rowOff>165100</xdr:rowOff>
        </xdr:from>
        <xdr:to>
          <xdr:col>1</xdr:col>
          <xdr:colOff>469900</xdr:colOff>
          <xdr:row>10</xdr:row>
          <xdr:rowOff>412750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9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14</xdr:row>
          <xdr:rowOff>247650</xdr:rowOff>
        </xdr:from>
        <xdr:to>
          <xdr:col>1</xdr:col>
          <xdr:colOff>469900</xdr:colOff>
          <xdr:row>14</xdr:row>
          <xdr:rowOff>495300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9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15</xdr:row>
          <xdr:rowOff>152400</xdr:rowOff>
        </xdr:from>
        <xdr:to>
          <xdr:col>1</xdr:col>
          <xdr:colOff>469900</xdr:colOff>
          <xdr:row>15</xdr:row>
          <xdr:rowOff>412750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9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18</xdr:row>
          <xdr:rowOff>361950</xdr:rowOff>
        </xdr:from>
        <xdr:to>
          <xdr:col>1</xdr:col>
          <xdr:colOff>469900</xdr:colOff>
          <xdr:row>18</xdr:row>
          <xdr:rowOff>609600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9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19</xdr:row>
          <xdr:rowOff>723900</xdr:rowOff>
        </xdr:from>
        <xdr:to>
          <xdr:col>1</xdr:col>
          <xdr:colOff>469900</xdr:colOff>
          <xdr:row>19</xdr:row>
          <xdr:rowOff>971550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9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22</xdr:row>
          <xdr:rowOff>158750</xdr:rowOff>
        </xdr:from>
        <xdr:to>
          <xdr:col>1</xdr:col>
          <xdr:colOff>469900</xdr:colOff>
          <xdr:row>22</xdr:row>
          <xdr:rowOff>412750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9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27</xdr:row>
          <xdr:rowOff>69850</xdr:rowOff>
        </xdr:from>
        <xdr:to>
          <xdr:col>1</xdr:col>
          <xdr:colOff>463550</xdr:colOff>
          <xdr:row>27</xdr:row>
          <xdr:rowOff>317500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9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28</xdr:row>
          <xdr:rowOff>57150</xdr:rowOff>
        </xdr:from>
        <xdr:to>
          <xdr:col>1</xdr:col>
          <xdr:colOff>469900</xdr:colOff>
          <xdr:row>28</xdr:row>
          <xdr:rowOff>304800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9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32</xdr:row>
          <xdr:rowOff>101600</xdr:rowOff>
        </xdr:from>
        <xdr:to>
          <xdr:col>1</xdr:col>
          <xdr:colOff>469900</xdr:colOff>
          <xdr:row>32</xdr:row>
          <xdr:rowOff>349250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9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6</xdr:row>
          <xdr:rowOff>1562100</xdr:rowOff>
        </xdr:from>
        <xdr:to>
          <xdr:col>1</xdr:col>
          <xdr:colOff>463550</xdr:colOff>
          <xdr:row>6</xdr:row>
          <xdr:rowOff>1809750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9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254000</xdr:colOff>
          <xdr:row>6</xdr:row>
          <xdr:rowOff>590550</xdr:rowOff>
        </xdr:from>
        <xdr:to>
          <xdr:col>1</xdr:col>
          <xdr:colOff>463550</xdr:colOff>
          <xdr:row>6</xdr:row>
          <xdr:rowOff>844550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9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6</xdr:row>
          <xdr:rowOff>1244600</xdr:rowOff>
        </xdr:from>
        <xdr:to>
          <xdr:col>1</xdr:col>
          <xdr:colOff>469900</xdr:colOff>
          <xdr:row>6</xdr:row>
          <xdr:rowOff>1485900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9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6</xdr:row>
          <xdr:rowOff>266700</xdr:rowOff>
        </xdr:from>
        <xdr:to>
          <xdr:col>1</xdr:col>
          <xdr:colOff>469900</xdr:colOff>
          <xdr:row>6</xdr:row>
          <xdr:rowOff>514350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9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21" Type="http://schemas.openxmlformats.org/officeDocument/2006/relationships/ctrlProp" Target="../ctrlProps/ctrlProp35.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10.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23F64-ABC1-467E-8AD0-F0F2B5874E6C}">
  <dimension ref="A1:P35"/>
  <sheetViews>
    <sheetView tabSelected="1" view="pageBreakPreview" zoomScaleNormal="100" zoomScaleSheetLayoutView="100" workbookViewId="0">
      <selection activeCell="S18" sqref="S18"/>
    </sheetView>
  </sheetViews>
  <sheetFormatPr defaultRowHeight="13" x14ac:dyDescent="0.2"/>
  <cols>
    <col min="1" max="1" width="2.6328125" customWidth="1"/>
    <col min="2" max="2" width="13.6328125" customWidth="1"/>
    <col min="3" max="3" width="12.6328125" customWidth="1"/>
    <col min="4" max="4" width="11.6328125" customWidth="1"/>
    <col min="5" max="5" width="5.6328125" customWidth="1"/>
    <col min="6" max="7" width="11.6328125" customWidth="1"/>
    <col min="8" max="8" width="5.6328125" customWidth="1"/>
    <col min="9" max="13" width="11.6328125" customWidth="1"/>
    <col min="14" max="14" width="13.6328125" customWidth="1"/>
    <col min="15" max="15" width="10.6328125" customWidth="1"/>
  </cols>
  <sheetData>
    <row r="1" spans="1:16" x14ac:dyDescent="0.2">
      <c r="A1" t="s">
        <v>0</v>
      </c>
    </row>
    <row r="2" spans="1:16" ht="19" x14ac:dyDescent="0.2">
      <c r="A2" s="128" t="s">
        <v>1</v>
      </c>
      <c r="B2" s="128"/>
      <c r="C2" s="128"/>
      <c r="D2" s="128"/>
      <c r="E2" s="128"/>
      <c r="F2" s="128"/>
      <c r="G2" s="128"/>
      <c r="H2" s="128"/>
      <c r="I2" s="128"/>
      <c r="J2" s="128"/>
      <c r="K2" s="128"/>
      <c r="L2" s="128"/>
      <c r="M2" s="128"/>
      <c r="N2" s="128"/>
      <c r="O2" s="1"/>
      <c r="P2" s="1"/>
    </row>
    <row r="3" spans="1:16" ht="19" x14ac:dyDescent="0.2">
      <c r="A3" s="128" t="s">
        <v>138</v>
      </c>
      <c r="B3" s="128"/>
      <c r="C3" s="128"/>
      <c r="D3" s="128"/>
      <c r="E3" s="128"/>
      <c r="F3" s="128"/>
      <c r="G3" s="128"/>
      <c r="H3" s="128"/>
      <c r="I3" s="128"/>
      <c r="J3" s="128"/>
      <c r="K3" s="128"/>
      <c r="L3" s="128"/>
      <c r="M3" s="128"/>
      <c r="N3" s="128"/>
      <c r="O3" s="71"/>
      <c r="P3" s="71"/>
    </row>
    <row r="4" spans="1:16" ht="15" customHeight="1" x14ac:dyDescent="0.2">
      <c r="B4" s="62"/>
      <c r="C4" s="62"/>
      <c r="D4" s="62"/>
      <c r="E4" s="62"/>
      <c r="F4" s="62"/>
      <c r="G4" s="62"/>
      <c r="H4" s="62"/>
      <c r="I4" s="62"/>
      <c r="J4" s="62"/>
      <c r="K4" s="62"/>
      <c r="L4" s="62"/>
      <c r="M4" s="62"/>
      <c r="N4" s="62"/>
      <c r="O4" s="1"/>
      <c r="P4" s="1"/>
    </row>
    <row r="5" spans="1:16" ht="20" customHeight="1" x14ac:dyDescent="0.2">
      <c r="A5" s="144" t="s">
        <v>102</v>
      </c>
      <c r="B5" s="145"/>
      <c r="C5" s="138"/>
      <c r="D5" s="139"/>
      <c r="E5" s="139"/>
      <c r="F5" s="139"/>
      <c r="G5" s="140"/>
      <c r="H5" s="62"/>
      <c r="I5" s="62"/>
      <c r="J5" s="62"/>
      <c r="K5" s="62"/>
      <c r="L5" s="62"/>
      <c r="M5" s="62"/>
      <c r="N5" s="62"/>
      <c r="O5" s="1"/>
      <c r="P5" s="1"/>
    </row>
    <row r="6" spans="1:16" ht="20" customHeight="1" x14ac:dyDescent="0.2">
      <c r="A6" s="146" t="s">
        <v>103</v>
      </c>
      <c r="B6" s="147"/>
      <c r="C6" s="141"/>
      <c r="D6" s="142"/>
      <c r="E6" s="142"/>
      <c r="F6" s="142"/>
      <c r="G6" s="143"/>
      <c r="H6" s="62"/>
      <c r="I6" s="62"/>
      <c r="J6" s="62"/>
      <c r="K6" s="62"/>
      <c r="L6" s="62"/>
      <c r="M6" s="62"/>
      <c r="N6" s="62"/>
      <c r="O6" s="1"/>
      <c r="P6" s="1"/>
    </row>
    <row r="7" spans="1:16" ht="15" customHeight="1" x14ac:dyDescent="0.2">
      <c r="B7" s="68"/>
      <c r="C7" s="62"/>
      <c r="D7" s="62"/>
      <c r="E7" s="62"/>
      <c r="F7" s="62"/>
      <c r="G7" s="62"/>
      <c r="H7" s="62"/>
      <c r="I7" s="73"/>
      <c r="J7" s="73"/>
      <c r="K7" s="73"/>
      <c r="L7" s="73"/>
      <c r="M7" s="62"/>
      <c r="N7" s="62"/>
      <c r="O7" s="1"/>
      <c r="P7" s="1"/>
    </row>
    <row r="8" spans="1:16" ht="15" customHeight="1" thickBot="1" x14ac:dyDescent="0.25">
      <c r="B8" s="68"/>
      <c r="C8" s="62"/>
      <c r="D8" s="62"/>
      <c r="E8" s="62"/>
      <c r="F8" s="62"/>
      <c r="G8" s="62"/>
      <c r="H8" s="62"/>
      <c r="I8" s="73"/>
      <c r="J8" s="73"/>
      <c r="K8" s="73"/>
      <c r="L8" s="73"/>
      <c r="M8" s="62"/>
      <c r="N8" s="62"/>
      <c r="O8" s="1"/>
      <c r="P8" s="1"/>
    </row>
    <row r="9" spans="1:16" ht="20" customHeight="1" x14ac:dyDescent="0.2">
      <c r="C9" s="72"/>
      <c r="D9" s="72"/>
      <c r="E9" s="154" t="s">
        <v>112</v>
      </c>
      <c r="F9" s="155"/>
      <c r="G9" s="156"/>
      <c r="H9" s="130" t="s">
        <v>120</v>
      </c>
      <c r="I9" s="131"/>
      <c r="J9" s="131"/>
      <c r="K9" s="131"/>
      <c r="L9" s="132"/>
      <c r="M9" s="75"/>
    </row>
    <row r="10" spans="1:16" ht="12" customHeight="1" x14ac:dyDescent="0.2">
      <c r="A10" s="148" t="s">
        <v>123</v>
      </c>
      <c r="B10" s="149"/>
      <c r="C10" s="117" t="s">
        <v>118</v>
      </c>
      <c r="D10" s="114" t="s">
        <v>122</v>
      </c>
      <c r="E10" s="134" t="s">
        <v>5</v>
      </c>
      <c r="F10" s="117" t="s">
        <v>121</v>
      </c>
      <c r="G10" s="120" t="s">
        <v>124</v>
      </c>
      <c r="H10" s="134" t="s">
        <v>5</v>
      </c>
      <c r="I10" s="133" t="s">
        <v>125</v>
      </c>
      <c r="J10" s="133" t="s">
        <v>140</v>
      </c>
      <c r="K10" s="133" t="s">
        <v>126</v>
      </c>
      <c r="L10" s="127" t="s">
        <v>141</v>
      </c>
      <c r="M10" s="107" t="s">
        <v>142</v>
      </c>
      <c r="N10" s="133" t="s">
        <v>143</v>
      </c>
    </row>
    <row r="11" spans="1:16" ht="12" customHeight="1" x14ac:dyDescent="0.2">
      <c r="A11" s="150"/>
      <c r="B11" s="151"/>
      <c r="C11" s="118"/>
      <c r="D11" s="115"/>
      <c r="E11" s="135"/>
      <c r="F11" s="118"/>
      <c r="G11" s="121"/>
      <c r="H11" s="135"/>
      <c r="I11" s="126"/>
      <c r="J11" s="126"/>
      <c r="K11" s="133"/>
      <c r="L11" s="127"/>
      <c r="M11" s="108"/>
      <c r="N11" s="133"/>
    </row>
    <row r="12" spans="1:16" ht="12" customHeight="1" x14ac:dyDescent="0.2">
      <c r="A12" s="150"/>
      <c r="B12" s="151"/>
      <c r="C12" s="118"/>
      <c r="D12" s="115"/>
      <c r="E12" s="135"/>
      <c r="F12" s="118"/>
      <c r="G12" s="121"/>
      <c r="H12" s="135"/>
      <c r="I12" s="126"/>
      <c r="J12" s="126"/>
      <c r="K12" s="133"/>
      <c r="L12" s="127"/>
      <c r="M12" s="108"/>
      <c r="N12" s="133"/>
    </row>
    <row r="13" spans="1:16" ht="12" customHeight="1" x14ac:dyDescent="0.2">
      <c r="A13" s="150"/>
      <c r="B13" s="151"/>
      <c r="C13" s="118"/>
      <c r="D13" s="115"/>
      <c r="E13" s="135"/>
      <c r="F13" s="118"/>
      <c r="G13" s="121"/>
      <c r="H13" s="135"/>
      <c r="I13" s="126"/>
      <c r="J13" s="126"/>
      <c r="K13" s="133"/>
      <c r="L13" s="127"/>
      <c r="M13" s="108"/>
      <c r="N13" s="133"/>
    </row>
    <row r="14" spans="1:16" ht="12" customHeight="1" x14ac:dyDescent="0.2">
      <c r="A14" s="150"/>
      <c r="B14" s="151"/>
      <c r="C14" s="118"/>
      <c r="D14" s="116"/>
      <c r="E14" s="136"/>
      <c r="F14" s="119"/>
      <c r="G14" s="122"/>
      <c r="H14" s="136"/>
      <c r="I14" s="137"/>
      <c r="J14" s="137"/>
      <c r="K14" s="117"/>
      <c r="L14" s="120"/>
      <c r="M14" s="108"/>
      <c r="N14" s="117"/>
    </row>
    <row r="15" spans="1:16" ht="13" customHeight="1" x14ac:dyDescent="0.2">
      <c r="A15" s="152"/>
      <c r="B15" s="153"/>
      <c r="C15" s="129"/>
      <c r="D15" s="86" t="s">
        <v>4</v>
      </c>
      <c r="E15" s="91" t="s">
        <v>7</v>
      </c>
      <c r="F15" s="74" t="s">
        <v>8</v>
      </c>
      <c r="G15" s="92" t="s">
        <v>9</v>
      </c>
      <c r="H15" s="91" t="s">
        <v>139</v>
      </c>
      <c r="I15" s="74" t="s">
        <v>10</v>
      </c>
      <c r="J15" s="74" t="s">
        <v>53</v>
      </c>
      <c r="K15" s="74" t="s">
        <v>79</v>
      </c>
      <c r="L15" s="92" t="s">
        <v>113</v>
      </c>
      <c r="M15" s="90" t="s">
        <v>114</v>
      </c>
      <c r="N15" s="74" t="s">
        <v>115</v>
      </c>
    </row>
    <row r="16" spans="1:16" ht="35" customHeight="1" x14ac:dyDescent="0.2">
      <c r="A16" s="126">
        <v>1</v>
      </c>
      <c r="B16" s="111" t="s">
        <v>2</v>
      </c>
      <c r="C16" s="78"/>
      <c r="D16" s="87" t="str">
        <f>IF(C16="","",VLOOKUP(C16,$B$28:$C$35,2,FALSE))</f>
        <v/>
      </c>
      <c r="E16" s="93"/>
      <c r="F16" s="79"/>
      <c r="G16" s="94">
        <f>ROUNDDOWN(F16*0.75,0)</f>
        <v>0</v>
      </c>
      <c r="H16" s="93"/>
      <c r="I16" s="79"/>
      <c r="J16" s="83">
        <f>ROUNDDOWN(I16*0.75,0)</f>
        <v>0</v>
      </c>
      <c r="K16" s="70">
        <v>100000</v>
      </c>
      <c r="L16" s="94">
        <f>IF(J16&lt;K16,J16,K16)</f>
        <v>0</v>
      </c>
      <c r="M16" s="99">
        <f t="shared" ref="M16:M21" si="0">G16+H16*L16</f>
        <v>0</v>
      </c>
      <c r="N16" s="61" t="str">
        <f>IF(D16="","",IF(M16&gt;D16*E16,D16*E16,ROUNDDOWN(M16,-3)))</f>
        <v/>
      </c>
    </row>
    <row r="17" spans="1:14" ht="35" customHeight="1" x14ac:dyDescent="0.2">
      <c r="A17" s="126"/>
      <c r="B17" s="112"/>
      <c r="C17" s="78"/>
      <c r="D17" s="87" t="str">
        <f>IF(C17="","",VLOOKUP(C17,$B$28:$C$35,2,FALSE))</f>
        <v/>
      </c>
      <c r="E17" s="93"/>
      <c r="F17" s="79"/>
      <c r="G17" s="94">
        <f t="shared" ref="G17:G21" si="1">ROUNDDOWN(F17*0.75,0)</f>
        <v>0</v>
      </c>
      <c r="H17" s="93"/>
      <c r="I17" s="79"/>
      <c r="J17" s="83">
        <f t="shared" ref="J17:J21" si="2">ROUNDDOWN(I17*0.75,0)</f>
        <v>0</v>
      </c>
      <c r="K17" s="70">
        <v>100000</v>
      </c>
      <c r="L17" s="94">
        <f t="shared" ref="L17:L21" si="3">IF(J17&lt;K17,J17,K17)</f>
        <v>0</v>
      </c>
      <c r="M17" s="99">
        <f t="shared" si="0"/>
        <v>0</v>
      </c>
      <c r="N17" s="61" t="str">
        <f>IF(D17="","",IF(M17&gt;D17*E17,D17*E17,ROUNDDOWN(M17,-3)))</f>
        <v/>
      </c>
    </row>
    <row r="18" spans="1:14" ht="35" customHeight="1" x14ac:dyDescent="0.2">
      <c r="A18" s="126"/>
      <c r="B18" s="112"/>
      <c r="C18" s="78"/>
      <c r="D18" s="87" t="str">
        <f>IF(C18="","",VLOOKUP(C18,$B$28:$C$35,2,FALSE))</f>
        <v/>
      </c>
      <c r="E18" s="93"/>
      <c r="F18" s="79"/>
      <c r="G18" s="94">
        <f t="shared" si="1"/>
        <v>0</v>
      </c>
      <c r="H18" s="93"/>
      <c r="I18" s="79"/>
      <c r="J18" s="83">
        <f t="shared" si="2"/>
        <v>0</v>
      </c>
      <c r="K18" s="70">
        <v>100000</v>
      </c>
      <c r="L18" s="94">
        <f t="shared" si="3"/>
        <v>0</v>
      </c>
      <c r="M18" s="99">
        <f t="shared" si="0"/>
        <v>0</v>
      </c>
      <c r="N18" s="61" t="str">
        <f>IF(D18="","",IF(M18&gt;D18*E18,D18*E18,ROUNDDOWN(M18,-3)))</f>
        <v/>
      </c>
    </row>
    <row r="19" spans="1:14" ht="35" customHeight="1" x14ac:dyDescent="0.2">
      <c r="A19" s="126"/>
      <c r="B19" s="112"/>
      <c r="C19" s="78"/>
      <c r="D19" s="87" t="str">
        <f>IF(C19="","",VLOOKUP(C19,$B$28:$C$35,2,FALSE))</f>
        <v/>
      </c>
      <c r="E19" s="93"/>
      <c r="F19" s="79"/>
      <c r="G19" s="94">
        <f t="shared" si="1"/>
        <v>0</v>
      </c>
      <c r="H19" s="93"/>
      <c r="I19" s="79"/>
      <c r="J19" s="83">
        <f t="shared" si="2"/>
        <v>0</v>
      </c>
      <c r="K19" s="70">
        <v>100000</v>
      </c>
      <c r="L19" s="94">
        <f t="shared" si="3"/>
        <v>0</v>
      </c>
      <c r="M19" s="99">
        <f t="shared" si="0"/>
        <v>0</v>
      </c>
      <c r="N19" s="61" t="str">
        <f>IF(D19="","",IF(M19&gt;D19*E19,D19*E19,ROUNDDOWN(M19,-3)))</f>
        <v/>
      </c>
    </row>
    <row r="20" spans="1:14" ht="35" customHeight="1" x14ac:dyDescent="0.2">
      <c r="A20" s="126"/>
      <c r="B20" s="113"/>
      <c r="C20" s="78"/>
      <c r="D20" s="87" t="str">
        <f>IF(C20="","",VLOOKUP(C20,$B$28:$C$35,2,FALSE))</f>
        <v/>
      </c>
      <c r="E20" s="93"/>
      <c r="F20" s="79"/>
      <c r="G20" s="94">
        <f t="shared" si="1"/>
        <v>0</v>
      </c>
      <c r="H20" s="93"/>
      <c r="I20" s="79"/>
      <c r="J20" s="83">
        <f t="shared" si="2"/>
        <v>0</v>
      </c>
      <c r="K20" s="70">
        <v>100000</v>
      </c>
      <c r="L20" s="94">
        <f t="shared" si="3"/>
        <v>0</v>
      </c>
      <c r="M20" s="99">
        <f t="shared" si="0"/>
        <v>0</v>
      </c>
      <c r="N20" s="61" t="str">
        <f>IF(D20="","",IF(M20&gt;D20*E20,D20*E20,ROUNDDOWN(M20,-3)))</f>
        <v/>
      </c>
    </row>
    <row r="21" spans="1:14" ht="35" customHeight="1" x14ac:dyDescent="0.2">
      <c r="A21" s="59">
        <v>2</v>
      </c>
      <c r="B21" s="76" t="s">
        <v>3</v>
      </c>
      <c r="C21" s="60"/>
      <c r="D21" s="88">
        <v>10000000</v>
      </c>
      <c r="E21" s="95"/>
      <c r="F21" s="79"/>
      <c r="G21" s="94">
        <f t="shared" si="1"/>
        <v>0</v>
      </c>
      <c r="H21" s="93"/>
      <c r="I21" s="79"/>
      <c r="J21" s="83">
        <f t="shared" si="2"/>
        <v>0</v>
      </c>
      <c r="K21" s="70">
        <v>100000</v>
      </c>
      <c r="L21" s="94">
        <f t="shared" si="3"/>
        <v>0</v>
      </c>
      <c r="M21" s="99">
        <f t="shared" si="0"/>
        <v>0</v>
      </c>
      <c r="N21" s="61">
        <f>IF(D21="","",IF(M21&gt;D21,D21,ROUNDDOWN(M21,-3)))</f>
        <v>0</v>
      </c>
    </row>
    <row r="22" spans="1:14" ht="35" customHeight="1" x14ac:dyDescent="0.2">
      <c r="A22" s="59">
        <v>3</v>
      </c>
      <c r="B22" s="77" t="s">
        <v>117</v>
      </c>
      <c r="C22" s="60"/>
      <c r="D22" s="88">
        <v>450000</v>
      </c>
      <c r="E22" s="95"/>
      <c r="F22" s="79"/>
      <c r="G22" s="94">
        <f t="shared" ref="G22" si="4">ROUNDDOWN(F22*0.75,0)</f>
        <v>0</v>
      </c>
      <c r="H22" s="123"/>
      <c r="I22" s="124"/>
      <c r="J22" s="124"/>
      <c r="K22" s="124"/>
      <c r="L22" s="125"/>
      <c r="M22" s="99">
        <f>G22</f>
        <v>0</v>
      </c>
      <c r="N22" s="61">
        <f>IF(D22="","",IF(M22&gt;D22,D22,ROUNDDOWN(M22,-3)))</f>
        <v>0</v>
      </c>
    </row>
    <row r="23" spans="1:14" ht="35" customHeight="1" thickBot="1" x14ac:dyDescent="0.25">
      <c r="A23" s="109" t="s">
        <v>119</v>
      </c>
      <c r="B23" s="110"/>
      <c r="C23" s="60"/>
      <c r="D23" s="89"/>
      <c r="E23" s="96">
        <f t="shared" ref="E23:J23" si="5">SUM(E16:E22)</f>
        <v>0</v>
      </c>
      <c r="F23" s="97">
        <f t="shared" si="5"/>
        <v>0</v>
      </c>
      <c r="G23" s="98">
        <f t="shared" si="5"/>
        <v>0</v>
      </c>
      <c r="H23" s="96">
        <f t="shared" si="5"/>
        <v>0</v>
      </c>
      <c r="I23" s="97">
        <f t="shared" si="5"/>
        <v>0</v>
      </c>
      <c r="J23" s="101">
        <f t="shared" si="5"/>
        <v>0</v>
      </c>
      <c r="K23" s="102"/>
      <c r="L23" s="98">
        <f>SUM(L16:L22)</f>
        <v>0</v>
      </c>
      <c r="M23" s="100">
        <f>SUM(M16:M22)</f>
        <v>0</v>
      </c>
      <c r="N23" s="7">
        <f>SUM(N16:N22)</f>
        <v>0</v>
      </c>
    </row>
    <row r="24" spans="1:14" ht="12" customHeight="1" x14ac:dyDescent="0.2">
      <c r="A24" s="3" t="s">
        <v>134</v>
      </c>
      <c r="C24" s="3"/>
    </row>
    <row r="25" spans="1:14" ht="12" customHeight="1" x14ac:dyDescent="0.2">
      <c r="A25" s="3" t="s">
        <v>133</v>
      </c>
    </row>
    <row r="28" spans="1:14" x14ac:dyDescent="0.2">
      <c r="B28" s="69" t="s">
        <v>104</v>
      </c>
      <c r="C28" s="69">
        <v>1000000</v>
      </c>
    </row>
    <row r="29" spans="1:14" x14ac:dyDescent="0.2">
      <c r="B29" s="69" t="s">
        <v>105</v>
      </c>
      <c r="C29" s="69">
        <v>300000</v>
      </c>
    </row>
    <row r="30" spans="1:14" x14ac:dyDescent="0.2">
      <c r="B30" s="69" t="s">
        <v>106</v>
      </c>
      <c r="C30" s="69">
        <v>300000</v>
      </c>
    </row>
    <row r="31" spans="1:14" x14ac:dyDescent="0.2">
      <c r="B31" s="69" t="s">
        <v>108</v>
      </c>
      <c r="C31" s="69">
        <v>300000</v>
      </c>
    </row>
    <row r="32" spans="1:14" x14ac:dyDescent="0.2">
      <c r="B32" s="69" t="s">
        <v>107</v>
      </c>
      <c r="C32" s="69">
        <v>1000000</v>
      </c>
    </row>
    <row r="33" spans="2:3" x14ac:dyDescent="0.2">
      <c r="B33" s="69" t="s">
        <v>111</v>
      </c>
      <c r="C33" s="69">
        <v>300000</v>
      </c>
    </row>
    <row r="34" spans="2:3" x14ac:dyDescent="0.2">
      <c r="B34" s="69" t="s">
        <v>110</v>
      </c>
      <c r="C34" s="69">
        <v>300000</v>
      </c>
    </row>
    <row r="35" spans="2:3" x14ac:dyDescent="0.2">
      <c r="B35" s="69" t="s">
        <v>109</v>
      </c>
      <c r="C35" s="69">
        <v>1000000</v>
      </c>
    </row>
  </sheetData>
  <mergeCells count="25">
    <mergeCell ref="A2:N2"/>
    <mergeCell ref="A3:N3"/>
    <mergeCell ref="C10:C15"/>
    <mergeCell ref="H9:L9"/>
    <mergeCell ref="N10:N14"/>
    <mergeCell ref="E10:E14"/>
    <mergeCell ref="H10:H14"/>
    <mergeCell ref="I10:I14"/>
    <mergeCell ref="J10:J14"/>
    <mergeCell ref="K10:K14"/>
    <mergeCell ref="C5:G5"/>
    <mergeCell ref="C6:G6"/>
    <mergeCell ref="A5:B5"/>
    <mergeCell ref="A6:B6"/>
    <mergeCell ref="A10:B15"/>
    <mergeCell ref="E9:G9"/>
    <mergeCell ref="M10:M14"/>
    <mergeCell ref="A23:B23"/>
    <mergeCell ref="B16:B20"/>
    <mergeCell ref="D10:D14"/>
    <mergeCell ref="F10:F14"/>
    <mergeCell ref="G10:G14"/>
    <mergeCell ref="H22:L22"/>
    <mergeCell ref="A16:A20"/>
    <mergeCell ref="L10:L14"/>
  </mergeCells>
  <phoneticPr fontId="2"/>
  <dataValidations count="1">
    <dataValidation type="list" allowBlank="1" showInputMessage="1" showErrorMessage="1" sqref="C16:C20" xr:uid="{ACC9E0AC-B68A-4037-A7BD-AE034DBD938F}">
      <formula1>$B$28:$B$35</formula1>
    </dataValidation>
  </dataValidations>
  <pageMargins left="0.7" right="0.7" top="0.75" bottom="0.75" header="0.3" footer="0.3"/>
  <pageSetup paperSize="9" scale="8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BD554-CC2C-41CA-B244-E3C26BBECC1D}">
  <dimension ref="A1:B33"/>
  <sheetViews>
    <sheetView zoomScaleNormal="100" workbookViewId="0">
      <selection activeCell="A7" sqref="A7"/>
    </sheetView>
  </sheetViews>
  <sheetFormatPr defaultRowHeight="13" x14ac:dyDescent="0.2"/>
  <cols>
    <col min="1" max="1" width="75.6328125" customWidth="1"/>
    <col min="2" max="2" width="10.6328125" customWidth="1"/>
  </cols>
  <sheetData>
    <row r="1" spans="1:2" x14ac:dyDescent="0.2">
      <c r="A1" t="s">
        <v>84</v>
      </c>
    </row>
    <row r="3" spans="1:2" ht="14" x14ac:dyDescent="0.2">
      <c r="A3" s="11" t="s">
        <v>36</v>
      </c>
    </row>
    <row r="4" spans="1:2" ht="75" customHeight="1" x14ac:dyDescent="0.2">
      <c r="A4" s="30" t="s">
        <v>60</v>
      </c>
      <c r="B4" s="12"/>
    </row>
    <row r="5" spans="1:2" ht="75" customHeight="1" x14ac:dyDescent="0.2">
      <c r="A5" s="30" t="s">
        <v>88</v>
      </c>
      <c r="B5" s="37" t="s">
        <v>61</v>
      </c>
    </row>
    <row r="6" spans="1:2" ht="60" customHeight="1" x14ac:dyDescent="0.2">
      <c r="A6" s="30" t="s">
        <v>137</v>
      </c>
      <c r="B6" s="12"/>
    </row>
    <row r="7" spans="1:2" ht="150" customHeight="1" x14ac:dyDescent="0.2">
      <c r="A7" s="31" t="s">
        <v>100</v>
      </c>
      <c r="B7" s="28"/>
    </row>
    <row r="8" spans="1:2" ht="30" customHeight="1" x14ac:dyDescent="0.2">
      <c r="A8" s="30" t="s">
        <v>62</v>
      </c>
      <c r="B8" s="37" t="s">
        <v>61</v>
      </c>
    </row>
    <row r="9" spans="1:2" ht="30" customHeight="1" x14ac:dyDescent="0.2">
      <c r="A9" s="31" t="s">
        <v>63</v>
      </c>
      <c r="B9" s="28"/>
    </row>
    <row r="10" spans="1:2" ht="45" customHeight="1" x14ac:dyDescent="0.2">
      <c r="A10" s="31" t="s">
        <v>64</v>
      </c>
      <c r="B10" s="28"/>
    </row>
    <row r="11" spans="1:2" ht="45" customHeight="1" x14ac:dyDescent="0.2">
      <c r="A11" s="31" t="s">
        <v>65</v>
      </c>
      <c r="B11" s="8"/>
    </row>
    <row r="12" spans="1:2" ht="13" customHeight="1" x14ac:dyDescent="0.2">
      <c r="A12" s="29"/>
      <c r="B12" s="4"/>
    </row>
    <row r="13" spans="1:2" ht="13" customHeight="1" x14ac:dyDescent="0.2">
      <c r="A13" s="29"/>
    </row>
    <row r="14" spans="1:2" ht="13" customHeight="1" x14ac:dyDescent="0.2">
      <c r="A14" s="36" t="s">
        <v>37</v>
      </c>
      <c r="B14" s="27"/>
    </row>
    <row r="15" spans="1:2" ht="60" customHeight="1" x14ac:dyDescent="0.2">
      <c r="A15" s="31" t="s">
        <v>101</v>
      </c>
      <c r="B15" s="28"/>
    </row>
    <row r="16" spans="1:2" ht="45" customHeight="1" x14ac:dyDescent="0.2">
      <c r="A16" s="31" t="s">
        <v>66</v>
      </c>
      <c r="B16" s="28"/>
    </row>
    <row r="17" spans="1:2" ht="13" customHeight="1" x14ac:dyDescent="0.2">
      <c r="A17" s="34"/>
      <c r="B17" s="35"/>
    </row>
    <row r="18" spans="1:2" ht="13" customHeight="1" x14ac:dyDescent="0.2">
      <c r="A18" s="33" t="s">
        <v>43</v>
      </c>
      <c r="B18" s="32"/>
    </row>
    <row r="19" spans="1:2" ht="75" customHeight="1" x14ac:dyDescent="0.2">
      <c r="A19" s="30" t="s">
        <v>86</v>
      </c>
      <c r="B19" s="12"/>
    </row>
    <row r="20" spans="1:2" ht="135" customHeight="1" x14ac:dyDescent="0.2">
      <c r="A20" s="30" t="s">
        <v>89</v>
      </c>
      <c r="B20" s="12"/>
    </row>
    <row r="22" spans="1:2" x14ac:dyDescent="0.2">
      <c r="A22" s="29" t="s">
        <v>44</v>
      </c>
    </row>
    <row r="23" spans="1:2" ht="45" customHeight="1" x14ac:dyDescent="0.2">
      <c r="A23" s="12" t="s">
        <v>67</v>
      </c>
      <c r="B23" s="8"/>
    </row>
    <row r="26" spans="1:2" ht="14" x14ac:dyDescent="0.2">
      <c r="A26" s="36" t="s">
        <v>47</v>
      </c>
    </row>
    <row r="27" spans="1:2" x14ac:dyDescent="0.2">
      <c r="A27" t="s">
        <v>48</v>
      </c>
    </row>
    <row r="28" spans="1:2" ht="30" customHeight="1" x14ac:dyDescent="0.2">
      <c r="A28" s="8" t="s">
        <v>68</v>
      </c>
      <c r="B28" s="8"/>
    </row>
    <row r="29" spans="1:2" ht="30" customHeight="1" x14ac:dyDescent="0.2">
      <c r="A29" s="12" t="s">
        <v>69</v>
      </c>
      <c r="B29" s="8"/>
    </row>
    <row r="32" spans="1:2" ht="14" x14ac:dyDescent="0.2">
      <c r="A32" s="36" t="s">
        <v>51</v>
      </c>
    </row>
    <row r="33" spans="1:2" ht="60" customHeight="1" x14ac:dyDescent="0.2">
      <c r="A33" s="12" t="s">
        <v>93</v>
      </c>
      <c r="B33" s="38" t="s">
        <v>52</v>
      </c>
    </row>
  </sheetData>
  <phoneticPr fontId="2"/>
  <pageMargins left="0.7" right="0.7" top="0.75" bottom="0.75" header="0.3" footer="0.3"/>
  <pageSetup paperSize="9" scale="99" orientation="portrait" r:id="rId1"/>
  <rowBreaks count="1" manualBreakCount="1">
    <brk id="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254000</xdr:colOff>
                    <xdr:row>3</xdr:row>
                    <xdr:rowOff>330200</xdr:rowOff>
                  </from>
                  <to>
                    <xdr:col>1</xdr:col>
                    <xdr:colOff>463550</xdr:colOff>
                    <xdr:row>3</xdr:row>
                    <xdr:rowOff>577850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260350</xdr:colOff>
                    <xdr:row>4</xdr:row>
                    <xdr:rowOff>330200</xdr:rowOff>
                  </from>
                  <to>
                    <xdr:col>1</xdr:col>
                    <xdr:colOff>469900</xdr:colOff>
                    <xdr:row>4</xdr:row>
                    <xdr:rowOff>584200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260350</xdr:colOff>
                    <xdr:row>5</xdr:row>
                    <xdr:rowOff>254000</xdr:rowOff>
                  </from>
                  <to>
                    <xdr:col>1</xdr:col>
                    <xdr:colOff>469900</xdr:colOff>
                    <xdr:row>5</xdr:row>
                    <xdr:rowOff>501650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254000</xdr:colOff>
                    <xdr:row>6</xdr:row>
                    <xdr:rowOff>920750</xdr:rowOff>
                  </from>
                  <to>
                    <xdr:col>1</xdr:col>
                    <xdr:colOff>463550</xdr:colOff>
                    <xdr:row>6</xdr:row>
                    <xdr:rowOff>1168400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260350</xdr:colOff>
                    <xdr:row>7</xdr:row>
                    <xdr:rowOff>63500</xdr:rowOff>
                  </from>
                  <to>
                    <xdr:col>1</xdr:col>
                    <xdr:colOff>469900</xdr:colOff>
                    <xdr:row>7</xdr:row>
                    <xdr:rowOff>317500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260350</xdr:colOff>
                    <xdr:row>8</xdr:row>
                    <xdr:rowOff>63500</xdr:rowOff>
                  </from>
                  <to>
                    <xdr:col>1</xdr:col>
                    <xdr:colOff>469900</xdr:colOff>
                    <xdr:row>8</xdr:row>
                    <xdr:rowOff>311150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1</xdr:col>
                    <xdr:colOff>254000</xdr:colOff>
                    <xdr:row>9</xdr:row>
                    <xdr:rowOff>165100</xdr:rowOff>
                  </from>
                  <to>
                    <xdr:col>1</xdr:col>
                    <xdr:colOff>463550</xdr:colOff>
                    <xdr:row>9</xdr:row>
                    <xdr:rowOff>412750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xdr:col>
                    <xdr:colOff>260350</xdr:colOff>
                    <xdr:row>10</xdr:row>
                    <xdr:rowOff>165100</xdr:rowOff>
                  </from>
                  <to>
                    <xdr:col>1</xdr:col>
                    <xdr:colOff>469900</xdr:colOff>
                    <xdr:row>10</xdr:row>
                    <xdr:rowOff>412750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xdr:col>
                    <xdr:colOff>260350</xdr:colOff>
                    <xdr:row>14</xdr:row>
                    <xdr:rowOff>247650</xdr:rowOff>
                  </from>
                  <to>
                    <xdr:col>1</xdr:col>
                    <xdr:colOff>469900</xdr:colOff>
                    <xdr:row>14</xdr:row>
                    <xdr:rowOff>495300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1</xdr:col>
                    <xdr:colOff>260350</xdr:colOff>
                    <xdr:row>15</xdr:row>
                    <xdr:rowOff>152400</xdr:rowOff>
                  </from>
                  <to>
                    <xdr:col>1</xdr:col>
                    <xdr:colOff>469900</xdr:colOff>
                    <xdr:row>15</xdr:row>
                    <xdr:rowOff>412750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1</xdr:col>
                    <xdr:colOff>260350</xdr:colOff>
                    <xdr:row>18</xdr:row>
                    <xdr:rowOff>361950</xdr:rowOff>
                  </from>
                  <to>
                    <xdr:col>1</xdr:col>
                    <xdr:colOff>469900</xdr:colOff>
                    <xdr:row>18</xdr:row>
                    <xdr:rowOff>609600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1</xdr:col>
                    <xdr:colOff>260350</xdr:colOff>
                    <xdr:row>19</xdr:row>
                    <xdr:rowOff>723900</xdr:rowOff>
                  </from>
                  <to>
                    <xdr:col>1</xdr:col>
                    <xdr:colOff>469900</xdr:colOff>
                    <xdr:row>19</xdr:row>
                    <xdr:rowOff>971550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1</xdr:col>
                    <xdr:colOff>260350</xdr:colOff>
                    <xdr:row>22</xdr:row>
                    <xdr:rowOff>158750</xdr:rowOff>
                  </from>
                  <to>
                    <xdr:col>1</xdr:col>
                    <xdr:colOff>469900</xdr:colOff>
                    <xdr:row>22</xdr:row>
                    <xdr:rowOff>412750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xdr:col>
                    <xdr:colOff>254000</xdr:colOff>
                    <xdr:row>27</xdr:row>
                    <xdr:rowOff>69850</xdr:rowOff>
                  </from>
                  <to>
                    <xdr:col>1</xdr:col>
                    <xdr:colOff>463550</xdr:colOff>
                    <xdr:row>27</xdr:row>
                    <xdr:rowOff>317500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xdr:col>
                    <xdr:colOff>260350</xdr:colOff>
                    <xdr:row>28</xdr:row>
                    <xdr:rowOff>57150</xdr:rowOff>
                  </from>
                  <to>
                    <xdr:col>1</xdr:col>
                    <xdr:colOff>469900</xdr:colOff>
                    <xdr:row>28</xdr:row>
                    <xdr:rowOff>304800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1</xdr:col>
                    <xdr:colOff>260350</xdr:colOff>
                    <xdr:row>32</xdr:row>
                    <xdr:rowOff>101600</xdr:rowOff>
                  </from>
                  <to>
                    <xdr:col>1</xdr:col>
                    <xdr:colOff>469900</xdr:colOff>
                    <xdr:row>32</xdr:row>
                    <xdr:rowOff>349250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1</xdr:col>
                    <xdr:colOff>254000</xdr:colOff>
                    <xdr:row>6</xdr:row>
                    <xdr:rowOff>1562100</xdr:rowOff>
                  </from>
                  <to>
                    <xdr:col>1</xdr:col>
                    <xdr:colOff>463550</xdr:colOff>
                    <xdr:row>6</xdr:row>
                    <xdr:rowOff>1809750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1</xdr:col>
                    <xdr:colOff>254000</xdr:colOff>
                    <xdr:row>6</xdr:row>
                    <xdr:rowOff>590550</xdr:rowOff>
                  </from>
                  <to>
                    <xdr:col>1</xdr:col>
                    <xdr:colOff>463550</xdr:colOff>
                    <xdr:row>6</xdr:row>
                    <xdr:rowOff>844550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1</xdr:col>
                    <xdr:colOff>260350</xdr:colOff>
                    <xdr:row>6</xdr:row>
                    <xdr:rowOff>1244600</xdr:rowOff>
                  </from>
                  <to>
                    <xdr:col>1</xdr:col>
                    <xdr:colOff>469900</xdr:colOff>
                    <xdr:row>6</xdr:row>
                    <xdr:rowOff>1485900</xdr:rowOff>
                  </to>
                </anchor>
              </controlPr>
            </control>
          </mc:Choice>
        </mc:AlternateContent>
        <mc:AlternateContent xmlns:mc="http://schemas.openxmlformats.org/markup-compatibility/2006">
          <mc:Choice Requires="x14">
            <control shapeId="9237" r:id="rId23" name="Check Box 21">
              <controlPr defaultSize="0" autoFill="0" autoLine="0" autoPict="0">
                <anchor moveWithCells="1">
                  <from>
                    <xdr:col>1</xdr:col>
                    <xdr:colOff>260350</xdr:colOff>
                    <xdr:row>6</xdr:row>
                    <xdr:rowOff>266700</xdr:rowOff>
                  </from>
                  <to>
                    <xdr:col>1</xdr:col>
                    <xdr:colOff>469900</xdr:colOff>
                    <xdr:row>6</xdr:row>
                    <xdr:rowOff>514350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60C5B-3D20-438E-8630-7EBEEA06A7C2}">
  <dimension ref="A1:E22"/>
  <sheetViews>
    <sheetView workbookViewId="0">
      <selection activeCell="A2" sqref="A2:N2"/>
    </sheetView>
  </sheetViews>
  <sheetFormatPr defaultRowHeight="13" x14ac:dyDescent="0.2"/>
  <cols>
    <col min="1" max="2" width="20.6328125" customWidth="1"/>
    <col min="3" max="3" width="10.6328125" customWidth="1"/>
    <col min="4" max="4" width="20.6328125" customWidth="1"/>
    <col min="5" max="5" width="15.6328125" customWidth="1"/>
  </cols>
  <sheetData>
    <row r="1" spans="1:5" x14ac:dyDescent="0.2">
      <c r="A1" t="s">
        <v>70</v>
      </c>
    </row>
    <row r="3" spans="1:5" ht="14" x14ac:dyDescent="0.2">
      <c r="A3" s="162" t="s">
        <v>72</v>
      </c>
      <c r="B3" s="163"/>
      <c r="C3" s="163"/>
      <c r="D3" s="163"/>
      <c r="E3" s="163"/>
    </row>
    <row r="4" spans="1:5" ht="14" x14ac:dyDescent="0.2">
      <c r="A4" s="163" t="s">
        <v>71</v>
      </c>
      <c r="B4" s="163"/>
      <c r="C4" s="163"/>
      <c r="D4" s="163"/>
      <c r="E4" s="163"/>
    </row>
    <row r="5" spans="1:5" ht="14" x14ac:dyDescent="0.2">
      <c r="A5" s="52"/>
      <c r="B5" s="52"/>
      <c r="C5" s="52"/>
      <c r="D5" s="52"/>
      <c r="E5" s="52"/>
    </row>
    <row r="7" spans="1:5" x14ac:dyDescent="0.2">
      <c r="E7" s="51" t="s">
        <v>73</v>
      </c>
    </row>
    <row r="8" spans="1:5" ht="60" customHeight="1" x14ac:dyDescent="0.2">
      <c r="A8" s="41" t="s">
        <v>77</v>
      </c>
      <c r="B8" s="42" t="s">
        <v>74</v>
      </c>
      <c r="C8" s="41" t="s">
        <v>75</v>
      </c>
      <c r="D8" s="41" t="s">
        <v>76</v>
      </c>
      <c r="E8" s="41" t="s">
        <v>22</v>
      </c>
    </row>
    <row r="9" spans="1:5" ht="30" customHeight="1" x14ac:dyDescent="0.2">
      <c r="A9" s="40"/>
      <c r="B9" s="47"/>
      <c r="C9" s="49" t="s">
        <v>6</v>
      </c>
      <c r="D9" s="47">
        <f>ROUNDDOWN(B9*0.75,0)</f>
        <v>0</v>
      </c>
      <c r="E9" s="40"/>
    </row>
    <row r="10" spans="1:5" ht="30" customHeight="1" x14ac:dyDescent="0.2">
      <c r="A10" s="40"/>
      <c r="B10" s="47"/>
      <c r="C10" s="49" t="s">
        <v>6</v>
      </c>
      <c r="D10" s="47">
        <f t="shared" ref="D10:D18" si="0">ROUNDDOWN(B10*0.75,0)</f>
        <v>0</v>
      </c>
      <c r="E10" s="40"/>
    </row>
    <row r="11" spans="1:5" ht="30" customHeight="1" x14ac:dyDescent="0.2">
      <c r="A11" s="40"/>
      <c r="B11" s="47"/>
      <c r="C11" s="49" t="s">
        <v>6</v>
      </c>
      <c r="D11" s="47">
        <f t="shared" si="0"/>
        <v>0</v>
      </c>
      <c r="E11" s="40"/>
    </row>
    <row r="12" spans="1:5" ht="30" customHeight="1" x14ac:dyDescent="0.2">
      <c r="A12" s="18"/>
      <c r="B12" s="24"/>
      <c r="C12" s="49" t="s">
        <v>6</v>
      </c>
      <c r="D12" s="47">
        <f t="shared" si="0"/>
        <v>0</v>
      </c>
      <c r="E12" s="18"/>
    </row>
    <row r="13" spans="1:5" ht="30" customHeight="1" x14ac:dyDescent="0.2">
      <c r="A13" s="18"/>
      <c r="B13" s="24"/>
      <c r="C13" s="49" t="s">
        <v>6</v>
      </c>
      <c r="D13" s="47">
        <f t="shared" si="0"/>
        <v>0</v>
      </c>
      <c r="E13" s="18"/>
    </row>
    <row r="14" spans="1:5" ht="30" customHeight="1" x14ac:dyDescent="0.2">
      <c r="A14" s="18"/>
      <c r="B14" s="24"/>
      <c r="C14" s="49" t="s">
        <v>6</v>
      </c>
      <c r="D14" s="47">
        <f t="shared" si="0"/>
        <v>0</v>
      </c>
      <c r="E14" s="18"/>
    </row>
    <row r="15" spans="1:5" ht="30" customHeight="1" x14ac:dyDescent="0.2">
      <c r="A15" s="18"/>
      <c r="B15" s="24"/>
      <c r="C15" s="49" t="s">
        <v>6</v>
      </c>
      <c r="D15" s="47">
        <f t="shared" si="0"/>
        <v>0</v>
      </c>
      <c r="E15" s="18"/>
    </row>
    <row r="16" spans="1:5" ht="30" customHeight="1" x14ac:dyDescent="0.2">
      <c r="A16" s="18"/>
      <c r="B16" s="24"/>
      <c r="C16" s="49" t="s">
        <v>6</v>
      </c>
      <c r="D16" s="47">
        <f t="shared" si="0"/>
        <v>0</v>
      </c>
      <c r="E16" s="18"/>
    </row>
    <row r="17" spans="1:5" ht="30" customHeight="1" x14ac:dyDescent="0.2">
      <c r="A17" s="18"/>
      <c r="B17" s="24"/>
      <c r="C17" s="49" t="s">
        <v>6</v>
      </c>
      <c r="D17" s="47">
        <f t="shared" si="0"/>
        <v>0</v>
      </c>
      <c r="E17" s="18"/>
    </row>
    <row r="18" spans="1:5" ht="30" customHeight="1" x14ac:dyDescent="0.2">
      <c r="A18" s="39"/>
      <c r="B18" s="48"/>
      <c r="C18" s="50" t="s">
        <v>6</v>
      </c>
      <c r="D18" s="48">
        <f t="shared" si="0"/>
        <v>0</v>
      </c>
      <c r="E18" s="39"/>
    </row>
    <row r="20" spans="1:5" ht="30" customHeight="1" x14ac:dyDescent="0.2">
      <c r="A20" s="164" t="s">
        <v>80</v>
      </c>
      <c r="B20" s="164"/>
      <c r="C20" s="164"/>
      <c r="D20" s="164"/>
      <c r="E20" s="164"/>
    </row>
    <row r="21" spans="1:5" ht="60" customHeight="1" x14ac:dyDescent="0.2">
      <c r="A21" s="164" t="s">
        <v>81</v>
      </c>
      <c r="B21" s="164"/>
      <c r="C21" s="164"/>
      <c r="D21" s="164"/>
      <c r="E21" s="164"/>
    </row>
    <row r="22" spans="1:5" ht="60" customHeight="1" x14ac:dyDescent="0.2">
      <c r="A22" s="164" t="s">
        <v>82</v>
      </c>
      <c r="B22" s="164"/>
      <c r="C22" s="164"/>
      <c r="D22" s="164"/>
      <c r="E22" s="164"/>
    </row>
  </sheetData>
  <mergeCells count="5">
    <mergeCell ref="A3:E3"/>
    <mergeCell ref="A4:E4"/>
    <mergeCell ref="A20:E20"/>
    <mergeCell ref="A21:E21"/>
    <mergeCell ref="A22:E22"/>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BC728-178D-4A88-BD1B-87CDFB95855B}">
  <dimension ref="A1:P39"/>
  <sheetViews>
    <sheetView view="pageBreakPreview" topLeftCell="A22" zoomScaleNormal="100" zoomScaleSheetLayoutView="100" workbookViewId="0">
      <selection activeCell="B34" sqref="B34"/>
    </sheetView>
  </sheetViews>
  <sheetFormatPr defaultRowHeight="13" x14ac:dyDescent="0.2"/>
  <cols>
    <col min="1" max="1" width="2.6328125" customWidth="1"/>
    <col min="2" max="2" width="13.6328125" customWidth="1"/>
    <col min="3" max="3" width="12.6328125" customWidth="1"/>
    <col min="4" max="4" width="11.6328125" customWidth="1"/>
    <col min="5" max="5" width="5.6328125" hidden="1" customWidth="1"/>
    <col min="6" max="7" width="11.6328125" customWidth="1"/>
    <col min="8" max="8" width="5.6328125" customWidth="1"/>
    <col min="9" max="13" width="11.6328125" customWidth="1"/>
    <col min="14" max="14" width="13.6328125" customWidth="1"/>
    <col min="15" max="15" width="10.6328125" customWidth="1"/>
  </cols>
  <sheetData>
    <row r="1" spans="1:16" x14ac:dyDescent="0.2">
      <c r="A1" t="s">
        <v>0</v>
      </c>
    </row>
    <row r="2" spans="1:16" ht="19" x14ac:dyDescent="0.2">
      <c r="A2" s="128" t="s">
        <v>1</v>
      </c>
      <c r="B2" s="128"/>
      <c r="C2" s="128"/>
      <c r="D2" s="128"/>
      <c r="E2" s="128"/>
      <c r="F2" s="128"/>
      <c r="G2" s="128"/>
      <c r="H2" s="128"/>
      <c r="I2" s="128"/>
      <c r="J2" s="128"/>
      <c r="K2" s="128"/>
      <c r="L2" s="128"/>
      <c r="M2" s="128"/>
      <c r="N2" s="128"/>
      <c r="O2" s="1"/>
      <c r="P2" s="1"/>
    </row>
    <row r="3" spans="1:16" ht="19" x14ac:dyDescent="0.2">
      <c r="A3" s="128" t="s">
        <v>144</v>
      </c>
      <c r="B3" s="128"/>
      <c r="C3" s="128"/>
      <c r="D3" s="128"/>
      <c r="E3" s="128"/>
      <c r="F3" s="128"/>
      <c r="G3" s="128"/>
      <c r="H3" s="128"/>
      <c r="I3" s="128"/>
      <c r="J3" s="128"/>
      <c r="K3" s="128"/>
      <c r="L3" s="128"/>
      <c r="M3" s="128"/>
      <c r="N3" s="128"/>
      <c r="O3" s="71"/>
      <c r="P3" s="71"/>
    </row>
    <row r="4" spans="1:16" ht="15" customHeight="1" x14ac:dyDescent="0.2">
      <c r="B4" s="64"/>
      <c r="C4" s="64"/>
      <c r="D4" s="64"/>
      <c r="E4" s="64"/>
      <c r="F4" s="64"/>
      <c r="G4" s="64"/>
      <c r="H4" s="64"/>
      <c r="I4" s="64"/>
      <c r="J4" s="64"/>
      <c r="K4" s="64"/>
      <c r="L4" s="64"/>
      <c r="M4" s="64"/>
      <c r="N4" s="64"/>
      <c r="O4" s="1"/>
      <c r="P4" s="1"/>
    </row>
    <row r="5" spans="1:16" ht="20" customHeight="1" x14ac:dyDescent="0.2">
      <c r="A5" s="144" t="s">
        <v>102</v>
      </c>
      <c r="B5" s="145"/>
      <c r="C5" s="138"/>
      <c r="D5" s="139"/>
      <c r="E5" s="139"/>
      <c r="F5" s="139"/>
      <c r="G5" s="140"/>
      <c r="H5" s="64"/>
      <c r="I5" s="64"/>
      <c r="J5" s="64"/>
      <c r="K5" s="64"/>
      <c r="L5" s="64"/>
      <c r="M5" s="64"/>
      <c r="N5" s="64"/>
      <c r="O5" s="1"/>
      <c r="P5" s="1"/>
    </row>
    <row r="6" spans="1:16" ht="20" customHeight="1" x14ac:dyDescent="0.2">
      <c r="A6" s="146" t="s">
        <v>103</v>
      </c>
      <c r="B6" s="147"/>
      <c r="C6" s="141"/>
      <c r="D6" s="142"/>
      <c r="E6" s="142"/>
      <c r="F6" s="142"/>
      <c r="G6" s="143"/>
      <c r="H6" s="64"/>
      <c r="I6" s="64"/>
      <c r="J6" s="64"/>
      <c r="K6" s="64"/>
      <c r="L6" s="64"/>
      <c r="M6" s="64"/>
      <c r="N6" s="64"/>
      <c r="O6" s="1"/>
      <c r="P6" s="1"/>
    </row>
    <row r="7" spans="1:16" ht="15" customHeight="1" x14ac:dyDescent="0.2">
      <c r="B7" s="68"/>
      <c r="C7" s="64"/>
      <c r="D7" s="64"/>
      <c r="E7" s="64"/>
      <c r="F7" s="64"/>
      <c r="G7" s="64"/>
      <c r="H7" s="64"/>
      <c r="I7" s="73"/>
      <c r="J7" s="73"/>
      <c r="K7" s="73"/>
      <c r="L7" s="73"/>
      <c r="M7" s="64"/>
      <c r="N7" s="64"/>
      <c r="O7" s="1"/>
      <c r="P7" s="1"/>
    </row>
    <row r="8" spans="1:16" ht="15" customHeight="1" thickBot="1" x14ac:dyDescent="0.25">
      <c r="B8" s="68"/>
      <c r="C8" s="64"/>
      <c r="D8" s="64"/>
      <c r="E8" s="64"/>
      <c r="F8" s="64"/>
      <c r="G8" s="64"/>
      <c r="H8" s="64"/>
      <c r="I8" s="73"/>
      <c r="J8" s="73"/>
      <c r="K8" s="73"/>
      <c r="L8" s="73"/>
      <c r="M8" s="64"/>
      <c r="N8" s="64"/>
      <c r="O8" s="1"/>
      <c r="P8" s="1"/>
    </row>
    <row r="9" spans="1:16" ht="20" customHeight="1" x14ac:dyDescent="0.2">
      <c r="C9" s="72"/>
      <c r="D9" s="103"/>
      <c r="E9" s="154" t="s">
        <v>112</v>
      </c>
      <c r="F9" s="155"/>
      <c r="G9" s="156"/>
      <c r="H9" s="130" t="s">
        <v>120</v>
      </c>
      <c r="I9" s="131"/>
      <c r="J9" s="131"/>
      <c r="K9" s="131"/>
      <c r="L9" s="132"/>
      <c r="M9" s="75"/>
    </row>
    <row r="10" spans="1:16" ht="12" customHeight="1" x14ac:dyDescent="0.2">
      <c r="A10" s="148" t="s">
        <v>123</v>
      </c>
      <c r="B10" s="149"/>
      <c r="C10" s="117" t="s">
        <v>135</v>
      </c>
      <c r="D10" s="120" t="s">
        <v>152</v>
      </c>
      <c r="E10" s="134" t="s">
        <v>5</v>
      </c>
      <c r="F10" s="117" t="s">
        <v>121</v>
      </c>
      <c r="G10" s="120" t="s">
        <v>145</v>
      </c>
      <c r="H10" s="134" t="s">
        <v>5</v>
      </c>
      <c r="I10" s="133" t="s">
        <v>125</v>
      </c>
      <c r="J10" s="133" t="s">
        <v>146</v>
      </c>
      <c r="K10" s="133" t="s">
        <v>126</v>
      </c>
      <c r="L10" s="127" t="s">
        <v>147</v>
      </c>
      <c r="M10" s="107" t="s">
        <v>148</v>
      </c>
      <c r="N10" s="133" t="s">
        <v>149</v>
      </c>
    </row>
    <row r="11" spans="1:16" ht="12" customHeight="1" x14ac:dyDescent="0.2">
      <c r="A11" s="150"/>
      <c r="B11" s="151"/>
      <c r="C11" s="118"/>
      <c r="D11" s="121"/>
      <c r="E11" s="135"/>
      <c r="F11" s="118"/>
      <c r="G11" s="121"/>
      <c r="H11" s="135"/>
      <c r="I11" s="126"/>
      <c r="J11" s="126"/>
      <c r="K11" s="133"/>
      <c r="L11" s="127"/>
      <c r="M11" s="108"/>
      <c r="N11" s="133"/>
    </row>
    <row r="12" spans="1:16" ht="12" customHeight="1" x14ac:dyDescent="0.2">
      <c r="A12" s="150"/>
      <c r="B12" s="151"/>
      <c r="C12" s="118"/>
      <c r="D12" s="121"/>
      <c r="E12" s="135"/>
      <c r="F12" s="118"/>
      <c r="G12" s="121"/>
      <c r="H12" s="135"/>
      <c r="I12" s="126"/>
      <c r="J12" s="126"/>
      <c r="K12" s="133"/>
      <c r="L12" s="127"/>
      <c r="M12" s="108"/>
      <c r="N12" s="133"/>
    </row>
    <row r="13" spans="1:16" ht="12" customHeight="1" x14ac:dyDescent="0.2">
      <c r="A13" s="150"/>
      <c r="B13" s="151"/>
      <c r="C13" s="118"/>
      <c r="D13" s="121"/>
      <c r="E13" s="135"/>
      <c r="F13" s="118"/>
      <c r="G13" s="121"/>
      <c r="H13" s="135"/>
      <c r="I13" s="126"/>
      <c r="J13" s="126"/>
      <c r="K13" s="133"/>
      <c r="L13" s="127"/>
      <c r="M13" s="108"/>
      <c r="N13" s="133"/>
    </row>
    <row r="14" spans="1:16" ht="12" customHeight="1" x14ac:dyDescent="0.2">
      <c r="A14" s="150"/>
      <c r="B14" s="151"/>
      <c r="C14" s="118"/>
      <c r="D14" s="122"/>
      <c r="E14" s="136"/>
      <c r="F14" s="119"/>
      <c r="G14" s="122"/>
      <c r="H14" s="136"/>
      <c r="I14" s="137"/>
      <c r="J14" s="137"/>
      <c r="K14" s="117"/>
      <c r="L14" s="120"/>
      <c r="M14" s="108"/>
      <c r="N14" s="117"/>
    </row>
    <row r="15" spans="1:16" ht="13" customHeight="1" x14ac:dyDescent="0.2">
      <c r="A15" s="152"/>
      <c r="B15" s="153"/>
      <c r="C15" s="129"/>
      <c r="D15" s="92" t="s">
        <v>4</v>
      </c>
      <c r="E15" s="91" t="s">
        <v>7</v>
      </c>
      <c r="F15" s="74" t="s">
        <v>7</v>
      </c>
      <c r="G15" s="92" t="s">
        <v>8</v>
      </c>
      <c r="H15" s="91" t="s">
        <v>9</v>
      </c>
      <c r="I15" s="74" t="s">
        <v>139</v>
      </c>
      <c r="J15" s="74" t="s">
        <v>10</v>
      </c>
      <c r="K15" s="74" t="s">
        <v>53</v>
      </c>
      <c r="L15" s="92" t="s">
        <v>79</v>
      </c>
      <c r="M15" s="90" t="s">
        <v>113</v>
      </c>
      <c r="N15" s="74" t="s">
        <v>114</v>
      </c>
    </row>
    <row r="16" spans="1:16" ht="35" customHeight="1" x14ac:dyDescent="0.2">
      <c r="A16" s="126">
        <v>1</v>
      </c>
      <c r="B16" s="111" t="s">
        <v>2</v>
      </c>
      <c r="C16" s="85"/>
      <c r="D16" s="104" t="str">
        <f>IF(C16="","",VLOOKUP(C16,$B$30:$C$39,2,FALSE))</f>
        <v/>
      </c>
      <c r="E16" s="93">
        <v>1</v>
      </c>
      <c r="F16" s="79"/>
      <c r="G16" s="94">
        <f>ROUNDDOWN(F16*0.75,0)</f>
        <v>0</v>
      </c>
      <c r="H16" s="93"/>
      <c r="I16" s="79"/>
      <c r="J16" s="83">
        <f>ROUNDDOWN(I16*0.75,0)</f>
        <v>0</v>
      </c>
      <c r="K16" s="70">
        <v>100000</v>
      </c>
      <c r="L16" s="94">
        <f>IF(J16&lt;K16,J16,K16)</f>
        <v>0</v>
      </c>
      <c r="M16" s="99">
        <f t="shared" ref="M16:M21" si="0">G16+H16*L16</f>
        <v>0</v>
      </c>
      <c r="N16" s="67" t="str">
        <f>IF(D16="","",IF(M16&gt;D16*E16,D16*E16,ROUNDDOWN(M16,-3)))</f>
        <v/>
      </c>
    </row>
    <row r="17" spans="1:14" ht="35" customHeight="1" x14ac:dyDescent="0.2">
      <c r="A17" s="126"/>
      <c r="B17" s="112"/>
      <c r="C17" s="85"/>
      <c r="D17" s="104" t="str">
        <f>IF(C17="","",VLOOKUP(C17,$B$30:$C$39,2,FALSE))</f>
        <v/>
      </c>
      <c r="E17" s="93">
        <v>1</v>
      </c>
      <c r="F17" s="79"/>
      <c r="G17" s="94">
        <f t="shared" ref="G17:G22" si="1">ROUNDDOWN(F17*0.75,0)</f>
        <v>0</v>
      </c>
      <c r="H17" s="93"/>
      <c r="I17" s="79"/>
      <c r="J17" s="83">
        <f t="shared" ref="J17:J21" si="2">ROUNDDOWN(I17*0.75,0)</f>
        <v>0</v>
      </c>
      <c r="K17" s="70">
        <v>100000</v>
      </c>
      <c r="L17" s="94">
        <f t="shared" ref="L17:L21" si="3">IF(J17&lt;K17,J17,K17)</f>
        <v>0</v>
      </c>
      <c r="M17" s="99">
        <f t="shared" si="0"/>
        <v>0</v>
      </c>
      <c r="N17" s="67" t="str">
        <f>IF(D17="","",IF(M17&gt;D17*E17,D17*E17,ROUNDDOWN(M17,-3)))</f>
        <v/>
      </c>
    </row>
    <row r="18" spans="1:14" ht="35" customHeight="1" x14ac:dyDescent="0.2">
      <c r="A18" s="126"/>
      <c r="B18" s="112"/>
      <c r="C18" s="85"/>
      <c r="D18" s="104" t="str">
        <f>IF(C18="","",VLOOKUP(C18,$B$30:$C$39,2,FALSE))</f>
        <v/>
      </c>
      <c r="E18" s="93">
        <v>1</v>
      </c>
      <c r="F18" s="79"/>
      <c r="G18" s="94">
        <f t="shared" si="1"/>
        <v>0</v>
      </c>
      <c r="H18" s="93"/>
      <c r="I18" s="79"/>
      <c r="J18" s="83">
        <f t="shared" si="2"/>
        <v>0</v>
      </c>
      <c r="K18" s="70">
        <v>100000</v>
      </c>
      <c r="L18" s="94">
        <f t="shared" si="3"/>
        <v>0</v>
      </c>
      <c r="M18" s="99">
        <f t="shared" si="0"/>
        <v>0</v>
      </c>
      <c r="N18" s="67" t="str">
        <f>IF(D18="","",IF(M18&gt;D18*E18,D18*E18,ROUNDDOWN(M18,-3)))</f>
        <v/>
      </c>
    </row>
    <row r="19" spans="1:14" ht="35" customHeight="1" x14ac:dyDescent="0.2">
      <c r="A19" s="126"/>
      <c r="B19" s="112"/>
      <c r="C19" s="85"/>
      <c r="D19" s="104" t="str">
        <f>IF(C19="","",VLOOKUP(C19,$B$30:$C$39,2,FALSE))</f>
        <v/>
      </c>
      <c r="E19" s="93">
        <v>1</v>
      </c>
      <c r="F19" s="79"/>
      <c r="G19" s="94">
        <f t="shared" si="1"/>
        <v>0</v>
      </c>
      <c r="H19" s="93"/>
      <c r="I19" s="79"/>
      <c r="J19" s="83">
        <f t="shared" si="2"/>
        <v>0</v>
      </c>
      <c r="K19" s="70">
        <v>100000</v>
      </c>
      <c r="L19" s="94">
        <f t="shared" si="3"/>
        <v>0</v>
      </c>
      <c r="M19" s="99">
        <f t="shared" si="0"/>
        <v>0</v>
      </c>
      <c r="N19" s="67" t="str">
        <f>IF(D19="","",IF(M19&gt;D19*E19,D19*E19,ROUNDDOWN(M19,-3)))</f>
        <v/>
      </c>
    </row>
    <row r="20" spans="1:14" ht="35" customHeight="1" x14ac:dyDescent="0.2">
      <c r="A20" s="126"/>
      <c r="B20" s="113"/>
      <c r="C20" s="85"/>
      <c r="D20" s="104" t="str">
        <f>IF(C20="","",VLOOKUP(C20,$B$30:$C$39,2,FALSE))</f>
        <v/>
      </c>
      <c r="E20" s="93">
        <v>1</v>
      </c>
      <c r="F20" s="79"/>
      <c r="G20" s="94">
        <f t="shared" si="1"/>
        <v>0</v>
      </c>
      <c r="H20" s="93"/>
      <c r="I20" s="79"/>
      <c r="J20" s="83">
        <f t="shared" si="2"/>
        <v>0</v>
      </c>
      <c r="K20" s="70">
        <v>100000</v>
      </c>
      <c r="L20" s="94">
        <f t="shared" si="3"/>
        <v>0</v>
      </c>
      <c r="M20" s="99">
        <f t="shared" si="0"/>
        <v>0</v>
      </c>
      <c r="N20" s="67" t="str">
        <f>IF(D20="","",IF(M20&gt;D20*E20,D20*E20,ROUNDDOWN(M20,-3)))</f>
        <v/>
      </c>
    </row>
    <row r="21" spans="1:14" ht="35" customHeight="1" x14ac:dyDescent="0.2">
      <c r="A21" s="66">
        <v>2</v>
      </c>
      <c r="B21" s="76" t="s">
        <v>3</v>
      </c>
      <c r="C21" s="65"/>
      <c r="D21" s="105">
        <v>10000000</v>
      </c>
      <c r="E21" s="95"/>
      <c r="F21" s="79"/>
      <c r="G21" s="94">
        <f t="shared" si="1"/>
        <v>0</v>
      </c>
      <c r="H21" s="93"/>
      <c r="I21" s="79"/>
      <c r="J21" s="83">
        <f t="shared" si="2"/>
        <v>0</v>
      </c>
      <c r="K21" s="70">
        <v>100000</v>
      </c>
      <c r="L21" s="94">
        <f t="shared" si="3"/>
        <v>0</v>
      </c>
      <c r="M21" s="99">
        <f t="shared" si="0"/>
        <v>0</v>
      </c>
      <c r="N21" s="67">
        <f>IF(D21="","",IF(M21&gt;D21,D21,ROUNDDOWN(M21,-3)))</f>
        <v>0</v>
      </c>
    </row>
    <row r="22" spans="1:14" ht="35" customHeight="1" x14ac:dyDescent="0.2">
      <c r="A22" s="66">
        <v>3</v>
      </c>
      <c r="B22" s="77" t="s">
        <v>117</v>
      </c>
      <c r="C22" s="65"/>
      <c r="D22" s="105">
        <v>450000</v>
      </c>
      <c r="E22" s="95"/>
      <c r="F22" s="79"/>
      <c r="G22" s="94">
        <f t="shared" si="1"/>
        <v>0</v>
      </c>
      <c r="H22" s="123"/>
      <c r="I22" s="124"/>
      <c r="J22" s="124"/>
      <c r="K22" s="124"/>
      <c r="L22" s="125"/>
      <c r="M22" s="99">
        <f>G22</f>
        <v>0</v>
      </c>
      <c r="N22" s="67">
        <f>IF(D22="","",IF(M22&gt;D22,D22,ROUNDDOWN(M22,-3)))</f>
        <v>0</v>
      </c>
    </row>
    <row r="23" spans="1:14" ht="35" customHeight="1" thickBot="1" x14ac:dyDescent="0.25">
      <c r="A23" s="109" t="s">
        <v>11</v>
      </c>
      <c r="B23" s="110"/>
      <c r="C23" s="65"/>
      <c r="D23" s="106"/>
      <c r="E23" s="96">
        <f t="shared" ref="E23:J23" si="4">SUM(E16:E22)</f>
        <v>5</v>
      </c>
      <c r="F23" s="97">
        <f t="shared" si="4"/>
        <v>0</v>
      </c>
      <c r="G23" s="98">
        <f t="shared" si="4"/>
        <v>0</v>
      </c>
      <c r="H23" s="96">
        <f t="shared" si="4"/>
        <v>0</v>
      </c>
      <c r="I23" s="97">
        <f t="shared" si="4"/>
        <v>0</v>
      </c>
      <c r="J23" s="101">
        <f t="shared" si="4"/>
        <v>0</v>
      </c>
      <c r="K23" s="102"/>
      <c r="L23" s="98">
        <f>SUM(L16:L22)</f>
        <v>0</v>
      </c>
      <c r="M23" s="100">
        <f>SUM(M16:M22)</f>
        <v>0</v>
      </c>
      <c r="N23" s="7">
        <f>SUM(N16:N22)</f>
        <v>0</v>
      </c>
    </row>
    <row r="24" spans="1:14" ht="12" customHeight="1" x14ac:dyDescent="0.2">
      <c r="A24" s="3" t="s">
        <v>134</v>
      </c>
      <c r="C24" s="3"/>
    </row>
    <row r="25" spans="1:14" ht="12" customHeight="1" x14ac:dyDescent="0.2">
      <c r="A25" s="3" t="s">
        <v>150</v>
      </c>
      <c r="C25" s="3"/>
    </row>
    <row r="26" spans="1:14" ht="12" customHeight="1" x14ac:dyDescent="0.2">
      <c r="A26" s="3" t="s">
        <v>151</v>
      </c>
      <c r="C26" s="3"/>
    </row>
    <row r="27" spans="1:14" ht="12" customHeight="1" x14ac:dyDescent="0.2">
      <c r="A27" s="3" t="s">
        <v>161</v>
      </c>
    </row>
    <row r="30" spans="1:14" x14ac:dyDescent="0.2">
      <c r="B30" s="69" t="s">
        <v>127</v>
      </c>
      <c r="C30" s="69">
        <v>1000000</v>
      </c>
    </row>
    <row r="31" spans="1:14" x14ac:dyDescent="0.2">
      <c r="B31" s="69" t="s">
        <v>128</v>
      </c>
      <c r="C31" s="69">
        <v>1500000</v>
      </c>
    </row>
    <row r="32" spans="1:14" x14ac:dyDescent="0.2">
      <c r="B32" s="69" t="s">
        <v>129</v>
      </c>
      <c r="C32" s="69">
        <v>2000000</v>
      </c>
    </row>
    <row r="33" spans="2:3" x14ac:dyDescent="0.2">
      <c r="B33" s="80" t="s">
        <v>157</v>
      </c>
      <c r="C33" s="69">
        <v>2500000</v>
      </c>
    </row>
    <row r="34" spans="2:3" x14ac:dyDescent="0.2">
      <c r="B34" s="80" t="s">
        <v>158</v>
      </c>
      <c r="C34" s="69">
        <v>2500000</v>
      </c>
    </row>
    <row r="35" spans="2:3" ht="21" x14ac:dyDescent="0.2">
      <c r="B35" s="80" t="s">
        <v>154</v>
      </c>
      <c r="C35" s="69">
        <v>1050000</v>
      </c>
    </row>
    <row r="36" spans="2:3" ht="21" x14ac:dyDescent="0.2">
      <c r="B36" s="80" t="s">
        <v>155</v>
      </c>
      <c r="C36" s="69">
        <v>1550000</v>
      </c>
    </row>
    <row r="37" spans="2:3" ht="21" x14ac:dyDescent="0.2">
      <c r="B37" s="80" t="s">
        <v>156</v>
      </c>
      <c r="C37" s="69">
        <v>2050000</v>
      </c>
    </row>
    <row r="38" spans="2:3" ht="21" x14ac:dyDescent="0.2">
      <c r="B38" s="80" t="s">
        <v>160</v>
      </c>
      <c r="C38" s="69">
        <v>2550000</v>
      </c>
    </row>
    <row r="39" spans="2:3" ht="21" x14ac:dyDescent="0.2">
      <c r="B39" s="80" t="s">
        <v>159</v>
      </c>
      <c r="C39" s="69">
        <v>2550000</v>
      </c>
    </row>
  </sheetData>
  <mergeCells count="25">
    <mergeCell ref="H22:L22"/>
    <mergeCell ref="A23:B23"/>
    <mergeCell ref="J10:J14"/>
    <mergeCell ref="K10:K14"/>
    <mergeCell ref="L10:L14"/>
    <mergeCell ref="M10:M14"/>
    <mergeCell ref="N10:N14"/>
    <mergeCell ref="A16:A20"/>
    <mergeCell ref="B16:B20"/>
    <mergeCell ref="E9:G9"/>
    <mergeCell ref="H9:L9"/>
    <mergeCell ref="A10:B15"/>
    <mergeCell ref="C10:C15"/>
    <mergeCell ref="D10:D14"/>
    <mergeCell ref="E10:E14"/>
    <mergeCell ref="F10:F14"/>
    <mergeCell ref="G10:G14"/>
    <mergeCell ref="H10:H14"/>
    <mergeCell ref="I10:I14"/>
    <mergeCell ref="A2:N2"/>
    <mergeCell ref="A3:N3"/>
    <mergeCell ref="A5:B5"/>
    <mergeCell ref="C5:G5"/>
    <mergeCell ref="A6:B6"/>
    <mergeCell ref="C6:G6"/>
  </mergeCells>
  <phoneticPr fontId="2"/>
  <dataValidations count="1">
    <dataValidation type="list" allowBlank="1" showInputMessage="1" showErrorMessage="1" sqref="C16:C20" xr:uid="{81680486-3905-414C-A3EB-726C497BD74E}">
      <formula1>$B$30:$B$39</formula1>
    </dataValidation>
  </dataValidations>
  <pageMargins left="0.7" right="0.7" top="0.75" bottom="0.75" header="0.3" footer="0.3"/>
  <pageSetup paperSize="9" scale="8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E7230-9938-49A6-873B-2B473E0891B2}">
  <dimension ref="A1:E24"/>
  <sheetViews>
    <sheetView workbookViewId="0">
      <selection activeCell="A2" sqref="A2:N2"/>
    </sheetView>
  </sheetViews>
  <sheetFormatPr defaultRowHeight="13" x14ac:dyDescent="0.2"/>
  <cols>
    <col min="1" max="1" width="20.6328125" customWidth="1"/>
    <col min="2" max="2" width="5.6328125" customWidth="1"/>
    <col min="3" max="3" width="40.6328125" customWidth="1"/>
    <col min="4" max="4" width="15.6328125" customWidth="1"/>
    <col min="5" max="5" width="6.6328125" customWidth="1"/>
  </cols>
  <sheetData>
    <row r="1" spans="1:5" x14ac:dyDescent="0.2">
      <c r="A1" t="s">
        <v>12</v>
      </c>
    </row>
    <row r="3" spans="1:5" ht="19" x14ac:dyDescent="0.2">
      <c r="A3" s="128" t="s">
        <v>18</v>
      </c>
      <c r="B3" s="159"/>
      <c r="C3" s="159"/>
      <c r="D3" s="159"/>
      <c r="E3" s="159"/>
    </row>
    <row r="5" spans="1:5" ht="30" customHeight="1" x14ac:dyDescent="0.2">
      <c r="A5" s="157" t="s">
        <v>13</v>
      </c>
      <c r="B5" s="43">
        <v>1</v>
      </c>
      <c r="C5" s="63" t="s">
        <v>95</v>
      </c>
      <c r="D5" s="158" t="s">
        <v>14</v>
      </c>
      <c r="E5" s="157" t="s">
        <v>15</v>
      </c>
    </row>
    <row r="6" spans="1:5" ht="20" customHeight="1" x14ac:dyDescent="0.2">
      <c r="A6" s="158"/>
      <c r="B6" s="44">
        <v>2</v>
      </c>
      <c r="C6" s="45" t="s">
        <v>96</v>
      </c>
      <c r="D6" s="158"/>
      <c r="E6" s="158"/>
    </row>
    <row r="7" spans="1:5" ht="20" customHeight="1" x14ac:dyDescent="0.2">
      <c r="A7" s="158"/>
      <c r="B7" s="10">
        <v>3</v>
      </c>
      <c r="C7" s="46" t="s">
        <v>94</v>
      </c>
      <c r="D7" s="158"/>
      <c r="E7" s="158"/>
    </row>
    <row r="8" spans="1:5" ht="40" customHeight="1" x14ac:dyDescent="0.2">
      <c r="A8" s="160"/>
      <c r="B8" s="14"/>
      <c r="C8" s="15"/>
      <c r="D8" s="55"/>
      <c r="E8" s="133"/>
    </row>
    <row r="9" spans="1:5" ht="40" customHeight="1" x14ac:dyDescent="0.2">
      <c r="A9" s="161"/>
      <c r="B9" s="17"/>
      <c r="C9" s="18"/>
      <c r="D9" s="56"/>
      <c r="E9" s="126"/>
    </row>
    <row r="10" spans="1:5" ht="40" customHeight="1" x14ac:dyDescent="0.2">
      <c r="A10" s="13" t="s">
        <v>16</v>
      </c>
      <c r="B10" s="9"/>
      <c r="C10" s="16"/>
      <c r="D10" s="57"/>
      <c r="E10" s="126"/>
    </row>
    <row r="11" spans="1:5" ht="40" customHeight="1" x14ac:dyDescent="0.2">
      <c r="A11" s="160"/>
      <c r="B11" s="14"/>
      <c r="C11" s="15"/>
      <c r="D11" s="55"/>
      <c r="E11" s="133"/>
    </row>
    <row r="12" spans="1:5" ht="40" customHeight="1" x14ac:dyDescent="0.2">
      <c r="A12" s="161"/>
      <c r="B12" s="17"/>
      <c r="C12" s="18"/>
      <c r="D12" s="56"/>
      <c r="E12" s="126"/>
    </row>
    <row r="13" spans="1:5" ht="40" customHeight="1" x14ac:dyDescent="0.2">
      <c r="A13" s="13" t="s">
        <v>16</v>
      </c>
      <c r="B13" s="9"/>
      <c r="C13" s="16"/>
      <c r="D13" s="57"/>
      <c r="E13" s="126"/>
    </row>
    <row r="14" spans="1:5" ht="40" customHeight="1" x14ac:dyDescent="0.2">
      <c r="A14" s="160"/>
      <c r="B14" s="14"/>
      <c r="C14" s="15"/>
      <c r="D14" s="55"/>
      <c r="E14" s="133"/>
    </row>
    <row r="15" spans="1:5" ht="40" customHeight="1" x14ac:dyDescent="0.2">
      <c r="A15" s="161"/>
      <c r="B15" s="17"/>
      <c r="C15" s="18"/>
      <c r="D15" s="56"/>
      <c r="E15" s="126"/>
    </row>
    <row r="16" spans="1:5" ht="40" customHeight="1" x14ac:dyDescent="0.2">
      <c r="A16" s="13" t="s">
        <v>16</v>
      </c>
      <c r="B16" s="9"/>
      <c r="C16" s="16"/>
      <c r="D16" s="57"/>
      <c r="E16" s="126"/>
    </row>
    <row r="17" spans="1:5" ht="40" customHeight="1" x14ac:dyDescent="0.2">
      <c r="A17" s="160"/>
      <c r="B17" s="14"/>
      <c r="C17" s="15"/>
      <c r="D17" s="55"/>
      <c r="E17" s="133"/>
    </row>
    <row r="18" spans="1:5" ht="40" customHeight="1" x14ac:dyDescent="0.2">
      <c r="A18" s="161"/>
      <c r="B18" s="17"/>
      <c r="C18" s="18"/>
      <c r="D18" s="56"/>
      <c r="E18" s="126"/>
    </row>
    <row r="19" spans="1:5" ht="40" customHeight="1" x14ac:dyDescent="0.2">
      <c r="A19" s="13" t="s">
        <v>16</v>
      </c>
      <c r="B19" s="9"/>
      <c r="C19" s="16"/>
      <c r="D19" s="57"/>
      <c r="E19" s="126"/>
    </row>
    <row r="20" spans="1:5" ht="40" customHeight="1" x14ac:dyDescent="0.2">
      <c r="A20" s="160"/>
      <c r="B20" s="14"/>
      <c r="C20" s="15"/>
      <c r="D20" s="55"/>
      <c r="E20" s="133"/>
    </row>
    <row r="21" spans="1:5" ht="40" customHeight="1" x14ac:dyDescent="0.2">
      <c r="A21" s="161"/>
      <c r="B21" s="17"/>
      <c r="C21" s="18"/>
      <c r="D21" s="56"/>
      <c r="E21" s="126"/>
    </row>
    <row r="22" spans="1:5" ht="40" customHeight="1" x14ac:dyDescent="0.2">
      <c r="A22" s="13" t="s">
        <v>16</v>
      </c>
      <c r="B22" s="9"/>
      <c r="C22" s="16"/>
      <c r="D22" s="57"/>
      <c r="E22" s="126"/>
    </row>
    <row r="23" spans="1:5" ht="30" customHeight="1" x14ac:dyDescent="0.2">
      <c r="A23" s="5" t="s">
        <v>11</v>
      </c>
      <c r="B23" s="19"/>
      <c r="C23" s="6"/>
      <c r="D23" s="54"/>
      <c r="E23" s="19"/>
    </row>
    <row r="24" spans="1:5" x14ac:dyDescent="0.2">
      <c r="A24" s="20" t="s">
        <v>17</v>
      </c>
    </row>
  </sheetData>
  <mergeCells count="14">
    <mergeCell ref="A11:A12"/>
    <mergeCell ref="A14:A15"/>
    <mergeCell ref="A17:A18"/>
    <mergeCell ref="A20:A21"/>
    <mergeCell ref="E17:E19"/>
    <mergeCell ref="E20:E22"/>
    <mergeCell ref="E11:E13"/>
    <mergeCell ref="E14:E16"/>
    <mergeCell ref="A5:A7"/>
    <mergeCell ref="D5:D7"/>
    <mergeCell ref="E5:E7"/>
    <mergeCell ref="A3:E3"/>
    <mergeCell ref="E8:E10"/>
    <mergeCell ref="A8:A9"/>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4A26A-9084-4A93-A9AF-56E5D2E989EF}">
  <dimension ref="A1:C23"/>
  <sheetViews>
    <sheetView workbookViewId="0">
      <selection activeCell="A2" sqref="A2:N2"/>
    </sheetView>
  </sheetViews>
  <sheetFormatPr defaultRowHeight="13" x14ac:dyDescent="0.2"/>
  <cols>
    <col min="1" max="1" width="30.6328125" customWidth="1"/>
    <col min="2" max="2" width="25.6328125" customWidth="1"/>
    <col min="3" max="3" width="30.6328125" customWidth="1"/>
  </cols>
  <sheetData>
    <row r="1" spans="1:3" x14ac:dyDescent="0.2">
      <c r="A1" t="s">
        <v>19</v>
      </c>
    </row>
    <row r="3" spans="1:3" ht="19" x14ac:dyDescent="0.2">
      <c r="A3" s="159" t="s">
        <v>20</v>
      </c>
      <c r="B3" s="159"/>
      <c r="C3" s="159"/>
    </row>
    <row r="5" spans="1:3" ht="14" x14ac:dyDescent="0.2">
      <c r="A5" s="11" t="s">
        <v>30</v>
      </c>
    </row>
    <row r="6" spans="1:3" ht="25" customHeight="1" x14ac:dyDescent="0.2">
      <c r="A6" s="21" t="s">
        <v>21</v>
      </c>
      <c r="B6" s="21" t="s">
        <v>26</v>
      </c>
      <c r="C6" s="21" t="s">
        <v>22</v>
      </c>
    </row>
    <row r="7" spans="1:3" ht="45" customHeight="1" x14ac:dyDescent="0.2">
      <c r="A7" s="15" t="s">
        <v>24</v>
      </c>
      <c r="B7" s="22"/>
      <c r="C7" s="15"/>
    </row>
    <row r="8" spans="1:3" ht="45" customHeight="1" x14ac:dyDescent="0.2">
      <c r="A8" s="18" t="s">
        <v>23</v>
      </c>
      <c r="B8" s="24"/>
      <c r="C8" s="18"/>
    </row>
    <row r="9" spans="1:3" ht="45" customHeight="1" x14ac:dyDescent="0.2">
      <c r="A9" s="16" t="s">
        <v>25</v>
      </c>
      <c r="B9" s="23"/>
      <c r="C9" s="16"/>
    </row>
    <row r="10" spans="1:3" ht="30" customHeight="1" x14ac:dyDescent="0.2">
      <c r="A10" s="5" t="s">
        <v>27</v>
      </c>
      <c r="B10" s="7">
        <f>SUM(B7:B9)</f>
        <v>0</v>
      </c>
      <c r="C10" s="8"/>
    </row>
    <row r="11" spans="1:3" x14ac:dyDescent="0.2">
      <c r="A11" s="2" t="s">
        <v>28</v>
      </c>
    </row>
    <row r="12" spans="1:3" x14ac:dyDescent="0.2">
      <c r="A12" s="2"/>
    </row>
    <row r="13" spans="1:3" x14ac:dyDescent="0.2">
      <c r="A13" s="2"/>
    </row>
    <row r="15" spans="1:3" ht="14" x14ac:dyDescent="0.2">
      <c r="A15" s="11" t="s">
        <v>31</v>
      </c>
    </row>
    <row r="16" spans="1:3" ht="25" customHeight="1" x14ac:dyDescent="0.2">
      <c r="A16" s="21" t="s">
        <v>21</v>
      </c>
      <c r="B16" s="21" t="s">
        <v>26</v>
      </c>
      <c r="C16" s="21" t="s">
        <v>22</v>
      </c>
    </row>
    <row r="17" spans="1:3" ht="90" customHeight="1" x14ac:dyDescent="0.2">
      <c r="A17" s="25" t="s">
        <v>33</v>
      </c>
      <c r="B17" s="22"/>
      <c r="C17" s="15"/>
    </row>
    <row r="18" spans="1:3" ht="90" customHeight="1" x14ac:dyDescent="0.2">
      <c r="A18" s="25" t="s">
        <v>32</v>
      </c>
      <c r="B18" s="24"/>
      <c r="C18" s="18"/>
    </row>
    <row r="19" spans="1:3" ht="90" customHeight="1" x14ac:dyDescent="0.2">
      <c r="A19" s="25" t="s">
        <v>78</v>
      </c>
      <c r="B19" s="24"/>
      <c r="C19" s="18"/>
    </row>
    <row r="20" spans="1:3" ht="90" customHeight="1" x14ac:dyDescent="0.2">
      <c r="A20" s="26" t="s">
        <v>34</v>
      </c>
      <c r="B20" s="23"/>
      <c r="C20" s="16"/>
    </row>
    <row r="21" spans="1:3" ht="30" customHeight="1" x14ac:dyDescent="0.2">
      <c r="A21" s="5" t="s">
        <v>27</v>
      </c>
      <c r="B21" s="7">
        <f>SUM(B17:B20)</f>
        <v>0</v>
      </c>
      <c r="C21" s="8"/>
    </row>
    <row r="22" spans="1:3" x14ac:dyDescent="0.2">
      <c r="A22" s="2" t="s">
        <v>29</v>
      </c>
    </row>
    <row r="23" spans="1:3" x14ac:dyDescent="0.2">
      <c r="A23" s="3" t="s">
        <v>35</v>
      </c>
    </row>
  </sheetData>
  <mergeCells count="1">
    <mergeCell ref="A3:C3"/>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16D67-2734-46DA-9B23-3659C364ED44}">
  <dimension ref="A1:B34"/>
  <sheetViews>
    <sheetView topLeftCell="A4" zoomScaleNormal="100" workbookViewId="0">
      <selection activeCell="A9" sqref="A9"/>
    </sheetView>
  </sheetViews>
  <sheetFormatPr defaultRowHeight="13" x14ac:dyDescent="0.2"/>
  <cols>
    <col min="1" max="1" width="75.6328125" customWidth="1"/>
    <col min="2" max="2" width="10.6328125" customWidth="1"/>
  </cols>
  <sheetData>
    <row r="1" spans="1:2" x14ac:dyDescent="0.2">
      <c r="A1" t="s">
        <v>83</v>
      </c>
    </row>
    <row r="3" spans="1:2" ht="14" x14ac:dyDescent="0.2">
      <c r="A3" s="11" t="s">
        <v>36</v>
      </c>
    </row>
    <row r="4" spans="1:2" ht="75" customHeight="1" x14ac:dyDescent="0.2">
      <c r="A4" s="30" t="s">
        <v>38</v>
      </c>
      <c r="B4" s="12"/>
    </row>
    <row r="5" spans="1:2" ht="75" customHeight="1" x14ac:dyDescent="0.2">
      <c r="A5" s="30" t="s">
        <v>39</v>
      </c>
      <c r="B5" s="37" t="s">
        <v>46</v>
      </c>
    </row>
    <row r="6" spans="1:2" ht="60" customHeight="1" x14ac:dyDescent="0.2">
      <c r="A6" s="30" t="s">
        <v>136</v>
      </c>
      <c r="B6" s="12"/>
    </row>
    <row r="7" spans="1:2" ht="90" customHeight="1" x14ac:dyDescent="0.2">
      <c r="A7" s="31" t="s">
        <v>97</v>
      </c>
      <c r="B7" s="28"/>
    </row>
    <row r="8" spans="1:2" ht="90" customHeight="1" x14ac:dyDescent="0.2">
      <c r="A8" s="30" t="s">
        <v>153</v>
      </c>
      <c r="B8" s="37" t="s">
        <v>45</v>
      </c>
    </row>
    <row r="9" spans="1:2" ht="30" customHeight="1" x14ac:dyDescent="0.2">
      <c r="A9" s="31" t="s">
        <v>40</v>
      </c>
      <c r="B9" s="28"/>
    </row>
    <row r="10" spans="1:2" ht="60" customHeight="1" x14ac:dyDescent="0.2">
      <c r="A10" s="31" t="s">
        <v>41</v>
      </c>
      <c r="B10" s="28"/>
    </row>
    <row r="11" spans="1:2" ht="90" customHeight="1" x14ac:dyDescent="0.2">
      <c r="A11" s="31" t="s">
        <v>85</v>
      </c>
      <c r="B11" s="37" t="s">
        <v>45</v>
      </c>
    </row>
    <row r="12" spans="1:2" ht="13" customHeight="1" x14ac:dyDescent="0.2">
      <c r="A12" s="29"/>
    </row>
    <row r="13" spans="1:2" ht="13" customHeight="1" x14ac:dyDescent="0.2">
      <c r="A13" s="29"/>
    </row>
    <row r="14" spans="1:2" ht="13" customHeight="1" x14ac:dyDescent="0.2">
      <c r="A14" s="36" t="s">
        <v>37</v>
      </c>
      <c r="B14" s="27"/>
    </row>
    <row r="15" spans="1:2" ht="60" customHeight="1" x14ac:dyDescent="0.2">
      <c r="A15" s="31" t="s">
        <v>99</v>
      </c>
      <c r="B15" s="28"/>
    </row>
    <row r="16" spans="1:2" ht="45" customHeight="1" x14ac:dyDescent="0.2">
      <c r="A16" s="31" t="s">
        <v>90</v>
      </c>
      <c r="B16" s="28"/>
    </row>
    <row r="17" spans="1:2" ht="13" customHeight="1" x14ac:dyDescent="0.2">
      <c r="A17" s="34"/>
      <c r="B17" s="35"/>
    </row>
    <row r="18" spans="1:2" ht="13" customHeight="1" x14ac:dyDescent="0.2">
      <c r="A18" s="33" t="s">
        <v>43</v>
      </c>
      <c r="B18" s="58"/>
    </row>
    <row r="19" spans="1:2" ht="75" customHeight="1" x14ac:dyDescent="0.2">
      <c r="A19" s="30" t="s">
        <v>91</v>
      </c>
      <c r="B19" s="12"/>
    </row>
    <row r="20" spans="1:2" ht="135" customHeight="1" x14ac:dyDescent="0.2">
      <c r="A20" s="30" t="s">
        <v>92</v>
      </c>
      <c r="B20" s="12"/>
    </row>
    <row r="21" spans="1:2" ht="45" customHeight="1" x14ac:dyDescent="0.2">
      <c r="A21" s="31" t="s">
        <v>98</v>
      </c>
      <c r="B21" s="28"/>
    </row>
    <row r="23" spans="1:2" x14ac:dyDescent="0.2">
      <c r="A23" s="29" t="s">
        <v>44</v>
      </c>
    </row>
    <row r="24" spans="1:2" ht="45" customHeight="1" x14ac:dyDescent="0.2">
      <c r="A24" s="12" t="s">
        <v>42</v>
      </c>
      <c r="B24" s="8"/>
    </row>
    <row r="27" spans="1:2" ht="14" x14ac:dyDescent="0.2">
      <c r="A27" s="36" t="s">
        <v>47</v>
      </c>
    </row>
    <row r="28" spans="1:2" x14ac:dyDescent="0.2">
      <c r="A28" t="s">
        <v>48</v>
      </c>
    </row>
    <row r="29" spans="1:2" ht="30" customHeight="1" x14ac:dyDescent="0.2">
      <c r="A29" s="8" t="s">
        <v>49</v>
      </c>
      <c r="B29" s="8"/>
    </row>
    <row r="30" spans="1:2" ht="30" customHeight="1" x14ac:dyDescent="0.2">
      <c r="A30" s="8" t="s">
        <v>50</v>
      </c>
      <c r="B30" s="8"/>
    </row>
    <row r="33" spans="1:2" ht="14" x14ac:dyDescent="0.2">
      <c r="A33" s="36" t="s">
        <v>51</v>
      </c>
    </row>
    <row r="34" spans="1:2" ht="60" customHeight="1" x14ac:dyDescent="0.2">
      <c r="A34" s="12" t="s">
        <v>87</v>
      </c>
      <c r="B34" s="38" t="s">
        <v>52</v>
      </c>
    </row>
  </sheetData>
  <phoneticPr fontId="2"/>
  <pageMargins left="0.7" right="0.7" top="0.75" bottom="0.75" header="0.3" footer="0.3"/>
  <pageSetup paperSize="9" scale="99" orientation="portrait" r:id="rId1"/>
  <rowBreaks count="1" manualBreakCount="1">
    <brk id="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247650</xdr:colOff>
                    <xdr:row>3</xdr:row>
                    <xdr:rowOff>342900</xdr:rowOff>
                  </from>
                  <to>
                    <xdr:col>1</xdr:col>
                    <xdr:colOff>457200</xdr:colOff>
                    <xdr:row>3</xdr:row>
                    <xdr:rowOff>590550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1</xdr:col>
                    <xdr:colOff>254000</xdr:colOff>
                    <xdr:row>4</xdr:row>
                    <xdr:rowOff>203200</xdr:rowOff>
                  </from>
                  <to>
                    <xdr:col>1</xdr:col>
                    <xdr:colOff>469900</xdr:colOff>
                    <xdr:row>4</xdr:row>
                    <xdr:rowOff>457200</xdr:rowOff>
                  </to>
                </anchor>
              </controlPr>
            </control>
          </mc:Choice>
        </mc:AlternateContent>
        <mc:AlternateContent xmlns:mc="http://schemas.openxmlformats.org/markup-compatibility/2006">
          <mc:Choice Requires="x14">
            <control shapeId="3078" r:id="rId6" name="Check Box 6">
              <controlPr defaultSize="0" autoFill="0" autoLine="0" autoPict="0">
                <anchor moveWithCells="1">
                  <from>
                    <xdr:col>1</xdr:col>
                    <xdr:colOff>260350</xdr:colOff>
                    <xdr:row>5</xdr:row>
                    <xdr:rowOff>260350</xdr:rowOff>
                  </from>
                  <to>
                    <xdr:col>1</xdr:col>
                    <xdr:colOff>463550</xdr:colOff>
                    <xdr:row>5</xdr:row>
                    <xdr:rowOff>508000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1</xdr:col>
                    <xdr:colOff>260350</xdr:colOff>
                    <xdr:row>6</xdr:row>
                    <xdr:rowOff>425450</xdr:rowOff>
                  </from>
                  <to>
                    <xdr:col>1</xdr:col>
                    <xdr:colOff>463550</xdr:colOff>
                    <xdr:row>6</xdr:row>
                    <xdr:rowOff>685800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1</xdr:col>
                    <xdr:colOff>260350</xdr:colOff>
                    <xdr:row>7</xdr:row>
                    <xdr:rowOff>234950</xdr:rowOff>
                  </from>
                  <to>
                    <xdr:col>1</xdr:col>
                    <xdr:colOff>463550</xdr:colOff>
                    <xdr:row>7</xdr:row>
                    <xdr:rowOff>495300</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1</xdr:col>
                    <xdr:colOff>260350</xdr:colOff>
                    <xdr:row>8</xdr:row>
                    <xdr:rowOff>57150</xdr:rowOff>
                  </from>
                  <to>
                    <xdr:col>1</xdr:col>
                    <xdr:colOff>463550</xdr:colOff>
                    <xdr:row>8</xdr:row>
                    <xdr:rowOff>304800</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1</xdr:col>
                    <xdr:colOff>254000</xdr:colOff>
                    <xdr:row>9</xdr:row>
                    <xdr:rowOff>247650</xdr:rowOff>
                  </from>
                  <to>
                    <xdr:col>1</xdr:col>
                    <xdr:colOff>469900</xdr:colOff>
                    <xdr:row>9</xdr:row>
                    <xdr:rowOff>495300</xdr:rowOff>
                  </to>
                </anchor>
              </controlPr>
            </control>
          </mc:Choice>
        </mc:AlternateContent>
        <mc:AlternateContent xmlns:mc="http://schemas.openxmlformats.org/markup-compatibility/2006">
          <mc:Choice Requires="x14">
            <control shapeId="3083" r:id="rId11" name="Check Box 11">
              <controlPr defaultSize="0" autoFill="0" autoLine="0" autoPict="0">
                <anchor moveWithCells="1">
                  <from>
                    <xdr:col>1</xdr:col>
                    <xdr:colOff>260350</xdr:colOff>
                    <xdr:row>10</xdr:row>
                    <xdr:rowOff>234950</xdr:rowOff>
                  </from>
                  <to>
                    <xdr:col>1</xdr:col>
                    <xdr:colOff>469900</xdr:colOff>
                    <xdr:row>10</xdr:row>
                    <xdr:rowOff>482600</xdr:rowOff>
                  </to>
                </anchor>
              </controlPr>
            </control>
          </mc:Choice>
        </mc:AlternateContent>
        <mc:AlternateContent xmlns:mc="http://schemas.openxmlformats.org/markup-compatibility/2006">
          <mc:Choice Requires="x14">
            <control shapeId="3084" r:id="rId12" name="Check Box 12">
              <controlPr defaultSize="0" autoFill="0" autoLine="0" autoPict="0">
                <anchor moveWithCells="1">
                  <from>
                    <xdr:col>1</xdr:col>
                    <xdr:colOff>260350</xdr:colOff>
                    <xdr:row>14</xdr:row>
                    <xdr:rowOff>266700</xdr:rowOff>
                  </from>
                  <to>
                    <xdr:col>1</xdr:col>
                    <xdr:colOff>463550</xdr:colOff>
                    <xdr:row>14</xdr:row>
                    <xdr:rowOff>514350</xdr:rowOff>
                  </to>
                </anchor>
              </controlPr>
            </control>
          </mc:Choice>
        </mc:AlternateContent>
        <mc:AlternateContent xmlns:mc="http://schemas.openxmlformats.org/markup-compatibility/2006">
          <mc:Choice Requires="x14">
            <control shapeId="3085" r:id="rId13" name="Check Box 13">
              <controlPr defaultSize="0" autoFill="0" autoLine="0" autoPict="0">
                <anchor moveWithCells="1">
                  <from>
                    <xdr:col>1</xdr:col>
                    <xdr:colOff>254000</xdr:colOff>
                    <xdr:row>15</xdr:row>
                    <xdr:rowOff>152400</xdr:rowOff>
                  </from>
                  <to>
                    <xdr:col>1</xdr:col>
                    <xdr:colOff>469900</xdr:colOff>
                    <xdr:row>15</xdr:row>
                    <xdr:rowOff>412750</xdr:rowOff>
                  </to>
                </anchor>
              </controlPr>
            </control>
          </mc:Choice>
        </mc:AlternateContent>
        <mc:AlternateContent xmlns:mc="http://schemas.openxmlformats.org/markup-compatibility/2006">
          <mc:Choice Requires="x14">
            <control shapeId="3086" r:id="rId14" name="Check Box 14">
              <controlPr defaultSize="0" autoFill="0" autoLine="0" autoPict="0">
                <anchor moveWithCells="1">
                  <from>
                    <xdr:col>1</xdr:col>
                    <xdr:colOff>260350</xdr:colOff>
                    <xdr:row>18</xdr:row>
                    <xdr:rowOff>336550</xdr:rowOff>
                  </from>
                  <to>
                    <xdr:col>1</xdr:col>
                    <xdr:colOff>469900</xdr:colOff>
                    <xdr:row>18</xdr:row>
                    <xdr:rowOff>577850</xdr:rowOff>
                  </to>
                </anchor>
              </controlPr>
            </control>
          </mc:Choice>
        </mc:AlternateContent>
        <mc:AlternateContent xmlns:mc="http://schemas.openxmlformats.org/markup-compatibility/2006">
          <mc:Choice Requires="x14">
            <control shapeId="3087" r:id="rId15" name="Check Box 15">
              <controlPr defaultSize="0" autoFill="0" autoLine="0" autoPict="0">
                <anchor moveWithCells="1">
                  <from>
                    <xdr:col>1</xdr:col>
                    <xdr:colOff>254000</xdr:colOff>
                    <xdr:row>19</xdr:row>
                    <xdr:rowOff>736600</xdr:rowOff>
                  </from>
                  <to>
                    <xdr:col>1</xdr:col>
                    <xdr:colOff>469900</xdr:colOff>
                    <xdr:row>19</xdr:row>
                    <xdr:rowOff>977900</xdr:rowOff>
                  </to>
                </anchor>
              </controlPr>
            </control>
          </mc:Choice>
        </mc:AlternateContent>
        <mc:AlternateContent xmlns:mc="http://schemas.openxmlformats.org/markup-compatibility/2006">
          <mc:Choice Requires="x14">
            <control shapeId="3088" r:id="rId16" name="Check Box 16">
              <controlPr defaultSize="0" autoFill="0" autoLine="0" autoPict="0">
                <anchor moveWithCells="1">
                  <from>
                    <xdr:col>1</xdr:col>
                    <xdr:colOff>260350</xdr:colOff>
                    <xdr:row>23</xdr:row>
                    <xdr:rowOff>158750</xdr:rowOff>
                  </from>
                  <to>
                    <xdr:col>1</xdr:col>
                    <xdr:colOff>469900</xdr:colOff>
                    <xdr:row>23</xdr:row>
                    <xdr:rowOff>412750</xdr:rowOff>
                  </to>
                </anchor>
              </controlPr>
            </control>
          </mc:Choice>
        </mc:AlternateContent>
        <mc:AlternateContent xmlns:mc="http://schemas.openxmlformats.org/markup-compatibility/2006">
          <mc:Choice Requires="x14">
            <control shapeId="3089" r:id="rId17" name="Check Box 17">
              <controlPr defaultSize="0" autoFill="0" autoLine="0" autoPict="0">
                <anchor moveWithCells="1">
                  <from>
                    <xdr:col>1</xdr:col>
                    <xdr:colOff>254000</xdr:colOff>
                    <xdr:row>28</xdr:row>
                    <xdr:rowOff>76200</xdr:rowOff>
                  </from>
                  <to>
                    <xdr:col>1</xdr:col>
                    <xdr:colOff>469900</xdr:colOff>
                    <xdr:row>28</xdr:row>
                    <xdr:rowOff>323850</xdr:rowOff>
                  </to>
                </anchor>
              </controlPr>
            </control>
          </mc:Choice>
        </mc:AlternateContent>
        <mc:AlternateContent xmlns:mc="http://schemas.openxmlformats.org/markup-compatibility/2006">
          <mc:Choice Requires="x14">
            <control shapeId="3090" r:id="rId18" name="Check Box 18">
              <controlPr defaultSize="0" autoFill="0" autoLine="0" autoPict="0">
                <anchor moveWithCells="1">
                  <from>
                    <xdr:col>1</xdr:col>
                    <xdr:colOff>260350</xdr:colOff>
                    <xdr:row>29</xdr:row>
                    <xdr:rowOff>76200</xdr:rowOff>
                  </from>
                  <to>
                    <xdr:col>1</xdr:col>
                    <xdr:colOff>463550</xdr:colOff>
                    <xdr:row>29</xdr:row>
                    <xdr:rowOff>323850</xdr:rowOff>
                  </to>
                </anchor>
              </controlPr>
            </control>
          </mc:Choice>
        </mc:AlternateContent>
        <mc:AlternateContent xmlns:mc="http://schemas.openxmlformats.org/markup-compatibility/2006">
          <mc:Choice Requires="x14">
            <control shapeId="3091" r:id="rId19" name="Check Box 19">
              <controlPr defaultSize="0" autoFill="0" autoLine="0" autoPict="0">
                <anchor moveWithCells="1">
                  <from>
                    <xdr:col>1</xdr:col>
                    <xdr:colOff>260350</xdr:colOff>
                    <xdr:row>33</xdr:row>
                    <xdr:rowOff>101600</xdr:rowOff>
                  </from>
                  <to>
                    <xdr:col>1</xdr:col>
                    <xdr:colOff>469900</xdr:colOff>
                    <xdr:row>33</xdr:row>
                    <xdr:rowOff>349250</xdr:rowOff>
                  </to>
                </anchor>
              </controlPr>
            </control>
          </mc:Choice>
        </mc:AlternateContent>
        <mc:AlternateContent xmlns:mc="http://schemas.openxmlformats.org/markup-compatibility/2006">
          <mc:Choice Requires="x14">
            <control shapeId="3092" r:id="rId20" name="Check Box 20">
              <controlPr defaultSize="0" autoFill="0" autoLine="0" autoPict="0">
                <anchor moveWithCells="1">
                  <from>
                    <xdr:col>1</xdr:col>
                    <xdr:colOff>260350</xdr:colOff>
                    <xdr:row>20</xdr:row>
                    <xdr:rowOff>158750</xdr:rowOff>
                  </from>
                  <to>
                    <xdr:col>1</xdr:col>
                    <xdr:colOff>463550</xdr:colOff>
                    <xdr:row>20</xdr:row>
                    <xdr:rowOff>406400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D0C25-98D8-4605-9294-9B0DC0DDE08F}">
  <dimension ref="A1:P35"/>
  <sheetViews>
    <sheetView view="pageBreakPreview" zoomScaleNormal="100" zoomScaleSheetLayoutView="100" workbookViewId="0">
      <selection activeCell="R19" sqref="R19"/>
    </sheetView>
  </sheetViews>
  <sheetFormatPr defaultRowHeight="13" x14ac:dyDescent="0.2"/>
  <cols>
    <col min="1" max="1" width="2.6328125" customWidth="1"/>
    <col min="2" max="2" width="13.6328125" customWidth="1"/>
    <col min="3" max="3" width="12.6328125" customWidth="1"/>
    <col min="4" max="4" width="11.6328125" customWidth="1"/>
    <col min="5" max="5" width="5.6328125" customWidth="1"/>
    <col min="6" max="7" width="11.6328125" customWidth="1"/>
    <col min="8" max="8" width="5.6328125" customWidth="1"/>
    <col min="9" max="13" width="11.6328125" customWidth="1"/>
    <col min="14" max="14" width="13.6328125" customWidth="1"/>
    <col min="15" max="15" width="11.6328125" customWidth="1"/>
  </cols>
  <sheetData>
    <row r="1" spans="1:16" x14ac:dyDescent="0.2">
      <c r="A1" t="s">
        <v>132</v>
      </c>
    </row>
    <row r="2" spans="1:16" ht="19" x14ac:dyDescent="0.2">
      <c r="A2" s="128" t="s">
        <v>130</v>
      </c>
      <c r="B2" s="128"/>
      <c r="C2" s="128"/>
      <c r="D2" s="128"/>
      <c r="E2" s="128"/>
      <c r="F2" s="128"/>
      <c r="G2" s="128"/>
      <c r="H2" s="128"/>
      <c r="I2" s="128"/>
      <c r="J2" s="128"/>
      <c r="K2" s="128"/>
      <c r="L2" s="128"/>
      <c r="M2" s="128"/>
      <c r="N2" s="128"/>
      <c r="O2" s="1"/>
      <c r="P2" s="1"/>
    </row>
    <row r="3" spans="1:16" ht="19" x14ac:dyDescent="0.2">
      <c r="A3" s="128" t="s">
        <v>138</v>
      </c>
      <c r="B3" s="128"/>
      <c r="C3" s="128"/>
      <c r="D3" s="128"/>
      <c r="E3" s="128"/>
      <c r="F3" s="128"/>
      <c r="G3" s="128"/>
      <c r="H3" s="128"/>
      <c r="I3" s="128"/>
      <c r="J3" s="128"/>
      <c r="K3" s="128"/>
      <c r="L3" s="128"/>
      <c r="M3" s="128"/>
      <c r="N3" s="128"/>
      <c r="O3" s="71"/>
      <c r="P3" s="71"/>
    </row>
    <row r="4" spans="1:16" ht="15" customHeight="1" x14ac:dyDescent="0.2">
      <c r="B4" s="82"/>
      <c r="C4" s="82"/>
      <c r="D4" s="82"/>
      <c r="E4" s="82"/>
      <c r="F4" s="82"/>
      <c r="G4" s="82"/>
      <c r="H4" s="82"/>
      <c r="I4" s="82"/>
      <c r="J4" s="82"/>
      <c r="K4" s="82"/>
      <c r="L4" s="82"/>
      <c r="M4" s="82"/>
      <c r="N4" s="82"/>
      <c r="O4" s="1"/>
      <c r="P4" s="1"/>
    </row>
    <row r="5" spans="1:16" ht="20" customHeight="1" x14ac:dyDescent="0.2">
      <c r="A5" s="144" t="s">
        <v>102</v>
      </c>
      <c r="B5" s="145"/>
      <c r="C5" s="138"/>
      <c r="D5" s="139"/>
      <c r="E5" s="139"/>
      <c r="F5" s="139"/>
      <c r="G5" s="140"/>
      <c r="H5" s="82"/>
      <c r="I5" s="82"/>
      <c r="J5" s="82"/>
      <c r="K5" s="82"/>
      <c r="L5" s="82"/>
      <c r="M5" s="82"/>
      <c r="N5" s="82"/>
      <c r="O5" s="1"/>
      <c r="P5" s="1"/>
    </row>
    <row r="6" spans="1:16" ht="20" customHeight="1" x14ac:dyDescent="0.2">
      <c r="A6" s="146" t="s">
        <v>103</v>
      </c>
      <c r="B6" s="147"/>
      <c r="C6" s="141"/>
      <c r="D6" s="142"/>
      <c r="E6" s="142"/>
      <c r="F6" s="142"/>
      <c r="G6" s="143"/>
      <c r="H6" s="82"/>
      <c r="I6" s="82"/>
      <c r="J6" s="82"/>
      <c r="K6" s="82"/>
      <c r="L6" s="82"/>
      <c r="M6" s="82"/>
      <c r="N6" s="82"/>
      <c r="O6" s="1"/>
      <c r="P6" s="1"/>
    </row>
    <row r="7" spans="1:16" ht="15" customHeight="1" x14ac:dyDescent="0.2">
      <c r="B7" s="68"/>
      <c r="C7" s="82"/>
      <c r="D7" s="82"/>
      <c r="E7" s="82"/>
      <c r="F7" s="82"/>
      <c r="G7" s="82"/>
      <c r="H7" s="82"/>
      <c r="I7" s="73"/>
      <c r="J7" s="73"/>
      <c r="K7" s="73"/>
      <c r="L7" s="73"/>
      <c r="M7" s="82"/>
      <c r="N7" s="82"/>
      <c r="O7" s="1"/>
      <c r="P7" s="1"/>
    </row>
    <row r="8" spans="1:16" ht="15" customHeight="1" thickBot="1" x14ac:dyDescent="0.25">
      <c r="B8" s="68"/>
      <c r="C8" s="82"/>
      <c r="D8" s="82"/>
      <c r="E8" s="82"/>
      <c r="F8" s="82"/>
      <c r="G8" s="82"/>
      <c r="H8" s="82"/>
      <c r="I8" s="73"/>
      <c r="J8" s="73"/>
      <c r="K8" s="73"/>
      <c r="L8" s="73"/>
      <c r="M8" s="82"/>
      <c r="N8" s="82"/>
      <c r="O8" s="1"/>
      <c r="P8" s="1"/>
    </row>
    <row r="9" spans="1:16" ht="20" customHeight="1" x14ac:dyDescent="0.2">
      <c r="C9" s="72"/>
      <c r="D9" s="72"/>
      <c r="E9" s="154" t="s">
        <v>112</v>
      </c>
      <c r="F9" s="155"/>
      <c r="G9" s="156"/>
      <c r="H9" s="130" t="s">
        <v>120</v>
      </c>
      <c r="I9" s="131"/>
      <c r="J9" s="131"/>
      <c r="K9" s="131"/>
      <c r="L9" s="132"/>
      <c r="M9" s="75"/>
    </row>
    <row r="10" spans="1:16" ht="12" customHeight="1" x14ac:dyDescent="0.2">
      <c r="A10" s="148" t="s">
        <v>123</v>
      </c>
      <c r="B10" s="149"/>
      <c r="C10" s="117" t="s">
        <v>118</v>
      </c>
      <c r="D10" s="114" t="s">
        <v>122</v>
      </c>
      <c r="E10" s="134" t="s">
        <v>5</v>
      </c>
      <c r="F10" s="117" t="s">
        <v>121</v>
      </c>
      <c r="G10" s="120" t="s">
        <v>124</v>
      </c>
      <c r="H10" s="134" t="s">
        <v>5</v>
      </c>
      <c r="I10" s="133" t="s">
        <v>125</v>
      </c>
      <c r="J10" s="133" t="s">
        <v>140</v>
      </c>
      <c r="K10" s="133" t="s">
        <v>126</v>
      </c>
      <c r="L10" s="127" t="s">
        <v>141</v>
      </c>
      <c r="M10" s="107" t="s">
        <v>142</v>
      </c>
      <c r="N10" s="133" t="s">
        <v>143</v>
      </c>
      <c r="O10" s="133" t="s">
        <v>131</v>
      </c>
    </row>
    <row r="11" spans="1:16" ht="12" customHeight="1" x14ac:dyDescent="0.2">
      <c r="A11" s="150"/>
      <c r="B11" s="151"/>
      <c r="C11" s="118"/>
      <c r="D11" s="115"/>
      <c r="E11" s="135"/>
      <c r="F11" s="118"/>
      <c r="G11" s="121"/>
      <c r="H11" s="135"/>
      <c r="I11" s="126"/>
      <c r="J11" s="126"/>
      <c r="K11" s="133"/>
      <c r="L11" s="127"/>
      <c r="M11" s="108"/>
      <c r="N11" s="133"/>
      <c r="O11" s="133"/>
    </row>
    <row r="12" spans="1:16" ht="12" customHeight="1" x14ac:dyDescent="0.2">
      <c r="A12" s="150"/>
      <c r="B12" s="151"/>
      <c r="C12" s="118"/>
      <c r="D12" s="115"/>
      <c r="E12" s="135"/>
      <c r="F12" s="118"/>
      <c r="G12" s="121"/>
      <c r="H12" s="135"/>
      <c r="I12" s="126"/>
      <c r="J12" s="126"/>
      <c r="K12" s="133"/>
      <c r="L12" s="127"/>
      <c r="M12" s="108"/>
      <c r="N12" s="133"/>
      <c r="O12" s="133"/>
    </row>
    <row r="13" spans="1:16" ht="12" customHeight="1" x14ac:dyDescent="0.2">
      <c r="A13" s="150"/>
      <c r="B13" s="151"/>
      <c r="C13" s="118"/>
      <c r="D13" s="115"/>
      <c r="E13" s="135"/>
      <c r="F13" s="118"/>
      <c r="G13" s="121"/>
      <c r="H13" s="135"/>
      <c r="I13" s="126"/>
      <c r="J13" s="126"/>
      <c r="K13" s="133"/>
      <c r="L13" s="127"/>
      <c r="M13" s="108"/>
      <c r="N13" s="133"/>
      <c r="O13" s="133"/>
    </row>
    <row r="14" spans="1:16" ht="12" customHeight="1" x14ac:dyDescent="0.2">
      <c r="A14" s="150"/>
      <c r="B14" s="151"/>
      <c r="C14" s="118"/>
      <c r="D14" s="116"/>
      <c r="E14" s="136"/>
      <c r="F14" s="119"/>
      <c r="G14" s="122"/>
      <c r="H14" s="136"/>
      <c r="I14" s="137"/>
      <c r="J14" s="137"/>
      <c r="K14" s="117"/>
      <c r="L14" s="120"/>
      <c r="M14" s="108"/>
      <c r="N14" s="117"/>
      <c r="O14" s="117"/>
    </row>
    <row r="15" spans="1:16" ht="13" customHeight="1" x14ac:dyDescent="0.2">
      <c r="A15" s="152"/>
      <c r="B15" s="153"/>
      <c r="C15" s="129"/>
      <c r="D15" s="86" t="s">
        <v>4</v>
      </c>
      <c r="E15" s="91" t="s">
        <v>7</v>
      </c>
      <c r="F15" s="74" t="s">
        <v>8</v>
      </c>
      <c r="G15" s="92" t="s">
        <v>9</v>
      </c>
      <c r="H15" s="91" t="s">
        <v>139</v>
      </c>
      <c r="I15" s="74" t="s">
        <v>10</v>
      </c>
      <c r="J15" s="74" t="s">
        <v>53</v>
      </c>
      <c r="K15" s="74" t="s">
        <v>79</v>
      </c>
      <c r="L15" s="92" t="s">
        <v>113</v>
      </c>
      <c r="M15" s="90" t="s">
        <v>114</v>
      </c>
      <c r="N15" s="74" t="s">
        <v>115</v>
      </c>
      <c r="O15" s="74" t="s">
        <v>116</v>
      </c>
    </row>
    <row r="16" spans="1:16" ht="35" customHeight="1" x14ac:dyDescent="0.2">
      <c r="A16" s="126">
        <v>1</v>
      </c>
      <c r="B16" s="111" t="s">
        <v>2</v>
      </c>
      <c r="C16" s="78"/>
      <c r="D16" s="87" t="str">
        <f>IF(C16="","",VLOOKUP(C16,$B$28:$C$35,2,FALSE))</f>
        <v/>
      </c>
      <c r="E16" s="93"/>
      <c r="F16" s="79"/>
      <c r="G16" s="94">
        <f>ROUNDDOWN(F16*0.75,0)</f>
        <v>0</v>
      </c>
      <c r="H16" s="93"/>
      <c r="I16" s="79"/>
      <c r="J16" s="83">
        <f>ROUNDDOWN(I16*0.75,0)</f>
        <v>0</v>
      </c>
      <c r="K16" s="70">
        <v>100000</v>
      </c>
      <c r="L16" s="94">
        <f>IF(J16&lt;K16,J16,K16)</f>
        <v>0</v>
      </c>
      <c r="M16" s="99">
        <f t="shared" ref="M16:M21" si="0">G16+H16*L16</f>
        <v>0</v>
      </c>
      <c r="N16" s="83" t="str">
        <f>IF(D16="","",IF(M16&gt;D16*E16,D16*E16,ROUNDDOWN(M16,-3)))</f>
        <v/>
      </c>
      <c r="O16" s="79"/>
    </row>
    <row r="17" spans="1:15" ht="35" customHeight="1" x14ac:dyDescent="0.2">
      <c r="A17" s="126"/>
      <c r="B17" s="112"/>
      <c r="C17" s="78"/>
      <c r="D17" s="87" t="str">
        <f>IF(C17="","",VLOOKUP(C17,$B$28:$C$35,2,FALSE))</f>
        <v/>
      </c>
      <c r="E17" s="93"/>
      <c r="F17" s="79"/>
      <c r="G17" s="94">
        <f t="shared" ref="G17:G22" si="1">ROUNDDOWN(F17*0.75,0)</f>
        <v>0</v>
      </c>
      <c r="H17" s="93"/>
      <c r="I17" s="79"/>
      <c r="J17" s="83">
        <f t="shared" ref="J17:J21" si="2">ROUNDDOWN(I17*0.75,0)</f>
        <v>0</v>
      </c>
      <c r="K17" s="70">
        <v>100000</v>
      </c>
      <c r="L17" s="94">
        <f t="shared" ref="L17:L21" si="3">IF(J17&lt;K17,J17,K17)</f>
        <v>0</v>
      </c>
      <c r="M17" s="99">
        <f t="shared" si="0"/>
        <v>0</v>
      </c>
      <c r="N17" s="83" t="str">
        <f>IF(D17="","",IF(M17&gt;D17*E17,D17*E17,ROUNDDOWN(M17,-3)))</f>
        <v/>
      </c>
      <c r="O17" s="79"/>
    </row>
    <row r="18" spans="1:15" ht="35" customHeight="1" x14ac:dyDescent="0.2">
      <c r="A18" s="126"/>
      <c r="B18" s="112"/>
      <c r="C18" s="78"/>
      <c r="D18" s="87" t="str">
        <f>IF(C18="","",VLOOKUP(C18,$B$28:$C$35,2,FALSE))</f>
        <v/>
      </c>
      <c r="E18" s="93"/>
      <c r="F18" s="79"/>
      <c r="G18" s="94">
        <f t="shared" si="1"/>
        <v>0</v>
      </c>
      <c r="H18" s="93"/>
      <c r="I18" s="79"/>
      <c r="J18" s="83">
        <f t="shared" si="2"/>
        <v>0</v>
      </c>
      <c r="K18" s="70">
        <v>100000</v>
      </c>
      <c r="L18" s="94">
        <f t="shared" si="3"/>
        <v>0</v>
      </c>
      <c r="M18" s="99">
        <f t="shared" si="0"/>
        <v>0</v>
      </c>
      <c r="N18" s="83" t="str">
        <f>IF(D18="","",IF(M18&gt;D18*E18,D18*E18,ROUNDDOWN(M18,-3)))</f>
        <v/>
      </c>
      <c r="O18" s="79"/>
    </row>
    <row r="19" spans="1:15" ht="35" customHeight="1" x14ac:dyDescent="0.2">
      <c r="A19" s="126"/>
      <c r="B19" s="112"/>
      <c r="C19" s="78"/>
      <c r="D19" s="87" t="str">
        <f>IF(C19="","",VLOOKUP(C19,$B$28:$C$35,2,FALSE))</f>
        <v/>
      </c>
      <c r="E19" s="93"/>
      <c r="F19" s="79"/>
      <c r="G19" s="94">
        <f t="shared" si="1"/>
        <v>0</v>
      </c>
      <c r="H19" s="93"/>
      <c r="I19" s="79"/>
      <c r="J19" s="83">
        <f t="shared" si="2"/>
        <v>0</v>
      </c>
      <c r="K19" s="70">
        <v>100000</v>
      </c>
      <c r="L19" s="94">
        <f t="shared" si="3"/>
        <v>0</v>
      </c>
      <c r="M19" s="99">
        <f t="shared" si="0"/>
        <v>0</v>
      </c>
      <c r="N19" s="83" t="str">
        <f>IF(D19="","",IF(M19&gt;D19*E19,D19*E19,ROUNDDOWN(M19,-3)))</f>
        <v/>
      </c>
      <c r="O19" s="79"/>
    </row>
    <row r="20" spans="1:15" ht="35" customHeight="1" x14ac:dyDescent="0.2">
      <c r="A20" s="126"/>
      <c r="B20" s="113"/>
      <c r="C20" s="78"/>
      <c r="D20" s="87" t="str">
        <f>IF(C20="","",VLOOKUP(C20,$B$28:$C$35,2,FALSE))</f>
        <v/>
      </c>
      <c r="E20" s="93"/>
      <c r="F20" s="79"/>
      <c r="G20" s="94">
        <f t="shared" si="1"/>
        <v>0</v>
      </c>
      <c r="H20" s="93"/>
      <c r="I20" s="79"/>
      <c r="J20" s="83">
        <f t="shared" si="2"/>
        <v>0</v>
      </c>
      <c r="K20" s="70">
        <v>100000</v>
      </c>
      <c r="L20" s="94">
        <f t="shared" si="3"/>
        <v>0</v>
      </c>
      <c r="M20" s="99">
        <f t="shared" si="0"/>
        <v>0</v>
      </c>
      <c r="N20" s="83" t="str">
        <f>IF(D20="","",IF(M20&gt;D20*E20,D20*E20,ROUNDDOWN(M20,-3)))</f>
        <v/>
      </c>
      <c r="O20" s="79"/>
    </row>
    <row r="21" spans="1:15" ht="35" customHeight="1" x14ac:dyDescent="0.2">
      <c r="A21" s="81">
        <v>2</v>
      </c>
      <c r="B21" s="76" t="s">
        <v>3</v>
      </c>
      <c r="C21" s="84"/>
      <c r="D21" s="88">
        <v>10000000</v>
      </c>
      <c r="E21" s="95"/>
      <c r="F21" s="79"/>
      <c r="G21" s="94">
        <f t="shared" si="1"/>
        <v>0</v>
      </c>
      <c r="H21" s="93"/>
      <c r="I21" s="79"/>
      <c r="J21" s="83">
        <f t="shared" si="2"/>
        <v>0</v>
      </c>
      <c r="K21" s="70">
        <v>100000</v>
      </c>
      <c r="L21" s="94">
        <f t="shared" si="3"/>
        <v>0</v>
      </c>
      <c r="M21" s="99">
        <f t="shared" si="0"/>
        <v>0</v>
      </c>
      <c r="N21" s="83">
        <f>IF(D21="","",IF(M21&gt;D21,D21,ROUNDDOWN(M21,-3)))</f>
        <v>0</v>
      </c>
      <c r="O21" s="79"/>
    </row>
    <row r="22" spans="1:15" ht="35" customHeight="1" x14ac:dyDescent="0.2">
      <c r="A22" s="81">
        <v>3</v>
      </c>
      <c r="B22" s="77" t="s">
        <v>117</v>
      </c>
      <c r="C22" s="84"/>
      <c r="D22" s="88">
        <v>450000</v>
      </c>
      <c r="E22" s="95"/>
      <c r="F22" s="79"/>
      <c r="G22" s="94">
        <f t="shared" si="1"/>
        <v>0</v>
      </c>
      <c r="H22" s="123"/>
      <c r="I22" s="124"/>
      <c r="J22" s="124"/>
      <c r="K22" s="124"/>
      <c r="L22" s="125"/>
      <c r="M22" s="99">
        <f>G22</f>
        <v>0</v>
      </c>
      <c r="N22" s="83">
        <f>IF(D22="","",IF(M22&gt;D22,D22,ROUNDDOWN(M22,-3)))</f>
        <v>0</v>
      </c>
      <c r="O22" s="79"/>
    </row>
    <row r="23" spans="1:15" ht="35" customHeight="1" thickBot="1" x14ac:dyDescent="0.25">
      <c r="A23" s="109" t="s">
        <v>11</v>
      </c>
      <c r="B23" s="110"/>
      <c r="C23" s="84"/>
      <c r="D23" s="89"/>
      <c r="E23" s="96">
        <f t="shared" ref="E23:J23" si="4">SUM(E16:E22)</f>
        <v>0</v>
      </c>
      <c r="F23" s="97">
        <f t="shared" si="4"/>
        <v>0</v>
      </c>
      <c r="G23" s="98">
        <f t="shared" si="4"/>
        <v>0</v>
      </c>
      <c r="H23" s="96">
        <f t="shared" si="4"/>
        <v>0</v>
      </c>
      <c r="I23" s="97">
        <f t="shared" si="4"/>
        <v>0</v>
      </c>
      <c r="J23" s="101">
        <f t="shared" si="4"/>
        <v>0</v>
      </c>
      <c r="K23" s="102"/>
      <c r="L23" s="98">
        <f>SUM(L16:L22)</f>
        <v>0</v>
      </c>
      <c r="M23" s="100">
        <f>SUM(M16:M22)</f>
        <v>0</v>
      </c>
      <c r="N23" s="7">
        <f>SUM(N16:N22)</f>
        <v>0</v>
      </c>
      <c r="O23" s="7">
        <f>SUM(O16:O22)</f>
        <v>0</v>
      </c>
    </row>
    <row r="24" spans="1:15" ht="12" customHeight="1" x14ac:dyDescent="0.2">
      <c r="A24" s="3" t="s">
        <v>134</v>
      </c>
      <c r="C24" s="3"/>
    </row>
    <row r="25" spans="1:15" ht="12" customHeight="1" x14ac:dyDescent="0.2">
      <c r="A25" s="3" t="s">
        <v>133</v>
      </c>
    </row>
    <row r="28" spans="1:15" x14ac:dyDescent="0.2">
      <c r="B28" s="69" t="s">
        <v>104</v>
      </c>
      <c r="C28" s="69">
        <v>1000000</v>
      </c>
    </row>
    <row r="29" spans="1:15" x14ac:dyDescent="0.2">
      <c r="B29" s="69" t="s">
        <v>105</v>
      </c>
      <c r="C29" s="69">
        <v>300000</v>
      </c>
    </row>
    <row r="30" spans="1:15" x14ac:dyDescent="0.2">
      <c r="B30" s="69" t="s">
        <v>106</v>
      </c>
      <c r="C30" s="69">
        <v>300000</v>
      </c>
    </row>
    <row r="31" spans="1:15" x14ac:dyDescent="0.2">
      <c r="B31" s="69" t="s">
        <v>108</v>
      </c>
      <c r="C31" s="69">
        <v>300000</v>
      </c>
    </row>
    <row r="32" spans="1:15" x14ac:dyDescent="0.2">
      <c r="B32" s="69" t="s">
        <v>107</v>
      </c>
      <c r="C32" s="69">
        <v>1000000</v>
      </c>
    </row>
    <row r="33" spans="2:3" x14ac:dyDescent="0.2">
      <c r="B33" s="69" t="s">
        <v>111</v>
      </c>
      <c r="C33" s="69">
        <v>300000</v>
      </c>
    </row>
    <row r="34" spans="2:3" x14ac:dyDescent="0.2">
      <c r="B34" s="69" t="s">
        <v>110</v>
      </c>
      <c r="C34" s="69">
        <v>300000</v>
      </c>
    </row>
    <row r="35" spans="2:3" x14ac:dyDescent="0.2">
      <c r="B35" s="69" t="s">
        <v>109</v>
      </c>
      <c r="C35" s="69">
        <v>1000000</v>
      </c>
    </row>
  </sheetData>
  <mergeCells count="26">
    <mergeCell ref="A2:N2"/>
    <mergeCell ref="A3:N3"/>
    <mergeCell ref="A5:B5"/>
    <mergeCell ref="C5:G5"/>
    <mergeCell ref="A6:B6"/>
    <mergeCell ref="C6:G6"/>
    <mergeCell ref="E9:G9"/>
    <mergeCell ref="H9:L9"/>
    <mergeCell ref="A10:B15"/>
    <mergeCell ref="C10:C15"/>
    <mergeCell ref="D10:D14"/>
    <mergeCell ref="E10:E14"/>
    <mergeCell ref="F10:F14"/>
    <mergeCell ref="G10:G14"/>
    <mergeCell ref="H10:H14"/>
    <mergeCell ref="I10:I14"/>
    <mergeCell ref="H22:L22"/>
    <mergeCell ref="A23:B23"/>
    <mergeCell ref="O10:O14"/>
    <mergeCell ref="J10:J14"/>
    <mergeCell ref="K10:K14"/>
    <mergeCell ref="L10:L14"/>
    <mergeCell ref="M10:M14"/>
    <mergeCell ref="N10:N14"/>
    <mergeCell ref="A16:A20"/>
    <mergeCell ref="B16:B20"/>
  </mergeCells>
  <phoneticPr fontId="2"/>
  <dataValidations count="1">
    <dataValidation type="list" allowBlank="1" showInputMessage="1" showErrorMessage="1" sqref="C16:C20" xr:uid="{1593E56B-B4EA-4199-BD4A-D77FFE97EC50}">
      <formula1>$B$28:$B$35</formula1>
    </dataValidation>
  </dataValidations>
  <pageMargins left="0.7" right="0.7" top="0.75" bottom="0.75" header="0.3" footer="0.3"/>
  <pageSetup paperSize="9"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3919B-8866-497D-9DB0-9A545B955FB4}">
  <dimension ref="A1:P39"/>
  <sheetViews>
    <sheetView view="pageBreakPreview" topLeftCell="A24" zoomScaleNormal="100" zoomScaleSheetLayoutView="100" workbookViewId="0">
      <selection activeCell="A28" sqref="A28"/>
    </sheetView>
  </sheetViews>
  <sheetFormatPr defaultRowHeight="13" x14ac:dyDescent="0.2"/>
  <cols>
    <col min="1" max="1" width="2.6328125" customWidth="1"/>
    <col min="2" max="2" width="13.6328125" customWidth="1"/>
    <col min="3" max="3" width="12.6328125" customWidth="1"/>
    <col min="4" max="4" width="11.6328125" customWidth="1"/>
    <col min="5" max="5" width="5.6328125" hidden="1" customWidth="1"/>
    <col min="6" max="7" width="11.6328125" customWidth="1"/>
    <col min="8" max="8" width="5.6328125" customWidth="1"/>
    <col min="9" max="13" width="11.6328125" customWidth="1"/>
    <col min="14" max="14" width="13.6328125" customWidth="1"/>
    <col min="15" max="15" width="11.6328125" customWidth="1"/>
  </cols>
  <sheetData>
    <row r="1" spans="1:16" x14ac:dyDescent="0.2">
      <c r="A1" t="s">
        <v>132</v>
      </c>
    </row>
    <row r="2" spans="1:16" ht="19" x14ac:dyDescent="0.2">
      <c r="A2" s="128" t="s">
        <v>130</v>
      </c>
      <c r="B2" s="128"/>
      <c r="C2" s="128"/>
      <c r="D2" s="128"/>
      <c r="E2" s="128"/>
      <c r="F2" s="128"/>
      <c r="G2" s="128"/>
      <c r="H2" s="128"/>
      <c r="I2" s="128"/>
      <c r="J2" s="128"/>
      <c r="K2" s="128"/>
      <c r="L2" s="128"/>
      <c r="M2" s="128"/>
      <c r="N2" s="128"/>
      <c r="O2" s="1"/>
      <c r="P2" s="1"/>
    </row>
    <row r="3" spans="1:16" ht="19" x14ac:dyDescent="0.2">
      <c r="A3" s="128" t="s">
        <v>144</v>
      </c>
      <c r="B3" s="128"/>
      <c r="C3" s="128"/>
      <c r="D3" s="128"/>
      <c r="E3" s="128"/>
      <c r="F3" s="128"/>
      <c r="G3" s="128"/>
      <c r="H3" s="128"/>
      <c r="I3" s="128"/>
      <c r="J3" s="128"/>
      <c r="K3" s="128"/>
      <c r="L3" s="128"/>
      <c r="M3" s="128"/>
      <c r="N3" s="128"/>
      <c r="O3" s="71"/>
      <c r="P3" s="71"/>
    </row>
    <row r="4" spans="1:16" ht="15" customHeight="1" x14ac:dyDescent="0.2">
      <c r="B4" s="82"/>
      <c r="C4" s="82"/>
      <c r="D4" s="82"/>
      <c r="E4" s="82"/>
      <c r="F4" s="82"/>
      <c r="G4" s="82"/>
      <c r="H4" s="82"/>
      <c r="I4" s="82"/>
      <c r="J4" s="82"/>
      <c r="K4" s="82"/>
      <c r="L4" s="82"/>
      <c r="M4" s="82"/>
      <c r="N4" s="82"/>
      <c r="O4" s="1"/>
      <c r="P4" s="1"/>
    </row>
    <row r="5" spans="1:16" ht="20" customHeight="1" x14ac:dyDescent="0.2">
      <c r="A5" s="144" t="s">
        <v>102</v>
      </c>
      <c r="B5" s="145"/>
      <c r="C5" s="138"/>
      <c r="D5" s="139"/>
      <c r="E5" s="139"/>
      <c r="F5" s="139"/>
      <c r="G5" s="140"/>
      <c r="H5" s="82"/>
      <c r="I5" s="82"/>
      <c r="J5" s="82"/>
      <c r="K5" s="82"/>
      <c r="L5" s="82"/>
      <c r="M5" s="82"/>
      <c r="N5" s="82"/>
      <c r="O5" s="1"/>
      <c r="P5" s="1"/>
    </row>
    <row r="6" spans="1:16" ht="20" customHeight="1" x14ac:dyDescent="0.2">
      <c r="A6" s="146" t="s">
        <v>103</v>
      </c>
      <c r="B6" s="147"/>
      <c r="C6" s="141"/>
      <c r="D6" s="142"/>
      <c r="E6" s="142"/>
      <c r="F6" s="142"/>
      <c r="G6" s="143"/>
      <c r="H6" s="82"/>
      <c r="I6" s="82"/>
      <c r="J6" s="82"/>
      <c r="K6" s="82"/>
      <c r="L6" s="82"/>
      <c r="M6" s="82"/>
      <c r="N6" s="82"/>
      <c r="O6" s="1"/>
      <c r="P6" s="1"/>
    </row>
    <row r="7" spans="1:16" ht="15" customHeight="1" x14ac:dyDescent="0.2">
      <c r="B7" s="68"/>
      <c r="C7" s="82"/>
      <c r="D7" s="82"/>
      <c r="E7" s="82"/>
      <c r="F7" s="82"/>
      <c r="G7" s="82"/>
      <c r="H7" s="82"/>
      <c r="I7" s="73"/>
      <c r="J7" s="73"/>
      <c r="K7" s="73"/>
      <c r="L7" s="73"/>
      <c r="M7" s="82"/>
      <c r="N7" s="82"/>
      <c r="O7" s="1"/>
      <c r="P7" s="1"/>
    </row>
    <row r="8" spans="1:16" ht="15" customHeight="1" thickBot="1" x14ac:dyDescent="0.25">
      <c r="B8" s="68"/>
      <c r="C8" s="82"/>
      <c r="D8" s="82"/>
      <c r="E8" s="82"/>
      <c r="F8" s="82"/>
      <c r="G8" s="82"/>
      <c r="H8" s="82"/>
      <c r="I8" s="73"/>
      <c r="J8" s="73"/>
      <c r="K8" s="73"/>
      <c r="L8" s="73"/>
      <c r="M8" s="82"/>
      <c r="N8" s="82"/>
      <c r="O8" s="1"/>
      <c r="P8" s="1"/>
    </row>
    <row r="9" spans="1:16" ht="20" customHeight="1" x14ac:dyDescent="0.2">
      <c r="C9" s="72"/>
      <c r="D9" s="103"/>
      <c r="E9" s="154" t="s">
        <v>112</v>
      </c>
      <c r="F9" s="155"/>
      <c r="G9" s="156"/>
      <c r="H9" s="130" t="s">
        <v>120</v>
      </c>
      <c r="I9" s="131"/>
      <c r="J9" s="131"/>
      <c r="K9" s="131"/>
      <c r="L9" s="132"/>
      <c r="M9" s="75"/>
    </row>
    <row r="10" spans="1:16" ht="12" customHeight="1" x14ac:dyDescent="0.2">
      <c r="A10" s="148" t="s">
        <v>123</v>
      </c>
      <c r="B10" s="149"/>
      <c r="C10" s="117" t="s">
        <v>135</v>
      </c>
      <c r="D10" s="120" t="s">
        <v>152</v>
      </c>
      <c r="E10" s="134" t="s">
        <v>5</v>
      </c>
      <c r="F10" s="117" t="s">
        <v>121</v>
      </c>
      <c r="G10" s="120" t="s">
        <v>145</v>
      </c>
      <c r="H10" s="134" t="s">
        <v>5</v>
      </c>
      <c r="I10" s="133" t="s">
        <v>125</v>
      </c>
      <c r="J10" s="133" t="s">
        <v>146</v>
      </c>
      <c r="K10" s="133" t="s">
        <v>126</v>
      </c>
      <c r="L10" s="127" t="s">
        <v>147</v>
      </c>
      <c r="M10" s="107" t="s">
        <v>148</v>
      </c>
      <c r="N10" s="133" t="s">
        <v>149</v>
      </c>
      <c r="O10" s="133" t="s">
        <v>131</v>
      </c>
    </row>
    <row r="11" spans="1:16" ht="12" customHeight="1" x14ac:dyDescent="0.2">
      <c r="A11" s="150"/>
      <c r="B11" s="151"/>
      <c r="C11" s="118"/>
      <c r="D11" s="121"/>
      <c r="E11" s="135"/>
      <c r="F11" s="118"/>
      <c r="G11" s="121"/>
      <c r="H11" s="135"/>
      <c r="I11" s="126"/>
      <c r="J11" s="126"/>
      <c r="K11" s="133"/>
      <c r="L11" s="127"/>
      <c r="M11" s="108"/>
      <c r="N11" s="133"/>
      <c r="O11" s="133"/>
    </row>
    <row r="12" spans="1:16" ht="12" customHeight="1" x14ac:dyDescent="0.2">
      <c r="A12" s="150"/>
      <c r="B12" s="151"/>
      <c r="C12" s="118"/>
      <c r="D12" s="121"/>
      <c r="E12" s="135"/>
      <c r="F12" s="118"/>
      <c r="G12" s="121"/>
      <c r="H12" s="135"/>
      <c r="I12" s="126"/>
      <c r="J12" s="126"/>
      <c r="K12" s="133"/>
      <c r="L12" s="127"/>
      <c r="M12" s="108"/>
      <c r="N12" s="133"/>
      <c r="O12" s="133"/>
    </row>
    <row r="13" spans="1:16" ht="12" customHeight="1" x14ac:dyDescent="0.2">
      <c r="A13" s="150"/>
      <c r="B13" s="151"/>
      <c r="C13" s="118"/>
      <c r="D13" s="121"/>
      <c r="E13" s="135"/>
      <c r="F13" s="118"/>
      <c r="G13" s="121"/>
      <c r="H13" s="135"/>
      <c r="I13" s="126"/>
      <c r="J13" s="126"/>
      <c r="K13" s="133"/>
      <c r="L13" s="127"/>
      <c r="M13" s="108"/>
      <c r="N13" s="133"/>
      <c r="O13" s="133"/>
    </row>
    <row r="14" spans="1:16" ht="12" customHeight="1" x14ac:dyDescent="0.2">
      <c r="A14" s="150"/>
      <c r="B14" s="151"/>
      <c r="C14" s="118"/>
      <c r="D14" s="122"/>
      <c r="E14" s="136"/>
      <c r="F14" s="119"/>
      <c r="G14" s="122"/>
      <c r="H14" s="136"/>
      <c r="I14" s="137"/>
      <c r="J14" s="137"/>
      <c r="K14" s="117"/>
      <c r="L14" s="120"/>
      <c r="M14" s="108"/>
      <c r="N14" s="117"/>
      <c r="O14" s="117"/>
    </row>
    <row r="15" spans="1:16" ht="13" customHeight="1" x14ac:dyDescent="0.2">
      <c r="A15" s="152"/>
      <c r="B15" s="153"/>
      <c r="C15" s="129"/>
      <c r="D15" s="92" t="s">
        <v>4</v>
      </c>
      <c r="E15" s="91" t="s">
        <v>7</v>
      </c>
      <c r="F15" s="74" t="s">
        <v>7</v>
      </c>
      <c r="G15" s="92" t="s">
        <v>8</v>
      </c>
      <c r="H15" s="91" t="s">
        <v>9</v>
      </c>
      <c r="I15" s="74" t="s">
        <v>139</v>
      </c>
      <c r="J15" s="74" t="s">
        <v>10</v>
      </c>
      <c r="K15" s="74" t="s">
        <v>53</v>
      </c>
      <c r="L15" s="92" t="s">
        <v>79</v>
      </c>
      <c r="M15" s="90" t="s">
        <v>113</v>
      </c>
      <c r="N15" s="74" t="s">
        <v>114</v>
      </c>
      <c r="O15" s="74" t="s">
        <v>115</v>
      </c>
    </row>
    <row r="16" spans="1:16" ht="35" customHeight="1" x14ac:dyDescent="0.2">
      <c r="A16" s="126">
        <v>1</v>
      </c>
      <c r="B16" s="111" t="s">
        <v>2</v>
      </c>
      <c r="C16" s="85"/>
      <c r="D16" s="104" t="str">
        <f>IF(C16="","",VLOOKUP(C16,$B$30:$C$39,2,FALSE))</f>
        <v/>
      </c>
      <c r="E16" s="93">
        <v>1</v>
      </c>
      <c r="F16" s="79"/>
      <c r="G16" s="94">
        <f>ROUNDDOWN(F16*0.75,0)</f>
        <v>0</v>
      </c>
      <c r="H16" s="93"/>
      <c r="I16" s="79"/>
      <c r="J16" s="83">
        <f>ROUNDDOWN(I16*0.75,0)</f>
        <v>0</v>
      </c>
      <c r="K16" s="70">
        <v>100000</v>
      </c>
      <c r="L16" s="94">
        <f>IF(J16&lt;K16,J16,K16)</f>
        <v>0</v>
      </c>
      <c r="M16" s="99">
        <f t="shared" ref="M16:M21" si="0">G16+H16*L16</f>
        <v>0</v>
      </c>
      <c r="N16" s="83" t="str">
        <f>IF(D16="","",IF(M16&gt;D16*E16,D16*E16,ROUNDDOWN(M16,-3)))</f>
        <v/>
      </c>
      <c r="O16" s="79"/>
    </row>
    <row r="17" spans="1:15" ht="35" customHeight="1" x14ac:dyDescent="0.2">
      <c r="A17" s="126"/>
      <c r="B17" s="112"/>
      <c r="C17" s="85"/>
      <c r="D17" s="104" t="str">
        <f>IF(C17="","",VLOOKUP(C17,$B$30:$C$39,2,FALSE))</f>
        <v/>
      </c>
      <c r="E17" s="93">
        <v>1</v>
      </c>
      <c r="F17" s="79"/>
      <c r="G17" s="94">
        <f t="shared" ref="G17:G22" si="1">ROUNDDOWN(F17*0.75,0)</f>
        <v>0</v>
      </c>
      <c r="H17" s="93"/>
      <c r="I17" s="79"/>
      <c r="J17" s="83">
        <f t="shared" ref="J17:J21" si="2">ROUNDDOWN(I17*0.75,0)</f>
        <v>0</v>
      </c>
      <c r="K17" s="70">
        <v>100000</v>
      </c>
      <c r="L17" s="94">
        <f t="shared" ref="L17:L21" si="3">IF(J17&lt;K17,J17,K17)</f>
        <v>0</v>
      </c>
      <c r="M17" s="99">
        <f t="shared" si="0"/>
        <v>0</v>
      </c>
      <c r="N17" s="83" t="str">
        <f>IF(D17="","",IF(M17&gt;D17*E17,D17*E17,ROUNDDOWN(M17,-3)))</f>
        <v/>
      </c>
      <c r="O17" s="79"/>
    </row>
    <row r="18" spans="1:15" ht="35" customHeight="1" x14ac:dyDescent="0.2">
      <c r="A18" s="126"/>
      <c r="B18" s="112"/>
      <c r="C18" s="85"/>
      <c r="D18" s="104" t="str">
        <f>IF(C18="","",VLOOKUP(C18,$B$30:$C$39,2,FALSE))</f>
        <v/>
      </c>
      <c r="E18" s="93">
        <v>1</v>
      </c>
      <c r="F18" s="79"/>
      <c r="G18" s="94">
        <f t="shared" si="1"/>
        <v>0</v>
      </c>
      <c r="H18" s="93"/>
      <c r="I18" s="79"/>
      <c r="J18" s="83">
        <f t="shared" si="2"/>
        <v>0</v>
      </c>
      <c r="K18" s="70">
        <v>100000</v>
      </c>
      <c r="L18" s="94">
        <f t="shared" si="3"/>
        <v>0</v>
      </c>
      <c r="M18" s="99">
        <f t="shared" si="0"/>
        <v>0</v>
      </c>
      <c r="N18" s="83" t="str">
        <f>IF(D18="","",IF(M18&gt;D18*E18,D18*E18,ROUNDDOWN(M18,-3)))</f>
        <v/>
      </c>
      <c r="O18" s="79"/>
    </row>
    <row r="19" spans="1:15" ht="35" customHeight="1" x14ac:dyDescent="0.2">
      <c r="A19" s="126"/>
      <c r="B19" s="112"/>
      <c r="C19" s="85"/>
      <c r="D19" s="104" t="str">
        <f>IF(C19="","",VLOOKUP(C19,$B$30:$C$39,2,FALSE))</f>
        <v/>
      </c>
      <c r="E19" s="93">
        <v>1</v>
      </c>
      <c r="F19" s="79"/>
      <c r="G19" s="94">
        <f t="shared" si="1"/>
        <v>0</v>
      </c>
      <c r="H19" s="93"/>
      <c r="I19" s="79"/>
      <c r="J19" s="83">
        <f t="shared" si="2"/>
        <v>0</v>
      </c>
      <c r="K19" s="70">
        <v>100000</v>
      </c>
      <c r="L19" s="94">
        <f t="shared" si="3"/>
        <v>0</v>
      </c>
      <c r="M19" s="99">
        <f t="shared" si="0"/>
        <v>0</v>
      </c>
      <c r="N19" s="83" t="str">
        <f>IF(D19="","",IF(M19&gt;D19*E19,D19*E19,ROUNDDOWN(M19,-3)))</f>
        <v/>
      </c>
      <c r="O19" s="79"/>
    </row>
    <row r="20" spans="1:15" ht="35" customHeight="1" x14ac:dyDescent="0.2">
      <c r="A20" s="126"/>
      <c r="B20" s="113"/>
      <c r="C20" s="85"/>
      <c r="D20" s="104" t="str">
        <f>IF(C20="","",VLOOKUP(C20,$B$30:$C$39,2,FALSE))</f>
        <v/>
      </c>
      <c r="E20" s="93">
        <v>1</v>
      </c>
      <c r="F20" s="79"/>
      <c r="G20" s="94">
        <f t="shared" si="1"/>
        <v>0</v>
      </c>
      <c r="H20" s="93"/>
      <c r="I20" s="79"/>
      <c r="J20" s="83">
        <f t="shared" si="2"/>
        <v>0</v>
      </c>
      <c r="K20" s="70">
        <v>100000</v>
      </c>
      <c r="L20" s="94">
        <f t="shared" si="3"/>
        <v>0</v>
      </c>
      <c r="M20" s="99">
        <f t="shared" si="0"/>
        <v>0</v>
      </c>
      <c r="N20" s="83" t="str">
        <f>IF(D20="","",IF(M20&gt;D20*E20,D20*E20,ROUNDDOWN(M20,-3)))</f>
        <v/>
      </c>
      <c r="O20" s="79"/>
    </row>
    <row r="21" spans="1:15" ht="35" customHeight="1" x14ac:dyDescent="0.2">
      <c r="A21" s="81">
        <v>2</v>
      </c>
      <c r="B21" s="76" t="s">
        <v>3</v>
      </c>
      <c r="C21" s="84"/>
      <c r="D21" s="105">
        <v>10000000</v>
      </c>
      <c r="E21" s="95"/>
      <c r="F21" s="79"/>
      <c r="G21" s="94">
        <f t="shared" si="1"/>
        <v>0</v>
      </c>
      <c r="H21" s="93"/>
      <c r="I21" s="79"/>
      <c r="J21" s="83">
        <f t="shared" si="2"/>
        <v>0</v>
      </c>
      <c r="K21" s="70">
        <v>100000</v>
      </c>
      <c r="L21" s="94">
        <f t="shared" si="3"/>
        <v>0</v>
      </c>
      <c r="M21" s="99">
        <f t="shared" si="0"/>
        <v>0</v>
      </c>
      <c r="N21" s="83">
        <f>IF(D21="","",IF(M21&gt;D21,D21,ROUNDDOWN(M21,-3)))</f>
        <v>0</v>
      </c>
      <c r="O21" s="79"/>
    </row>
    <row r="22" spans="1:15" ht="35" customHeight="1" x14ac:dyDescent="0.2">
      <c r="A22" s="81">
        <v>3</v>
      </c>
      <c r="B22" s="77" t="s">
        <v>117</v>
      </c>
      <c r="C22" s="84"/>
      <c r="D22" s="105">
        <v>450000</v>
      </c>
      <c r="E22" s="95"/>
      <c r="F22" s="79"/>
      <c r="G22" s="94">
        <f t="shared" si="1"/>
        <v>0</v>
      </c>
      <c r="H22" s="123"/>
      <c r="I22" s="124"/>
      <c r="J22" s="124"/>
      <c r="K22" s="124"/>
      <c r="L22" s="125"/>
      <c r="M22" s="99">
        <f>G22</f>
        <v>0</v>
      </c>
      <c r="N22" s="83">
        <f>IF(D22="","",IF(M22&gt;D22,D22,ROUNDDOWN(M22,-3)))</f>
        <v>0</v>
      </c>
      <c r="O22" s="79"/>
    </row>
    <row r="23" spans="1:15" ht="35" customHeight="1" thickBot="1" x14ac:dyDescent="0.25">
      <c r="A23" s="109" t="s">
        <v>11</v>
      </c>
      <c r="B23" s="110"/>
      <c r="C23" s="84"/>
      <c r="D23" s="106"/>
      <c r="E23" s="96">
        <f t="shared" ref="E23:J23" si="4">SUM(E16:E22)</f>
        <v>5</v>
      </c>
      <c r="F23" s="97">
        <f t="shared" si="4"/>
        <v>0</v>
      </c>
      <c r="G23" s="98">
        <f t="shared" si="4"/>
        <v>0</v>
      </c>
      <c r="H23" s="96">
        <f t="shared" si="4"/>
        <v>0</v>
      </c>
      <c r="I23" s="97">
        <f t="shared" si="4"/>
        <v>0</v>
      </c>
      <c r="J23" s="101">
        <f t="shared" si="4"/>
        <v>0</v>
      </c>
      <c r="K23" s="102"/>
      <c r="L23" s="98">
        <f>SUM(L16:L22)</f>
        <v>0</v>
      </c>
      <c r="M23" s="100">
        <f>SUM(M16:M22)</f>
        <v>0</v>
      </c>
      <c r="N23" s="7">
        <f>SUM(N16:N22)</f>
        <v>0</v>
      </c>
      <c r="O23" s="7">
        <f>SUM(O16:O22)</f>
        <v>0</v>
      </c>
    </row>
    <row r="24" spans="1:15" ht="12" customHeight="1" x14ac:dyDescent="0.2">
      <c r="A24" s="3" t="s">
        <v>134</v>
      </c>
      <c r="C24" s="3"/>
    </row>
    <row r="25" spans="1:15" ht="12" customHeight="1" x14ac:dyDescent="0.2">
      <c r="A25" s="3" t="s">
        <v>150</v>
      </c>
      <c r="C25" s="3"/>
    </row>
    <row r="26" spans="1:15" ht="12" customHeight="1" x14ac:dyDescent="0.2">
      <c r="A26" s="3" t="s">
        <v>151</v>
      </c>
      <c r="C26" s="3"/>
    </row>
    <row r="27" spans="1:15" ht="12" customHeight="1" x14ac:dyDescent="0.2">
      <c r="A27" s="3" t="s">
        <v>161</v>
      </c>
    </row>
    <row r="30" spans="1:15" x14ac:dyDescent="0.2">
      <c r="B30" s="69" t="s">
        <v>127</v>
      </c>
      <c r="C30" s="69">
        <v>1000000</v>
      </c>
    </row>
    <row r="31" spans="1:15" x14ac:dyDescent="0.2">
      <c r="B31" s="69" t="s">
        <v>128</v>
      </c>
      <c r="C31" s="69">
        <v>1500000</v>
      </c>
    </row>
    <row r="32" spans="1:15" x14ac:dyDescent="0.2">
      <c r="B32" s="69" t="s">
        <v>129</v>
      </c>
      <c r="C32" s="69">
        <v>2000000</v>
      </c>
    </row>
    <row r="33" spans="2:3" x14ac:dyDescent="0.2">
      <c r="B33" s="80" t="s">
        <v>157</v>
      </c>
      <c r="C33" s="69">
        <v>2500000</v>
      </c>
    </row>
    <row r="34" spans="2:3" x14ac:dyDescent="0.2">
      <c r="B34" s="80" t="s">
        <v>158</v>
      </c>
      <c r="C34" s="69">
        <v>2500000</v>
      </c>
    </row>
    <row r="35" spans="2:3" ht="21" x14ac:dyDescent="0.2">
      <c r="B35" s="80" t="s">
        <v>154</v>
      </c>
      <c r="C35" s="69">
        <v>1050000</v>
      </c>
    </row>
    <row r="36" spans="2:3" ht="21" x14ac:dyDescent="0.2">
      <c r="B36" s="80" t="s">
        <v>155</v>
      </c>
      <c r="C36" s="69">
        <v>1550000</v>
      </c>
    </row>
    <row r="37" spans="2:3" ht="21" x14ac:dyDescent="0.2">
      <c r="B37" s="80" t="s">
        <v>156</v>
      </c>
      <c r="C37" s="69">
        <v>2050000</v>
      </c>
    </row>
    <row r="38" spans="2:3" ht="21" x14ac:dyDescent="0.2">
      <c r="B38" s="80" t="s">
        <v>160</v>
      </c>
      <c r="C38" s="69">
        <v>2550000</v>
      </c>
    </row>
    <row r="39" spans="2:3" ht="21" x14ac:dyDescent="0.2">
      <c r="B39" s="80" t="s">
        <v>159</v>
      </c>
      <c r="C39" s="69">
        <v>2550000</v>
      </c>
    </row>
  </sheetData>
  <mergeCells count="26">
    <mergeCell ref="A2:N2"/>
    <mergeCell ref="A3:N3"/>
    <mergeCell ref="A5:B5"/>
    <mergeCell ref="C5:G5"/>
    <mergeCell ref="A6:B6"/>
    <mergeCell ref="C6:G6"/>
    <mergeCell ref="E9:G9"/>
    <mergeCell ref="H9:L9"/>
    <mergeCell ref="A10:B15"/>
    <mergeCell ref="C10:C15"/>
    <mergeCell ref="D10:D14"/>
    <mergeCell ref="E10:E14"/>
    <mergeCell ref="F10:F14"/>
    <mergeCell ref="G10:G14"/>
    <mergeCell ref="H10:H14"/>
    <mergeCell ref="I10:I14"/>
    <mergeCell ref="H22:L22"/>
    <mergeCell ref="A23:B23"/>
    <mergeCell ref="O10:O14"/>
    <mergeCell ref="J10:J14"/>
    <mergeCell ref="K10:K14"/>
    <mergeCell ref="L10:L14"/>
    <mergeCell ref="M10:M14"/>
    <mergeCell ref="N10:N14"/>
    <mergeCell ref="A16:A20"/>
    <mergeCell ref="B16:B20"/>
  </mergeCells>
  <phoneticPr fontId="2"/>
  <dataValidations count="1">
    <dataValidation type="list" allowBlank="1" showInputMessage="1" showErrorMessage="1" sqref="C16:C20" xr:uid="{AEFDA841-1E41-405C-85A9-F14B0771834A}">
      <formula1>$B$30:$B$39</formula1>
    </dataValidation>
  </dataValidations>
  <pageMargins left="0.7" right="0.7" top="0.75" bottom="0.75" header="0.3" footer="0.3"/>
  <pageSetup paperSize="9" scale="8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B26C9-6942-49C8-838C-F16293AB4BF4}">
  <dimension ref="A1:D24"/>
  <sheetViews>
    <sheetView workbookViewId="0">
      <selection activeCell="A2" sqref="A2:N2"/>
    </sheetView>
  </sheetViews>
  <sheetFormatPr defaultRowHeight="13" x14ac:dyDescent="0.2"/>
  <cols>
    <col min="1" max="1" width="20.6328125" customWidth="1"/>
    <col min="2" max="2" width="5.6328125" customWidth="1"/>
    <col min="3" max="3" width="40.6328125" customWidth="1"/>
    <col min="4" max="4" width="21.6328125" customWidth="1"/>
  </cols>
  <sheetData>
    <row r="1" spans="1:4" x14ac:dyDescent="0.2">
      <c r="A1" t="s">
        <v>57</v>
      </c>
    </row>
    <row r="3" spans="1:4" ht="19" x14ac:dyDescent="0.2">
      <c r="A3" s="128" t="s">
        <v>54</v>
      </c>
      <c r="B3" s="159"/>
      <c r="C3" s="159"/>
      <c r="D3" s="159"/>
    </row>
    <row r="5" spans="1:4" ht="30" customHeight="1" x14ac:dyDescent="0.2">
      <c r="A5" s="157" t="s">
        <v>13</v>
      </c>
      <c r="B5" s="43">
        <v>1</v>
      </c>
      <c r="C5" s="63" t="s">
        <v>95</v>
      </c>
      <c r="D5" s="158" t="s">
        <v>14</v>
      </c>
    </row>
    <row r="6" spans="1:4" ht="20" customHeight="1" x14ac:dyDescent="0.2">
      <c r="A6" s="158"/>
      <c r="B6" s="44">
        <v>2</v>
      </c>
      <c r="C6" s="45" t="s">
        <v>96</v>
      </c>
      <c r="D6" s="158"/>
    </row>
    <row r="7" spans="1:4" ht="20" customHeight="1" x14ac:dyDescent="0.2">
      <c r="A7" s="158"/>
      <c r="B7" s="10">
        <v>3</v>
      </c>
      <c r="C7" s="46" t="s">
        <v>94</v>
      </c>
      <c r="D7" s="158"/>
    </row>
    <row r="8" spans="1:4" ht="40" customHeight="1" x14ac:dyDescent="0.2">
      <c r="A8" s="160"/>
      <c r="B8" s="14"/>
      <c r="C8" s="15"/>
      <c r="D8" s="55"/>
    </row>
    <row r="9" spans="1:4" ht="40" customHeight="1" x14ac:dyDescent="0.2">
      <c r="A9" s="161"/>
      <c r="B9" s="17"/>
      <c r="C9" s="18"/>
      <c r="D9" s="56"/>
    </row>
    <row r="10" spans="1:4" ht="40" customHeight="1" x14ac:dyDescent="0.2">
      <c r="A10" s="13" t="s">
        <v>16</v>
      </c>
      <c r="B10" s="9"/>
      <c r="C10" s="16"/>
      <c r="D10" s="57"/>
    </row>
    <row r="11" spans="1:4" ht="40" customHeight="1" x14ac:dyDescent="0.2">
      <c r="A11" s="160"/>
      <c r="B11" s="14"/>
      <c r="C11" s="15"/>
      <c r="D11" s="55"/>
    </row>
    <row r="12" spans="1:4" ht="40" customHeight="1" x14ac:dyDescent="0.2">
      <c r="A12" s="161"/>
      <c r="B12" s="17"/>
      <c r="C12" s="18"/>
      <c r="D12" s="56"/>
    </row>
    <row r="13" spans="1:4" ht="40" customHeight="1" x14ac:dyDescent="0.2">
      <c r="A13" s="13" t="s">
        <v>16</v>
      </c>
      <c r="B13" s="9"/>
      <c r="C13" s="16"/>
      <c r="D13" s="57"/>
    </row>
    <row r="14" spans="1:4" ht="40" customHeight="1" x14ac:dyDescent="0.2">
      <c r="A14" s="160"/>
      <c r="B14" s="14"/>
      <c r="C14" s="15"/>
      <c r="D14" s="55"/>
    </row>
    <row r="15" spans="1:4" ht="40" customHeight="1" x14ac:dyDescent="0.2">
      <c r="A15" s="161"/>
      <c r="B15" s="17"/>
      <c r="C15" s="18"/>
      <c r="D15" s="56"/>
    </row>
    <row r="16" spans="1:4" ht="40" customHeight="1" x14ac:dyDescent="0.2">
      <c r="A16" s="13" t="s">
        <v>16</v>
      </c>
      <c r="B16" s="9"/>
      <c r="C16" s="16"/>
      <c r="D16" s="57"/>
    </row>
    <row r="17" spans="1:4" ht="40" customHeight="1" x14ac:dyDescent="0.2">
      <c r="A17" s="160"/>
      <c r="B17" s="14"/>
      <c r="C17" s="15"/>
      <c r="D17" s="55"/>
    </row>
    <row r="18" spans="1:4" ht="40" customHeight="1" x14ac:dyDescent="0.2">
      <c r="A18" s="161"/>
      <c r="B18" s="17"/>
      <c r="C18" s="18"/>
      <c r="D18" s="56"/>
    </row>
    <row r="19" spans="1:4" ht="40" customHeight="1" x14ac:dyDescent="0.2">
      <c r="A19" s="13" t="s">
        <v>16</v>
      </c>
      <c r="B19" s="9"/>
      <c r="C19" s="16"/>
      <c r="D19" s="57"/>
    </row>
    <row r="20" spans="1:4" ht="40" customHeight="1" x14ac:dyDescent="0.2">
      <c r="A20" s="160"/>
      <c r="B20" s="14"/>
      <c r="C20" s="15"/>
      <c r="D20" s="55"/>
    </row>
    <row r="21" spans="1:4" ht="40" customHeight="1" x14ac:dyDescent="0.2">
      <c r="A21" s="161"/>
      <c r="B21" s="17"/>
      <c r="C21" s="18"/>
      <c r="D21" s="56"/>
    </row>
    <row r="22" spans="1:4" ht="40" customHeight="1" x14ac:dyDescent="0.2">
      <c r="A22" s="13" t="s">
        <v>16</v>
      </c>
      <c r="B22" s="9"/>
      <c r="C22" s="16"/>
      <c r="D22" s="57"/>
    </row>
    <row r="23" spans="1:4" ht="30" customHeight="1" x14ac:dyDescent="0.2">
      <c r="A23" s="5" t="s">
        <v>11</v>
      </c>
      <c r="B23" s="19"/>
      <c r="C23" s="6"/>
      <c r="D23" s="54">
        <f>SUM(D8:D22)</f>
        <v>0</v>
      </c>
    </row>
    <row r="24" spans="1:4" x14ac:dyDescent="0.2">
      <c r="A24" s="53"/>
    </row>
  </sheetData>
  <mergeCells count="8">
    <mergeCell ref="A17:A18"/>
    <mergeCell ref="A20:A21"/>
    <mergeCell ref="A11:A12"/>
    <mergeCell ref="A14:A15"/>
    <mergeCell ref="A3:D3"/>
    <mergeCell ref="A5:A7"/>
    <mergeCell ref="D5:D7"/>
    <mergeCell ref="A8:A9"/>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B3CF4-FE1A-4C92-9F17-98DDAC2DD709}">
  <dimension ref="A1:C23"/>
  <sheetViews>
    <sheetView workbookViewId="0">
      <selection activeCell="A2" sqref="A2:N2"/>
    </sheetView>
  </sheetViews>
  <sheetFormatPr defaultRowHeight="13" x14ac:dyDescent="0.2"/>
  <cols>
    <col min="1" max="1" width="30.6328125" customWidth="1"/>
    <col min="2" max="2" width="25.6328125" customWidth="1"/>
    <col min="3" max="3" width="30.6328125" customWidth="1"/>
  </cols>
  <sheetData>
    <row r="1" spans="1:3" x14ac:dyDescent="0.2">
      <c r="A1" t="s">
        <v>56</v>
      </c>
    </row>
    <row r="3" spans="1:3" ht="19" x14ac:dyDescent="0.2">
      <c r="A3" s="159" t="s">
        <v>55</v>
      </c>
      <c r="B3" s="159"/>
      <c r="C3" s="159"/>
    </row>
    <row r="5" spans="1:3" ht="14" x14ac:dyDescent="0.2">
      <c r="A5" s="11" t="s">
        <v>30</v>
      </c>
    </row>
    <row r="6" spans="1:3" ht="25" customHeight="1" x14ac:dyDescent="0.2">
      <c r="A6" s="21" t="s">
        <v>21</v>
      </c>
      <c r="B6" s="21" t="s">
        <v>58</v>
      </c>
      <c r="C6" s="21" t="s">
        <v>22</v>
      </c>
    </row>
    <row r="7" spans="1:3" ht="45" customHeight="1" x14ac:dyDescent="0.2">
      <c r="A7" s="15" t="s">
        <v>24</v>
      </c>
      <c r="B7" s="22"/>
      <c r="C7" s="15"/>
    </row>
    <row r="8" spans="1:3" ht="45" customHeight="1" x14ac:dyDescent="0.2">
      <c r="A8" s="18" t="s">
        <v>23</v>
      </c>
      <c r="B8" s="24"/>
      <c r="C8" s="18"/>
    </row>
    <row r="9" spans="1:3" ht="45" customHeight="1" x14ac:dyDescent="0.2">
      <c r="A9" s="16" t="s">
        <v>25</v>
      </c>
      <c r="B9" s="23"/>
      <c r="C9" s="16"/>
    </row>
    <row r="10" spans="1:3" ht="30" customHeight="1" x14ac:dyDescent="0.2">
      <c r="A10" s="5" t="s">
        <v>27</v>
      </c>
      <c r="B10" s="7">
        <f>SUM(B7:B9)</f>
        <v>0</v>
      </c>
      <c r="C10" s="8"/>
    </row>
    <row r="11" spans="1:3" x14ac:dyDescent="0.2">
      <c r="A11" s="2" t="s">
        <v>28</v>
      </c>
    </row>
    <row r="12" spans="1:3" x14ac:dyDescent="0.2">
      <c r="A12" s="2"/>
    </row>
    <row r="13" spans="1:3" x14ac:dyDescent="0.2">
      <c r="A13" s="2"/>
    </row>
    <row r="15" spans="1:3" ht="14" x14ac:dyDescent="0.2">
      <c r="A15" s="11" t="s">
        <v>31</v>
      </c>
    </row>
    <row r="16" spans="1:3" ht="25" customHeight="1" x14ac:dyDescent="0.2">
      <c r="A16" s="21" t="s">
        <v>21</v>
      </c>
      <c r="B16" s="21" t="s">
        <v>58</v>
      </c>
      <c r="C16" s="21" t="s">
        <v>22</v>
      </c>
    </row>
    <row r="17" spans="1:3" ht="90" customHeight="1" x14ac:dyDescent="0.2">
      <c r="A17" s="25" t="s">
        <v>33</v>
      </c>
      <c r="B17" s="22"/>
      <c r="C17" s="15"/>
    </row>
    <row r="18" spans="1:3" ht="90" customHeight="1" x14ac:dyDescent="0.2">
      <c r="A18" s="25" t="s">
        <v>32</v>
      </c>
      <c r="B18" s="24"/>
      <c r="C18" s="18"/>
    </row>
    <row r="19" spans="1:3" ht="90" customHeight="1" x14ac:dyDescent="0.2">
      <c r="A19" s="25" t="s">
        <v>78</v>
      </c>
      <c r="B19" s="24"/>
      <c r="C19" s="18"/>
    </row>
    <row r="20" spans="1:3" ht="90" customHeight="1" x14ac:dyDescent="0.2">
      <c r="A20" s="26" t="s">
        <v>34</v>
      </c>
      <c r="B20" s="23"/>
      <c r="C20" s="16"/>
    </row>
    <row r="21" spans="1:3" ht="30" customHeight="1" x14ac:dyDescent="0.2">
      <c r="A21" s="5" t="s">
        <v>27</v>
      </c>
      <c r="B21" s="7">
        <f>SUM(B17:B20)</f>
        <v>0</v>
      </c>
      <c r="C21" s="8"/>
    </row>
    <row r="22" spans="1:3" x14ac:dyDescent="0.2">
      <c r="A22" s="2" t="s">
        <v>59</v>
      </c>
    </row>
    <row r="23" spans="1:3" x14ac:dyDescent="0.2">
      <c r="A23" s="3" t="s">
        <v>35</v>
      </c>
    </row>
  </sheetData>
  <mergeCells count="1">
    <mergeCell ref="A3:C3"/>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別紙(1)</vt:lpstr>
      <vt:lpstr>別紙(1)-2</vt:lpstr>
      <vt:lpstr>別紙(2)</vt:lpstr>
      <vt:lpstr>別紙(3)</vt:lpstr>
      <vt:lpstr>別紙(5)</vt:lpstr>
      <vt:lpstr>別紙(1)※精算時</vt:lpstr>
      <vt:lpstr>別紙(1)-2※精算時</vt:lpstr>
      <vt:lpstr>別紙(2)※精算時</vt:lpstr>
      <vt:lpstr>別紙(3)※精算時</vt:lpstr>
      <vt:lpstr>別紙(5)※精算時</vt:lpstr>
      <vt:lpstr>別紙(消費税)</vt:lpstr>
      <vt:lpstr>'別紙(1)'!Print_Area</vt:lpstr>
      <vt:lpstr>'別紙(1)※精算時'!Print_Area</vt:lpstr>
      <vt:lpstr>'別紙(1)-2'!Print_Area</vt:lpstr>
      <vt:lpstr>'別紙(1)-2※精算時'!Print_Area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平田英里加</dc:creator>
  <cp:lastModifiedBy>User</cp:lastModifiedBy>
  <cp:lastPrinted>2025-07-04T08:53:15Z</cp:lastPrinted>
  <dcterms:created xsi:type="dcterms:W3CDTF">2025-06-13T01:37:10Z</dcterms:created>
  <dcterms:modified xsi:type="dcterms:W3CDTF">2025-07-10T07:16:13Z</dcterms:modified>
</cp:coreProperties>
</file>