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0_財政状況資料集\R5年度分\03_市町回答\17_伊方町　打ち返し②\"/>
    </mc:Choice>
  </mc:AlternateContent>
  <xr:revisionPtr revIDLastSave="0" documentId="13_ncr:1_{92604956-8AE9-4899-9F53-1491BFD16AAA}" xr6:coauthVersionLast="36" xr6:coauthVersionMax="36" xr10:uidLastSave="{00000000-0000-0000-0000-000000000000}"/>
  <bookViews>
    <workbookView xWindow="0" yWindow="0" windowWidth="28800" windowHeight="12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BW34" i="10"/>
  <c r="BW35" i="10" s="1"/>
  <c r="BW36" i="10" s="1"/>
  <c r="BW37" i="10" s="1"/>
  <c r="BW38" i="10" s="1"/>
  <c r="BW39" i="10" s="1"/>
  <c r="BW40" i="10" s="1"/>
  <c r="BW41" i="10" s="1"/>
  <c r="BW42" i="10" s="1"/>
  <c r="BW43" i="10" s="1"/>
  <c r="C34" i="10"/>
  <c r="CO34" i="10" l="1"/>
  <c r="C35"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AM34" i="10"/>
</calcChain>
</file>

<file path=xl/sharedStrings.xml><?xml version="1.0" encoding="utf-8"?>
<sst xmlns="http://schemas.openxmlformats.org/spreadsheetml/2006/main" count="1179" uniqueCount="579">
  <si>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</si>
  <si>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</si>
  <si>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</si>
  <si>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</si>
  <si>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</si>
  <si>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</si>
  <si>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</si>
  <si>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</si>
  <si>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</si>
  <si>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</si>
  <si>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</si>
  <si>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</si>
  <si>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</si>
  <si>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</si>
  <si>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</si>
  <si>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</si>
  <si>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</si>
  <si>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</si>
  <si>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</si>
  <si>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</si>
  <si>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</si>
  <si>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</si>
  <si>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</si>
  <si>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</si>
  <si>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</si>
  <si>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</si>
  <si>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</si>
  <si>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</si>
  <si>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</si>
  <si>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</si>
  <si>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</si>
  <si>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</si>
  <si>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</si>
  <si>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</si>
  <si>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</si>
  <si>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</si>
  <si>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</si>
  <si>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</si>
  <si>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</si>
  <si>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</si>
  <si>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</si>
  <si>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</si>
  <si>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</si>
  <si>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</si>
  <si>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</si>
  <si>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</si>
  <si>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</si>
  <si>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</si>
  <si>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</si>
  <si>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</si>
  <si>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</si>
  <si>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</si>
  <si>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</si>
  <si>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</si>
  <si>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</si>
  <si>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</si>
  <si>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</si>
  <si>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</si>
  <si>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</si>
  <si>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</si>
  <si>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</si>
  <si>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</si>
  <si>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</si>
  <si>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</si>
  <si>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</si>
  <si>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</si>
  <si>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</si>
  <si>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</si>
  <si>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</si>
  <si>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</si>
  <si>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</si>
  <si>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</si>
  <si>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</si>
  <si>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</si>
  <si>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</si>
  <si>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</si>
  <si>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</si>
  <si>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</si>
  <si>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</si>
  <si>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</si>
  <si>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</si>
  <si>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</si>
  <si>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</si>
  <si>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</si>
  <si>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</si>
  <si>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</si>
  <si>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</si>
  <si>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</si>
  <si>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</si>
  <si>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</si>
  <si>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</si>
  <si>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</si>
  <si>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</si>
  <si>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</si>
  <si>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</si>
  <si>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</si>
  <si>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</si>
  <si>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</si>
  <si>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</si>
  <si>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</si>
  <si>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</si>
  <si>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</si>
  <si>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</si>
  <si>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</si>
  <si>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</si>
  <si>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</si>
  <si>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</si>
  <si>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</si>
  <si>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</si>
  <si>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</si>
  <si>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</si>
  <si>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</si>
  <si>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</si>
  <si>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</si>
  <si>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</si>
  <si>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</si>
  <si>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</si>
  <si>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</si>
  <si>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</si>
  <si>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</si>
  <si>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</si>
  <si>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</si>
  <si>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</si>
  <si>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</si>
  <si>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</si>
  <si>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</si>
  <si>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</si>
  <si>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</si>
  <si>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</si>
  <si>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</si>
  <si>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</si>
  <si>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</si>
  <si>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</si>
  <si>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</si>
  <si>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</si>
  <si>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</si>
  <si>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</si>
  <si>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</si>
  <si>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</si>
  <si>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</si>
  <si>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</si>
  <si>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</si>
  <si>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6"/>
  </si>
  <si>
    <t>うち日本人(％)</t>
    <phoneticPr fontId="5"/>
  </si>
  <si>
    <t>-4.2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</si>
  <si>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</si>
  <si>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</si>
  <si>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</si>
  <si>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</si>
  <si>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</si>
  <si>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</si>
  <si>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</si>
  <si>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</si>
  <si>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</si>
  <si>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</si>
  <si>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</si>
  <si>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</si>
  <si>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</si>
  <si>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</si>
  <si>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</si>
  <si>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</si>
  <si>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</si>
  <si>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</si>
  <si>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</si>
  <si>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</si>
  <si>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</si>
  <si>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</si>
  <si>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</si>
  <si>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</si>
  <si>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</si>
  <si>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</si>
  <si>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</si>
  <si>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</si>
  <si>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</si>
  <si>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</si>
  <si>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</si>
  <si>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</si>
  <si>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</si>
  <si>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</si>
  <si>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</si>
  <si>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</si>
  <si>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</si>
  <si>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</si>
  <si>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</si>
  <si>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</si>
  <si>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</si>
  <si>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</si>
  <si>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</si>
  <si>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</si>
  <si>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</si>
  <si>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</si>
  <si>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</si>
  <si>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</si>
  <si>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</si>
  <si>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</si>
  <si>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</si>
  <si>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</si>
  <si>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</si>
  <si>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</si>
  <si>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</si>
  <si>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</si>
  <si>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</si>
  <si>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</si>
  <si>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愛媛県伊方町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</si>
  <si>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</si>
  <si>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</si>
  <si>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</si>
  <si>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</si>
  <si>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</si>
  <si>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</si>
  <si>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</si>
  <si>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</si>
  <si>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</si>
  <si>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</si>
  <si>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</si>
  <si>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</si>
  <si>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</si>
  <si>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</si>
  <si>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</si>
  <si>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</si>
  <si>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</si>
  <si>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</si>
  <si>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</si>
  <si>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</si>
  <si>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</si>
  <si>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</si>
  <si>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</si>
  <si>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</si>
  <si>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</si>
  <si>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</si>
  <si>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</si>
  <si>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</si>
  <si>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</si>
  <si>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</si>
  <si>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</si>
  <si>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</si>
  <si>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</si>
  <si>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</si>
  <si>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</si>
  <si>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</si>
  <si>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</si>
  <si>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</si>
  <si>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</si>
  <si>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</si>
  <si>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</si>
  <si>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</si>
  <si>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</si>
  <si>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</si>
  <si>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</si>
  <si>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</si>
  <si>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</si>
  <si>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</si>
  <si>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</si>
  <si>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</si>
  <si>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</si>
  <si>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</si>
  <si>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</si>
  <si>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</si>
  <si>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</si>
  <si>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</si>
  <si>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</si>
  <si>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</si>
  <si>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</si>
  <si>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</si>
  <si>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</si>
  <si>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</si>
  <si>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</si>
  <si>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</si>
  <si>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</si>
  <si>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</si>
  <si>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</si>
  <si>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</si>
  <si>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</si>
  <si>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</si>
  <si>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</si>
  <si>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</si>
  <si>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</si>
  <si>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</si>
  <si>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</si>
  <si>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</si>
  <si>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</si>
  <si>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</si>
  <si>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</si>
  <si>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</si>
  <si>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</si>
  <si>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</si>
  <si>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</si>
  <si>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</si>
  <si>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</si>
  <si>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</si>
  <si>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</si>
  <si>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</si>
  <si>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</si>
  <si>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</si>
  <si>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</si>
  <si>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</si>
  <si>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</si>
  <si>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</si>
  <si>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</si>
  <si>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</si>
  <si>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</si>
  <si>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</si>
  <si>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</si>
  <si>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</si>
  <si>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</si>
  <si>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</si>
  <si>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</si>
  <si>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</si>
  <si>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</si>
  <si>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</si>
  <si>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</si>
  <si>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</si>
  <si>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</si>
  <si>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</si>
  <si>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</si>
  <si>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</si>
  <si>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</si>
  <si>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</si>
  <si>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</si>
  <si>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</si>
  <si>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</si>
  <si>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</si>
  <si>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</si>
  <si>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</si>
  <si>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</si>
  <si>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</si>
  <si>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</si>
  <si>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</si>
  <si>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</si>
  <si>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</si>
  <si>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</si>
  <si>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</si>
  <si>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</si>
  <si>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</si>
  <si>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</si>
  <si>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</si>
  <si>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</si>
  <si>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</si>
  <si>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</si>
  <si>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</si>
  <si>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</si>
  <si>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</si>
  <si>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</si>
  <si>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</si>
  <si>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</si>
  <si>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</si>
  <si>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</si>
  <si>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</si>
  <si>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</si>
  <si>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</si>
  <si>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</si>
  <si>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</si>
  <si>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</si>
  <si>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愛媛県伊方町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</si>
  <si>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</si>
  <si>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</si>
  <si>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</si>
  <si>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</si>
  <si>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</si>
  <si>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</si>
  <si>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</si>
  <si>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</si>
  <si>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</si>
  <si>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</si>
  <si>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</si>
  <si>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</si>
  <si>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</si>
  <si>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</si>
  <si>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</si>
  <si>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</si>
  <si>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</si>
  <si>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</si>
  <si>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</si>
  <si>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</si>
  <si>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</si>
  <si>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</si>
  <si>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</si>
  <si>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</si>
  <si>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</si>
  <si>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</si>
  <si>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</si>
  <si>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</si>
  <si>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</si>
  <si>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</si>
  <si>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</si>
  <si>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</si>
  <si>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</si>
  <si>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</si>
  <si>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</si>
  <si>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</si>
  <si>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</si>
  <si>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介護保険（保険）特別会計</t>
    <phoneticPr fontId="5"/>
  </si>
  <si>
    <t>介護保険（サービス）特別会計</t>
    <phoneticPr fontId="5"/>
  </si>
  <si>
    <t>水道事業会計</t>
    <phoneticPr fontId="5"/>
  </si>
  <si>
    <t>法適用企業</t>
    <phoneticPr fontId="5"/>
  </si>
  <si>
    <t>風力発電事業特別会計</t>
    <phoneticPr fontId="5"/>
  </si>
  <si>
    <t>法非適用企業</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</si>
  <si>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</si>
  <si>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</si>
  <si>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</si>
  <si>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</si>
  <si>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</si>
  <si>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</si>
  <si>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</si>
  <si>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</si>
  <si>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</si>
  <si>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</si>
  <si>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</si>
  <si>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</si>
  <si>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</si>
  <si>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</si>
  <si>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</si>
  <si>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</si>
  <si>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</si>
  <si>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</si>
  <si>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</si>
  <si>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</si>
  <si>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</si>
  <si>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</si>
  <si>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</si>
  <si>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</si>
  <si>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</si>
  <si>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</si>
  <si>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</si>
  <si>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</si>
  <si>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</si>
  <si>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</si>
  <si>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</si>
  <si>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</si>
  <si>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</si>
  <si>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</si>
  <si>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</si>
  <si>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</si>
  <si>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</si>
  <si>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</si>
  <si>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</si>
  <si>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</si>
  <si>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</si>
  <si>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</si>
  <si>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</si>
  <si>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</si>
  <si>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</si>
  <si>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</si>
  <si>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</si>
  <si>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</si>
  <si>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</si>
  <si>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</si>
  <si>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</si>
  <si>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</si>
  <si>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</si>
  <si>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</si>
  <si>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</si>
  <si>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</si>
  <si>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</si>
  <si>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</si>
  <si>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</si>
  <si>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</si>
  <si>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</si>
  <si>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</si>
  <si>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</si>
  <si>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</si>
  <si>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</si>
  <si>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</si>
  <si>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</si>
  <si>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</si>
  <si>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</si>
  <si>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</si>
  <si>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</si>
  <si>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</si>
  <si>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</si>
  <si>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</si>
  <si>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</si>
  <si>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</si>
  <si>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</si>
  <si>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</si>
  <si>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</si>
  <si>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</si>
  <si>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</si>
  <si>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</si>
  <si>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</si>
  <si>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</si>
  <si>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</si>
  <si>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</si>
  <si>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</si>
  <si>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</si>
  <si>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</si>
  <si>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</si>
  <si>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</si>
  <si>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</si>
  <si>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</si>
  <si>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</si>
  <si>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</si>
  <si>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</si>
  <si>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</si>
  <si>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</si>
  <si>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</si>
  <si>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</si>
  <si>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</si>
  <si>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</si>
  <si>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</si>
  <si>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</si>
  <si>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</si>
  <si>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</si>
  <si>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</si>
  <si>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</si>
  <si>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</si>
  <si>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</si>
  <si>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</si>
  <si>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</si>
  <si>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</si>
  <si>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</si>
  <si>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</si>
  <si>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</si>
  <si>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</si>
  <si>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</si>
  <si>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</si>
  <si>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</si>
  <si>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</si>
  <si>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</si>
  <si>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</si>
  <si>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</si>
  <si>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</si>
  <si>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</si>
  <si>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</si>
  <si>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</si>
  <si>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</si>
  <si>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</si>
  <si>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</si>
  <si>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</si>
  <si>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</si>
  <si>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</si>
  <si>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</si>
  <si>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</si>
  <si>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</si>
  <si>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</si>
  <si>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2.57</t>
  </si>
  <si>
    <t>▲ 3.63</t>
  </si>
  <si>
    <t>水道事業会計</t>
  </si>
  <si>
    <t>一般会計</t>
  </si>
  <si>
    <t>風力発電事業特別会計</t>
  </si>
  <si>
    <t>介護保険（保険）特別会計</t>
  </si>
  <si>
    <t>公共下水道事業特別会計</t>
  </si>
  <si>
    <t>小規模下水道事業特別会計</t>
  </si>
  <si>
    <t>特定地域生活排水処理事業特別会計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</si>
  <si>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</si>
  <si>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</si>
  <si>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</si>
  <si>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</si>
  <si>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</si>
  <si>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</si>
  <si>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</si>
  <si>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</si>
  <si>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</si>
  <si>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クリエイト伊方</t>
    <rPh sb="5" eb="7">
      <t>イカタ</t>
    </rPh>
    <phoneticPr fontId="2"/>
  </si>
  <si>
    <t>愛媛県市町総合事務組合(退職手当事業分)</t>
  </si>
  <si>
    <t>愛媛県市町総合事務組合(消防補償事業分)</t>
    <rPh sb="12" eb="14">
      <t>ショウボウ</t>
    </rPh>
    <rPh sb="14" eb="16">
      <t>ホショウ</t>
    </rPh>
    <phoneticPr fontId="2"/>
  </si>
  <si>
    <t>愛媛県市町総合事務組合(交通災害事業分)</t>
    <rPh sb="12" eb="14">
      <t>コウツウ</t>
    </rPh>
    <rPh sb="14" eb="16">
      <t>サイガイ</t>
    </rPh>
    <rPh sb="16" eb="18">
      <t>ジギョウ</t>
    </rPh>
    <phoneticPr fontId="2"/>
  </si>
  <si>
    <t>愛媛県市町総合事務組合(議員公務災害業分)</t>
    <rPh sb="12" eb="14">
      <t>ギイン</t>
    </rPh>
    <rPh sb="14" eb="16">
      <t>コウム</t>
    </rPh>
    <rPh sb="16" eb="18">
      <t>サイガイ</t>
    </rPh>
    <rPh sb="18" eb="19">
      <t>ギョウ</t>
    </rPh>
    <rPh sb="19" eb="20">
      <t>ブン</t>
    </rPh>
    <phoneticPr fontId="2"/>
  </si>
  <si>
    <t>愛媛県市町総合事務組合(共通経費分)</t>
    <rPh sb="12" eb="14">
      <t>キョウツウ</t>
    </rPh>
    <rPh sb="14" eb="16">
      <t>ケイヒ</t>
    </rPh>
    <rPh sb="16" eb="17">
      <t>ブン</t>
    </rPh>
    <phoneticPr fontId="2"/>
  </si>
  <si>
    <t>八幡浜地区施設事務組合（一般会計）</t>
    <rPh sb="0" eb="3">
      <t>ヤワタハマ</t>
    </rPh>
    <rPh sb="3" eb="5">
      <t>チク</t>
    </rPh>
    <rPh sb="5" eb="7">
      <t>シセツ</t>
    </rPh>
    <rPh sb="7" eb="9">
      <t>ジム</t>
    </rPh>
    <rPh sb="9" eb="11">
      <t>クミアイ</t>
    </rPh>
    <rPh sb="12" eb="14">
      <t>イッパン</t>
    </rPh>
    <rPh sb="14" eb="16">
      <t>カイケイ</t>
    </rPh>
    <phoneticPr fontId="2"/>
  </si>
  <si>
    <t>八幡浜地区施設事務組合（消防事業特別会計）</t>
    <rPh sb="0" eb="3">
      <t>ヤワタハマ</t>
    </rPh>
    <rPh sb="3" eb="5">
      <t>チク</t>
    </rPh>
    <rPh sb="5" eb="7">
      <t>シセツ</t>
    </rPh>
    <rPh sb="7" eb="9">
      <t>ジム</t>
    </rPh>
    <rPh sb="9" eb="11">
      <t>クミアイ</t>
    </rPh>
    <rPh sb="12" eb="14">
      <t>ショウボウ</t>
    </rPh>
    <rPh sb="14" eb="16">
      <t>ジギョウ</t>
    </rPh>
    <rPh sb="16" eb="18">
      <t>トクベツ</t>
    </rPh>
    <rPh sb="18" eb="20">
      <t>カイケイ</t>
    </rPh>
    <phoneticPr fontId="2"/>
  </si>
  <si>
    <t>八幡浜地区施設事務組合（し尿処理事業特別会計）</t>
    <rPh sb="0" eb="3">
      <t>ヤワタハマ</t>
    </rPh>
    <rPh sb="3" eb="5">
      <t>チク</t>
    </rPh>
    <rPh sb="5" eb="7">
      <t>シセツ</t>
    </rPh>
    <rPh sb="7" eb="9">
      <t>ジム</t>
    </rPh>
    <rPh sb="9" eb="11">
      <t>クミアイ</t>
    </rPh>
    <rPh sb="13" eb="14">
      <t>ニョウ</t>
    </rPh>
    <rPh sb="14" eb="16">
      <t>ショリ</t>
    </rPh>
    <rPh sb="16" eb="18">
      <t>ジギョウ</t>
    </rPh>
    <rPh sb="18" eb="20">
      <t>トクベツ</t>
    </rPh>
    <rPh sb="20" eb="22">
      <t>カイケイ</t>
    </rPh>
    <phoneticPr fontId="2"/>
  </si>
  <si>
    <t>八幡浜地区施設事務組合（特別養護老人ホーム事業特別会計）</t>
    <rPh sb="0" eb="3">
      <t>ヤワタハマ</t>
    </rPh>
    <rPh sb="3" eb="5">
      <t>チク</t>
    </rPh>
    <rPh sb="5" eb="7">
      <t>シセツ</t>
    </rPh>
    <rPh sb="7" eb="9">
      <t>ジム</t>
    </rPh>
    <rPh sb="9" eb="11">
      <t>クミアイ</t>
    </rPh>
    <rPh sb="12" eb="14">
      <t>トクベツ</t>
    </rPh>
    <rPh sb="14" eb="16">
      <t>ヨウゴ</t>
    </rPh>
    <rPh sb="16" eb="18">
      <t>ロウジン</t>
    </rPh>
    <rPh sb="21" eb="23">
      <t>ジギョウ</t>
    </rPh>
    <rPh sb="23" eb="25">
      <t>トクベツ</t>
    </rPh>
    <rPh sb="25" eb="27">
      <t>カイケイ</t>
    </rPh>
    <phoneticPr fontId="2"/>
  </si>
  <si>
    <t>八幡浜・大洲地区広域市町村圏組合（一般会計）</t>
  </si>
  <si>
    <t>八幡浜・大洲地区広域市町村圏組合（八幡浜・大洲地方拠点都市対策室特別会計）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</si>
  <si>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</si>
  <si>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</si>
  <si>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</si>
  <si>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</si>
  <si>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</si>
  <si>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t>
    <phoneticPr fontId="2"/>
  </si>
  <si>
    <t>振興基金</t>
    <rPh sb="0" eb="2">
      <t>シンコウ</t>
    </rPh>
    <rPh sb="2" eb="4">
      <t>キキン</t>
    </rPh>
    <phoneticPr fontId="5"/>
  </si>
  <si>
    <t>災害対策基金</t>
    <rPh sb="0" eb="2">
      <t>サイガイ</t>
    </rPh>
    <rPh sb="2" eb="4">
      <t>タイサク</t>
    </rPh>
    <rPh sb="4" eb="6">
      <t>キキン</t>
    </rPh>
    <phoneticPr fontId="2"/>
  </si>
  <si>
    <t>一般廃棄物最終処分場整備基金</t>
    <rPh sb="0" eb="2">
      <t>イッパン</t>
    </rPh>
    <rPh sb="2" eb="5">
      <t>ハイキブツ</t>
    </rPh>
    <rPh sb="5" eb="7">
      <t>サイシュウ</t>
    </rPh>
    <rPh sb="7" eb="10">
      <t>ショブンジョウ</t>
    </rPh>
    <rPh sb="10" eb="12">
      <t>セイビ</t>
    </rPh>
    <rPh sb="12" eb="14">
      <t>キキン</t>
    </rPh>
    <phoneticPr fontId="2"/>
  </si>
  <si>
    <t>ふるさとづくり自治活動推進基金</t>
    <rPh sb="7" eb="9">
      <t>ジチ</t>
    </rPh>
    <rPh sb="9" eb="11">
      <t>カツドウ</t>
    </rPh>
    <rPh sb="11" eb="13">
      <t>スイシン</t>
    </rPh>
    <rPh sb="13" eb="15">
      <t>キキン</t>
    </rPh>
    <phoneticPr fontId="2"/>
  </si>
  <si>
    <t>愛媛県市町総合事務組合(自治会館事業分)</t>
    <phoneticPr fontId="2"/>
  </si>
  <si>
    <t>電源交付金鳥津道路新設基金</t>
    <rPh sb="0" eb="2">
      <t>デンゲン</t>
    </rPh>
    <rPh sb="2" eb="5">
      <t>コウフキン</t>
    </rPh>
    <rPh sb="5" eb="6">
      <t>トリ</t>
    </rPh>
    <rPh sb="6" eb="7">
      <t>ツ</t>
    </rPh>
    <rPh sb="7" eb="9">
      <t>ドウロ</t>
    </rPh>
    <rPh sb="9" eb="11">
      <t>シンセツ</t>
    </rPh>
    <rPh sb="11" eb="13">
      <t>キキン</t>
    </rPh>
    <phoneticPr fontId="2"/>
  </si>
  <si>
    <t>八幡浜地区総合事務組合（一次救急休日・夜間診療所事業特別会計）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</si>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</sst>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C10B-4FD1-82EB-881361D136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142602</c:v>
                </c:pt>
                <c:pt idx="1">
                  <c:v>229864</c:v>
                </c:pt>
                <c:pt idx="2">
                  <c:v>147165</c:v>
                </c:pt>
                <c:pt idx="3">
                  <c:v>234095</c:v>
                </c:pt>
                <c:pt idx="4">
                  <c:v>350811</c:v>
                </c:pt>
              </c:numCache>
            </c:numRef>
          </c:val>
          <c:smooth val="0"/>
          <c:extLst>
            <c:ext xmlns:c16="http://schemas.microsoft.com/office/drawing/2014/chart" uri="{C3380CC4-5D6E-409C-BE32-E72D297353CC}">
              <c16:uniqueId val="{00000001-C10B-4FD1-82EB-881361D136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9.4700000000000006</c:v>
                </c:pt>
                <c:pt idx="1">
                  <c:v>13.83</c:v>
                </c:pt>
                <c:pt idx="2">
                  <c:v>21.6</c:v>
                </c:pt>
                <c:pt idx="3">
                  <c:v>4.68</c:v>
                </c:pt>
                <c:pt idx="4">
                  <c:v>5.45</c:v>
                </c:pt>
              </c:numCache>
            </c:numRef>
          </c:val>
          <c:extLst>
            <c:ext xmlns:c16="http://schemas.microsoft.com/office/drawing/2014/chart" uri="{C3380CC4-5D6E-409C-BE32-E72D297353CC}">
              <c16:uniqueId val="{00000000-16D2-450A-A0CB-12F0ADCC72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75.19</c:v>
                </c:pt>
                <c:pt idx="1">
                  <c:v>82.27</c:v>
                </c:pt>
                <c:pt idx="2">
                  <c:v>94.92</c:v>
                </c:pt>
                <c:pt idx="3">
                  <c:v>108.72</c:v>
                </c:pt>
                <c:pt idx="4">
                  <c:v>106.46</c:v>
                </c:pt>
              </c:numCache>
            </c:numRef>
          </c:val>
          <c:extLst>
            <c:ext xmlns:c16="http://schemas.microsoft.com/office/drawing/2014/chart" uri="{C3380CC4-5D6E-409C-BE32-E72D297353CC}">
              <c16:uniqueId val="{00000001-16D2-450A-A0CB-12F0ADCC72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c:v>
                </c:pt>
                <c:pt idx="1">
                  <c:v>13</c:v>
                </c:pt>
                <c:pt idx="2">
                  <c:v>23.95</c:v>
                </c:pt>
                <c:pt idx="3">
                  <c:v>-2.57</c:v>
                </c:pt>
                <c:pt idx="4">
                  <c:v>-3.63</c:v>
                </c:pt>
              </c:numCache>
            </c:numRef>
          </c:val>
          <c:smooth val="0"/>
          <c:extLst>
            <c:ext xmlns:c16="http://schemas.microsoft.com/office/drawing/2014/chart" uri="{C3380CC4-5D6E-409C-BE32-E72D297353CC}">
              <c16:uniqueId val="{00000002-16D2-450A-A0CB-12F0ADCC72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1.53</c:v>
                </c:pt>
                <c:pt idx="2">
                  <c:v>#N/A</c:v>
                </c:pt>
                <c:pt idx="3">
                  <c:v>1.01</c:v>
                </c:pt>
                <c:pt idx="4">
                  <c:v>#N/A</c:v>
                </c:pt>
                <c:pt idx="5">
                  <c:v>0</c:v>
                </c:pt>
                <c:pt idx="6">
                  <c:v>#N/A</c:v>
                </c:pt>
                <c:pt idx="7">
                  <c:v>0</c:v>
                </c:pt>
                <c:pt idx="8">
                  <c:v>#N/A</c:v>
                </c:pt>
                <c:pt idx="9">
                  <c:v>0</c:v>
                </c:pt>
              </c:numCache>
            </c:numRef>
          </c:val>
          <c:extLst>
            <c:ext xmlns:c16="http://schemas.microsoft.com/office/drawing/2014/chart" uri="{C3380CC4-5D6E-409C-BE32-E72D297353CC}">
              <c16:uniqueId val="{00000000-D22A-47A9-BC72-FF9DEAEF5C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2A-47A9-BC72-FF9DEAEF5C87}"/>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0.98</c:v>
                </c:pt>
                <c:pt idx="2">
                  <c:v>#N/A</c:v>
                </c:pt>
                <c:pt idx="3">
                  <c:v>1.47</c:v>
                </c:pt>
                <c:pt idx="4">
                  <c:v>#N/A</c:v>
                </c:pt>
                <c:pt idx="5">
                  <c:v>1.2</c:v>
                </c:pt>
                <c:pt idx="6">
                  <c:v>#N/A</c:v>
                </c:pt>
                <c:pt idx="7">
                  <c:v>0.72</c:v>
                </c:pt>
                <c:pt idx="8">
                  <c:v>#N/A</c:v>
                </c:pt>
                <c:pt idx="9">
                  <c:v>0.08</c:v>
                </c:pt>
              </c:numCache>
            </c:numRef>
          </c:val>
          <c:extLst>
            <c:ext xmlns:c16="http://schemas.microsoft.com/office/drawing/2014/chart" uri="{C3380CC4-5D6E-409C-BE32-E72D297353CC}">
              <c16:uniqueId val="{00000002-D22A-47A9-BC72-FF9DEAEF5C87}"/>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3-D22A-47A9-BC72-FF9DEAEF5C87}"/>
            </c:ext>
          </c:extLst>
        </c:ser>
        <c:ser>
          <c:idx val="4"/>
          <c:order val="4"/>
          <c:tx>
            <c:strRef>
              <c:f>データシート!$A$31</c:f>
              <c:strCache>
                <c:ptCount val="1"/>
                <c:pt idx="0">
                  <c:v>小規模下水道事業特別会計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4-D22A-47A9-BC72-FF9DEAEF5C8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c:v>
                </c:pt>
                <c:pt idx="8">
                  <c:v>#N/A</c:v>
                </c:pt>
                <c:pt idx="9">
                  <c:v>0.39</c:v>
                </c:pt>
              </c:numCache>
            </c:numRef>
          </c:val>
          <c:extLst>
            <c:ext xmlns:c16="http://schemas.microsoft.com/office/drawing/2014/chart" uri="{C3380CC4-5D6E-409C-BE32-E72D297353CC}">
              <c16:uniqueId val="{00000005-D22A-47A9-BC72-FF9DEAEF5C87}"/>
            </c:ext>
          </c:extLst>
        </c:ser>
        <c:ser>
          <c:idx val="6"/>
          <c:order val="6"/>
          <c:tx>
            <c:strRef>
              <c:f>データシート!$A$33</c:f>
              <c:strCache>
                <c:ptCount val="1"/>
                <c:pt idx="0">
                  <c:v>介護保険（保険）特別会計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0.83</c:v>
                </c:pt>
                <c:pt idx="4">
                  <c:v>#N/A</c:v>
                </c:pt>
                <c:pt idx="5">
                  <c:v>0.76</c:v>
                </c:pt>
                <c:pt idx="6">
                  <c:v>#N/A</c:v>
                </c:pt>
                <c:pt idx="7">
                  <c:v>1</c:v>
                </c:pt>
                <c:pt idx="8">
                  <c:v>#N/A</c:v>
                </c:pt>
                <c:pt idx="9">
                  <c:v>0.42</c:v>
                </c:pt>
              </c:numCache>
            </c:numRef>
          </c:val>
          <c:extLst>
            <c:ext xmlns:c16="http://schemas.microsoft.com/office/drawing/2014/chart" uri="{C3380CC4-5D6E-409C-BE32-E72D297353CC}">
              <c16:uniqueId val="{00000006-D22A-47A9-BC72-FF9DEAEF5C87}"/>
            </c:ext>
          </c:extLst>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0.38</c:v>
                </c:pt>
                <c:pt idx="2">
                  <c:v>#N/A</c:v>
                </c:pt>
                <c:pt idx="3">
                  <c:v>0.59</c:v>
                </c:pt>
                <c:pt idx="4">
                  <c:v>#N/A</c:v>
                </c:pt>
                <c:pt idx="5">
                  <c:v>0.69</c:v>
                </c:pt>
                <c:pt idx="6">
                  <c:v>#N/A</c:v>
                </c:pt>
                <c:pt idx="7">
                  <c:v>0.88</c:v>
                </c:pt>
                <c:pt idx="8">
                  <c:v>#N/A</c:v>
                </c:pt>
                <c:pt idx="9">
                  <c:v>0.69</c:v>
                </c:pt>
              </c:numCache>
            </c:numRef>
          </c:val>
          <c:extLst>
            <c:ext xmlns:c16="http://schemas.microsoft.com/office/drawing/2014/chart" uri="{C3380CC4-5D6E-409C-BE32-E72D297353CC}">
              <c16:uniqueId val="{00000007-D22A-47A9-BC72-FF9DEAEF5C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9.4600000000000009</c:v>
                </c:pt>
                <c:pt idx="2">
                  <c:v>#N/A</c:v>
                </c:pt>
                <c:pt idx="3">
                  <c:v>13.83</c:v>
                </c:pt>
                <c:pt idx="4">
                  <c:v>#N/A</c:v>
                </c:pt>
                <c:pt idx="5">
                  <c:v>21.59</c:v>
                </c:pt>
                <c:pt idx="6">
                  <c:v>#N/A</c:v>
                </c:pt>
                <c:pt idx="7">
                  <c:v>4.67</c:v>
                </c:pt>
                <c:pt idx="8">
                  <c:v>#N/A</c:v>
                </c:pt>
                <c:pt idx="9">
                  <c:v>5.44</c:v>
                </c:pt>
              </c:numCache>
            </c:numRef>
          </c:val>
          <c:extLst>
            <c:ext xmlns:c16="http://schemas.microsoft.com/office/drawing/2014/chart" uri="{C3380CC4-5D6E-409C-BE32-E72D297353CC}">
              <c16:uniqueId val="{00000008-D22A-47A9-BC72-FF9DEAEF5C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3.83</c:v>
                </c:pt>
                <c:pt idx="4">
                  <c:v>#N/A</c:v>
                </c:pt>
                <c:pt idx="5">
                  <c:v>4.92</c:v>
                </c:pt>
                <c:pt idx="6">
                  <c:v>#N/A</c:v>
                </c:pt>
                <c:pt idx="7">
                  <c:v>6.29</c:v>
                </c:pt>
                <c:pt idx="8">
                  <c:v>#N/A</c:v>
                </c:pt>
                <c:pt idx="9">
                  <c:v>7.36</c:v>
                </c:pt>
              </c:numCache>
            </c:numRef>
          </c:val>
          <c:extLst>
            <c:ext xmlns:c16="http://schemas.microsoft.com/office/drawing/2014/chart" uri="{C3380CC4-5D6E-409C-BE32-E72D297353CC}">
              <c16:uniqueId val="{00000009-D22A-47A9-BC72-FF9DEAEF5C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925</c:v>
                </c:pt>
                <c:pt idx="5">
                  <c:v>891</c:v>
                </c:pt>
                <c:pt idx="8">
                  <c:v>862</c:v>
                </c:pt>
                <c:pt idx="11">
                  <c:v>805</c:v>
                </c:pt>
                <c:pt idx="14">
                  <c:v>755</c:v>
                </c:pt>
              </c:numCache>
            </c:numRef>
          </c:val>
          <c:extLst>
            <c:ext xmlns:c16="http://schemas.microsoft.com/office/drawing/2014/chart" uri="{C3380CC4-5D6E-409C-BE32-E72D297353CC}">
              <c16:uniqueId val="{00000000-B616-4C44-8EFD-1589753004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16-4C44-8EFD-1589753004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5</c:v>
                </c:pt>
                <c:pt idx="6">
                  <c:v>2</c:v>
                </c:pt>
                <c:pt idx="9">
                  <c:v>0</c:v>
                </c:pt>
                <c:pt idx="12">
                  <c:v>0</c:v>
                </c:pt>
              </c:numCache>
            </c:numRef>
          </c:val>
          <c:extLst>
            <c:ext xmlns:c16="http://schemas.microsoft.com/office/drawing/2014/chart" uri="{C3380CC4-5D6E-409C-BE32-E72D297353CC}">
              <c16:uniqueId val="{00000002-B616-4C44-8EFD-1589753004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13</c:v>
                </c:pt>
                <c:pt idx="9">
                  <c:v>22</c:v>
                </c:pt>
                <c:pt idx="12">
                  <c:v>22</c:v>
                </c:pt>
              </c:numCache>
            </c:numRef>
          </c:val>
          <c:extLst>
            <c:ext xmlns:c16="http://schemas.microsoft.com/office/drawing/2014/chart" uri="{C3380CC4-5D6E-409C-BE32-E72D297353CC}">
              <c16:uniqueId val="{00000003-B616-4C44-8EFD-1589753004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204</c:v>
                </c:pt>
                <c:pt idx="3">
                  <c:v>192</c:v>
                </c:pt>
                <c:pt idx="6">
                  <c:v>183</c:v>
                </c:pt>
                <c:pt idx="9">
                  <c:v>166</c:v>
                </c:pt>
                <c:pt idx="12">
                  <c:v>170</c:v>
                </c:pt>
              </c:numCache>
            </c:numRef>
          </c:val>
          <c:extLst>
            <c:ext xmlns:c16="http://schemas.microsoft.com/office/drawing/2014/chart" uri="{C3380CC4-5D6E-409C-BE32-E72D297353CC}">
              <c16:uniqueId val="{00000004-B616-4C44-8EFD-1589753004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16-4C44-8EFD-1589753004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16-4C44-8EFD-1589753004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948</c:v>
                </c:pt>
                <c:pt idx="3">
                  <c:v>922</c:v>
                </c:pt>
                <c:pt idx="6">
                  <c:v>950</c:v>
                </c:pt>
                <c:pt idx="9">
                  <c:v>942</c:v>
                </c:pt>
                <c:pt idx="12">
                  <c:v>892</c:v>
                </c:pt>
              </c:numCache>
            </c:numRef>
          </c:val>
          <c:extLst>
            <c:ext xmlns:c16="http://schemas.microsoft.com/office/drawing/2014/chart" uri="{C3380CC4-5D6E-409C-BE32-E72D297353CC}">
              <c16:uniqueId val="{00000007-B616-4C44-8EFD-1589753004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234</c:v>
                </c:pt>
                <c:pt idx="2">
                  <c:v>#N/A</c:v>
                </c:pt>
                <c:pt idx="3">
                  <c:v>#N/A</c:v>
                </c:pt>
                <c:pt idx="4">
                  <c:v>229</c:v>
                </c:pt>
                <c:pt idx="5">
                  <c:v>#N/A</c:v>
                </c:pt>
                <c:pt idx="6">
                  <c:v>#N/A</c:v>
                </c:pt>
                <c:pt idx="7">
                  <c:v>286</c:v>
                </c:pt>
                <c:pt idx="8">
                  <c:v>#N/A</c:v>
                </c:pt>
                <c:pt idx="9">
                  <c:v>#N/A</c:v>
                </c:pt>
                <c:pt idx="10">
                  <c:v>325</c:v>
                </c:pt>
                <c:pt idx="11">
                  <c:v>#N/A</c:v>
                </c:pt>
                <c:pt idx="12">
                  <c:v>#N/A</c:v>
                </c:pt>
                <c:pt idx="13">
                  <c:v>329</c:v>
                </c:pt>
                <c:pt idx="14">
                  <c:v>#N/A</c:v>
                </c:pt>
              </c:numCache>
            </c:numRef>
          </c:val>
          <c:smooth val="0"/>
          <c:extLst>
            <c:ext xmlns:c16="http://schemas.microsoft.com/office/drawing/2014/chart" uri="{C3380CC4-5D6E-409C-BE32-E72D297353CC}">
              <c16:uniqueId val="{00000008-B616-4C44-8EFD-1589753004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8364</c:v>
                </c:pt>
                <c:pt idx="5">
                  <c:v>7883</c:v>
                </c:pt>
                <c:pt idx="8">
                  <c:v>7440</c:v>
                </c:pt>
                <c:pt idx="11">
                  <c:v>6812</c:v>
                </c:pt>
                <c:pt idx="14">
                  <c:v>6434</c:v>
                </c:pt>
              </c:numCache>
            </c:numRef>
          </c:val>
          <c:extLst>
            <c:ext xmlns:c16="http://schemas.microsoft.com/office/drawing/2014/chart" uri="{C3380CC4-5D6E-409C-BE32-E72D297353CC}">
              <c16:uniqueId val="{00000000-C9B2-4951-AE3B-46BC4B1222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155</c:v>
                </c:pt>
                <c:pt idx="5">
                  <c:v>138</c:v>
                </c:pt>
                <c:pt idx="8">
                  <c:v>121</c:v>
                </c:pt>
                <c:pt idx="11">
                  <c:v>103</c:v>
                </c:pt>
                <c:pt idx="14">
                  <c:v>89</c:v>
                </c:pt>
              </c:numCache>
            </c:numRef>
          </c:val>
          <c:extLst>
            <c:ext xmlns:c16="http://schemas.microsoft.com/office/drawing/2014/chart" uri="{C3380CC4-5D6E-409C-BE32-E72D297353CC}">
              <c16:uniqueId val="{00000001-C9B2-4951-AE3B-46BC4B1222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10085</c:v>
                </c:pt>
                <c:pt idx="5">
                  <c:v>10594</c:v>
                </c:pt>
                <c:pt idx="8">
                  <c:v>11562</c:v>
                </c:pt>
                <c:pt idx="11">
                  <c:v>12449</c:v>
                </c:pt>
                <c:pt idx="14">
                  <c:v>11873</c:v>
                </c:pt>
              </c:numCache>
            </c:numRef>
          </c:val>
          <c:extLst>
            <c:ext xmlns:c16="http://schemas.microsoft.com/office/drawing/2014/chart" uri="{C3380CC4-5D6E-409C-BE32-E72D297353CC}">
              <c16:uniqueId val="{00000002-C9B2-4951-AE3B-46BC4B1222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B2-4951-AE3B-46BC4B1222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B2-4951-AE3B-46BC4B1222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B2-4951-AE3B-46BC4B1222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952</c:v>
                </c:pt>
                <c:pt idx="3">
                  <c:v>936</c:v>
                </c:pt>
                <c:pt idx="6">
                  <c:v>841</c:v>
                </c:pt>
                <c:pt idx="9">
                  <c:v>848</c:v>
                </c:pt>
                <c:pt idx="12">
                  <c:v>783</c:v>
                </c:pt>
              </c:numCache>
            </c:numRef>
          </c:val>
          <c:extLst>
            <c:ext xmlns:c16="http://schemas.microsoft.com/office/drawing/2014/chart" uri="{C3380CC4-5D6E-409C-BE32-E72D297353CC}">
              <c16:uniqueId val="{00000006-C9B2-4951-AE3B-46BC4B1222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90</c:v>
                </c:pt>
                <c:pt idx="3">
                  <c:v>207</c:v>
                </c:pt>
                <c:pt idx="6">
                  <c:v>191</c:v>
                </c:pt>
                <c:pt idx="9">
                  <c:v>165</c:v>
                </c:pt>
                <c:pt idx="12">
                  <c:v>161</c:v>
                </c:pt>
              </c:numCache>
            </c:numRef>
          </c:val>
          <c:extLst>
            <c:ext xmlns:c16="http://schemas.microsoft.com/office/drawing/2014/chart" uri="{C3380CC4-5D6E-409C-BE32-E72D297353CC}">
              <c16:uniqueId val="{00000007-C9B2-4951-AE3B-46BC4B1222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2362</c:v>
                </c:pt>
                <c:pt idx="3">
                  <c:v>2232</c:v>
                </c:pt>
                <c:pt idx="6">
                  <c:v>2096</c:v>
                </c:pt>
                <c:pt idx="9">
                  <c:v>2090</c:v>
                </c:pt>
                <c:pt idx="12">
                  <c:v>1733</c:v>
                </c:pt>
              </c:numCache>
            </c:numRef>
          </c:val>
          <c:extLst>
            <c:ext xmlns:c16="http://schemas.microsoft.com/office/drawing/2014/chart" uri="{C3380CC4-5D6E-409C-BE32-E72D297353CC}">
              <c16:uniqueId val="{00000008-C9B2-4951-AE3B-46BC4B1222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72</c:v>
                </c:pt>
                <c:pt idx="3">
                  <c:v>136</c:v>
                </c:pt>
                <c:pt idx="6">
                  <c:v>103</c:v>
                </c:pt>
                <c:pt idx="9">
                  <c:v>73</c:v>
                </c:pt>
                <c:pt idx="12">
                  <c:v>69</c:v>
                </c:pt>
              </c:numCache>
            </c:numRef>
          </c:val>
          <c:extLst>
            <c:ext xmlns:c16="http://schemas.microsoft.com/office/drawing/2014/chart" uri="{C3380CC4-5D6E-409C-BE32-E72D297353CC}">
              <c16:uniqueId val="{00000009-C9B2-4951-AE3B-46BC4B1222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9506</c:v>
                </c:pt>
                <c:pt idx="3">
                  <c:v>9005</c:v>
                </c:pt>
                <c:pt idx="6">
                  <c:v>8660</c:v>
                </c:pt>
                <c:pt idx="9">
                  <c:v>7959</c:v>
                </c:pt>
                <c:pt idx="12">
                  <c:v>7575</c:v>
                </c:pt>
              </c:numCache>
            </c:numRef>
          </c:val>
          <c:extLst>
            <c:ext xmlns:c16="http://schemas.microsoft.com/office/drawing/2014/chart" uri="{C3380CC4-5D6E-409C-BE32-E72D297353CC}">
              <c16:uniqueId val="{0000000A-C9B2-4951-AE3B-46BC4B1222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B2-4951-AE3B-46BC4B1222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5307</c:v>
                </c:pt>
                <c:pt idx="1">
                  <c:v>6107</c:v>
                </c:pt>
                <c:pt idx="2">
                  <c:v>5870</c:v>
                </c:pt>
              </c:numCache>
            </c:numRef>
          </c:val>
          <c:extLst>
            <c:ext xmlns:c16="http://schemas.microsoft.com/office/drawing/2014/chart" uri="{C3380CC4-5D6E-409C-BE32-E72D297353CC}">
              <c16:uniqueId val="{00000000-2461-4022-9D11-FCDD62907C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941</c:v>
                </c:pt>
                <c:pt idx="1">
                  <c:v>941</c:v>
                </c:pt>
                <c:pt idx="2">
                  <c:v>592</c:v>
                </c:pt>
              </c:numCache>
            </c:numRef>
          </c:val>
          <c:extLst>
            <c:ext xmlns:c16="http://schemas.microsoft.com/office/drawing/2014/chart" uri="{C3380CC4-5D6E-409C-BE32-E72D297353CC}">
              <c16:uniqueId val="{00000001-2461-4022-9D11-FCDD62907C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7612</c:v>
                </c:pt>
                <c:pt idx="1">
                  <c:v>7537</c:v>
                </c:pt>
                <c:pt idx="2">
                  <c:v>7528</c:v>
                </c:pt>
              </c:numCache>
            </c:numRef>
          </c:val>
          <c:extLst>
            <c:ext xmlns:c16="http://schemas.microsoft.com/office/drawing/2014/chart" uri="{C3380CC4-5D6E-409C-BE32-E72D297353CC}">
              <c16:uniqueId val="{00000002-2461-4022-9D11-FCDD62907C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8,062
7,977
93.83
12,181,962
11,567,519
300,582
5,513,543
7,561,291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と類似団体内では高い数値となっているが、償却資産等は毎年減少が見込まれており、健全な財政運営を維持するため、事業コストの削減を図り、自主財源の確保に努める。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62795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0386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103011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103011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62795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人件費・物件費・維持補修費等の縮減に努めているが、人件費の増加により、</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と類似団体平均を上回っている。今後についても、常にコスト意識を持ち、事務の合理化・簡素化により徹底的に無駄を省く「量の改革」、町民からの信頼を向上させるために、職員の資質向上・意識改革、町民協働の推進などによる「質の改革」等の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152908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5773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63</xdr:row>
      <xdr:rowOff>56388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1778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63</xdr:row>
      <xdr:rowOff>32258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177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32258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0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人件費の適正管理及び、物件費・維持補修費等の縮減に努めているが、類似団体平均を上回っている。原子力発電所を有していること、半島特有の地形的条件により施設数が多いこと等の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51491</xdr:rowOff>
    </xdr:from>
    <xdr:to>
      <xdr:col>23</xdr:col>
      <xdr:colOff>133350</xdr:colOff>
      <xdr:row>84</xdr:row>
      <xdr:rowOff>7860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81841"/>
          <a:ext cx="838200" cy="12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152602</xdr:rowOff>
    </xdr:from>
    <xdr:to>
      <xdr:col>19</xdr:col>
      <xdr:colOff>133350</xdr:colOff>
      <xdr:row>83</xdr:row>
      <xdr:rowOff>51491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1502"/>
          <a:ext cx="889000" cy="7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92642</xdr:rowOff>
    </xdr:from>
    <xdr:to>
      <xdr:col>15</xdr:col>
      <xdr:colOff>82550</xdr:colOff>
      <xdr:row>82</xdr:row>
      <xdr:rowOff>152602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51542"/>
          <a:ext cx="889000" cy="5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8666</xdr:rowOff>
    </xdr:from>
    <xdr:to>
      <xdr:col>11</xdr:col>
      <xdr:colOff>31750</xdr:colOff>
      <xdr:row>82</xdr:row>
      <xdr:rowOff>92642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67566"/>
          <a:ext cx="889000" cy="8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128510</xdr:rowOff>
    </xdr:from>
    <xdr:to>
      <xdr:col>23</xdr:col>
      <xdr:colOff>184150</xdr:colOff>
      <xdr:row>84</xdr:row>
      <xdr:rowOff>58660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100587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3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691</xdr:rowOff>
    </xdr:from>
    <xdr:to>
      <xdr:col>19</xdr:col>
      <xdr:colOff>184150</xdr:colOff>
      <xdr:row>83</xdr:row>
      <xdr:rowOff>102291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87068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1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101802</xdr:rowOff>
    </xdr:from>
    <xdr:to>
      <xdr:col>15</xdr:col>
      <xdr:colOff>133350</xdr:colOff>
      <xdr:row>83</xdr:row>
      <xdr:rowOff>31952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42129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41842</xdr:rowOff>
    </xdr:from>
    <xdr:to>
      <xdr:col>11</xdr:col>
      <xdr:colOff>82550</xdr:colOff>
      <xdr:row>82</xdr:row>
      <xdr:rowOff>143442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153619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129316</xdr:rowOff>
    </xdr:from>
    <xdr:to>
      <xdr:col>7</xdr:col>
      <xdr:colOff>31750</xdr:colOff>
      <xdr:row>82</xdr:row>
      <xdr:rowOff>59466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69643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8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ポイント上昇しているが、引き続き国より低い値となっている。今後も人事評価制度の運用等により、給与水準の適正化に努める。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84</xdr:row>
      <xdr:rowOff>69145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2348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93134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1224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23284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0017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169697</xdr:rowOff>
    </xdr:from>
    <xdr:to>
      <xdr:col>81</xdr:col>
      <xdr:colOff>44450</xdr:colOff>
      <xdr:row>61</xdr:row>
      <xdr:rowOff>105867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56697"/>
          <a:ext cx="8382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151359</xdr:rowOff>
    </xdr:from>
    <xdr:to>
      <xdr:col>77</xdr:col>
      <xdr:colOff>44450</xdr:colOff>
      <xdr:row>60</xdr:row>
      <xdr:rowOff>169697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38359"/>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131090</xdr:rowOff>
    </xdr:from>
    <xdr:to>
      <xdr:col>72</xdr:col>
      <xdr:colOff>203200</xdr:colOff>
      <xdr:row>60</xdr:row>
      <xdr:rowOff>151359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1809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127229</xdr:rowOff>
    </xdr:from>
    <xdr:to>
      <xdr:col>68</xdr:col>
      <xdr:colOff>152400</xdr:colOff>
      <xdr:row>60</xdr:row>
      <xdr:rowOff>131090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1422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55067</xdr:rowOff>
    </xdr:from>
    <xdr:to>
      <xdr:col>81</xdr:col>
      <xdr:colOff>95250</xdr:colOff>
      <xdr:row>61</xdr:row>
      <xdr:rowOff>156667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27144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4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118897</xdr:rowOff>
    </xdr:from>
    <xdr:to>
      <xdr:col>77</xdr:col>
      <xdr:colOff>95250</xdr:colOff>
      <xdr:row>61</xdr:row>
      <xdr:rowOff>49047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100559</xdr:rowOff>
    </xdr:from>
    <xdr:to>
      <xdr:col>73</xdr:col>
      <xdr:colOff>44450</xdr:colOff>
      <xdr:row>61</xdr:row>
      <xdr:rowOff>30709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15486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80290</xdr:rowOff>
    </xdr:from>
    <xdr:to>
      <xdr:col>68</xdr:col>
      <xdr:colOff>203200</xdr:colOff>
      <xdr:row>61</xdr:row>
      <xdr:rowOff>10440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166667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5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76429</xdr:rowOff>
    </xdr:from>
    <xdr:to>
      <xdr:col>64</xdr:col>
      <xdr:colOff>152400</xdr:colOff>
      <xdr:row>61</xdr:row>
      <xdr:rowOff>6579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162806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4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補正予算債償還費の平成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年度許可債分の償還が完了したこと等に伴い公債費に係る基準財政需要額が減少し、単年度実質公債費比率が</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ヵ年平均値は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ポイント上昇している。類似団体平均を下回っているが、今後も綿密な中長期財政計画を樹立するとともに、当該年度の起債額を判断し、低い水準に抑えるよう努める。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16933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552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140123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99906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99906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将来負担額となる地方債の現在高等を、充当可能財源となる財政調整基金残高等が上回ったため、引き続き数字に表れない。新規地方債の抑制を継続し、財政の健全化に努める。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8,062
7,977
93.83
12,181,962
11,567,519
300,582
5,513,543
7,561,291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ラスパイレス指数は国より低く位置しているが、職員数の増、給与改定等に伴う人件費増から、類似団体平均を上回っている。更なる定員管理の適正化を図り、人件費の抑制に努める。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0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62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半島特有の地形的条件により、数が多い各施設の維持管理経費、スクールバス運行経費及び地域公共交通運行経費などが必要不可欠であるため、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％と類似団体平均を上回っている。事業コストの軽減を図り、経常経費の削減に努める。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270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79375</xdr:rowOff>
    </xdr:from>
    <xdr:to>
      <xdr:col>78</xdr:col>
      <xdr:colOff>69850</xdr:colOff>
      <xdr:row>19</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36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988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79375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98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38100</xdr:rowOff>
    </xdr:from>
    <xdr:to>
      <xdr:col>78</xdr:col>
      <xdr:colOff>120650</xdr:colOff>
      <xdr:row>19</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38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28575</xdr:rowOff>
    </xdr:from>
    <xdr:to>
      <xdr:col>74</xdr:col>
      <xdr:colOff>31750</xdr:colOff>
      <xdr:row>19</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28575</xdr:rowOff>
    </xdr:from>
    <xdr:to>
      <xdr:col>65</xdr:col>
      <xdr:colOff>53975</xdr:colOff>
      <xdr:row>18</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114952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％と類似団体</a:t>
          </a:r>
          <a:r>
            <a:rPr lang="ja-JP" altLang="en-US" sz="1400"/>
            <a:t> </a:t>
          </a:r>
          <a:r>
            <a:rPr kumimoji="1" lang="ja-JP" altLang="en-US" sz="1300">
              <a:latin typeface="ＭＳ Ｐゴシック" panose="020B0600070205080204" pitchFamily="50" charset="-128"/>
              <a:ea typeface="ＭＳ Ｐゴシック" panose="020B0600070205080204" pitchFamily="50" charset="-128"/>
            </a:rPr>
            <a:t>と同等であるが、高齢化により介護保険及び後期高齢者医療保険の繰出金が上昇傾向にある。下水道事業については、引き続き経費を節減し、普通会計の負担軽減に努める。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85852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50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76708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9650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57</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7790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57</xdr:row>
      <xdr:rowOff>92710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733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7129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133113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が、近年の経常収支比率は増加傾向にある。可燃物処理に関しては、同級団体の焼却施設を利用していること、水道事業会計への基準外補助等、固定的に嵩む経費を見据えたうえで、団体補助、負担金等の費用対効果を検証し、廃止・見直しによる抑制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42418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42418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公的資金補償金免除繰上償還及び新規地方債抑制に努めており、類似団体平均を下回っている。より一層の新規地方債抑制に努め、財政の健全化に努める。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076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22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38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と類似団体平均を上回っている。常にコスト意識を持ち、事務の合理化・簡素化により徹底的に無駄を省く「量の改革」、町民からの信頼を向上させるために、職員の資質向上・意識改革、町民協働の推進などによる「質の改革」等の取り組みを着実に実施し、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520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76</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1031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152146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103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152146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56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52849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xdr:rowOff>
    </xdr:from>
    <xdr:to>
      <xdr:col>74</xdr:col>
      <xdr:colOff>31750</xdr:colOff>
      <xdr:row>75</xdr:row>
      <xdr:rowOff>102362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167287</xdr:rowOff>
    </xdr:from>
    <xdr:to>
      <xdr:col>29</xdr:col>
      <xdr:colOff>127000</xdr:colOff>
      <xdr:row>16</xdr:row>
      <xdr:rowOff>101711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86662"/>
          <a:ext cx="647700" cy="10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101711</xdr:rowOff>
    </xdr:from>
    <xdr:to>
      <xdr:col>26</xdr:col>
      <xdr:colOff>50800</xdr:colOff>
      <xdr:row>16</xdr:row>
      <xdr:rowOff>165330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92536"/>
          <a:ext cx="698500" cy="6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165330</xdr:rowOff>
    </xdr:from>
    <xdr:to>
      <xdr:col>22</xdr:col>
      <xdr:colOff>114300</xdr:colOff>
      <xdr:row>17</xdr:row>
      <xdr:rowOff>13755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56155"/>
          <a:ext cx="698500" cy="1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13755</xdr:rowOff>
    </xdr:from>
    <xdr:to>
      <xdr:col>18</xdr:col>
      <xdr:colOff>177800</xdr:colOff>
      <xdr:row>17</xdr:row>
      <xdr:rowOff>70923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6030"/>
          <a:ext cx="698500" cy="5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116487</xdr:rowOff>
    </xdr:from>
    <xdr:to>
      <xdr:col>29</xdr:col>
      <xdr:colOff>177800</xdr:colOff>
      <xdr:row>16</xdr:row>
      <xdr:rowOff>46637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3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133014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50911</xdr:rowOff>
    </xdr:from>
    <xdr:to>
      <xdr:col>26</xdr:col>
      <xdr:colOff>101600</xdr:colOff>
      <xdr:row>16</xdr:row>
      <xdr:rowOff>152511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162688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114530</xdr:rowOff>
    </xdr:from>
    <xdr:to>
      <xdr:col>22</xdr:col>
      <xdr:colOff>165100</xdr:colOff>
      <xdr:row>17</xdr:row>
      <xdr:rowOff>44680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0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54857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134405</xdr:rowOff>
    </xdr:from>
    <xdr:to>
      <xdr:col>19</xdr:col>
      <xdr:colOff>38100</xdr:colOff>
      <xdr:row>17</xdr:row>
      <xdr:rowOff>64555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74732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20123</xdr:rowOff>
    </xdr:from>
    <xdr:to>
      <xdr:col>15</xdr:col>
      <xdr:colOff>101600</xdr:colOff>
      <xdr:row>17</xdr:row>
      <xdr:rowOff>121723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8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131900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5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334961</xdr:rowOff>
    </xdr:from>
    <xdr:to>
      <xdr:col>29</xdr:col>
      <xdr:colOff>127000</xdr:colOff>
      <xdr:row>36</xdr:row>
      <xdr:rowOff>22922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45311"/>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22922</xdr:rowOff>
    </xdr:from>
    <xdr:to>
      <xdr:col>26</xdr:col>
      <xdr:colOff>50800</xdr:colOff>
      <xdr:row>36</xdr:row>
      <xdr:rowOff>121710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76172"/>
          <a:ext cx="698500" cy="9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121710</xdr:rowOff>
    </xdr:from>
    <xdr:to>
      <xdr:col>22</xdr:col>
      <xdr:colOff>114300</xdr:colOff>
      <xdr:row>37</xdr:row>
      <xdr:rowOff>66127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4960"/>
          <a:ext cx="698500" cy="11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66127</xdr:rowOff>
    </xdr:from>
    <xdr:to>
      <xdr:col>18</xdr:col>
      <xdr:colOff>177800</xdr:colOff>
      <xdr:row>37</xdr:row>
      <xdr:rowOff>67058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90827"/>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284161</xdr:rowOff>
    </xdr:from>
    <xdr:to>
      <xdr:col>29</xdr:col>
      <xdr:colOff>177800</xdr:colOff>
      <xdr:row>36</xdr:row>
      <xdr:rowOff>42861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94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256238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6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315022</xdr:rowOff>
    </xdr:from>
    <xdr:to>
      <xdr:col>26</xdr:col>
      <xdr:colOff>101600</xdr:colOff>
      <xdr:row>36</xdr:row>
      <xdr:rowOff>73722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58499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1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70910</xdr:rowOff>
    </xdr:from>
    <xdr:to>
      <xdr:col>22</xdr:col>
      <xdr:colOff>165100</xdr:colOff>
      <xdr:row>37</xdr:row>
      <xdr:rowOff>1060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157287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15327</xdr:rowOff>
    </xdr:from>
    <xdr:to>
      <xdr:col>19</xdr:col>
      <xdr:colOff>38100</xdr:colOff>
      <xdr:row>37</xdr:row>
      <xdr:rowOff>116927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101704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16258</xdr:rowOff>
    </xdr:from>
    <xdr:to>
      <xdr:col>15</xdr:col>
      <xdr:colOff>101600</xdr:colOff>
      <xdr:row>37</xdr:row>
      <xdr:rowOff>117858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4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102635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8,062
7,977
93.83
12,181,962
11,567,519
300,582
5,513,543
7,561,291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88614</xdr:rowOff>
    </xdr:from>
    <xdr:to>
      <xdr:col>24</xdr:col>
      <xdr:colOff>63500</xdr:colOff>
      <xdr:row>35</xdr:row>
      <xdr:rowOff>22365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17914"/>
          <a:ext cx="838200" cy="1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22365</xdr:rowOff>
    </xdr:from>
    <xdr:to>
      <xdr:col>19</xdr:col>
      <xdr:colOff>177800</xdr:colOff>
      <xdr:row>35</xdr:row>
      <xdr:rowOff>111542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23115"/>
          <a:ext cx="889000" cy="8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111542</xdr:rowOff>
    </xdr:from>
    <xdr:to>
      <xdr:col>15</xdr:col>
      <xdr:colOff>50800</xdr:colOff>
      <xdr:row>35</xdr:row>
      <xdr:rowOff>124927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12292"/>
          <a:ext cx="889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124927</xdr:rowOff>
    </xdr:from>
    <xdr:to>
      <xdr:col>10</xdr:col>
      <xdr:colOff>114300</xdr:colOff>
      <xdr:row>36</xdr:row>
      <xdr:rowOff>14222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125677"/>
          <a:ext cx="889000" cy="6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37814</xdr:rowOff>
    </xdr:from>
    <xdr:to>
      <xdr:col>24</xdr:col>
      <xdr:colOff>114300</xdr:colOff>
      <xdr:row>34</xdr:row>
      <xdr:rowOff>139414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60691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1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143015</xdr:rowOff>
    </xdr:from>
    <xdr:to>
      <xdr:col>20</xdr:col>
      <xdr:colOff>38100</xdr:colOff>
      <xdr:row>35</xdr:row>
      <xdr:rowOff>73165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89692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4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60742</xdr:rowOff>
    </xdr:from>
    <xdr:to>
      <xdr:col>15</xdr:col>
      <xdr:colOff>101600</xdr:colOff>
      <xdr:row>35</xdr:row>
      <xdr:rowOff>162342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0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7419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3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74127</xdr:rowOff>
    </xdr:from>
    <xdr:to>
      <xdr:col>10</xdr:col>
      <xdr:colOff>165100</xdr:colOff>
      <xdr:row>36</xdr:row>
      <xdr:rowOff>4277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20804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5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134872</xdr:rowOff>
    </xdr:from>
    <xdr:to>
      <xdr:col>6</xdr:col>
      <xdr:colOff>38100</xdr:colOff>
      <xdr:row>36</xdr:row>
      <xdr:rowOff>65022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81549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1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74712</xdr:rowOff>
    </xdr:from>
    <xdr:to>
      <xdr:col>24</xdr:col>
      <xdr:colOff>63500</xdr:colOff>
      <xdr:row>57</xdr:row>
      <xdr:rowOff>129863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47362"/>
          <a:ext cx="838200" cy="5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129863</xdr:rowOff>
    </xdr:from>
    <xdr:to>
      <xdr:col>19</xdr:col>
      <xdr:colOff>177800</xdr:colOff>
      <xdr:row>57</xdr:row>
      <xdr:rowOff>160533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02513"/>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160533</xdr:rowOff>
    </xdr:from>
    <xdr:to>
      <xdr:col>15</xdr:col>
      <xdr:colOff>50800</xdr:colOff>
      <xdr:row>58</xdr:row>
      <xdr:rowOff>62612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33183"/>
          <a:ext cx="889000" cy="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42541</xdr:rowOff>
    </xdr:from>
    <xdr:to>
      <xdr:col>10</xdr:col>
      <xdr:colOff>114300</xdr:colOff>
      <xdr:row>58</xdr:row>
      <xdr:rowOff>62612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86641"/>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23912</xdr:rowOff>
    </xdr:from>
    <xdr:to>
      <xdr:col>24</xdr:col>
      <xdr:colOff>114300</xdr:colOff>
      <xdr:row>57</xdr:row>
      <xdr:rowOff>125512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46789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79063</xdr:rowOff>
    </xdr:from>
    <xdr:to>
      <xdr:col>20</xdr:col>
      <xdr:colOff>38100</xdr:colOff>
      <xdr:row>58</xdr:row>
      <xdr:rowOff>9213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109733</xdr:rowOff>
    </xdr:from>
    <xdr:to>
      <xdr:col>15</xdr:col>
      <xdr:colOff>101600</xdr:colOff>
      <xdr:row>58</xdr:row>
      <xdr:rowOff>39883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31010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7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11812</xdr:rowOff>
    </xdr:from>
    <xdr:to>
      <xdr:col>10</xdr:col>
      <xdr:colOff>165100</xdr:colOff>
      <xdr:row>58</xdr:row>
      <xdr:rowOff>113412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104539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4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163191</xdr:rowOff>
    </xdr:from>
    <xdr:to>
      <xdr:col>6</xdr:col>
      <xdr:colOff>38100</xdr:colOff>
      <xdr:row>58</xdr:row>
      <xdr:rowOff>93341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84468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2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6311</xdr:rowOff>
    </xdr:from>
    <xdr:to>
      <xdr:col>24</xdr:col>
      <xdr:colOff>63500</xdr:colOff>
      <xdr:row>77</xdr:row>
      <xdr:rowOff>132728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07961"/>
          <a:ext cx="838200" cy="1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105124</xdr:rowOff>
    </xdr:from>
    <xdr:to>
      <xdr:col>19</xdr:col>
      <xdr:colOff>177800</xdr:colOff>
      <xdr:row>77</xdr:row>
      <xdr:rowOff>132728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6774"/>
          <a:ext cx="8890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15970</xdr:rowOff>
    </xdr:from>
    <xdr:to>
      <xdr:col>15</xdr:col>
      <xdr:colOff>50800</xdr:colOff>
      <xdr:row>77</xdr:row>
      <xdr:rowOff>105124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1762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15970</xdr:rowOff>
    </xdr:from>
    <xdr:to>
      <xdr:col>10</xdr:col>
      <xdr:colOff>114300</xdr:colOff>
      <xdr:row>77</xdr:row>
      <xdr:rowOff>75558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7620"/>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126961</xdr:rowOff>
    </xdr:from>
    <xdr:to>
      <xdr:col>24</xdr:col>
      <xdr:colOff>114300</xdr:colOff>
      <xdr:row>77</xdr:row>
      <xdr:rowOff>57111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105388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3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81928</xdr:rowOff>
    </xdr:from>
    <xdr:to>
      <xdr:col>20</xdr:col>
      <xdr:colOff>38100</xdr:colOff>
      <xdr:row>78</xdr:row>
      <xdr:rowOff>12078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3205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54324</xdr:rowOff>
    </xdr:from>
    <xdr:to>
      <xdr:col>15</xdr:col>
      <xdr:colOff>101600</xdr:colOff>
      <xdr:row>77</xdr:row>
      <xdr:rowOff>155924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147051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136620</xdr:rowOff>
    </xdr:from>
    <xdr:to>
      <xdr:col>10</xdr:col>
      <xdr:colOff>165100</xdr:colOff>
      <xdr:row>77</xdr:row>
      <xdr:rowOff>66770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83297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24758</xdr:rowOff>
    </xdr:from>
    <xdr:to>
      <xdr:col>6</xdr:col>
      <xdr:colOff>38100</xdr:colOff>
      <xdr:row>77</xdr:row>
      <xdr:rowOff>126358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142885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38964</xdr:rowOff>
    </xdr:from>
    <xdr:to>
      <xdr:col>24</xdr:col>
      <xdr:colOff>63500</xdr:colOff>
      <xdr:row>97</xdr:row>
      <xdr:rowOff>26609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8164"/>
          <a:ext cx="838200" cy="15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61843</xdr:rowOff>
    </xdr:from>
    <xdr:to>
      <xdr:col>19</xdr:col>
      <xdr:colOff>177800</xdr:colOff>
      <xdr:row>97</xdr:row>
      <xdr:rowOff>26609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21043"/>
          <a:ext cx="889000" cy="1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61843</xdr:rowOff>
    </xdr:from>
    <xdr:to>
      <xdr:col>15</xdr:col>
      <xdr:colOff>50800</xdr:colOff>
      <xdr:row>97</xdr:row>
      <xdr:rowOff>162683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1043"/>
          <a:ext cx="889000" cy="27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117859</xdr:rowOff>
    </xdr:from>
    <xdr:to>
      <xdr:col>10</xdr:col>
      <xdr:colOff>114300</xdr:colOff>
      <xdr:row>97</xdr:row>
      <xdr:rowOff>162683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48509"/>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159614</xdr:rowOff>
    </xdr:from>
    <xdr:to>
      <xdr:col>24</xdr:col>
      <xdr:colOff>114300</xdr:colOff>
      <xdr:row>96</xdr:row>
      <xdr:rowOff>89764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138041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147259</xdr:rowOff>
    </xdr:from>
    <xdr:to>
      <xdr:col>20</xdr:col>
      <xdr:colOff>38100</xdr:colOff>
      <xdr:row>97</xdr:row>
      <xdr:rowOff>77409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68536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11043</xdr:rowOff>
    </xdr:from>
    <xdr:to>
      <xdr:col>15</xdr:col>
      <xdr:colOff>101600</xdr:colOff>
      <xdr:row>96</xdr:row>
      <xdr:rowOff>112643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103770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111883</xdr:rowOff>
    </xdr:from>
    <xdr:to>
      <xdr:col>10</xdr:col>
      <xdr:colOff>165100</xdr:colOff>
      <xdr:row>98</xdr:row>
      <xdr:rowOff>42033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33160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67059</xdr:rowOff>
    </xdr:from>
    <xdr:to>
      <xdr:col>6</xdr:col>
      <xdr:colOff>38100</xdr:colOff>
      <xdr:row>97</xdr:row>
      <xdr:rowOff>168659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159786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47835</xdr:rowOff>
    </xdr:from>
    <xdr:to>
      <xdr:col>55</xdr:col>
      <xdr:colOff>0</xdr:colOff>
      <xdr:row>36</xdr:row>
      <xdr:rowOff>67940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20035"/>
          <a:ext cx="838200" cy="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67940</xdr:rowOff>
    </xdr:from>
    <xdr:to>
      <xdr:col>50</xdr:col>
      <xdr:colOff>114300</xdr:colOff>
      <xdr:row>36</xdr:row>
      <xdr:rowOff>126277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40140"/>
          <a:ext cx="889000" cy="5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98515</xdr:rowOff>
    </xdr:from>
    <xdr:to>
      <xdr:col>45</xdr:col>
      <xdr:colOff>177800</xdr:colOff>
      <xdr:row>36</xdr:row>
      <xdr:rowOff>126277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9265"/>
          <a:ext cx="889000" cy="1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98515</xdr:rowOff>
    </xdr:from>
    <xdr:to>
      <xdr:col>41</xdr:col>
      <xdr:colOff>50800</xdr:colOff>
      <xdr:row>37</xdr:row>
      <xdr:rowOff>26929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9265"/>
          <a:ext cx="889000" cy="2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168485</xdr:rowOff>
    </xdr:from>
    <xdr:to>
      <xdr:col>55</xdr:col>
      <xdr:colOff>50800</xdr:colOff>
      <xdr:row>36</xdr:row>
      <xdr:rowOff>98635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146912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4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17140</xdr:rowOff>
    </xdr:from>
    <xdr:to>
      <xdr:col>50</xdr:col>
      <xdr:colOff>165100</xdr:colOff>
      <xdr:row>36</xdr:row>
      <xdr:rowOff>118740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109867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8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75477</xdr:rowOff>
    </xdr:from>
    <xdr:to>
      <xdr:col>46</xdr:col>
      <xdr:colOff>38100</xdr:colOff>
      <xdr:row>37</xdr:row>
      <xdr:rowOff>5627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168204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47715</xdr:rowOff>
    </xdr:from>
    <xdr:to>
      <xdr:col>41</xdr:col>
      <xdr:colOff>101600</xdr:colOff>
      <xdr:row>35</xdr:row>
      <xdr:rowOff>149315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140442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4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147579</xdr:rowOff>
    </xdr:from>
    <xdr:to>
      <xdr:col>36</xdr:col>
      <xdr:colOff>165100</xdr:colOff>
      <xdr:row>37</xdr:row>
      <xdr:rowOff>77729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68856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1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165957</xdr:rowOff>
    </xdr:from>
    <xdr:to>
      <xdr:col>55</xdr:col>
      <xdr:colOff>0</xdr:colOff>
      <xdr:row>55</xdr:row>
      <xdr:rowOff>156573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252807"/>
          <a:ext cx="838200" cy="3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156573</xdr:rowOff>
    </xdr:from>
    <xdr:to>
      <xdr:col>50</xdr:col>
      <xdr:colOff>114300</xdr:colOff>
      <xdr:row>57</xdr:row>
      <xdr:rowOff>62076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86323"/>
          <a:ext cx="889000" cy="24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168663</xdr:rowOff>
    </xdr:from>
    <xdr:to>
      <xdr:col>45</xdr:col>
      <xdr:colOff>177800</xdr:colOff>
      <xdr:row>57</xdr:row>
      <xdr:rowOff>62076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98413"/>
          <a:ext cx="889000" cy="23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168663</xdr:rowOff>
    </xdr:from>
    <xdr:to>
      <xdr:col>41</xdr:col>
      <xdr:colOff>50800</xdr:colOff>
      <xdr:row>57</xdr:row>
      <xdr:rowOff>75115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98413"/>
          <a:ext cx="889000" cy="2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115157</xdr:rowOff>
    </xdr:from>
    <xdr:to>
      <xdr:col>55</xdr:col>
      <xdr:colOff>50800</xdr:colOff>
      <xdr:row>54</xdr:row>
      <xdr:rowOff>45307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138034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5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105773</xdr:rowOff>
    </xdr:from>
    <xdr:to>
      <xdr:col>50</xdr:col>
      <xdr:colOff>165100</xdr:colOff>
      <xdr:row>56</xdr:row>
      <xdr:rowOff>35923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52450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31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11276</xdr:rowOff>
    </xdr:from>
    <xdr:to>
      <xdr:col>46</xdr:col>
      <xdr:colOff>38100</xdr:colOff>
      <xdr:row>57</xdr:row>
      <xdr:rowOff>112876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104003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7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117863</xdr:rowOff>
    </xdr:from>
    <xdr:to>
      <xdr:col>41</xdr:col>
      <xdr:colOff>101600</xdr:colOff>
      <xdr:row>56</xdr:row>
      <xdr:rowOff>48013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64540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2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24315</xdr:rowOff>
    </xdr:from>
    <xdr:to>
      <xdr:col>36</xdr:col>
      <xdr:colOff>165100</xdr:colOff>
      <xdr:row>57</xdr:row>
      <xdr:rowOff>125915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117042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8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68597</xdr:rowOff>
    </xdr:from>
    <xdr:to>
      <xdr:col>55</xdr:col>
      <xdr:colOff>0</xdr:colOff>
      <xdr:row>77</xdr:row>
      <xdr:rowOff>116712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927347"/>
          <a:ext cx="838200" cy="39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116712</xdr:rowOff>
    </xdr:from>
    <xdr:to>
      <xdr:col>50</xdr:col>
      <xdr:colOff>114300</xdr:colOff>
      <xdr:row>77</xdr:row>
      <xdr:rowOff>123899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8362"/>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144830</xdr:rowOff>
    </xdr:from>
    <xdr:to>
      <xdr:col>45</xdr:col>
      <xdr:colOff>177800</xdr:colOff>
      <xdr:row>77</xdr:row>
      <xdr:rowOff>123899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32130"/>
          <a:ext cx="889000" cy="49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144830</xdr:rowOff>
    </xdr:from>
    <xdr:to>
      <xdr:col>41</xdr:col>
      <xdr:colOff>50800</xdr:colOff>
      <xdr:row>77</xdr:row>
      <xdr:rowOff>123031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32130"/>
          <a:ext cx="889000" cy="49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17797</xdr:rowOff>
    </xdr:from>
    <xdr:to>
      <xdr:col>55</xdr:col>
      <xdr:colOff>50800</xdr:colOff>
      <xdr:row>75</xdr:row>
      <xdr:rowOff>119397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8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40674</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2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65912</xdr:rowOff>
    </xdr:from>
    <xdr:to>
      <xdr:col>50</xdr:col>
      <xdr:colOff>165100</xdr:colOff>
      <xdr:row>77</xdr:row>
      <xdr:rowOff>167512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158639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36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73099</xdr:rowOff>
    </xdr:from>
    <xdr:to>
      <xdr:col>46</xdr:col>
      <xdr:colOff>38100</xdr:colOff>
      <xdr:row>78</xdr:row>
      <xdr:rowOff>3249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165826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36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94030</xdr:rowOff>
    </xdr:from>
    <xdr:to>
      <xdr:col>41</xdr:col>
      <xdr:colOff>101600</xdr:colOff>
      <xdr:row>75</xdr:row>
      <xdr:rowOff>24180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40707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5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72231</xdr:rowOff>
    </xdr:from>
    <xdr:to>
      <xdr:col>36</xdr:col>
      <xdr:colOff>165100</xdr:colOff>
      <xdr:row>78</xdr:row>
      <xdr:rowOff>2381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164958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147110</xdr:rowOff>
    </xdr:from>
    <xdr:to>
      <xdr:col>55</xdr:col>
      <xdr:colOff>0</xdr:colOff>
      <xdr:row>95</xdr:row>
      <xdr:rowOff>97470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263410"/>
          <a:ext cx="838200" cy="12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97470</xdr:rowOff>
    </xdr:from>
    <xdr:to>
      <xdr:col>50</xdr:col>
      <xdr:colOff>114300</xdr:colOff>
      <xdr:row>97</xdr:row>
      <xdr:rowOff>37058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85220"/>
          <a:ext cx="889000" cy="2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37058</xdr:rowOff>
    </xdr:from>
    <xdr:to>
      <xdr:col>45</xdr:col>
      <xdr:colOff>177800</xdr:colOff>
      <xdr:row>97</xdr:row>
      <xdr:rowOff>123392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67708"/>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42785</xdr:rowOff>
    </xdr:from>
    <xdr:to>
      <xdr:col>41</xdr:col>
      <xdr:colOff>50800</xdr:colOff>
      <xdr:row>97</xdr:row>
      <xdr:rowOff>123392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73435"/>
          <a:ext cx="889000" cy="8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96310</xdr:rowOff>
    </xdr:from>
    <xdr:to>
      <xdr:col>55</xdr:col>
      <xdr:colOff>50800</xdr:colOff>
      <xdr:row>95</xdr:row>
      <xdr:rowOff>26460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119187</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06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46670</xdr:rowOff>
    </xdr:from>
    <xdr:to>
      <xdr:col>50</xdr:col>
      <xdr:colOff>165100</xdr:colOff>
      <xdr:row>95</xdr:row>
      <xdr:rowOff>148270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164797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1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157708</xdr:rowOff>
    </xdr:from>
    <xdr:to>
      <xdr:col>46</xdr:col>
      <xdr:colOff>38100</xdr:colOff>
      <xdr:row>97</xdr:row>
      <xdr:rowOff>87858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78985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72592</xdr:rowOff>
    </xdr:from>
    <xdr:to>
      <xdr:col>41</xdr:col>
      <xdr:colOff>101600</xdr:colOff>
      <xdr:row>98</xdr:row>
      <xdr:rowOff>2742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165319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163435</xdr:rowOff>
    </xdr:from>
    <xdr:to>
      <xdr:col>36</xdr:col>
      <xdr:colOff>165100</xdr:colOff>
      <xdr:row>97</xdr:row>
      <xdr:rowOff>93585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84712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131211</xdr:rowOff>
    </xdr:from>
    <xdr:to>
      <xdr:col>85</xdr:col>
      <xdr:colOff>127000</xdr:colOff>
      <xdr:row>39</xdr:row>
      <xdr:rowOff>1153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46311"/>
          <a:ext cx="838200" cy="4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xdr:rowOff>
    </xdr:from>
    <xdr:to>
      <xdr:col>81</xdr:col>
      <xdr:colOff>50800</xdr:colOff>
      <xdr:row>39</xdr:row>
      <xdr:rowOff>16042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87703"/>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147061</xdr:rowOff>
    </xdr:from>
    <xdr:to>
      <xdr:col>76</xdr:col>
      <xdr:colOff>114300</xdr:colOff>
      <xdr:row>39</xdr:row>
      <xdr:rowOff>16042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62161"/>
          <a:ext cx="889000" cy="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34231</xdr:rowOff>
    </xdr:from>
    <xdr:to>
      <xdr:col>71</xdr:col>
      <xdr:colOff>177800</xdr:colOff>
      <xdr:row>38</xdr:row>
      <xdr:rowOff>147061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49331"/>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80411</xdr:rowOff>
    </xdr:from>
    <xdr:to>
      <xdr:col>85</xdr:col>
      <xdr:colOff>177800</xdr:colOff>
      <xdr:row>39</xdr:row>
      <xdr:rowOff>10561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19298</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121803</xdr:rowOff>
    </xdr:from>
    <xdr:to>
      <xdr:col>81</xdr:col>
      <xdr:colOff>101600</xdr:colOff>
      <xdr:row>39</xdr:row>
      <xdr:rowOff>51953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43080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136692</xdr:rowOff>
    </xdr:from>
    <xdr:to>
      <xdr:col>76</xdr:col>
      <xdr:colOff>165100</xdr:colOff>
      <xdr:row>39</xdr:row>
      <xdr:rowOff>66842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57969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96261</xdr:rowOff>
    </xdr:from>
    <xdr:to>
      <xdr:col>72</xdr:col>
      <xdr:colOff>38100</xdr:colOff>
      <xdr:row>39</xdr:row>
      <xdr:rowOff>26411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17538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0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154882</xdr:rowOff>
    </xdr:from>
    <xdr:to>
      <xdr:col>67</xdr:col>
      <xdr:colOff>101600</xdr:colOff>
      <xdr:row>38</xdr:row>
      <xdr:rowOff>85032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101559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2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133806</xdr:rowOff>
    </xdr:from>
    <xdr:to>
      <xdr:col>85</xdr:col>
      <xdr:colOff>127000</xdr:colOff>
      <xdr:row>76</xdr:row>
      <xdr:rowOff>138291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64006"/>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133806</xdr:rowOff>
    </xdr:from>
    <xdr:to>
      <xdr:col>81</xdr:col>
      <xdr:colOff>50800</xdr:colOff>
      <xdr:row>76</xdr:row>
      <xdr:rowOff>144779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6400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144779</xdr:rowOff>
    </xdr:from>
    <xdr:to>
      <xdr:col>76</xdr:col>
      <xdr:colOff>114300</xdr:colOff>
      <xdr:row>76</xdr:row>
      <xdr:rowOff>166751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74979"/>
          <a:ext cx="889000" cy="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164906</xdr:rowOff>
    </xdr:from>
    <xdr:to>
      <xdr:col>71</xdr:col>
      <xdr:colOff>177800</xdr:colOff>
      <xdr:row>76</xdr:row>
      <xdr:rowOff>166751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95106"/>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87491</xdr:rowOff>
    </xdr:from>
    <xdr:to>
      <xdr:col>85</xdr:col>
      <xdr:colOff>177800</xdr:colOff>
      <xdr:row>77</xdr:row>
      <xdr:rowOff>17641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65918</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9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83006</xdr:rowOff>
    </xdr:from>
    <xdr:to>
      <xdr:col>81</xdr:col>
      <xdr:colOff>101600</xdr:colOff>
      <xdr:row>77</xdr:row>
      <xdr:rowOff>13156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4283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20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93979</xdr:rowOff>
    </xdr:from>
    <xdr:to>
      <xdr:col>76</xdr:col>
      <xdr:colOff>165100</xdr:colOff>
      <xdr:row>77</xdr:row>
      <xdr:rowOff>24129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15256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321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115951</xdr:rowOff>
    </xdr:from>
    <xdr:to>
      <xdr:col>72</xdr:col>
      <xdr:colOff>38100</xdr:colOff>
      <xdr:row>77</xdr:row>
      <xdr:rowOff>46101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37228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32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114106</xdr:rowOff>
    </xdr:from>
    <xdr:to>
      <xdr:col>67</xdr:col>
      <xdr:colOff>101600</xdr:colOff>
      <xdr:row>77</xdr:row>
      <xdr:rowOff>44256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4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35383</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323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88812</xdr:rowOff>
    </xdr:from>
    <xdr:to>
      <xdr:col>85</xdr:col>
      <xdr:colOff>127000</xdr:colOff>
      <xdr:row>97</xdr:row>
      <xdr:rowOff>92069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48012"/>
          <a:ext cx="838200" cy="1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64367</xdr:rowOff>
    </xdr:from>
    <xdr:to>
      <xdr:col>81</xdr:col>
      <xdr:colOff>50800</xdr:colOff>
      <xdr:row>96</xdr:row>
      <xdr:rowOff>88812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23567"/>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64367</xdr:rowOff>
    </xdr:from>
    <xdr:to>
      <xdr:col>76</xdr:col>
      <xdr:colOff>114300</xdr:colOff>
      <xdr:row>97</xdr:row>
      <xdr:rowOff>26986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23567"/>
          <a:ext cx="889000" cy="1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26986</xdr:rowOff>
    </xdr:from>
    <xdr:to>
      <xdr:col>71</xdr:col>
      <xdr:colOff>177800</xdr:colOff>
      <xdr:row>97</xdr:row>
      <xdr:rowOff>66177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57636"/>
          <a:ext cx="889000" cy="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41269</xdr:rowOff>
    </xdr:from>
    <xdr:to>
      <xdr:col>85</xdr:col>
      <xdr:colOff>177800</xdr:colOff>
      <xdr:row>97</xdr:row>
      <xdr:rowOff>142869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64146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38012</xdr:rowOff>
    </xdr:from>
    <xdr:to>
      <xdr:col>81</xdr:col>
      <xdr:colOff>101600</xdr:colOff>
      <xdr:row>96</xdr:row>
      <xdr:rowOff>139612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156139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2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13567</xdr:rowOff>
    </xdr:from>
    <xdr:to>
      <xdr:col>76</xdr:col>
      <xdr:colOff>165100</xdr:colOff>
      <xdr:row>96</xdr:row>
      <xdr:rowOff>115167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131694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24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147636</xdr:rowOff>
    </xdr:from>
    <xdr:to>
      <xdr:col>72</xdr:col>
      <xdr:colOff>38100</xdr:colOff>
      <xdr:row>97</xdr:row>
      <xdr:rowOff>77786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94313</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38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15377</xdr:rowOff>
    </xdr:from>
    <xdr:to>
      <xdr:col>67</xdr:col>
      <xdr:colOff>101600</xdr:colOff>
      <xdr:row>97</xdr:row>
      <xdr:rowOff>116977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133504</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4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37813</xdr:rowOff>
    </xdr:from>
    <xdr:to>
      <xdr:col>116</xdr:col>
      <xdr:colOff>63500</xdr:colOff>
      <xdr:row>38</xdr:row>
      <xdr:rowOff>53541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81463"/>
          <a:ext cx="838200" cy="18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37813</xdr:rowOff>
    </xdr:from>
    <xdr:to>
      <xdr:col>111</xdr:col>
      <xdr:colOff>177800</xdr:colOff>
      <xdr:row>38</xdr:row>
      <xdr:rowOff>61107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81463"/>
          <a:ext cx="889000" cy="19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61107</xdr:rowOff>
    </xdr:from>
    <xdr:to>
      <xdr:col>107</xdr:col>
      <xdr:colOff>50800</xdr:colOff>
      <xdr:row>38</xdr:row>
      <xdr:rowOff>87054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76207"/>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87054</xdr:rowOff>
    </xdr:from>
    <xdr:to>
      <xdr:col>102</xdr:col>
      <xdr:colOff>114300</xdr:colOff>
      <xdr:row>38</xdr:row>
      <xdr:rowOff>118006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02154"/>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2741</xdr:rowOff>
    </xdr:from>
    <xdr:to>
      <xdr:col>116</xdr:col>
      <xdr:colOff>114300</xdr:colOff>
      <xdr:row>38</xdr:row>
      <xdr:rowOff>104341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1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134033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158463</xdr:rowOff>
    </xdr:from>
    <xdr:to>
      <xdr:col>112</xdr:col>
      <xdr:colOff>38100</xdr:colOff>
      <xdr:row>37</xdr:row>
      <xdr:rowOff>88613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105140</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10307</xdr:rowOff>
    </xdr:from>
    <xdr:to>
      <xdr:col>107</xdr:col>
      <xdr:colOff>101600</xdr:colOff>
      <xdr:row>38</xdr:row>
      <xdr:rowOff>111907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103034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36254</xdr:rowOff>
    </xdr:from>
    <xdr:to>
      <xdr:col>102</xdr:col>
      <xdr:colOff>165100</xdr:colOff>
      <xdr:row>38</xdr:row>
      <xdr:rowOff>137854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128981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67206</xdr:rowOff>
    </xdr:from>
    <xdr:to>
      <xdr:col>98</xdr:col>
      <xdr:colOff>38100</xdr:colOff>
      <xdr:row>38</xdr:row>
      <xdr:rowOff>168806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159933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75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8503</xdr:rowOff>
    </xdr:from>
    <xdr:to>
      <xdr:col>116</xdr:col>
      <xdr:colOff>63500</xdr:colOff>
      <xdr:row>59</xdr:row>
      <xdr:rowOff>8998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24053"/>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8503</xdr:rowOff>
    </xdr:from>
    <xdr:to>
      <xdr:col>111</xdr:col>
      <xdr:colOff>177800</xdr:colOff>
      <xdr:row>59</xdr:row>
      <xdr:rowOff>9722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2405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9722</xdr:rowOff>
    </xdr:from>
    <xdr:to>
      <xdr:col>107</xdr:col>
      <xdr:colOff>50800</xdr:colOff>
      <xdr:row>59</xdr:row>
      <xdr:rowOff>9913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2527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9265</xdr:rowOff>
    </xdr:from>
    <xdr:to>
      <xdr:col>102</xdr:col>
      <xdr:colOff>114300</xdr:colOff>
      <xdr:row>59</xdr:row>
      <xdr:rowOff>9913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2481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129648</xdr:rowOff>
    </xdr:from>
    <xdr:to>
      <xdr:col>116</xdr:col>
      <xdr:colOff>114300</xdr:colOff>
      <xdr:row>59</xdr:row>
      <xdr:rowOff>59798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44575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129153</xdr:rowOff>
    </xdr:from>
    <xdr:to>
      <xdr:col>112</xdr:col>
      <xdr:colOff>38100</xdr:colOff>
      <xdr:row>59</xdr:row>
      <xdr:rowOff>59303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50430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6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130372</xdr:rowOff>
    </xdr:from>
    <xdr:to>
      <xdr:col>107</xdr:col>
      <xdr:colOff>101600</xdr:colOff>
      <xdr:row>59</xdr:row>
      <xdr:rowOff>60522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51649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6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130563</xdr:rowOff>
    </xdr:from>
    <xdr:to>
      <xdr:col>102</xdr:col>
      <xdr:colOff>165100</xdr:colOff>
      <xdr:row>59</xdr:row>
      <xdr:rowOff>60713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51840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129915</xdr:rowOff>
    </xdr:from>
    <xdr:to>
      <xdr:col>98</xdr:col>
      <xdr:colOff>38100</xdr:colOff>
      <xdr:row>59</xdr:row>
      <xdr:rowOff>60065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51192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156472</xdr:rowOff>
    </xdr:from>
    <xdr:to>
      <xdr:col>116</xdr:col>
      <xdr:colOff>63500</xdr:colOff>
      <xdr:row>73</xdr:row>
      <xdr:rowOff>168199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329422"/>
          <a:ext cx="838200" cy="3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154003</xdr:rowOff>
    </xdr:from>
    <xdr:to>
      <xdr:col>111</xdr:col>
      <xdr:colOff>177800</xdr:colOff>
      <xdr:row>73</xdr:row>
      <xdr:rowOff>168199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669853"/>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139540</xdr:rowOff>
    </xdr:from>
    <xdr:to>
      <xdr:col>107</xdr:col>
      <xdr:colOff>50800</xdr:colOff>
      <xdr:row>73</xdr:row>
      <xdr:rowOff>154003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655390"/>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139540</xdr:rowOff>
    </xdr:from>
    <xdr:to>
      <xdr:col>102</xdr:col>
      <xdr:colOff>114300</xdr:colOff>
      <xdr:row>74</xdr:row>
      <xdr:rowOff>4651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55390"/>
          <a:ext cx="889000" cy="3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105672</xdr:rowOff>
    </xdr:from>
    <xdr:to>
      <xdr:col>116</xdr:col>
      <xdr:colOff>114300</xdr:colOff>
      <xdr:row>72</xdr:row>
      <xdr:rowOff>35822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2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58699</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2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117399</xdr:rowOff>
    </xdr:from>
    <xdr:to>
      <xdr:col>112</xdr:col>
      <xdr:colOff>38100</xdr:colOff>
      <xdr:row>74</xdr:row>
      <xdr:rowOff>47549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64076</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40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103203</xdr:rowOff>
    </xdr:from>
    <xdr:to>
      <xdr:col>107</xdr:col>
      <xdr:colOff>101600</xdr:colOff>
      <xdr:row>74</xdr:row>
      <xdr:rowOff>33353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49880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39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88740</xdr:rowOff>
    </xdr:from>
    <xdr:to>
      <xdr:col>102</xdr:col>
      <xdr:colOff>165100</xdr:colOff>
      <xdr:row>74</xdr:row>
      <xdr:rowOff>18890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35417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37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125301</xdr:rowOff>
    </xdr:from>
    <xdr:to>
      <xdr:col>98</xdr:col>
      <xdr:colOff>38100</xdr:colOff>
      <xdr:row>74</xdr:row>
      <xdr:rowOff>55451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71978</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41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原子力発電所を有していること、半島特有の地形的条件により施設数が多いこと等の要因から高い数値となっている。多様化・高度化する町民ニーズや将来的な行政需要に対応しながら、引き続き定員管理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普通建設事業費は、亀ヶ池温泉本館再建関係経費、障がい者グループホーム新築工事、放射線防護施設新築工事等の施設整備が集中したことにより高い数値となっている。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会計が公営企業への移行に伴い、繰上償還を行ったことにより一時的に上昇している。また、国の繰出基準に準じて特別会計及び企業会計へ繰出しを行い、これによって特別会計等の収支の均衡が保たれており急速な減額は難しいものの、効率的かつ安定的な経営に取り組み繰出金の抑制に努める。</a:t>
          </a:r>
        </a:p>
        <a:p>
          <a:r>
            <a:rPr kumimoji="1" lang="ja-JP" altLang="en-US" sz="1300">
              <a:latin typeface="ＭＳ Ｐゴシック" panose="020B0600070205080204" pitchFamily="50" charset="-128"/>
              <a:ea typeface="ＭＳ Ｐゴシック" panose="020B0600070205080204" pitchFamily="50" charset="-128"/>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8,062
7,977
93.83
12,181,962
11,567,519
300,582
5,513,543
7,561,291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47625</xdr:rowOff>
    </xdr:from>
    <xdr:to>
      <xdr:col>24</xdr:col>
      <xdr:colOff>63500</xdr:colOff>
      <xdr:row>36</xdr:row>
      <xdr:rowOff>117856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9825"/>
          <a:ext cx="8382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117856</xdr:rowOff>
    </xdr:from>
    <xdr:to>
      <xdr:col>19</xdr:col>
      <xdr:colOff>177800</xdr:colOff>
      <xdr:row>36</xdr:row>
      <xdr:rowOff>136525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005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14986</xdr:rowOff>
    </xdr:from>
    <xdr:to>
      <xdr:col>15</xdr:col>
      <xdr:colOff>50800</xdr:colOff>
      <xdr:row>36</xdr:row>
      <xdr:rowOff>136525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186"/>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xdr:rowOff>
    </xdr:from>
    <xdr:to>
      <xdr:col>10</xdr:col>
      <xdr:colOff>114300</xdr:colOff>
      <xdr:row>36</xdr:row>
      <xdr:rowOff>14986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7788"/>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146702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67056</xdr:rowOff>
    </xdr:from>
    <xdr:to>
      <xdr:col>20</xdr:col>
      <xdr:colOff>38100</xdr:colOff>
      <xdr:row>36</xdr:row>
      <xdr:rowOff>168656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159783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85725</xdr:rowOff>
    </xdr:from>
    <xdr:to>
      <xdr:col>15</xdr:col>
      <xdr:colOff>101600</xdr:colOff>
      <xdr:row>37</xdr:row>
      <xdr:rowOff>15875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135636</xdr:rowOff>
    </xdr:from>
    <xdr:to>
      <xdr:col>10</xdr:col>
      <xdr:colOff>165100</xdr:colOff>
      <xdr:row>36</xdr:row>
      <xdr:rowOff>65786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82313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126238</xdr:rowOff>
    </xdr:from>
    <xdr:to>
      <xdr:col>6</xdr:col>
      <xdr:colOff>38100</xdr:colOff>
      <xdr:row>36</xdr:row>
      <xdr:rowOff>56388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47515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8291</xdr:rowOff>
    </xdr:from>
    <xdr:to>
      <xdr:col>24</xdr:col>
      <xdr:colOff>63500</xdr:colOff>
      <xdr:row>57</xdr:row>
      <xdr:rowOff>114374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0941"/>
          <a:ext cx="838200" cy="10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8291</xdr:rowOff>
    </xdr:from>
    <xdr:to>
      <xdr:col>19</xdr:col>
      <xdr:colOff>177800</xdr:colOff>
      <xdr:row>57</xdr:row>
      <xdr:rowOff>43238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80941"/>
          <a:ext cx="8890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152533</xdr:rowOff>
    </xdr:from>
    <xdr:to>
      <xdr:col>15</xdr:col>
      <xdr:colOff>50800</xdr:colOff>
      <xdr:row>57</xdr:row>
      <xdr:rowOff>43238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3733"/>
          <a:ext cx="889000" cy="6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152533</xdr:rowOff>
    </xdr:from>
    <xdr:to>
      <xdr:col>10</xdr:col>
      <xdr:colOff>114300</xdr:colOff>
      <xdr:row>57</xdr:row>
      <xdr:rowOff>145093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3733"/>
          <a:ext cx="889000" cy="16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63574</xdr:rowOff>
    </xdr:from>
    <xdr:to>
      <xdr:col>24</xdr:col>
      <xdr:colOff>114300</xdr:colOff>
      <xdr:row>57</xdr:row>
      <xdr:rowOff>165174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42001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128941</xdr:rowOff>
    </xdr:from>
    <xdr:to>
      <xdr:col>20</xdr:col>
      <xdr:colOff>38100</xdr:colOff>
      <xdr:row>57</xdr:row>
      <xdr:rowOff>59091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75618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0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163888</xdr:rowOff>
    </xdr:from>
    <xdr:to>
      <xdr:col>15</xdr:col>
      <xdr:colOff>101600</xdr:colOff>
      <xdr:row>57</xdr:row>
      <xdr:rowOff>94038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85165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5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101733</xdr:rowOff>
    </xdr:from>
    <xdr:to>
      <xdr:col>10</xdr:col>
      <xdr:colOff>165100</xdr:colOff>
      <xdr:row>57</xdr:row>
      <xdr:rowOff>31883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23010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94293</xdr:rowOff>
    </xdr:from>
    <xdr:to>
      <xdr:col>6</xdr:col>
      <xdr:colOff>38100</xdr:colOff>
      <xdr:row>58</xdr:row>
      <xdr:rowOff>24443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15570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5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148899</xdr:rowOff>
    </xdr:from>
    <xdr:to>
      <xdr:col>24</xdr:col>
      <xdr:colOff>63500</xdr:colOff>
      <xdr:row>75</xdr:row>
      <xdr:rowOff>78513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64749"/>
          <a:ext cx="838200" cy="2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59338</xdr:rowOff>
    </xdr:from>
    <xdr:to>
      <xdr:col>19</xdr:col>
      <xdr:colOff>177800</xdr:colOff>
      <xdr:row>75</xdr:row>
      <xdr:rowOff>78513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18088"/>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59338</xdr:rowOff>
    </xdr:from>
    <xdr:to>
      <xdr:col>15</xdr:col>
      <xdr:colOff>50800</xdr:colOff>
      <xdr:row>76</xdr:row>
      <xdr:rowOff>6299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8088"/>
          <a:ext cx="889000" cy="1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6299</xdr:rowOff>
    </xdr:from>
    <xdr:to>
      <xdr:col>10</xdr:col>
      <xdr:colOff>114300</xdr:colOff>
      <xdr:row>76</xdr:row>
      <xdr:rowOff>70681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6499"/>
          <a:ext cx="889000" cy="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98099</xdr:rowOff>
    </xdr:from>
    <xdr:to>
      <xdr:col>24</xdr:col>
      <xdr:colOff>114300</xdr:colOff>
      <xdr:row>74</xdr:row>
      <xdr:rowOff>28249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120976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6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27713</xdr:rowOff>
    </xdr:from>
    <xdr:to>
      <xdr:col>20</xdr:col>
      <xdr:colOff>38100</xdr:colOff>
      <xdr:row>75</xdr:row>
      <xdr:rowOff>129313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120440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8538</xdr:rowOff>
    </xdr:from>
    <xdr:to>
      <xdr:col>15</xdr:col>
      <xdr:colOff>101600</xdr:colOff>
      <xdr:row>75</xdr:row>
      <xdr:rowOff>110138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101265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126948</xdr:rowOff>
    </xdr:from>
    <xdr:to>
      <xdr:col>10</xdr:col>
      <xdr:colOff>165100</xdr:colOff>
      <xdr:row>76</xdr:row>
      <xdr:rowOff>57097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5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73625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19881</xdr:rowOff>
    </xdr:from>
    <xdr:to>
      <xdr:col>6</xdr:col>
      <xdr:colOff>38100</xdr:colOff>
      <xdr:row>76</xdr:row>
      <xdr:rowOff>121481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112608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4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136911</xdr:rowOff>
    </xdr:from>
    <xdr:to>
      <xdr:col>24</xdr:col>
      <xdr:colOff>63500</xdr:colOff>
      <xdr:row>95</xdr:row>
      <xdr:rowOff>170709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24661"/>
          <a:ext cx="8382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170709</xdr:rowOff>
    </xdr:from>
    <xdr:to>
      <xdr:col>19</xdr:col>
      <xdr:colOff>177800</xdr:colOff>
      <xdr:row>96</xdr:row>
      <xdr:rowOff>23510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58459"/>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23510</xdr:rowOff>
    </xdr:from>
    <xdr:to>
      <xdr:col>15</xdr:col>
      <xdr:colOff>50800</xdr:colOff>
      <xdr:row>97</xdr:row>
      <xdr:rowOff>31835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82710"/>
          <a:ext cx="889000" cy="17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168233</xdr:rowOff>
    </xdr:from>
    <xdr:to>
      <xdr:col>10</xdr:col>
      <xdr:colOff>114300</xdr:colOff>
      <xdr:row>97</xdr:row>
      <xdr:rowOff>31835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2743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86111</xdr:rowOff>
    </xdr:from>
    <xdr:to>
      <xdr:col>24</xdr:col>
      <xdr:colOff>114300</xdr:colOff>
      <xdr:row>96</xdr:row>
      <xdr:rowOff>16261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108988</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2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119909</xdr:rowOff>
    </xdr:from>
    <xdr:to>
      <xdr:col>20</xdr:col>
      <xdr:colOff>38100</xdr:colOff>
      <xdr:row>96</xdr:row>
      <xdr:rowOff>50059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66586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18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144160</xdr:rowOff>
    </xdr:from>
    <xdr:to>
      <xdr:col>15</xdr:col>
      <xdr:colOff>101600</xdr:colOff>
      <xdr:row>96</xdr:row>
      <xdr:rowOff>74310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90837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152485</xdr:rowOff>
    </xdr:from>
    <xdr:to>
      <xdr:col>10</xdr:col>
      <xdr:colOff>165100</xdr:colOff>
      <xdr:row>97</xdr:row>
      <xdr:rowOff>82635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99162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117433</xdr:rowOff>
    </xdr:from>
    <xdr:to>
      <xdr:col>6</xdr:col>
      <xdr:colOff>38100</xdr:colOff>
      <xdr:row>97</xdr:row>
      <xdr:rowOff>47583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64110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35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65131</xdr:rowOff>
    </xdr:from>
    <xdr:to>
      <xdr:col>55</xdr:col>
      <xdr:colOff>0</xdr:colOff>
      <xdr:row>56</xdr:row>
      <xdr:rowOff>165161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66331"/>
          <a:ext cx="838200" cy="10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165161</xdr:rowOff>
    </xdr:from>
    <xdr:to>
      <xdr:col>50</xdr:col>
      <xdr:colOff>114300</xdr:colOff>
      <xdr:row>57</xdr:row>
      <xdr:rowOff>25299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66361"/>
          <a:ext cx="889000" cy="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23649</xdr:rowOff>
    </xdr:from>
    <xdr:to>
      <xdr:col>45</xdr:col>
      <xdr:colOff>177800</xdr:colOff>
      <xdr:row>57</xdr:row>
      <xdr:rowOff>25299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96299"/>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13435</xdr:rowOff>
    </xdr:from>
    <xdr:to>
      <xdr:col>41</xdr:col>
      <xdr:colOff>50800</xdr:colOff>
      <xdr:row>57</xdr:row>
      <xdr:rowOff>23649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86085"/>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14331</xdr:rowOff>
    </xdr:from>
    <xdr:to>
      <xdr:col>55</xdr:col>
      <xdr:colOff>50800</xdr:colOff>
      <xdr:row>56</xdr:row>
      <xdr:rowOff>115931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164208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114361</xdr:rowOff>
    </xdr:from>
    <xdr:to>
      <xdr:col>50</xdr:col>
      <xdr:colOff>165100</xdr:colOff>
      <xdr:row>57</xdr:row>
      <xdr:rowOff>44511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35638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145949</xdr:rowOff>
    </xdr:from>
    <xdr:to>
      <xdr:col>46</xdr:col>
      <xdr:colOff>38100</xdr:colOff>
      <xdr:row>57</xdr:row>
      <xdr:rowOff>76099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144299</xdr:rowOff>
    </xdr:from>
    <xdr:to>
      <xdr:col>41</xdr:col>
      <xdr:colOff>101600</xdr:colOff>
      <xdr:row>57</xdr:row>
      <xdr:rowOff>74449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65576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134085</xdr:rowOff>
    </xdr:from>
    <xdr:to>
      <xdr:col>36</xdr:col>
      <xdr:colOff>165100</xdr:colOff>
      <xdr:row>57</xdr:row>
      <xdr:rowOff>64235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55362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73534</xdr:rowOff>
    </xdr:from>
    <xdr:to>
      <xdr:col>55</xdr:col>
      <xdr:colOff>0</xdr:colOff>
      <xdr:row>76</xdr:row>
      <xdr:rowOff>81077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932284"/>
          <a:ext cx="8382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81077</xdr:rowOff>
    </xdr:from>
    <xdr:to>
      <xdr:col>50</xdr:col>
      <xdr:colOff>114300</xdr:colOff>
      <xdr:row>77</xdr:row>
      <xdr:rowOff>50074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11277"/>
          <a:ext cx="889000" cy="1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80122</xdr:rowOff>
    </xdr:from>
    <xdr:to>
      <xdr:col>45</xdr:col>
      <xdr:colOff>177800</xdr:colOff>
      <xdr:row>77</xdr:row>
      <xdr:rowOff>50074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938872"/>
          <a:ext cx="889000" cy="3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80122</xdr:rowOff>
    </xdr:from>
    <xdr:to>
      <xdr:col>41</xdr:col>
      <xdr:colOff>50800</xdr:colOff>
      <xdr:row>76</xdr:row>
      <xdr:rowOff>150143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938872"/>
          <a:ext cx="889000" cy="24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22734</xdr:rowOff>
    </xdr:from>
    <xdr:to>
      <xdr:col>55</xdr:col>
      <xdr:colOff>50800</xdr:colOff>
      <xdr:row>75</xdr:row>
      <xdr:rowOff>124334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45611</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3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30277</xdr:rowOff>
    </xdr:from>
    <xdr:to>
      <xdr:col>50</xdr:col>
      <xdr:colOff>165100</xdr:colOff>
      <xdr:row>76</xdr:row>
      <xdr:rowOff>131877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148405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170724</xdr:rowOff>
    </xdr:from>
    <xdr:to>
      <xdr:col>46</xdr:col>
      <xdr:colOff>38100</xdr:colOff>
      <xdr:row>77</xdr:row>
      <xdr:rowOff>100874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117401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29322</xdr:rowOff>
    </xdr:from>
    <xdr:to>
      <xdr:col>41</xdr:col>
      <xdr:colOff>101600</xdr:colOff>
      <xdr:row>75</xdr:row>
      <xdr:rowOff>130922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147449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66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99343</xdr:rowOff>
    </xdr:from>
    <xdr:to>
      <xdr:col>36</xdr:col>
      <xdr:colOff>165100</xdr:colOff>
      <xdr:row>77</xdr:row>
      <xdr:rowOff>29493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46020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48526</xdr:rowOff>
    </xdr:from>
    <xdr:to>
      <xdr:col>55</xdr:col>
      <xdr:colOff>0</xdr:colOff>
      <xdr:row>94</xdr:row>
      <xdr:rowOff>116295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993376"/>
          <a:ext cx="838200" cy="23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94039</xdr:rowOff>
    </xdr:from>
    <xdr:to>
      <xdr:col>50</xdr:col>
      <xdr:colOff>114300</xdr:colOff>
      <xdr:row>94</xdr:row>
      <xdr:rowOff>116295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1033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37274</xdr:rowOff>
    </xdr:from>
    <xdr:to>
      <xdr:col>45</xdr:col>
      <xdr:colOff>177800</xdr:colOff>
      <xdr:row>94</xdr:row>
      <xdr:rowOff>94039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53574"/>
          <a:ext cx="889000" cy="5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37274</xdr:rowOff>
    </xdr:from>
    <xdr:to>
      <xdr:col>41</xdr:col>
      <xdr:colOff>50800</xdr:colOff>
      <xdr:row>95</xdr:row>
      <xdr:rowOff>168664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153574"/>
          <a:ext cx="889000" cy="30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169176</xdr:rowOff>
    </xdr:from>
    <xdr:to>
      <xdr:col>55</xdr:col>
      <xdr:colOff>50800</xdr:colOff>
      <xdr:row>93</xdr:row>
      <xdr:rowOff>99326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20603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7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65495</xdr:rowOff>
    </xdr:from>
    <xdr:to>
      <xdr:col>50</xdr:col>
      <xdr:colOff>165100</xdr:colOff>
      <xdr:row>94</xdr:row>
      <xdr:rowOff>167095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12172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5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43239</xdr:rowOff>
    </xdr:from>
    <xdr:to>
      <xdr:col>46</xdr:col>
      <xdr:colOff>38100</xdr:colOff>
      <xdr:row>94</xdr:row>
      <xdr:rowOff>144839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161366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3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157924</xdr:rowOff>
    </xdr:from>
    <xdr:to>
      <xdr:col>41</xdr:col>
      <xdr:colOff>101600</xdr:colOff>
      <xdr:row>94</xdr:row>
      <xdr:rowOff>88074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104601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8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117864</xdr:rowOff>
    </xdr:from>
    <xdr:to>
      <xdr:col>36</xdr:col>
      <xdr:colOff>165100</xdr:colOff>
      <xdr:row>96</xdr:row>
      <xdr:rowOff>48014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64541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135798</xdr:rowOff>
    </xdr:from>
    <xdr:to>
      <xdr:col>85</xdr:col>
      <xdr:colOff>127000</xdr:colOff>
      <xdr:row>34</xdr:row>
      <xdr:rowOff>75904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622198"/>
          <a:ext cx="838200" cy="2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75904</xdr:rowOff>
    </xdr:from>
    <xdr:to>
      <xdr:col>81</xdr:col>
      <xdr:colOff>50800</xdr:colOff>
      <xdr:row>37</xdr:row>
      <xdr:rowOff>24812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05204"/>
          <a:ext cx="889000" cy="4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24812</xdr:rowOff>
    </xdr:from>
    <xdr:to>
      <xdr:col>76</xdr:col>
      <xdr:colOff>114300</xdr:colOff>
      <xdr:row>37</xdr:row>
      <xdr:rowOff>42251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68462"/>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80738</xdr:rowOff>
    </xdr:from>
    <xdr:to>
      <xdr:col>71</xdr:col>
      <xdr:colOff>177800</xdr:colOff>
      <xdr:row>37</xdr:row>
      <xdr:rowOff>42251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910038"/>
          <a:ext cx="889000" cy="4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84998</xdr:rowOff>
    </xdr:from>
    <xdr:to>
      <xdr:col>85</xdr:col>
      <xdr:colOff>177800</xdr:colOff>
      <xdr:row>33</xdr:row>
      <xdr:rowOff>15148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5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107875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4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25104</xdr:rowOff>
    </xdr:from>
    <xdr:to>
      <xdr:col>81</xdr:col>
      <xdr:colOff>101600</xdr:colOff>
      <xdr:row>34</xdr:row>
      <xdr:rowOff>126704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143231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145462</xdr:rowOff>
    </xdr:from>
    <xdr:to>
      <xdr:col>76</xdr:col>
      <xdr:colOff>165100</xdr:colOff>
      <xdr:row>37</xdr:row>
      <xdr:rowOff>75612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66739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162901</xdr:rowOff>
    </xdr:from>
    <xdr:to>
      <xdr:col>72</xdr:col>
      <xdr:colOff>38100</xdr:colOff>
      <xdr:row>37</xdr:row>
      <xdr:rowOff>93051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84178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29938</xdr:rowOff>
    </xdr:from>
    <xdr:to>
      <xdr:col>67</xdr:col>
      <xdr:colOff>101600</xdr:colOff>
      <xdr:row>34</xdr:row>
      <xdr:rowOff>131538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8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148065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7802</xdr:rowOff>
    </xdr:from>
    <xdr:to>
      <xdr:col>85</xdr:col>
      <xdr:colOff>127000</xdr:colOff>
      <xdr:row>56</xdr:row>
      <xdr:rowOff>41669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09002"/>
          <a:ext cx="8382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41669</xdr:rowOff>
    </xdr:from>
    <xdr:to>
      <xdr:col>81</xdr:col>
      <xdr:colOff>50800</xdr:colOff>
      <xdr:row>56</xdr:row>
      <xdr:rowOff>161794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42869"/>
          <a:ext cx="889000" cy="1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84360</xdr:rowOff>
    </xdr:from>
    <xdr:to>
      <xdr:col>76</xdr:col>
      <xdr:colOff>114300</xdr:colOff>
      <xdr:row>56</xdr:row>
      <xdr:rowOff>161794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85560"/>
          <a:ext cx="889000" cy="7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84360</xdr:rowOff>
    </xdr:from>
    <xdr:to>
      <xdr:col>71</xdr:col>
      <xdr:colOff>177800</xdr:colOff>
      <xdr:row>57</xdr:row>
      <xdr:rowOff>65549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85560"/>
          <a:ext cx="889000" cy="1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128452</xdr:rowOff>
    </xdr:from>
    <xdr:to>
      <xdr:col>85</xdr:col>
      <xdr:colOff>177800</xdr:colOff>
      <xdr:row>56</xdr:row>
      <xdr:rowOff>58602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151329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162319</xdr:rowOff>
    </xdr:from>
    <xdr:to>
      <xdr:col>81</xdr:col>
      <xdr:colOff>101600</xdr:colOff>
      <xdr:row>56</xdr:row>
      <xdr:rowOff>92469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108996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6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110994</xdr:rowOff>
    </xdr:from>
    <xdr:to>
      <xdr:col>76</xdr:col>
      <xdr:colOff>165100</xdr:colOff>
      <xdr:row>57</xdr:row>
      <xdr:rowOff>41144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32271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80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33560</xdr:rowOff>
    </xdr:from>
    <xdr:to>
      <xdr:col>72</xdr:col>
      <xdr:colOff>38100</xdr:colOff>
      <xdr:row>56</xdr:row>
      <xdr:rowOff>135160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151687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14749</xdr:rowOff>
    </xdr:from>
    <xdr:to>
      <xdr:col>67</xdr:col>
      <xdr:colOff>101600</xdr:colOff>
      <xdr:row>57</xdr:row>
      <xdr:rowOff>116349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107476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131211</xdr:rowOff>
    </xdr:from>
    <xdr:to>
      <xdr:col>85</xdr:col>
      <xdr:colOff>127000</xdr:colOff>
      <xdr:row>79</xdr:row>
      <xdr:rowOff>1153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04311"/>
          <a:ext cx="838200" cy="4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1153</xdr:rowOff>
    </xdr:from>
    <xdr:to>
      <xdr:col>81</xdr:col>
      <xdr:colOff>50800</xdr:colOff>
      <xdr:row>79</xdr:row>
      <xdr:rowOff>16042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45703"/>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147061</xdr:rowOff>
    </xdr:from>
    <xdr:to>
      <xdr:col>76</xdr:col>
      <xdr:colOff>114300</xdr:colOff>
      <xdr:row>79</xdr:row>
      <xdr:rowOff>16042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20161"/>
          <a:ext cx="889000" cy="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34232</xdr:rowOff>
    </xdr:from>
    <xdr:to>
      <xdr:col>71</xdr:col>
      <xdr:colOff>177800</xdr:colOff>
      <xdr:row>78</xdr:row>
      <xdr:rowOff>147061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07332"/>
          <a:ext cx="889000" cy="1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80411</xdr:rowOff>
    </xdr:from>
    <xdr:to>
      <xdr:col>85</xdr:col>
      <xdr:colOff>177800</xdr:colOff>
      <xdr:row>79</xdr:row>
      <xdr:rowOff>10561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19298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121803</xdr:rowOff>
    </xdr:from>
    <xdr:to>
      <xdr:col>81</xdr:col>
      <xdr:colOff>101600</xdr:colOff>
      <xdr:row>79</xdr:row>
      <xdr:rowOff>51953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43080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8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136692</xdr:rowOff>
    </xdr:from>
    <xdr:to>
      <xdr:col>76</xdr:col>
      <xdr:colOff>165100</xdr:colOff>
      <xdr:row>79</xdr:row>
      <xdr:rowOff>66842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57969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0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96261</xdr:rowOff>
    </xdr:from>
    <xdr:to>
      <xdr:col>72</xdr:col>
      <xdr:colOff>38100</xdr:colOff>
      <xdr:row>79</xdr:row>
      <xdr:rowOff>26411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17538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6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154882</xdr:rowOff>
    </xdr:from>
    <xdr:to>
      <xdr:col>67</xdr:col>
      <xdr:colOff>101600</xdr:colOff>
      <xdr:row>78</xdr:row>
      <xdr:rowOff>85032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101559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133806</xdr:rowOff>
    </xdr:from>
    <xdr:to>
      <xdr:col>85</xdr:col>
      <xdr:colOff>127000</xdr:colOff>
      <xdr:row>96</xdr:row>
      <xdr:rowOff>138291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93006"/>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133806</xdr:rowOff>
    </xdr:from>
    <xdr:to>
      <xdr:col>81</xdr:col>
      <xdr:colOff>50800</xdr:colOff>
      <xdr:row>96</xdr:row>
      <xdr:rowOff>144779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9300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144779</xdr:rowOff>
    </xdr:from>
    <xdr:to>
      <xdr:col>76</xdr:col>
      <xdr:colOff>114300</xdr:colOff>
      <xdr:row>96</xdr:row>
      <xdr:rowOff>166751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03979"/>
          <a:ext cx="889000" cy="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164906</xdr:rowOff>
    </xdr:from>
    <xdr:to>
      <xdr:col>71</xdr:col>
      <xdr:colOff>177800</xdr:colOff>
      <xdr:row>96</xdr:row>
      <xdr:rowOff>166751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24106"/>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87491</xdr:rowOff>
    </xdr:from>
    <xdr:to>
      <xdr:col>85</xdr:col>
      <xdr:colOff>177800</xdr:colOff>
      <xdr:row>97</xdr:row>
      <xdr:rowOff>17641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65918</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83006</xdr:rowOff>
    </xdr:from>
    <xdr:to>
      <xdr:col>81</xdr:col>
      <xdr:colOff>101600</xdr:colOff>
      <xdr:row>97</xdr:row>
      <xdr:rowOff>13156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4283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6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93979</xdr:rowOff>
    </xdr:from>
    <xdr:to>
      <xdr:col>76</xdr:col>
      <xdr:colOff>165100</xdr:colOff>
      <xdr:row>97</xdr:row>
      <xdr:rowOff>24129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15256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64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115951</xdr:rowOff>
    </xdr:from>
    <xdr:to>
      <xdr:col>72</xdr:col>
      <xdr:colOff>38100</xdr:colOff>
      <xdr:row>97</xdr:row>
      <xdr:rowOff>46101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37228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66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114106</xdr:rowOff>
    </xdr:from>
    <xdr:to>
      <xdr:col>67</xdr:col>
      <xdr:colOff>101600</xdr:colOff>
      <xdr:row>97</xdr:row>
      <xdr:rowOff>44256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35383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66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民生費は障がい者グループホーム新築工事の実施に伴い、類似団体平均値を大きく上回る数値となっている。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衛生費は一般廃棄物最終処分場の整備のための基金積立を令和３年度より開始したことに伴い、類似団体平均値を大きく上回る数値となっている。</a:t>
          </a:r>
        </a:p>
        <a:p>
          <a:r>
            <a:rPr kumimoji="1" lang="ja-JP" altLang="en-US" sz="1300">
              <a:latin typeface="ＭＳ Ｐゴシック" panose="020B0600070205080204" pitchFamily="50" charset="-128"/>
              <a:ea typeface="ＭＳ Ｐゴシック" panose="020B0600070205080204" pitchFamily="50" charset="-128"/>
            </a:rPr>
            <a:t>　商工費は令和３年度に落雷により一部焼失した温泉温浴施設の復旧工事に伴い、類似団体平均値を大きく上回る数値となっている。</a:t>
          </a:r>
        </a:p>
        <a:p>
          <a:r>
            <a:rPr kumimoji="1" lang="ja-JP" altLang="en-US" sz="1300">
              <a:latin typeface="ＭＳ Ｐゴシック" panose="020B0600070205080204" pitchFamily="50" charset="-128"/>
              <a:ea typeface="ＭＳ Ｐゴシック" panose="020B0600070205080204" pitchFamily="50" charset="-128"/>
            </a:rPr>
            <a:t>　土木費は新たな道路新設改良工事等の大型事業の実施に伴い、類似団体平均値を大きく上回る数値となっている。</a:t>
          </a:r>
        </a:p>
        <a:p>
          <a:r>
            <a:rPr kumimoji="1" lang="ja-JP" altLang="en-US" sz="1300">
              <a:latin typeface="ＭＳ Ｐゴシック" panose="020B0600070205080204" pitchFamily="50" charset="-128"/>
              <a:ea typeface="ＭＳ Ｐゴシック" panose="020B0600070205080204" pitchFamily="50" charset="-128"/>
            </a:rPr>
            <a:t>　消防費は原子力災害時に備えた放射線防護施設の新築工事に伴い、類似団体平均値を大きく上回る数値となっている。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今後も人口減少が見込まれる中、健全な財政運営を継続するためにも事務事業を見直し、取捨選択や財源の確保が必要である。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年度は亀ヶ池温泉本館再建工事、障がい者グループホーム新築工事などの大型事業が重なったこと及び人件費の上昇、物価高騰の影響等により財政調整基金の取崩しを行っている。</a:t>
          </a:r>
        </a:p>
        <a:p>
          <a:r>
            <a:rPr kumimoji="1" lang="ja-JP" altLang="en-US" sz="1400">
              <a:latin typeface="ＭＳ ゴシック" pitchFamily="49" charset="-128"/>
              <a:ea typeface="ＭＳ ゴシック" pitchFamily="49" charset="-128"/>
            </a:rPr>
            <a:t>　財政調整基金残高を見据えながら、安定的な財政運営に努める。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年度にかけては亀ヶ池温泉本館再建工事及び人件費の上昇、物価高騰の影響等により一般会計の黒字額が</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年度は減少している。</a:t>
          </a:r>
        </a:p>
        <a:p>
          <a:r>
            <a:rPr kumimoji="1" lang="ja-JP" altLang="en-US" sz="1400">
              <a:latin typeface="ＭＳ ゴシック" pitchFamily="49" charset="-128"/>
              <a:ea typeface="ＭＳ ゴシック" pitchFamily="49" charset="-128"/>
            </a:rPr>
            <a:t>　一般会計以外の会計は決算見込みを判断し、繰り出しを行っているため、各会計の黒字額は低い水準である。引き続き適正化を図る。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一般公共事業債が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百万円の減少、緊急防災・減災事業債が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百万円の減少、義務教施設整備事業債が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百万円の減少等により元利償還金が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財政上有利な合併特例債については発行期限までは活用していく予定としているが、綿密な中長期財政計画を樹立し、当該年度の起債額を判断し、今後の人口減少や減収に備え弾力性のある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一般会計等に係る地方債の現在については、借入額の抑制などにより、臨時財政対策債が</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百万円の減少、一般単独事業債の</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百万円の減少等により、</a:t>
          </a:r>
          <a:r>
            <a:rPr kumimoji="1" lang="en-US" altLang="ja-JP" sz="1400">
              <a:latin typeface="ＭＳ ゴシック" pitchFamily="49" charset="-128"/>
              <a:ea typeface="ＭＳ ゴシック" pitchFamily="49" charset="-128"/>
            </a:rPr>
            <a:t>384</a:t>
          </a:r>
          <a:r>
            <a:rPr kumimoji="1" lang="ja-JP" altLang="en-US" sz="1400">
              <a:latin typeface="ＭＳ ゴシック" pitchFamily="49" charset="-128"/>
              <a:ea typeface="ＭＳ ゴシック" pitchFamily="49" charset="-128"/>
            </a:rPr>
            <a:t>百万円の減少となっている。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充当可能財源については充当可能基金において、財源不足を補うため﻿財政調整基金が</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百万円の減少、計画的な取り崩しにより電源交付金施設維持運営基金において</a:t>
          </a:r>
          <a:r>
            <a:rPr kumimoji="1" lang="en-US" altLang="ja-JP" sz="1400">
              <a:latin typeface="ＭＳ ゴシック" pitchFamily="49" charset="-128"/>
              <a:ea typeface="ＭＳ ゴシック" pitchFamily="49" charset="-128"/>
            </a:rPr>
            <a:t>330</a:t>
          </a:r>
          <a:r>
            <a:rPr kumimoji="1" lang="ja-JP" altLang="en-US" sz="1400">
              <a:latin typeface="ＭＳ ゴシック" pitchFamily="49" charset="-128"/>
              <a:ea typeface="ＭＳ ゴシック" pitchFamily="49" charset="-128"/>
            </a:rPr>
            <a:t>百万円の減少となったことなどにより</a:t>
          </a:r>
          <a:r>
            <a:rPr kumimoji="1" lang="en-US" altLang="ja-JP" sz="1400">
              <a:latin typeface="ＭＳ ゴシック" pitchFamily="49" charset="-128"/>
              <a:ea typeface="ＭＳ ゴシック" pitchFamily="49" charset="-128"/>
            </a:rPr>
            <a:t>576</a:t>
          </a:r>
          <a:r>
            <a:rPr kumimoji="1" lang="ja-JP" altLang="en-US" sz="1400">
              <a:latin typeface="ＭＳ ゴシック" pitchFamily="49" charset="-128"/>
              <a:ea typeface="ＭＳ ゴシック" pitchFamily="49" charset="-128"/>
            </a:rPr>
            <a:t>百万円減少しているが、将来負担比率の分子は引き続きマイナスとなっている。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百万円の減少となっている。主な要因としては、財政調整基金に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百万円、下水道会計の公営企業への移行に伴い、繰上償還を実施したため町債管理基金繰入金を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百万円を取り崩した一方、一般廃棄物最終処分場整備基金積立金に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大規模事業の財源として基金の組み替えや、想定外の自然災害等に備えるため、災害対策基金への積み立て等、将来的な財政状況を見極めながら適切な基金運営を実施していく。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町合併前の旧伊方地域の農林水産業の振興に資する事業、商工業の振興に資する事業、町道、農道、漁港及び港湾等の社会資本の整備に資する事業、各種地元負担金の軽減に資する事業に充てられる。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・災害対策基金は地震、風水害その他の自然災害又は人為的災害から町民の生命と財産を守るべく、町内における甚大な災害の被災者を支援する経費及び復旧復興に要する経費に充てられる。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・一般廃棄物最終処分場整備基金は一般廃棄物の適正処理を行うことを目的に、新処分場整備に要する経費に充てられる。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・ふるさとづくり自治活動推進基金は町内各地区における自治活動の活性化、集落機能の再生と自立、住みよいふるさとづくりに資する事業に充てられる。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・電源交付金鳥津道路新設基金は鳥津道路新設工事に充てられる。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・電源立地地域対策交付金公共用施設維持運営基金については、公共施設に係る人件費、物件費への経費充当のため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百万円を取り崩し、減額の主な要因となっている。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年度から下水道料金の見直しにより、大幅な増額を避けるため、当該基金をその財源の一部として、毎年取り崩しを行っている。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・電源立地地域対策交付金を原資とする基金については、その使途内容に注意しながら、計画的な活用を行っていく。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年度は亀ヶ池温泉本館再建工事、障がい者グループホーム新築工事などの大型事業が重なったこと及び人件費の上昇、物価高騰の影響等により合併後初となる財政調整基金の取崩しを行い、減少している。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普通交付税においては合併算定替えの終了、国勢調査人口の減等、増額は期待できない状況であり、固定資産税等の税収も減少していくことが見込まれるため、取り崩しを抑制しながら残高確保に努める。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下水道会計の公営企業への移行に伴い、繰上償還を実施したため町債管理基金を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年度に下水道事業分の繰上償還を実施しており、令和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年度からは繰上償還の元金分を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年間にわたって積み立てる。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12181962</v>
      </c>
      <c r="BO4" s="449"/>
      <c r="BP4" s="449"/>
      <c r="BQ4" s="449"/>
      <c r="BR4" s="449"/>
      <c r="BS4" s="449"/>
      <c r="BT4" s="449"/>
      <c r="BU4" s="450"/>
      <c r="BV4" s="448">
        <v>11273888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4.7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11567519</v>
      </c>
      <c r="BO5" s="420"/>
      <c r="BP5" s="420"/>
      <c r="BQ5" s="420"/>
      <c r="BR5" s="420"/>
      <c r="BS5" s="420"/>
      <c r="BT5" s="420"/>
      <c r="BU5" s="421"/>
      <c r="BV5" s="419">
        <v>10803798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88.3</v>
      </c>
      <c r="CU5" s="417"/>
      <c r="CV5" s="417"/>
      <c r="CW5" s="417"/>
      <c r="CX5" s="417"/>
      <c r="CY5" s="417"/>
      <c r="CZ5" s="417"/>
      <c r="DA5" s="418"/>
      <c r="DB5" s="416">
        <v>86.3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614443</v>
      </c>
      <c r="BO6" s="420"/>
      <c r="BP6" s="420"/>
      <c r="BQ6" s="420"/>
      <c r="BR6" s="420"/>
      <c r="BS6" s="420"/>
      <c r="BT6" s="420"/>
      <c r="BU6" s="421"/>
      <c r="BV6" s="419">
        <v>470090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87.3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313861</v>
      </c>
      <c r="BO7" s="420"/>
      <c r="BP7" s="420"/>
      <c r="BQ7" s="420"/>
      <c r="BR7" s="420"/>
      <c r="BS7" s="420"/>
      <c r="BT7" s="420"/>
      <c r="BU7" s="421"/>
      <c r="BV7" s="419">
        <v>207133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5513543</v>
      </c>
      <c r="CU7" s="420"/>
      <c r="CV7" s="420"/>
      <c r="CW7" s="420"/>
      <c r="CX7" s="420"/>
      <c r="CY7" s="420"/>
      <c r="CZ7" s="420"/>
      <c r="DA7" s="421"/>
      <c r="DB7" s="419">
        <v>5617543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300582</v>
      </c>
      <c r="BO8" s="420"/>
      <c r="BP8" s="420"/>
      <c r="BQ8" s="420"/>
      <c r="BR8" s="420"/>
      <c r="BS8" s="420"/>
      <c r="BT8" s="420"/>
      <c r="BU8" s="421"/>
      <c r="BV8" s="419">
        <v>262957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0.56000000000000005</v>
      </c>
      <c r="CU8" s="523"/>
      <c r="CV8" s="523"/>
      <c r="CW8" s="523"/>
      <c r="CX8" s="523"/>
      <c r="CY8" s="523"/>
      <c r="CZ8" s="523"/>
      <c r="DA8" s="524"/>
      <c r="DB8" s="522">
        <v>0.52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8397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37625</v>
      </c>
      <c r="BO9" s="420"/>
      <c r="BP9" s="420"/>
      <c r="BQ9" s="420"/>
      <c r="BR9" s="420"/>
      <c r="BS9" s="420"/>
      <c r="BT9" s="420"/>
      <c r="BU9" s="421"/>
      <c r="BV9" s="419">
        <v>-944620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9.4</v>
      </c>
      <c r="CU9" s="417"/>
      <c r="CV9" s="417"/>
      <c r="CW9" s="417"/>
      <c r="CX9" s="417"/>
      <c r="CY9" s="417"/>
      <c r="CZ9" s="417"/>
      <c r="DA9" s="418"/>
      <c r="DB9" s="416">
        <v>10.199999999999999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9626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136456</v>
      </c>
      <c r="BO10" s="420"/>
      <c r="BP10" s="420"/>
      <c r="BQ10" s="420"/>
      <c r="BR10" s="420"/>
      <c r="BS10" s="420"/>
      <c r="BT10" s="420"/>
      <c r="BU10" s="421"/>
      <c r="BV10" s="419">
        <v>800345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8062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373967</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7977</v>
      </c>
      <c r="S13" s="507"/>
      <c r="T13" s="507"/>
      <c r="U13" s="507"/>
      <c r="V13" s="508"/>
      <c r="W13" s="509" t="s">
        <v>131</v>
      </c>
      <c r="X13" s="405"/>
      <c r="Y13" s="405"/>
      <c r="Z13" s="405"/>
      <c r="AA13" s="405"/>
      <c r="AB13" s="406"/>
      <c r="AC13" s="372">
        <v>1275</v>
      </c>
      <c r="AD13" s="373"/>
      <c r="AE13" s="373"/>
      <c r="AF13" s="373"/>
      <c r="AG13" s="374"/>
      <c r="AH13" s="372">
        <v>1556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-199886</v>
      </c>
      <c r="BO13" s="420"/>
      <c r="BP13" s="420"/>
      <c r="BQ13" s="420"/>
      <c r="BR13" s="420"/>
      <c r="BS13" s="420"/>
      <c r="BT13" s="420"/>
      <c r="BU13" s="421"/>
      <c r="BV13" s="419">
        <v>-144275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5.9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8395</v>
      </c>
      <c r="S14" s="507"/>
      <c r="T14" s="507"/>
      <c r="U14" s="507"/>
      <c r="V14" s="508"/>
      <c r="W14" s="510"/>
      <c r="X14" s="408"/>
      <c r="Y14" s="408"/>
      <c r="Z14" s="408"/>
      <c r="AA14" s="408"/>
      <c r="AB14" s="409"/>
      <c r="AC14" s="499">
        <v>30.9</v>
      </c>
      <c r="AD14" s="500"/>
      <c r="AE14" s="500"/>
      <c r="AF14" s="500"/>
      <c r="AG14" s="501"/>
      <c r="AH14" s="499">
        <v>32.799999999999997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8331</v>
      </c>
      <c r="S15" s="507"/>
      <c r="T15" s="507"/>
      <c r="U15" s="507"/>
      <c r="V15" s="508"/>
      <c r="W15" s="509" t="s">
        <v>137</v>
      </c>
      <c r="X15" s="405"/>
      <c r="Y15" s="405"/>
      <c r="Z15" s="405"/>
      <c r="AA15" s="405"/>
      <c r="AB15" s="406"/>
      <c r="AC15" s="372">
        <v>680</v>
      </c>
      <c r="AD15" s="373"/>
      <c r="AE15" s="373"/>
      <c r="AF15" s="373"/>
      <c r="AG15" s="374"/>
      <c r="AH15" s="372">
        <v>834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2787197</v>
      </c>
      <c r="BO15" s="449"/>
      <c r="BP15" s="449"/>
      <c r="BQ15" s="449"/>
      <c r="BR15" s="449"/>
      <c r="BS15" s="449"/>
      <c r="BT15" s="449"/>
      <c r="BU15" s="450"/>
      <c r="BV15" s="448">
        <v>2900176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16.5</v>
      </c>
      <c r="AD16" s="500"/>
      <c r="AE16" s="500"/>
      <c r="AF16" s="500"/>
      <c r="AG16" s="501"/>
      <c r="AH16" s="499">
        <v>17.600000000000001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4642403</v>
      </c>
      <c r="BO16" s="420"/>
      <c r="BP16" s="420"/>
      <c r="BQ16" s="420"/>
      <c r="BR16" s="420"/>
      <c r="BS16" s="420"/>
      <c r="BT16" s="420"/>
      <c r="BU16" s="421"/>
      <c r="BV16" s="419">
        <v>4666814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2168</v>
      </c>
      <c r="AD17" s="373"/>
      <c r="AE17" s="373"/>
      <c r="AF17" s="373"/>
      <c r="AG17" s="374"/>
      <c r="AH17" s="372">
        <v>2359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3630019</v>
      </c>
      <c r="BO17" s="420"/>
      <c r="BP17" s="420"/>
      <c r="BQ17" s="420"/>
      <c r="BR17" s="420"/>
      <c r="BS17" s="420"/>
      <c r="BT17" s="420"/>
      <c r="BU17" s="421"/>
      <c r="BV17" s="419">
        <v>3785167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93.83</v>
      </c>
      <c r="M18" s="472"/>
      <c r="N18" s="472"/>
      <c r="O18" s="472"/>
      <c r="P18" s="472"/>
      <c r="Q18" s="472"/>
      <c r="R18" s="473"/>
      <c r="S18" s="473"/>
      <c r="T18" s="473"/>
      <c r="U18" s="473"/>
      <c r="V18" s="474"/>
      <c r="W18" s="490"/>
      <c r="X18" s="491"/>
      <c r="Y18" s="491"/>
      <c r="Z18" s="491"/>
      <c r="AA18" s="491"/>
      <c r="AB18" s="515"/>
      <c r="AC18" s="389">
        <v>52.6</v>
      </c>
      <c r="AD18" s="390"/>
      <c r="AE18" s="390"/>
      <c r="AF18" s="390"/>
      <c r="AG18" s="475"/>
      <c r="AH18" s="389">
        <v>49.7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4928849</v>
      </c>
      <c r="BO18" s="420"/>
      <c r="BP18" s="420"/>
      <c r="BQ18" s="420"/>
      <c r="BR18" s="420"/>
      <c r="BS18" s="420"/>
      <c r="BT18" s="420"/>
      <c r="BU18" s="421"/>
      <c r="BV18" s="419">
        <v>4901539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9340315</v>
      </c>
      <c r="BO19" s="420"/>
      <c r="BP19" s="420"/>
      <c r="BQ19" s="420"/>
      <c r="BR19" s="420"/>
      <c r="BS19" s="420"/>
      <c r="BT19" s="420"/>
      <c r="BU19" s="421"/>
      <c r="BV19" s="419">
        <v>8996365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4077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7561291</v>
      </c>
      <c r="BO22" s="449"/>
      <c r="BP22" s="449"/>
      <c r="BQ22" s="449"/>
      <c r="BR22" s="449"/>
      <c r="BS22" s="449"/>
      <c r="BT22" s="449"/>
      <c r="BU22" s="450"/>
      <c r="BV22" s="448">
        <v>7943233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5151393</v>
      </c>
      <c r="BO23" s="420"/>
      <c r="BP23" s="420"/>
      <c r="BQ23" s="420"/>
      <c r="BR23" s="420"/>
      <c r="BS23" s="420"/>
      <c r="BT23" s="420"/>
      <c r="BU23" s="421"/>
      <c r="BV23" s="419">
        <v>5276811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7850</v>
      </c>
      <c r="R24" s="373"/>
      <c r="S24" s="373"/>
      <c r="T24" s="373"/>
      <c r="U24" s="373"/>
      <c r="V24" s="374"/>
      <c r="W24" s="462"/>
      <c r="X24" s="399"/>
      <c r="Y24" s="400"/>
      <c r="Z24" s="375" t="s">
        <v>162</v>
      </c>
      <c r="AA24" s="376"/>
      <c r="AB24" s="376"/>
      <c r="AC24" s="376"/>
      <c r="AD24" s="376"/>
      <c r="AE24" s="376"/>
      <c r="AF24" s="376"/>
      <c r="AG24" s="377"/>
      <c r="AH24" s="372">
        <v>163</v>
      </c>
      <c r="AI24" s="373"/>
      <c r="AJ24" s="373"/>
      <c r="AK24" s="373"/>
      <c r="AL24" s="374"/>
      <c r="AM24" s="372">
        <v>452977</v>
      </c>
      <c r="AN24" s="373"/>
      <c r="AO24" s="373"/>
      <c r="AP24" s="373"/>
      <c r="AQ24" s="373"/>
      <c r="AR24" s="374"/>
      <c r="AS24" s="372">
        <v>2779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4291650</v>
      </c>
      <c r="BO24" s="420"/>
      <c r="BP24" s="420"/>
      <c r="BQ24" s="420"/>
      <c r="BR24" s="420"/>
      <c r="BS24" s="420"/>
      <c r="BT24" s="420"/>
      <c r="BU24" s="421"/>
      <c r="BV24" s="419">
        <v>4375367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6260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69392</v>
      </c>
      <c r="BO25" s="449"/>
      <c r="BP25" s="449"/>
      <c r="BQ25" s="449"/>
      <c r="BR25" s="449"/>
      <c r="BS25" s="449"/>
      <c r="BT25" s="449"/>
      <c r="BU25" s="450"/>
      <c r="BV25" s="448">
        <v>73149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5530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2720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334051</v>
      </c>
      <c r="BO27" s="454"/>
      <c r="BP27" s="454"/>
      <c r="BQ27" s="454"/>
      <c r="BR27" s="454"/>
      <c r="BS27" s="454"/>
      <c r="BT27" s="454"/>
      <c r="BU27" s="455"/>
      <c r="BV27" s="453">
        <v>333888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2250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5869972</v>
      </c>
      <c r="BO28" s="449"/>
      <c r="BP28" s="449"/>
      <c r="BQ28" s="449"/>
      <c r="BR28" s="449"/>
      <c r="BS28" s="449"/>
      <c r="BT28" s="449"/>
      <c r="BU28" s="450"/>
      <c r="BV28" s="448">
        <v>6107483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2080</v>
      </c>
      <c r="R29" s="373"/>
      <c r="S29" s="373"/>
      <c r="T29" s="373"/>
      <c r="U29" s="373"/>
      <c r="V29" s="374"/>
      <c r="W29" s="463"/>
      <c r="X29" s="464"/>
      <c r="Y29" s="465"/>
      <c r="Z29" s="375" t="s">
        <v>177</v>
      </c>
      <c r="AA29" s="376"/>
      <c r="AB29" s="376"/>
      <c r="AC29" s="376"/>
      <c r="AD29" s="376"/>
      <c r="AE29" s="376"/>
      <c r="AF29" s="376"/>
      <c r="AG29" s="377"/>
      <c r="AH29" s="372">
        <v>163</v>
      </c>
      <c r="AI29" s="373"/>
      <c r="AJ29" s="373"/>
      <c r="AK29" s="373"/>
      <c r="AL29" s="374"/>
      <c r="AM29" s="372">
        <v>452977</v>
      </c>
      <c r="AN29" s="373"/>
      <c r="AO29" s="373"/>
      <c r="AP29" s="373"/>
      <c r="AQ29" s="373"/>
      <c r="AR29" s="374"/>
      <c r="AS29" s="372">
        <v>2779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591829</v>
      </c>
      <c r="BO29" s="420"/>
      <c r="BP29" s="420"/>
      <c r="BQ29" s="420"/>
      <c r="BR29" s="420"/>
      <c r="BS29" s="420"/>
      <c r="BT29" s="420"/>
      <c r="BU29" s="421"/>
      <c r="BV29" s="419">
        <v>941322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7528299</v>
      </c>
      <c r="BO30" s="454"/>
      <c r="BP30" s="454"/>
      <c r="BQ30" s="454"/>
      <c r="BR30" s="454"/>
      <c r="BS30" s="454"/>
      <c r="BT30" s="454"/>
      <c r="BU30" s="455"/>
      <c r="BV30" s="453">
        <v>7536974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風力発電事業特別会計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愛媛県市町総合事務組合(退職手当事業分)</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クリエイト伊方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学校給食特別会計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国民健康保険（直診）特別会計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愛媛県市町総合事務組合(消防補償事業分)</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小規模下水道事業特別会計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愛媛県市町総合事務組合(交通災害事業分)</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12</v>
      </c>
      <c r="BF37" s="367"/>
      <c r="BG37" s="368" t="str">
        <f>IF('各会計、関係団体の財政状況及び健全化判断比率'!B37="","",'各会計、関係団体の財政状況及び健全化判断比率'!B37)</f>
        <v>特定地域生活排水処理事業特別会計</v>
      </c>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愛媛県市町総合事務組合(自治会館事業分)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介護保険（サービス）特別会計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愛媛県市町総合事務組合(議員公務災害業分)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愛媛県市町総合事務組合(共通経費分)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八幡浜地区施設事務組合（一般会計）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八幡浜地区施設事務組合（消防事業特別会計）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八幡浜地区総合事務組合（一次救急休日・夜間診療所事業特別会計）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八幡浜地区施設事務組合（し尿処理事業特別会計）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nN0kD8haj9pxOtruSACqiAXNSWnJ3sAhBg1hPsTubhCDUMLrDManguI4HdDk55lpliQfhfxmL+itF/C16ZWWQ==" saltValue="DECs+7lFzt8XOJfmApNQ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3719338</v>
      </c>
      <c r="S5" s="677"/>
      <c r="T5" s="677"/>
      <c r="U5" s="677"/>
      <c r="V5" s="677"/>
      <c r="W5" s="677"/>
      <c r="X5" s="677"/>
      <c r="Y5" s="702"/>
      <c r="Z5" s="715">
        <v>30.5</v>
      </c>
      <c r="AA5" s="715"/>
      <c r="AB5" s="715"/>
      <c r="AC5" s="715"/>
      <c r="AD5" s="716">
        <v>3313655</v>
      </c>
      <c r="AE5" s="716"/>
      <c r="AF5" s="716"/>
      <c r="AG5" s="716"/>
      <c r="AH5" s="716"/>
      <c r="AI5" s="716"/>
      <c r="AJ5" s="716"/>
      <c r="AK5" s="716"/>
      <c r="AL5" s="703">
        <v>59.7</v>
      </c>
      <c r="AM5" s="685"/>
      <c r="AN5" s="685"/>
      <c r="AO5" s="704"/>
      <c r="AP5" s="679" t="s">
        <v>216</v>
      </c>
      <c r="AQ5" s="680"/>
      <c r="AR5" s="680"/>
      <c r="AS5" s="680"/>
      <c r="AT5" s="680"/>
      <c r="AU5" s="680"/>
      <c r="AV5" s="680"/>
      <c r="AW5" s="680"/>
      <c r="AX5" s="680"/>
      <c r="AY5" s="680"/>
      <c r="AZ5" s="680"/>
      <c r="BA5" s="680"/>
      <c r="BB5" s="680"/>
      <c r="BC5" s="680"/>
      <c r="BD5" s="680"/>
      <c r="BE5" s="680"/>
      <c r="BF5" s="681"/>
      <c r="BG5" s="621">
        <v>3719338</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85669</v>
      </c>
      <c r="S6" s="622"/>
      <c r="T6" s="622"/>
      <c r="U6" s="622"/>
      <c r="V6" s="622"/>
      <c r="W6" s="622"/>
      <c r="X6" s="622"/>
      <c r="Y6" s="623"/>
      <c r="Z6" s="659">
        <v>0.7</v>
      </c>
      <c r="AA6" s="659"/>
      <c r="AB6" s="659"/>
      <c r="AC6" s="659"/>
      <c r="AD6" s="660">
        <v>85669</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3313655</v>
      </c>
      <c r="BH6" s="622"/>
      <c r="BI6" s="622"/>
      <c r="BJ6" s="622"/>
      <c r="BK6" s="622"/>
      <c r="BL6" s="622"/>
      <c r="BM6" s="622"/>
      <c r="BN6" s="623"/>
      <c r="BO6" s="659">
        <v>89.1</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80818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80788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409</v>
      </c>
      <c r="S7" s="622"/>
      <c r="T7" s="622"/>
      <c r="U7" s="622"/>
      <c r="V7" s="622"/>
      <c r="W7" s="622"/>
      <c r="X7" s="622"/>
      <c r="Y7" s="623"/>
      <c r="Z7" s="659">
        <v>0</v>
      </c>
      <c r="AA7" s="659"/>
      <c r="AB7" s="659"/>
      <c r="AC7" s="659"/>
      <c r="AD7" s="660">
        <v>409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347080</v>
      </c>
      <c r="BH7" s="622"/>
      <c r="BI7" s="622"/>
      <c r="BJ7" s="622"/>
      <c r="BK7" s="622"/>
      <c r="BL7" s="622"/>
      <c r="BM7" s="622"/>
      <c r="BN7" s="623"/>
      <c r="BO7" s="659">
        <v>9.3000000000000007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1616514</v>
      </c>
      <c r="CS7" s="622"/>
      <c r="CT7" s="622"/>
      <c r="CU7" s="622"/>
      <c r="CV7" s="622"/>
      <c r="CW7" s="622"/>
      <c r="CX7" s="622"/>
      <c r="CY7" s="623"/>
      <c r="CZ7" s="659">
        <v>14</v>
      </c>
      <c r="DA7" s="659"/>
      <c r="DB7" s="659"/>
      <c r="DC7" s="659"/>
      <c r="DD7" s="627">
        <v>89157</v>
      </c>
      <c r="DE7" s="622"/>
      <c r="DF7" s="622"/>
      <c r="DG7" s="622"/>
      <c r="DH7" s="622"/>
      <c r="DI7" s="622"/>
      <c r="DJ7" s="622"/>
      <c r="DK7" s="622"/>
      <c r="DL7" s="622"/>
      <c r="DM7" s="622"/>
      <c r="DN7" s="622"/>
      <c r="DO7" s="622"/>
      <c r="DP7" s="623"/>
      <c r="DQ7" s="627">
        <v>1474596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4273</v>
      </c>
      <c r="S8" s="622"/>
      <c r="T8" s="622"/>
      <c r="U8" s="622"/>
      <c r="V8" s="622"/>
      <c r="W8" s="622"/>
      <c r="X8" s="622"/>
      <c r="Y8" s="623"/>
      <c r="Z8" s="659">
        <v>0</v>
      </c>
      <c r="AA8" s="659"/>
      <c r="AB8" s="659"/>
      <c r="AC8" s="659"/>
      <c r="AD8" s="660">
        <v>4273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13420</v>
      </c>
      <c r="BH8" s="622"/>
      <c r="BI8" s="622"/>
      <c r="BJ8" s="622"/>
      <c r="BK8" s="622"/>
      <c r="BL8" s="622"/>
      <c r="BM8" s="622"/>
      <c r="BN8" s="623"/>
      <c r="BO8" s="659">
        <v>0.4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2301604</v>
      </c>
      <c r="CS8" s="622"/>
      <c r="CT8" s="622"/>
      <c r="CU8" s="622"/>
      <c r="CV8" s="622"/>
      <c r="CW8" s="622"/>
      <c r="CX8" s="622"/>
      <c r="CY8" s="623"/>
      <c r="CZ8" s="659">
        <v>19.899999999999999</v>
      </c>
      <c r="DA8" s="659"/>
      <c r="DB8" s="659"/>
      <c r="DC8" s="659"/>
      <c r="DD8" s="627">
        <v>314478</v>
      </c>
      <c r="DE8" s="622"/>
      <c r="DF8" s="622"/>
      <c r="DG8" s="622"/>
      <c r="DH8" s="622"/>
      <c r="DI8" s="622"/>
      <c r="DJ8" s="622"/>
      <c r="DK8" s="622"/>
      <c r="DL8" s="622"/>
      <c r="DM8" s="622"/>
      <c r="DN8" s="622"/>
      <c r="DO8" s="622"/>
      <c r="DP8" s="623"/>
      <c r="DQ8" s="627">
        <v>1537411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5145</v>
      </c>
      <c r="S9" s="622"/>
      <c r="T9" s="622"/>
      <c r="U9" s="622"/>
      <c r="V9" s="622"/>
      <c r="W9" s="622"/>
      <c r="X9" s="622"/>
      <c r="Y9" s="623"/>
      <c r="Z9" s="659">
        <v>0</v>
      </c>
      <c r="AA9" s="659"/>
      <c r="AB9" s="659"/>
      <c r="AC9" s="659"/>
      <c r="AD9" s="660">
        <v>5145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253344</v>
      </c>
      <c r="BH9" s="622"/>
      <c r="BI9" s="622"/>
      <c r="BJ9" s="622"/>
      <c r="BK9" s="622"/>
      <c r="BL9" s="622"/>
      <c r="BM9" s="622"/>
      <c r="BN9" s="623"/>
      <c r="BO9" s="659">
        <v>6.8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1255510</v>
      </c>
      <c r="CS9" s="622"/>
      <c r="CT9" s="622"/>
      <c r="CU9" s="622"/>
      <c r="CV9" s="622"/>
      <c r="CW9" s="622"/>
      <c r="CX9" s="622"/>
      <c r="CY9" s="623"/>
      <c r="CZ9" s="659">
        <v>10.9</v>
      </c>
      <c r="DA9" s="659"/>
      <c r="DB9" s="659"/>
      <c r="DC9" s="659"/>
      <c r="DD9" s="627">
        <v>63238</v>
      </c>
      <c r="DE9" s="622"/>
      <c r="DF9" s="622"/>
      <c r="DG9" s="622"/>
      <c r="DH9" s="622"/>
      <c r="DI9" s="622"/>
      <c r="DJ9" s="622"/>
      <c r="DK9" s="622"/>
      <c r="DL9" s="622"/>
      <c r="DM9" s="622"/>
      <c r="DN9" s="622"/>
      <c r="DO9" s="622"/>
      <c r="DP9" s="623"/>
      <c r="DQ9" s="627">
        <v>1025172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23984</v>
      </c>
      <c r="BH10" s="622"/>
      <c r="BI10" s="622"/>
      <c r="BJ10" s="622"/>
      <c r="BK10" s="622"/>
      <c r="BL10" s="622"/>
      <c r="BM10" s="622"/>
      <c r="BN10" s="623"/>
      <c r="BO10" s="659">
        <v>0.6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206783</v>
      </c>
      <c r="S11" s="622"/>
      <c r="T11" s="622"/>
      <c r="U11" s="622"/>
      <c r="V11" s="622"/>
      <c r="W11" s="622"/>
      <c r="X11" s="622"/>
      <c r="Y11" s="623"/>
      <c r="Z11" s="624">
        <v>1.7</v>
      </c>
      <c r="AA11" s="625"/>
      <c r="AB11" s="625"/>
      <c r="AC11" s="626"/>
      <c r="AD11" s="627">
        <v>206783</v>
      </c>
      <c r="AE11" s="622"/>
      <c r="AF11" s="622"/>
      <c r="AG11" s="622"/>
      <c r="AH11" s="622"/>
      <c r="AI11" s="622"/>
      <c r="AJ11" s="622"/>
      <c r="AK11" s="623"/>
      <c r="AL11" s="624">
        <v>3.7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56332</v>
      </c>
      <c r="BH11" s="622"/>
      <c r="BI11" s="622"/>
      <c r="BJ11" s="622"/>
      <c r="BK11" s="622"/>
      <c r="BL11" s="622"/>
      <c r="BM11" s="622"/>
      <c r="BN11" s="623"/>
      <c r="BO11" s="659">
        <v>1.5</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736142</v>
      </c>
      <c r="CS11" s="622"/>
      <c r="CT11" s="622"/>
      <c r="CU11" s="622"/>
      <c r="CV11" s="622"/>
      <c r="CW11" s="622"/>
      <c r="CX11" s="622"/>
      <c r="CY11" s="623"/>
      <c r="CZ11" s="659">
        <v>6.4</v>
      </c>
      <c r="DA11" s="659"/>
      <c r="DB11" s="659"/>
      <c r="DC11" s="659"/>
      <c r="DD11" s="627">
        <v>270557</v>
      </c>
      <c r="DE11" s="622"/>
      <c r="DF11" s="622"/>
      <c r="DG11" s="622"/>
      <c r="DH11" s="622"/>
      <c r="DI11" s="622"/>
      <c r="DJ11" s="622"/>
      <c r="DK11" s="622"/>
      <c r="DL11" s="622"/>
      <c r="DM11" s="622"/>
      <c r="DN11" s="622"/>
      <c r="DO11" s="622"/>
      <c r="DP11" s="623"/>
      <c r="DQ11" s="627">
        <v>422983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2892421</v>
      </c>
      <c r="BH12" s="622"/>
      <c r="BI12" s="622"/>
      <c r="BJ12" s="622"/>
      <c r="BK12" s="622"/>
      <c r="BL12" s="622"/>
      <c r="BM12" s="622"/>
      <c r="BN12" s="623"/>
      <c r="BO12" s="659">
        <v>77.8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1023646</v>
      </c>
      <c r="CS12" s="622"/>
      <c r="CT12" s="622"/>
      <c r="CU12" s="622"/>
      <c r="CV12" s="622"/>
      <c r="CW12" s="622"/>
      <c r="CX12" s="622"/>
      <c r="CY12" s="623"/>
      <c r="CZ12" s="659">
        <v>8.8000000000000007</v>
      </c>
      <c r="DA12" s="659"/>
      <c r="DB12" s="659"/>
      <c r="DC12" s="659"/>
      <c r="DD12" s="627">
        <v>724452</v>
      </c>
      <c r="DE12" s="622"/>
      <c r="DF12" s="622"/>
      <c r="DG12" s="622"/>
      <c r="DH12" s="622"/>
      <c r="DI12" s="622"/>
      <c r="DJ12" s="622"/>
      <c r="DK12" s="622"/>
      <c r="DL12" s="622"/>
      <c r="DM12" s="622"/>
      <c r="DN12" s="622"/>
      <c r="DO12" s="622"/>
      <c r="DP12" s="623"/>
      <c r="DQ12" s="627">
        <v>443112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2892329</v>
      </c>
      <c r="BH13" s="622"/>
      <c r="BI13" s="622"/>
      <c r="BJ13" s="622"/>
      <c r="BK13" s="622"/>
      <c r="BL13" s="622"/>
      <c r="BM13" s="622"/>
      <c r="BN13" s="623"/>
      <c r="BO13" s="659">
        <v>77.8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1672396</v>
      </c>
      <c r="CS13" s="622"/>
      <c r="CT13" s="622"/>
      <c r="CU13" s="622"/>
      <c r="CV13" s="622"/>
      <c r="CW13" s="622"/>
      <c r="CX13" s="622"/>
      <c r="CY13" s="623"/>
      <c r="CZ13" s="659">
        <v>14.5</v>
      </c>
      <c r="DA13" s="659"/>
      <c r="DB13" s="659"/>
      <c r="DC13" s="659"/>
      <c r="DD13" s="627">
        <v>695283</v>
      </c>
      <c r="DE13" s="622"/>
      <c r="DF13" s="622"/>
      <c r="DG13" s="622"/>
      <c r="DH13" s="622"/>
      <c r="DI13" s="622"/>
      <c r="DJ13" s="622"/>
      <c r="DK13" s="622"/>
      <c r="DL13" s="622"/>
      <c r="DM13" s="622"/>
      <c r="DN13" s="622"/>
      <c r="DO13" s="622"/>
      <c r="DP13" s="623"/>
      <c r="DQ13" s="627">
        <v>1432134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1077</v>
      </c>
      <c r="S14" s="622"/>
      <c r="T14" s="622"/>
      <c r="U14" s="622"/>
      <c r="V14" s="622"/>
      <c r="W14" s="622"/>
      <c r="X14" s="622"/>
      <c r="Y14" s="623"/>
      <c r="Z14" s="659">
        <v>0</v>
      </c>
      <c r="AA14" s="659"/>
      <c r="AB14" s="659"/>
      <c r="AC14" s="659"/>
      <c r="AD14" s="660">
        <v>1077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35765</v>
      </c>
      <c r="BH14" s="622"/>
      <c r="BI14" s="622"/>
      <c r="BJ14" s="622"/>
      <c r="BK14" s="622"/>
      <c r="BL14" s="622"/>
      <c r="BM14" s="622"/>
      <c r="BN14" s="623"/>
      <c r="BO14" s="659">
        <v>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735565</v>
      </c>
      <c r="CS14" s="622"/>
      <c r="CT14" s="622"/>
      <c r="CU14" s="622"/>
      <c r="CV14" s="622"/>
      <c r="CW14" s="622"/>
      <c r="CX14" s="622"/>
      <c r="CY14" s="623"/>
      <c r="CZ14" s="659">
        <v>6.4</v>
      </c>
      <c r="DA14" s="659"/>
      <c r="DB14" s="659"/>
      <c r="DC14" s="659"/>
      <c r="DD14" s="627">
        <v>340795</v>
      </c>
      <c r="DE14" s="622"/>
      <c r="DF14" s="622"/>
      <c r="DG14" s="622"/>
      <c r="DH14" s="622"/>
      <c r="DI14" s="622"/>
      <c r="DJ14" s="622"/>
      <c r="DK14" s="622"/>
      <c r="DL14" s="622"/>
      <c r="DM14" s="622"/>
      <c r="DN14" s="622"/>
      <c r="DO14" s="622"/>
      <c r="DP14" s="623"/>
      <c r="DQ14" s="627">
        <v>375548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38389</v>
      </c>
      <c r="BH15" s="622"/>
      <c r="BI15" s="622"/>
      <c r="BJ15" s="622"/>
      <c r="BK15" s="622"/>
      <c r="BL15" s="622"/>
      <c r="BM15" s="622"/>
      <c r="BN15" s="623"/>
      <c r="BO15" s="659">
        <v>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1165921</v>
      </c>
      <c r="CS15" s="622"/>
      <c r="CT15" s="622"/>
      <c r="CU15" s="622"/>
      <c r="CV15" s="622"/>
      <c r="CW15" s="622"/>
      <c r="CX15" s="622"/>
      <c r="CY15" s="623"/>
      <c r="CZ15" s="659">
        <v>10.1</v>
      </c>
      <c r="DA15" s="659"/>
      <c r="DB15" s="659"/>
      <c r="DC15" s="659"/>
      <c r="DD15" s="627">
        <v>330275</v>
      </c>
      <c r="DE15" s="622"/>
      <c r="DF15" s="622"/>
      <c r="DG15" s="622"/>
      <c r="DH15" s="622"/>
      <c r="DI15" s="622"/>
      <c r="DJ15" s="622"/>
      <c r="DK15" s="622"/>
      <c r="DL15" s="622"/>
      <c r="DM15" s="622"/>
      <c r="DN15" s="622"/>
      <c r="DO15" s="622"/>
      <c r="DP15" s="623"/>
      <c r="DQ15" s="627">
        <v>990205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9572</v>
      </c>
      <c r="S16" s="622"/>
      <c r="T16" s="622"/>
      <c r="U16" s="622"/>
      <c r="V16" s="622"/>
      <c r="W16" s="622"/>
      <c r="X16" s="622"/>
      <c r="Y16" s="623"/>
      <c r="Z16" s="659">
        <v>0.1</v>
      </c>
      <c r="AA16" s="659"/>
      <c r="AB16" s="659"/>
      <c r="AC16" s="659"/>
      <c r="AD16" s="660">
        <v>9572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89601</v>
      </c>
      <c r="CS16" s="622"/>
      <c r="CT16" s="622"/>
      <c r="CU16" s="622"/>
      <c r="CV16" s="622"/>
      <c r="CW16" s="622"/>
      <c r="CX16" s="622"/>
      <c r="CY16" s="623"/>
      <c r="CZ16" s="659">
        <v>0.8</v>
      </c>
      <c r="DA16" s="659"/>
      <c r="DB16" s="659"/>
      <c r="DC16" s="659"/>
      <c r="DD16" s="627" t="s">
        <v>122</v>
      </c>
      <c r="DE16" s="622"/>
      <c r="DF16" s="622"/>
      <c r="DG16" s="622"/>
      <c r="DH16" s="622"/>
      <c r="DI16" s="622"/>
      <c r="DJ16" s="622"/>
      <c r="DK16" s="622"/>
      <c r="DL16" s="622"/>
      <c r="DM16" s="622"/>
      <c r="DN16" s="622"/>
      <c r="DO16" s="622"/>
      <c r="DP16" s="623"/>
      <c r="DQ16" s="627">
        <v>69801</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22198</v>
      </c>
      <c r="S17" s="622"/>
      <c r="T17" s="622"/>
      <c r="U17" s="622"/>
      <c r="V17" s="622"/>
      <c r="W17" s="622"/>
      <c r="X17" s="622"/>
      <c r="Y17" s="623"/>
      <c r="Z17" s="659">
        <v>0.2</v>
      </c>
      <c r="AA17" s="659"/>
      <c r="AB17" s="659"/>
      <c r="AC17" s="659"/>
      <c r="AD17" s="660">
        <v>22198</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889802</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874122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3077</v>
      </c>
      <c r="S18" s="622"/>
      <c r="T18" s="622"/>
      <c r="U18" s="622"/>
      <c r="V18" s="622"/>
      <c r="W18" s="622"/>
      <c r="X18" s="622"/>
      <c r="Y18" s="623"/>
      <c r="Z18" s="659">
        <v>0</v>
      </c>
      <c r="AA18" s="659"/>
      <c r="AB18" s="659"/>
      <c r="AC18" s="659"/>
      <c r="AD18" s="660">
        <v>3077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v>405683</v>
      </c>
      <c r="BH18" s="622"/>
      <c r="BI18" s="622"/>
      <c r="BJ18" s="622"/>
      <c r="BK18" s="622"/>
      <c r="BL18" s="622"/>
      <c r="BM18" s="622"/>
      <c r="BN18" s="623"/>
      <c r="BO18" s="659">
        <v>10.9</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2100</v>
      </c>
      <c r="S19" s="622"/>
      <c r="T19" s="622"/>
      <c r="U19" s="622"/>
      <c r="V19" s="622"/>
      <c r="W19" s="622"/>
      <c r="X19" s="622"/>
      <c r="Y19" s="623"/>
      <c r="Z19" s="659">
        <v>0</v>
      </c>
      <c r="AA19" s="659"/>
      <c r="AB19" s="659"/>
      <c r="AC19" s="659"/>
      <c r="AD19" s="660">
        <v>2100</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977</v>
      </c>
      <c r="S20" s="622"/>
      <c r="T20" s="622"/>
      <c r="U20" s="622"/>
      <c r="V20" s="622"/>
      <c r="W20" s="622"/>
      <c r="X20" s="622"/>
      <c r="Y20" s="623"/>
      <c r="Z20" s="659">
        <v>0</v>
      </c>
      <c r="AA20" s="659"/>
      <c r="AB20" s="659"/>
      <c r="AC20" s="659"/>
      <c r="AD20" s="660">
        <v>977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11567519</v>
      </c>
      <c r="CS20" s="622"/>
      <c r="CT20" s="622"/>
      <c r="CU20" s="622"/>
      <c r="CV20" s="622"/>
      <c r="CW20" s="622"/>
      <c r="CX20" s="622"/>
      <c r="CY20" s="623"/>
      <c r="CZ20" s="659">
        <v>100</v>
      </c>
      <c r="DA20" s="659"/>
      <c r="DB20" s="659"/>
      <c r="DC20" s="659"/>
      <c r="DD20" s="627">
        <v>2828235</v>
      </c>
      <c r="DE20" s="622"/>
      <c r="DF20" s="622"/>
      <c r="DG20" s="622"/>
      <c r="DH20" s="622"/>
      <c r="DI20" s="622"/>
      <c r="DJ20" s="622"/>
      <c r="DK20" s="622"/>
      <c r="DL20" s="622"/>
      <c r="DM20" s="622"/>
      <c r="DN20" s="622"/>
      <c r="DO20" s="622"/>
      <c r="DP20" s="623"/>
      <c r="DQ20" s="627">
        <v>8725872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2166879</v>
      </c>
      <c r="S21" s="622"/>
      <c r="T21" s="622"/>
      <c r="U21" s="622"/>
      <c r="V21" s="622"/>
      <c r="W21" s="622"/>
      <c r="X21" s="622"/>
      <c r="Y21" s="623"/>
      <c r="Z21" s="659">
        <v>17.8</v>
      </c>
      <c r="AA21" s="659"/>
      <c r="AB21" s="659"/>
      <c r="AC21" s="659"/>
      <c r="AD21" s="660">
        <v>1851419</v>
      </c>
      <c r="AE21" s="660"/>
      <c r="AF21" s="660"/>
      <c r="AG21" s="660"/>
      <c r="AH21" s="660"/>
      <c r="AI21" s="660"/>
      <c r="AJ21" s="660"/>
      <c r="AK21" s="660"/>
      <c r="AL21" s="624">
        <v>33.4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1851419</v>
      </c>
      <c r="S22" s="622"/>
      <c r="T22" s="622"/>
      <c r="U22" s="622"/>
      <c r="V22" s="622"/>
      <c r="W22" s="622"/>
      <c r="X22" s="622"/>
      <c r="Y22" s="623"/>
      <c r="Z22" s="659">
        <v>15.2</v>
      </c>
      <c r="AA22" s="659"/>
      <c r="AB22" s="659"/>
      <c r="AC22" s="659"/>
      <c r="AD22" s="660">
        <v>1851419</v>
      </c>
      <c r="AE22" s="660"/>
      <c r="AF22" s="660"/>
      <c r="AG22" s="660"/>
      <c r="AH22" s="660"/>
      <c r="AI22" s="660"/>
      <c r="AJ22" s="660"/>
      <c r="AK22" s="660"/>
      <c r="AL22" s="624">
        <v>33.4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315460</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3336741</v>
      </c>
      <c r="CS24" s="677"/>
      <c r="CT24" s="677"/>
      <c r="CU24" s="677"/>
      <c r="CV24" s="677"/>
      <c r="CW24" s="677"/>
      <c r="CX24" s="677"/>
      <c r="CY24" s="702"/>
      <c r="CZ24" s="703">
        <v>28.8</v>
      </c>
      <c r="DA24" s="685"/>
      <c r="DB24" s="685"/>
      <c r="DC24" s="705"/>
      <c r="DD24" s="701">
        <v>2715794</v>
      </c>
      <c r="DE24" s="677"/>
      <c r="DF24" s="677"/>
      <c r="DG24" s="677"/>
      <c r="DH24" s="677"/>
      <c r="DI24" s="677"/>
      <c r="DJ24" s="677"/>
      <c r="DK24" s="702"/>
      <c r="DL24" s="701">
        <v>2502037</v>
      </c>
      <c r="DM24" s="677"/>
      <c r="DN24" s="677"/>
      <c r="DO24" s="677"/>
      <c r="DP24" s="677"/>
      <c r="DQ24" s="677"/>
      <c r="DR24" s="677"/>
      <c r="DS24" s="677"/>
      <c r="DT24" s="677"/>
      <c r="DU24" s="677"/>
      <c r="DV24" s="702"/>
      <c r="DW24" s="703">
        <v>44.8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6224420</v>
      </c>
      <c r="S25" s="622"/>
      <c r="T25" s="622"/>
      <c r="U25" s="622"/>
      <c r="V25" s="622"/>
      <c r="W25" s="622"/>
      <c r="X25" s="622"/>
      <c r="Y25" s="623"/>
      <c r="Z25" s="659">
        <v>51.1</v>
      </c>
      <c r="AA25" s="659"/>
      <c r="AB25" s="659"/>
      <c r="AC25" s="659"/>
      <c r="AD25" s="660">
        <v>5503277</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1684468</v>
      </c>
      <c r="CS25" s="634"/>
      <c r="CT25" s="634"/>
      <c r="CU25" s="634"/>
      <c r="CV25" s="634"/>
      <c r="CW25" s="634"/>
      <c r="CX25" s="634"/>
      <c r="CY25" s="635"/>
      <c r="CZ25" s="624">
        <v>14.6</v>
      </c>
      <c r="DA25" s="636"/>
      <c r="DB25" s="636"/>
      <c r="DC25" s="637"/>
      <c r="DD25" s="627">
        <v>1439880</v>
      </c>
      <c r="DE25" s="634"/>
      <c r="DF25" s="634"/>
      <c r="DG25" s="634"/>
      <c r="DH25" s="634"/>
      <c r="DI25" s="634"/>
      <c r="DJ25" s="634"/>
      <c r="DK25" s="635"/>
      <c r="DL25" s="627">
        <v>1438843</v>
      </c>
      <c r="DM25" s="634"/>
      <c r="DN25" s="634"/>
      <c r="DO25" s="634"/>
      <c r="DP25" s="634"/>
      <c r="DQ25" s="634"/>
      <c r="DR25" s="634"/>
      <c r="DS25" s="634"/>
      <c r="DT25" s="634"/>
      <c r="DU25" s="634"/>
      <c r="DV25" s="635"/>
      <c r="DW25" s="624">
        <v>25.8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793</v>
      </c>
      <c r="S26" s="622"/>
      <c r="T26" s="622"/>
      <c r="U26" s="622"/>
      <c r="V26" s="622"/>
      <c r="W26" s="622"/>
      <c r="X26" s="622"/>
      <c r="Y26" s="623"/>
      <c r="Z26" s="659">
        <v>0</v>
      </c>
      <c r="AA26" s="659"/>
      <c r="AB26" s="659"/>
      <c r="AC26" s="659"/>
      <c r="AD26" s="660">
        <v>793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1017490</v>
      </c>
      <c r="CS26" s="622"/>
      <c r="CT26" s="622"/>
      <c r="CU26" s="622"/>
      <c r="CV26" s="622"/>
      <c r="CW26" s="622"/>
      <c r="CX26" s="622"/>
      <c r="CY26" s="623"/>
      <c r="CZ26" s="624">
        <v>8.8000000000000007</v>
      </c>
      <c r="DA26" s="636"/>
      <c r="DB26" s="636"/>
      <c r="DC26" s="637"/>
      <c r="DD26" s="627">
        <v>776623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32668</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3719338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762471</v>
      </c>
      <c r="CS27" s="634"/>
      <c r="CT27" s="634"/>
      <c r="CU27" s="634"/>
      <c r="CV27" s="634"/>
      <c r="CW27" s="634"/>
      <c r="CX27" s="634"/>
      <c r="CY27" s="635"/>
      <c r="CZ27" s="624">
        <v>6.6</v>
      </c>
      <c r="DA27" s="636"/>
      <c r="DB27" s="636"/>
      <c r="DC27" s="637"/>
      <c r="DD27" s="627">
        <v>401792</v>
      </c>
      <c r="DE27" s="634"/>
      <c r="DF27" s="634"/>
      <c r="DG27" s="634"/>
      <c r="DH27" s="634"/>
      <c r="DI27" s="634"/>
      <c r="DJ27" s="634"/>
      <c r="DK27" s="635"/>
      <c r="DL27" s="627">
        <v>189072</v>
      </c>
      <c r="DM27" s="634"/>
      <c r="DN27" s="634"/>
      <c r="DO27" s="634"/>
      <c r="DP27" s="634"/>
      <c r="DQ27" s="634"/>
      <c r="DR27" s="634"/>
      <c r="DS27" s="634"/>
      <c r="DT27" s="634"/>
      <c r="DU27" s="634"/>
      <c r="DV27" s="635"/>
      <c r="DW27" s="624">
        <v>3.4</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89356</v>
      </c>
      <c r="S28" s="622"/>
      <c r="T28" s="622"/>
      <c r="U28" s="622"/>
      <c r="V28" s="622"/>
      <c r="W28" s="622"/>
      <c r="X28" s="622"/>
      <c r="Y28" s="623"/>
      <c r="Z28" s="659">
        <v>0.7</v>
      </c>
      <c r="AA28" s="659"/>
      <c r="AB28" s="659"/>
      <c r="AC28" s="659"/>
      <c r="AD28" s="660">
        <v>22696</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889802</v>
      </c>
      <c r="CS28" s="622"/>
      <c r="CT28" s="622"/>
      <c r="CU28" s="622"/>
      <c r="CV28" s="622"/>
      <c r="CW28" s="622"/>
      <c r="CX28" s="622"/>
      <c r="CY28" s="623"/>
      <c r="CZ28" s="624">
        <v>7.7</v>
      </c>
      <c r="DA28" s="636"/>
      <c r="DB28" s="636"/>
      <c r="DC28" s="637"/>
      <c r="DD28" s="627">
        <v>874122</v>
      </c>
      <c r="DE28" s="622"/>
      <c r="DF28" s="622"/>
      <c r="DG28" s="622"/>
      <c r="DH28" s="622"/>
      <c r="DI28" s="622"/>
      <c r="DJ28" s="622"/>
      <c r="DK28" s="623"/>
      <c r="DL28" s="627">
        <v>874122</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15812</v>
      </c>
      <c r="S29" s="622"/>
      <c r="T29" s="622"/>
      <c r="U29" s="622"/>
      <c r="V29" s="622"/>
      <c r="W29" s="622"/>
      <c r="X29" s="622"/>
      <c r="Y29" s="623"/>
      <c r="Z29" s="659">
        <v>0.1</v>
      </c>
      <c r="AA29" s="659"/>
      <c r="AB29" s="659"/>
      <c r="AC29" s="659"/>
      <c r="AD29" s="660">
        <v>37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889802</v>
      </c>
      <c r="CS29" s="634"/>
      <c r="CT29" s="634"/>
      <c r="CU29" s="634"/>
      <c r="CV29" s="634"/>
      <c r="CW29" s="634"/>
      <c r="CX29" s="634"/>
      <c r="CY29" s="635"/>
      <c r="CZ29" s="624">
        <v>7.7</v>
      </c>
      <c r="DA29" s="636"/>
      <c r="DB29" s="636"/>
      <c r="DC29" s="637"/>
      <c r="DD29" s="627">
        <v>874122</v>
      </c>
      <c r="DE29" s="634"/>
      <c r="DF29" s="634"/>
      <c r="DG29" s="634"/>
      <c r="DH29" s="634"/>
      <c r="DI29" s="634"/>
      <c r="DJ29" s="634"/>
      <c r="DK29" s="635"/>
      <c r="DL29" s="627">
        <v>874122</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1947268</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855442</v>
      </c>
      <c r="CS30" s="622"/>
      <c r="CT30" s="622"/>
      <c r="CU30" s="622"/>
      <c r="CV30" s="622"/>
      <c r="CW30" s="622"/>
      <c r="CX30" s="622"/>
      <c r="CY30" s="623"/>
      <c r="CZ30" s="624">
        <v>7.4</v>
      </c>
      <c r="DA30" s="636"/>
      <c r="DB30" s="636"/>
      <c r="DC30" s="637"/>
      <c r="DD30" s="627">
        <v>841475</v>
      </c>
      <c r="DE30" s="622"/>
      <c r="DF30" s="622"/>
      <c r="DG30" s="622"/>
      <c r="DH30" s="622"/>
      <c r="DI30" s="622"/>
      <c r="DJ30" s="622"/>
      <c r="DK30" s="623"/>
      <c r="DL30" s="627">
        <v>841475</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98.4</v>
      </c>
      <c r="BN31" s="684"/>
      <c r="BO31" s="684"/>
      <c r="BP31" s="684"/>
      <c r="BQ31" s="686"/>
      <c r="BR31" s="683">
        <v>99.7</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34360</v>
      </c>
      <c r="CS31" s="634"/>
      <c r="CT31" s="634"/>
      <c r="CU31" s="634"/>
      <c r="CV31" s="634"/>
      <c r="CW31" s="634"/>
      <c r="CX31" s="634"/>
      <c r="CY31" s="635"/>
      <c r="CZ31" s="624">
        <v>0.3</v>
      </c>
      <c r="DA31" s="636"/>
      <c r="DB31" s="636"/>
      <c r="DC31" s="637"/>
      <c r="DD31" s="627">
        <v>32647</v>
      </c>
      <c r="DE31" s="634"/>
      <c r="DF31" s="634"/>
      <c r="DG31" s="634"/>
      <c r="DH31" s="634"/>
      <c r="DI31" s="634"/>
      <c r="DJ31" s="634"/>
      <c r="DK31" s="635"/>
      <c r="DL31" s="627">
        <v>32647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934290</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99.8</v>
      </c>
      <c r="BH32" s="634"/>
      <c r="BI32" s="634"/>
      <c r="BJ32" s="634"/>
      <c r="BK32" s="634"/>
      <c r="BL32" s="634"/>
      <c r="BM32" s="625">
        <v>99</v>
      </c>
      <c r="BN32" s="634"/>
      <c r="BO32" s="634"/>
      <c r="BP32" s="634"/>
      <c r="BQ32" s="657"/>
      <c r="BR32" s="687">
        <v>98.8</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88133</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99.8</v>
      </c>
      <c r="BH33" s="606"/>
      <c r="BI33" s="606"/>
      <c r="BJ33" s="606"/>
      <c r="BK33" s="606"/>
      <c r="BL33" s="606"/>
      <c r="BM33" s="652">
        <v>98.2</v>
      </c>
      <c r="BN33" s="606"/>
      <c r="BO33" s="606"/>
      <c r="BP33" s="606"/>
      <c r="BQ33" s="669"/>
      <c r="BR33" s="682">
        <v>99.8</v>
      </c>
      <c r="BS33" s="606"/>
      <c r="BT33" s="606"/>
      <c r="BU33" s="606"/>
      <c r="BV33" s="606"/>
      <c r="BW33" s="606"/>
      <c r="BX33" s="652">
        <v>98.2</v>
      </c>
      <c r="BY33" s="606"/>
      <c r="BZ33" s="606"/>
      <c r="CA33" s="606"/>
      <c r="CB33" s="669"/>
      <c r="CD33" s="618" t="s">
        <v>307</v>
      </c>
      <c r="CE33" s="619"/>
      <c r="CF33" s="619"/>
      <c r="CG33" s="619"/>
      <c r="CH33" s="619"/>
      <c r="CI33" s="619"/>
      <c r="CJ33" s="619"/>
      <c r="CK33" s="619"/>
      <c r="CL33" s="619"/>
      <c r="CM33" s="619"/>
      <c r="CN33" s="619"/>
      <c r="CO33" s="619"/>
      <c r="CP33" s="619"/>
      <c r="CQ33" s="620"/>
      <c r="CR33" s="621">
        <v>5312942</v>
      </c>
      <c r="CS33" s="634"/>
      <c r="CT33" s="634"/>
      <c r="CU33" s="634"/>
      <c r="CV33" s="634"/>
      <c r="CW33" s="634"/>
      <c r="CX33" s="634"/>
      <c r="CY33" s="635"/>
      <c r="CZ33" s="624">
        <v>45.9</v>
      </c>
      <c r="DA33" s="636"/>
      <c r="DB33" s="636"/>
      <c r="DC33" s="637"/>
      <c r="DD33" s="627">
        <v>4467636</v>
      </c>
      <c r="DE33" s="634"/>
      <c r="DF33" s="634"/>
      <c r="DG33" s="634"/>
      <c r="DH33" s="634"/>
      <c r="DI33" s="634"/>
      <c r="DJ33" s="634"/>
      <c r="DK33" s="635"/>
      <c r="DL33" s="627">
        <v>2426812</v>
      </c>
      <c r="DM33" s="634"/>
      <c r="DN33" s="634"/>
      <c r="DO33" s="634"/>
      <c r="DP33" s="634"/>
      <c r="DQ33" s="634"/>
      <c r="DR33" s="634"/>
      <c r="DS33" s="634"/>
      <c r="DT33" s="634"/>
      <c r="DU33" s="634"/>
      <c r="DV33" s="635"/>
      <c r="DW33" s="624">
        <v>43.5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113428</v>
      </c>
      <c r="S34" s="622"/>
      <c r="T34" s="622"/>
      <c r="U34" s="622"/>
      <c r="V34" s="622"/>
      <c r="W34" s="622"/>
      <c r="X34" s="622"/>
      <c r="Y34" s="623"/>
      <c r="Z34" s="659">
        <v>0.9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1467746</v>
      </c>
      <c r="CS34" s="622"/>
      <c r="CT34" s="622"/>
      <c r="CU34" s="622"/>
      <c r="CV34" s="622"/>
      <c r="CW34" s="622"/>
      <c r="CX34" s="622"/>
      <c r="CY34" s="623"/>
      <c r="CZ34" s="624">
        <v>12.7</v>
      </c>
      <c r="DA34" s="636"/>
      <c r="DB34" s="636"/>
      <c r="DC34" s="637"/>
      <c r="DD34" s="627">
        <v>1249125</v>
      </c>
      <c r="DE34" s="622"/>
      <c r="DF34" s="622"/>
      <c r="DG34" s="622"/>
      <c r="DH34" s="622"/>
      <c r="DI34" s="622"/>
      <c r="DJ34" s="622"/>
      <c r="DK34" s="623"/>
      <c r="DL34" s="627">
        <v>1003039</v>
      </c>
      <c r="DM34" s="622"/>
      <c r="DN34" s="622"/>
      <c r="DO34" s="622"/>
      <c r="DP34" s="622"/>
      <c r="DQ34" s="622"/>
      <c r="DR34" s="622"/>
      <c r="DS34" s="622"/>
      <c r="DT34" s="622"/>
      <c r="DU34" s="622"/>
      <c r="DV34" s="623"/>
      <c r="DW34" s="624">
        <v>18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1382802</v>
      </c>
      <c r="S35" s="622"/>
      <c r="T35" s="622"/>
      <c r="U35" s="622"/>
      <c r="V35" s="622"/>
      <c r="W35" s="622"/>
      <c r="X35" s="622"/>
      <c r="Y35" s="623"/>
      <c r="Z35" s="659">
        <v>11.4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161255</v>
      </c>
      <c r="CS35" s="634"/>
      <c r="CT35" s="634"/>
      <c r="CU35" s="634"/>
      <c r="CV35" s="634"/>
      <c r="CW35" s="634"/>
      <c r="CX35" s="634"/>
      <c r="CY35" s="635"/>
      <c r="CZ35" s="624">
        <v>1.4</v>
      </c>
      <c r="DA35" s="636"/>
      <c r="DB35" s="636"/>
      <c r="DC35" s="637"/>
      <c r="DD35" s="627">
        <v>126379</v>
      </c>
      <c r="DE35" s="634"/>
      <c r="DF35" s="634"/>
      <c r="DG35" s="634"/>
      <c r="DH35" s="634"/>
      <c r="DI35" s="634"/>
      <c r="DJ35" s="634"/>
      <c r="DK35" s="635"/>
      <c r="DL35" s="627">
        <v>126379</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470090</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1503457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4470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1533280</v>
      </c>
      <c r="CS36" s="622"/>
      <c r="CT36" s="622"/>
      <c r="CU36" s="622"/>
      <c r="CV36" s="622"/>
      <c r="CW36" s="622"/>
      <c r="CX36" s="622"/>
      <c r="CY36" s="623"/>
      <c r="CZ36" s="624">
        <v>13.3</v>
      </c>
      <c r="DA36" s="636"/>
      <c r="DB36" s="636"/>
      <c r="DC36" s="637"/>
      <c r="DD36" s="627">
        <v>1209976</v>
      </c>
      <c r="DE36" s="622"/>
      <c r="DF36" s="622"/>
      <c r="DG36" s="622"/>
      <c r="DH36" s="622"/>
      <c r="DI36" s="622"/>
      <c r="DJ36" s="622"/>
      <c r="DK36" s="623"/>
      <c r="DL36" s="627">
        <v>768621</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409402</v>
      </c>
      <c r="S37" s="622"/>
      <c r="T37" s="622"/>
      <c r="U37" s="622"/>
      <c r="V37" s="622"/>
      <c r="W37" s="622"/>
      <c r="X37" s="622"/>
      <c r="Y37" s="623"/>
      <c r="Z37" s="659">
        <v>3.4</v>
      </c>
      <c r="AA37" s="659"/>
      <c r="AB37" s="659"/>
      <c r="AC37" s="659"/>
      <c r="AD37" s="660">
        <v>20483</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556332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-20658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394277</v>
      </c>
      <c r="CS37" s="634"/>
      <c r="CT37" s="634"/>
      <c r="CU37" s="634"/>
      <c r="CV37" s="634"/>
      <c r="CW37" s="634"/>
      <c r="CX37" s="634"/>
      <c r="CY37" s="635"/>
      <c r="CZ37" s="624">
        <v>3.4</v>
      </c>
      <c r="DA37" s="636"/>
      <c r="DB37" s="636"/>
      <c r="DC37" s="637"/>
      <c r="DD37" s="627">
        <v>330518</v>
      </c>
      <c r="DE37" s="634"/>
      <c r="DF37" s="634"/>
      <c r="DG37" s="634"/>
      <c r="DH37" s="634"/>
      <c r="DI37" s="634"/>
      <c r="DJ37" s="634"/>
      <c r="DK37" s="635"/>
      <c r="DL37" s="627">
        <v>330518</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473500</v>
      </c>
      <c r="S38" s="622"/>
      <c r="T38" s="622"/>
      <c r="U38" s="622"/>
      <c r="V38" s="622"/>
      <c r="W38" s="622"/>
      <c r="X38" s="622"/>
      <c r="Y38" s="623"/>
      <c r="Z38" s="659">
        <v>3.9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149015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1581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1332642</v>
      </c>
      <c r="CS38" s="622"/>
      <c r="CT38" s="622"/>
      <c r="CU38" s="622"/>
      <c r="CV38" s="622"/>
      <c r="CW38" s="622"/>
      <c r="CX38" s="622"/>
      <c r="CY38" s="623"/>
      <c r="CZ38" s="624">
        <v>11.5</v>
      </c>
      <c r="DA38" s="636"/>
      <c r="DB38" s="636"/>
      <c r="DC38" s="637"/>
      <c r="DD38" s="627">
        <v>1127760</v>
      </c>
      <c r="DE38" s="622"/>
      <c r="DF38" s="622"/>
      <c r="DG38" s="622"/>
      <c r="DH38" s="622"/>
      <c r="DI38" s="622"/>
      <c r="DJ38" s="622"/>
      <c r="DK38" s="623"/>
      <c r="DL38" s="627">
        <v>528773</v>
      </c>
      <c r="DM38" s="622"/>
      <c r="DN38" s="622"/>
      <c r="DO38" s="622"/>
      <c r="DP38" s="622"/>
      <c r="DQ38" s="622"/>
      <c r="DR38" s="622"/>
      <c r="DS38" s="622"/>
      <c r="DT38" s="622"/>
      <c r="DU38" s="622"/>
      <c r="DV38" s="623"/>
      <c r="DW38" s="624">
        <v>9.5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21800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2357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772632</v>
      </c>
      <c r="CS39" s="634"/>
      <c r="CT39" s="634"/>
      <c r="CU39" s="634"/>
      <c r="CV39" s="634"/>
      <c r="CW39" s="634"/>
      <c r="CX39" s="634"/>
      <c r="CY39" s="635"/>
      <c r="CZ39" s="624">
        <v>6.7</v>
      </c>
      <c r="DA39" s="636"/>
      <c r="DB39" s="636"/>
      <c r="DC39" s="637"/>
      <c r="DD39" s="627">
        <v>749009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32100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2062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45387</v>
      </c>
      <c r="CS40" s="622"/>
      <c r="CT40" s="622"/>
      <c r="CU40" s="622"/>
      <c r="CV40" s="622"/>
      <c r="CW40" s="622"/>
      <c r="CX40" s="622"/>
      <c r="CY40" s="623"/>
      <c r="CZ40" s="624">
        <v>0.4</v>
      </c>
      <c r="DA40" s="636"/>
      <c r="DB40" s="636"/>
      <c r="DC40" s="637"/>
      <c r="DD40" s="627">
        <v>5387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12181962</v>
      </c>
      <c r="S41" s="646"/>
      <c r="T41" s="646"/>
      <c r="U41" s="646"/>
      <c r="V41" s="646"/>
      <c r="W41" s="646"/>
      <c r="X41" s="646"/>
      <c r="Y41" s="649"/>
      <c r="Z41" s="650">
        <v>100</v>
      </c>
      <c r="AA41" s="650"/>
      <c r="AB41" s="650"/>
      <c r="AC41" s="650"/>
      <c r="AD41" s="651">
        <v>5547286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280180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327</v>
      </c>
      <c r="AR42" s="667"/>
      <c r="AS42" s="667"/>
      <c r="AT42" s="667"/>
      <c r="AU42" s="667"/>
      <c r="AV42" s="667"/>
      <c r="AW42" s="667"/>
      <c r="AX42" s="667"/>
      <c r="AY42" s="668"/>
      <c r="AZ42" s="605">
        <v>494068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447</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2917836</v>
      </c>
      <c r="CS42" s="634"/>
      <c r="CT42" s="634"/>
      <c r="CU42" s="634"/>
      <c r="CV42" s="634"/>
      <c r="CW42" s="634"/>
      <c r="CX42" s="634"/>
      <c r="CY42" s="635"/>
      <c r="CZ42" s="624">
        <v>25.2</v>
      </c>
      <c r="DA42" s="636"/>
      <c r="DB42" s="636"/>
      <c r="DC42" s="637"/>
      <c r="DD42" s="627">
        <v>1542442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2828235</v>
      </c>
      <c r="CS44" s="622"/>
      <c r="CT44" s="622"/>
      <c r="CU44" s="622"/>
      <c r="CV44" s="622"/>
      <c r="CW44" s="622"/>
      <c r="CX44" s="622"/>
      <c r="CY44" s="623"/>
      <c r="CZ44" s="624">
        <v>24.4</v>
      </c>
      <c r="DA44" s="625"/>
      <c r="DB44" s="625"/>
      <c r="DC44" s="626"/>
      <c r="DD44" s="627">
        <v>1472641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666827</v>
      </c>
      <c r="CS45" s="634"/>
      <c r="CT45" s="634"/>
      <c r="CU45" s="634"/>
      <c r="CV45" s="634"/>
      <c r="CW45" s="634"/>
      <c r="CX45" s="634"/>
      <c r="CY45" s="635"/>
      <c r="CZ45" s="624">
        <v>5.8</v>
      </c>
      <c r="DA45" s="636"/>
      <c r="DB45" s="636"/>
      <c r="DC45" s="637"/>
      <c r="DD45" s="627">
        <v>174506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2095271</v>
      </c>
      <c r="CS46" s="622"/>
      <c r="CT46" s="622"/>
      <c r="CU46" s="622"/>
      <c r="CV46" s="622"/>
      <c r="CW46" s="622"/>
      <c r="CX46" s="622"/>
      <c r="CY46" s="623"/>
      <c r="CZ46" s="624">
        <v>18.100000000000001</v>
      </c>
      <c r="DA46" s="625"/>
      <c r="DB46" s="625"/>
      <c r="DC46" s="626"/>
      <c r="DD46" s="627">
        <v>1268098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89601</v>
      </c>
      <c r="CS47" s="634"/>
      <c r="CT47" s="634"/>
      <c r="CU47" s="634"/>
      <c r="CV47" s="634"/>
      <c r="CW47" s="634"/>
      <c r="CX47" s="634"/>
      <c r="CY47" s="635"/>
      <c r="CZ47" s="624">
        <v>0.8</v>
      </c>
      <c r="DA47" s="636"/>
      <c r="DB47" s="636"/>
      <c r="DC47" s="637"/>
      <c r="DD47" s="627">
        <v>69801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11567519</v>
      </c>
      <c r="CS49" s="606"/>
      <c r="CT49" s="606"/>
      <c r="CU49" s="606"/>
      <c r="CV49" s="606"/>
      <c r="CW49" s="606"/>
      <c r="CX49" s="606"/>
      <c r="CY49" s="607"/>
      <c r="CZ49" s="608">
        <v>100</v>
      </c>
      <c r="DA49" s="609"/>
      <c r="DB49" s="609"/>
      <c r="DC49" s="610"/>
      <c r="DD49" s="611">
        <v>8725872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NNQf5uR/kH+ULb8tKSJt9KWtszffT8YII92YQv18a9A6bbvKWJ0DGq1JYEhJTM6A/ZmVsI02BDVXnZnw5osVw==" saltValue="0NPuiilDRhprSEJN95BP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12161</v>
      </c>
      <c r="R7" s="1103"/>
      <c r="S7" s="1103"/>
      <c r="T7" s="1103"/>
      <c r="U7" s="1103"/>
      <c r="V7" s="1103">
        <v>11539</v>
      </c>
      <c r="W7" s="1103"/>
      <c r="X7" s="1103"/>
      <c r="Y7" s="1103"/>
      <c r="Z7" s="1103"/>
      <c r="AA7" s="1103">
        <v>623</v>
      </c>
      <c r="AB7" s="1103"/>
      <c r="AC7" s="1103"/>
      <c r="AD7" s="1103"/>
      <c r="AE7" s="1104"/>
      <c r="AF7" s="1105">
        <v>300</v>
      </c>
      <c r="AG7" s="1106"/>
      <c r="AH7" s="1106"/>
      <c r="AI7" s="1106"/>
      <c r="AJ7" s="1107"/>
      <c r="AK7" s="1108">
        <v>1298</v>
      </c>
      <c r="AL7" s="1109"/>
      <c r="AM7" s="1109"/>
      <c r="AN7" s="1109"/>
      <c r="AO7" s="1109"/>
      <c r="AP7" s="1109">
        <v>7575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2</v>
      </c>
      <c r="CI7" s="1097"/>
      <c r="CJ7" s="1097"/>
      <c r="CK7" s="1097"/>
      <c r="CL7" s="1098"/>
      <c r="CM7" s="1096">
        <v>52</v>
      </c>
      <c r="CN7" s="1097"/>
      <c r="CO7" s="1097"/>
      <c r="CP7" s="1097"/>
      <c r="CQ7" s="1098"/>
      <c r="CR7" s="1096">
        <v>5</v>
      </c>
      <c r="CS7" s="1097"/>
      <c r="CT7" s="1097"/>
      <c r="CU7" s="1097"/>
      <c r="CV7" s="1098"/>
      <c r="CW7" s="1096">
        <v>4</v>
      </c>
      <c r="CX7" s="1097"/>
      <c r="CY7" s="1097"/>
      <c r="CZ7" s="1097"/>
      <c r="DA7" s="1098"/>
      <c r="DB7" s="1096" t="s">
        <v>491</v>
      </c>
      <c r="DC7" s="1097"/>
      <c r="DD7" s="1097"/>
      <c r="DE7" s="1097"/>
      <c r="DF7" s="1098"/>
      <c r="DG7" s="1096" t="s">
        <v>491</v>
      </c>
      <c r="DH7" s="1097"/>
      <c r="DI7" s="1097"/>
      <c r="DJ7" s="1097"/>
      <c r="DK7" s="1098"/>
      <c r="DL7" s="1096" t="s">
        <v>491</v>
      </c>
      <c r="DM7" s="1097"/>
      <c r="DN7" s="1097"/>
      <c r="DO7" s="1097"/>
      <c r="DP7" s="1098"/>
      <c r="DQ7" s="1096" t="s">
        <v>491</v>
      </c>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21</v>
      </c>
      <c r="R8" s="1039"/>
      <c r="S8" s="1039"/>
      <c r="T8" s="1039"/>
      <c r="U8" s="1039"/>
      <c r="V8" s="1039">
        <v>29</v>
      </c>
      <c r="W8" s="1039"/>
      <c r="X8" s="1039"/>
      <c r="Y8" s="1039"/>
      <c r="Z8" s="1039"/>
      <c r="AA8" s="1039">
        <v>-8</v>
      </c>
      <c r="AB8" s="1039"/>
      <c r="AC8" s="1039"/>
      <c r="AD8" s="1039"/>
      <c r="AE8" s="1040"/>
      <c r="AF8" s="1035">
        <v>0</v>
      </c>
      <c r="AG8" s="1036"/>
      <c r="AH8" s="1036"/>
      <c r="AI8" s="1036"/>
      <c r="AJ8" s="1037"/>
      <c r="AK8" s="1080">
        <v>8</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12182</v>
      </c>
      <c r="R23" s="1061"/>
      <c r="S23" s="1061"/>
      <c r="T23" s="1061"/>
      <c r="U23" s="1061"/>
      <c r="V23" s="1061">
        <v>11568</v>
      </c>
      <c r="W23" s="1061"/>
      <c r="X23" s="1061"/>
      <c r="Y23" s="1061"/>
      <c r="Z23" s="1061"/>
      <c r="AA23" s="1061">
        <v>614</v>
      </c>
      <c r="AB23" s="1061"/>
      <c r="AC23" s="1061"/>
      <c r="AD23" s="1061"/>
      <c r="AE23" s="1068"/>
      <c r="AF23" s="1069">
        <v>301</v>
      </c>
      <c r="AG23" s="1061"/>
      <c r="AH23" s="1061"/>
      <c r="AI23" s="1061"/>
      <c r="AJ23" s="1070"/>
      <c r="AK23" s="1071"/>
      <c r="AL23" s="1072"/>
      <c r="AM23" s="1072"/>
      <c r="AN23" s="1072"/>
      <c r="AO23" s="1072"/>
      <c r="AP23" s="1061">
        <v>7575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1495</v>
      </c>
      <c r="R28" s="1051"/>
      <c r="S28" s="1051"/>
      <c r="T28" s="1051"/>
      <c r="U28" s="1051"/>
      <c r="V28" s="1051">
        <v>1490</v>
      </c>
      <c r="W28" s="1051"/>
      <c r="X28" s="1051"/>
      <c r="Y28" s="1051"/>
      <c r="Z28" s="1051"/>
      <c r="AA28" s="1051">
        <v>4</v>
      </c>
      <c r="AB28" s="1051"/>
      <c r="AC28" s="1051"/>
      <c r="AD28" s="1051"/>
      <c r="AE28" s="1052"/>
      <c r="AF28" s="1053">
        <v>4</v>
      </c>
      <c r="AG28" s="1051"/>
      <c r="AH28" s="1051"/>
      <c r="AI28" s="1051"/>
      <c r="AJ28" s="1054"/>
      <c r="AK28" s="1042">
        <v>153</v>
      </c>
      <c r="AL28" s="1043"/>
      <c r="AM28" s="1043"/>
      <c r="AN28" s="1043"/>
      <c r="AO28" s="1043"/>
      <c r="AP28" s="1043" t="s">
        <v>491</v>
      </c>
      <c r="AQ28" s="1043"/>
      <c r="AR28" s="1043"/>
      <c r="AS28" s="1043"/>
      <c r="AT28" s="1043"/>
      <c r="AU28" s="1043" t="s">
        <v>491</v>
      </c>
      <c r="AV28" s="1043"/>
      <c r="AW28" s="1043"/>
      <c r="AX28" s="1043"/>
      <c r="AY28" s="1043"/>
      <c r="AZ28" s="1044" t="s">
        <v>491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401</v>
      </c>
      <c r="R29" s="1039"/>
      <c r="S29" s="1039"/>
      <c r="T29" s="1039"/>
      <c r="U29" s="1039"/>
      <c r="V29" s="1039">
        <v>401</v>
      </c>
      <c r="W29" s="1039"/>
      <c r="X29" s="1039"/>
      <c r="Y29" s="1039"/>
      <c r="Z29" s="1039"/>
      <c r="AA29" s="1039" t="s">
        <v>578</v>
      </c>
      <c r="AB29" s="1039"/>
      <c r="AC29" s="1039"/>
      <c r="AD29" s="1039"/>
      <c r="AE29" s="1040"/>
      <c r="AF29" s="1035" t="s">
        <v>122</v>
      </c>
      <c r="AG29" s="1036"/>
      <c r="AH29" s="1036"/>
      <c r="AI29" s="1036"/>
      <c r="AJ29" s="1037"/>
      <c r="AK29" s="980">
        <v>127</v>
      </c>
      <c r="AL29" s="971"/>
      <c r="AM29" s="971"/>
      <c r="AN29" s="971"/>
      <c r="AO29" s="971"/>
      <c r="AP29" s="971" t="s">
        <v>491</v>
      </c>
      <c r="AQ29" s="971"/>
      <c r="AR29" s="971"/>
      <c r="AS29" s="971"/>
      <c r="AT29" s="971"/>
      <c r="AU29" s="971" t="s">
        <v>491</v>
      </c>
      <c r="AV29" s="971"/>
      <c r="AW29" s="971"/>
      <c r="AX29" s="971"/>
      <c r="AY29" s="971"/>
      <c r="AZ29" s="1041" t="s">
        <v>491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180</v>
      </c>
      <c r="R30" s="1039"/>
      <c r="S30" s="1039"/>
      <c r="T30" s="1039"/>
      <c r="U30" s="1039"/>
      <c r="V30" s="1039">
        <v>179</v>
      </c>
      <c r="W30" s="1039"/>
      <c r="X30" s="1039"/>
      <c r="Y30" s="1039"/>
      <c r="Z30" s="1039"/>
      <c r="AA30" s="1039">
        <v>1</v>
      </c>
      <c r="AB30" s="1039"/>
      <c r="AC30" s="1039"/>
      <c r="AD30" s="1039"/>
      <c r="AE30" s="1040"/>
      <c r="AF30" s="1035" t="s">
        <v>122</v>
      </c>
      <c r="AG30" s="1036"/>
      <c r="AH30" s="1036"/>
      <c r="AI30" s="1036"/>
      <c r="AJ30" s="1037"/>
      <c r="AK30" s="980">
        <v>72</v>
      </c>
      <c r="AL30" s="971"/>
      <c r="AM30" s="971"/>
      <c r="AN30" s="971"/>
      <c r="AO30" s="971"/>
      <c r="AP30" s="971" t="s">
        <v>491</v>
      </c>
      <c r="AQ30" s="971"/>
      <c r="AR30" s="971"/>
      <c r="AS30" s="971"/>
      <c r="AT30" s="971"/>
      <c r="AU30" s="971" t="s">
        <v>491</v>
      </c>
      <c r="AV30" s="971"/>
      <c r="AW30" s="971"/>
      <c r="AX30" s="971"/>
      <c r="AY30" s="971"/>
      <c r="AZ30" s="1041" t="s">
        <v>491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1413</v>
      </c>
      <c r="R31" s="1039"/>
      <c r="S31" s="1039"/>
      <c r="T31" s="1039"/>
      <c r="U31" s="1039"/>
      <c r="V31" s="1039">
        <v>1389</v>
      </c>
      <c r="W31" s="1039"/>
      <c r="X31" s="1039"/>
      <c r="Y31" s="1039"/>
      <c r="Z31" s="1039"/>
      <c r="AA31" s="1039">
        <v>23</v>
      </c>
      <c r="AB31" s="1039"/>
      <c r="AC31" s="1039"/>
      <c r="AD31" s="1039"/>
      <c r="AE31" s="1040"/>
      <c r="AF31" s="1035">
        <v>23</v>
      </c>
      <c r="AG31" s="1036"/>
      <c r="AH31" s="1036"/>
      <c r="AI31" s="1036"/>
      <c r="AJ31" s="1037"/>
      <c r="AK31" s="980">
        <v>229</v>
      </c>
      <c r="AL31" s="971"/>
      <c r="AM31" s="971"/>
      <c r="AN31" s="971"/>
      <c r="AO31" s="971"/>
      <c r="AP31" s="971" t="s">
        <v>491</v>
      </c>
      <c r="AQ31" s="971"/>
      <c r="AR31" s="971"/>
      <c r="AS31" s="971"/>
      <c r="AT31" s="971"/>
      <c r="AU31" s="971" t="s">
        <v>491</v>
      </c>
      <c r="AV31" s="971"/>
      <c r="AW31" s="971"/>
      <c r="AX31" s="971"/>
      <c r="AY31" s="971"/>
      <c r="AZ31" s="1041" t="s">
        <v>491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13</v>
      </c>
      <c r="R32" s="1039"/>
      <c r="S32" s="1039"/>
      <c r="T32" s="1039"/>
      <c r="U32" s="1039"/>
      <c r="V32" s="1039">
        <v>13</v>
      </c>
      <c r="W32" s="1039"/>
      <c r="X32" s="1039"/>
      <c r="Y32" s="1039"/>
      <c r="Z32" s="1039"/>
      <c r="AA32" s="1039" t="s">
        <v>578</v>
      </c>
      <c r="AB32" s="1039"/>
      <c r="AC32" s="1039"/>
      <c r="AD32" s="1039"/>
      <c r="AE32" s="1040"/>
      <c r="AF32" s="1035" t="s">
        <v>122</v>
      </c>
      <c r="AG32" s="1036"/>
      <c r="AH32" s="1036"/>
      <c r="AI32" s="1036"/>
      <c r="AJ32" s="1037"/>
      <c r="AK32" s="980">
        <v>4</v>
      </c>
      <c r="AL32" s="971"/>
      <c r="AM32" s="971"/>
      <c r="AN32" s="971"/>
      <c r="AO32" s="971"/>
      <c r="AP32" s="971" t="s">
        <v>491</v>
      </c>
      <c r="AQ32" s="971"/>
      <c r="AR32" s="971"/>
      <c r="AS32" s="971"/>
      <c r="AT32" s="971"/>
      <c r="AU32" s="971" t="s">
        <v>491</v>
      </c>
      <c r="AV32" s="971"/>
      <c r="AW32" s="971"/>
      <c r="AX32" s="971"/>
      <c r="AY32" s="971"/>
      <c r="AZ32" s="1041" t="s">
        <v>491</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395</v>
      </c>
      <c r="R33" s="1039"/>
      <c r="S33" s="1039"/>
      <c r="T33" s="1039"/>
      <c r="U33" s="1039"/>
      <c r="V33" s="1039">
        <v>380</v>
      </c>
      <c r="W33" s="1039"/>
      <c r="X33" s="1039"/>
      <c r="Y33" s="1039"/>
      <c r="Z33" s="1039"/>
      <c r="AA33" s="1039">
        <v>15</v>
      </c>
      <c r="AB33" s="1039"/>
      <c r="AC33" s="1039"/>
      <c r="AD33" s="1039"/>
      <c r="AE33" s="1040"/>
      <c r="AF33" s="1035">
        <v>406</v>
      </c>
      <c r="AG33" s="1036"/>
      <c r="AH33" s="1036"/>
      <c r="AI33" s="1036"/>
      <c r="AJ33" s="1037"/>
      <c r="AK33" s="980">
        <v>149</v>
      </c>
      <c r="AL33" s="971"/>
      <c r="AM33" s="971"/>
      <c r="AN33" s="971"/>
      <c r="AO33" s="971"/>
      <c r="AP33" s="971">
        <v>429</v>
      </c>
      <c r="AQ33" s="971"/>
      <c r="AR33" s="971"/>
      <c r="AS33" s="971"/>
      <c r="AT33" s="971"/>
      <c r="AU33" s="971">
        <v>337</v>
      </c>
      <c r="AV33" s="971"/>
      <c r="AW33" s="971"/>
      <c r="AX33" s="971"/>
      <c r="AY33" s="971"/>
      <c r="AZ33" s="1041" t="s">
        <v>491</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70</v>
      </c>
      <c r="R34" s="1039"/>
      <c r="S34" s="1039"/>
      <c r="T34" s="1039"/>
      <c r="U34" s="1039"/>
      <c r="V34" s="1039">
        <v>32</v>
      </c>
      <c r="W34" s="1039"/>
      <c r="X34" s="1039"/>
      <c r="Y34" s="1039"/>
      <c r="Z34" s="1039"/>
      <c r="AA34" s="1039">
        <v>38</v>
      </c>
      <c r="AB34" s="1039"/>
      <c r="AC34" s="1039"/>
      <c r="AD34" s="1039"/>
      <c r="AE34" s="1040"/>
      <c r="AF34" s="1035">
        <v>38</v>
      </c>
      <c r="AG34" s="1036"/>
      <c r="AH34" s="1036"/>
      <c r="AI34" s="1036"/>
      <c r="AJ34" s="1037"/>
      <c r="AK34" s="980" t="s">
        <v>552</v>
      </c>
      <c r="AL34" s="971"/>
      <c r="AM34" s="971"/>
      <c r="AN34" s="971"/>
      <c r="AO34" s="971"/>
      <c r="AP34" s="971" t="s">
        <v>491</v>
      </c>
      <c r="AQ34" s="971"/>
      <c r="AR34" s="971"/>
      <c r="AS34" s="971"/>
      <c r="AT34" s="971"/>
      <c r="AU34" s="971" t="s">
        <v>491</v>
      </c>
      <c r="AV34" s="971"/>
      <c r="AW34" s="971"/>
      <c r="AX34" s="971"/>
      <c r="AY34" s="971"/>
      <c r="AZ34" s="1041" t="s">
        <v>491</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483</v>
      </c>
      <c r="R35" s="1039"/>
      <c r="S35" s="1039"/>
      <c r="T35" s="1039"/>
      <c r="U35" s="1039"/>
      <c r="V35" s="1039">
        <v>452</v>
      </c>
      <c r="W35" s="1039"/>
      <c r="X35" s="1039"/>
      <c r="Y35" s="1039"/>
      <c r="Z35" s="1039"/>
      <c r="AA35" s="1039">
        <v>31</v>
      </c>
      <c r="AB35" s="1039"/>
      <c r="AC35" s="1039"/>
      <c r="AD35" s="1039"/>
      <c r="AE35" s="1040"/>
      <c r="AF35" s="1035">
        <v>22</v>
      </c>
      <c r="AG35" s="1036"/>
      <c r="AH35" s="1036"/>
      <c r="AI35" s="1036"/>
      <c r="AJ35" s="1037"/>
      <c r="AK35" s="980">
        <v>421</v>
      </c>
      <c r="AL35" s="971"/>
      <c r="AM35" s="971"/>
      <c r="AN35" s="971"/>
      <c r="AO35" s="971"/>
      <c r="AP35" s="971">
        <v>1105</v>
      </c>
      <c r="AQ35" s="971"/>
      <c r="AR35" s="971"/>
      <c r="AS35" s="971"/>
      <c r="AT35" s="971"/>
      <c r="AU35" s="971">
        <v>1105</v>
      </c>
      <c r="AV35" s="971"/>
      <c r="AW35" s="971"/>
      <c r="AX35" s="971"/>
      <c r="AY35" s="971"/>
      <c r="AZ35" s="1041" t="s">
        <v>491</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398</v>
      </c>
      <c r="C36" s="1031"/>
      <c r="D36" s="1031"/>
      <c r="E36" s="1031"/>
      <c r="F36" s="1031"/>
      <c r="G36" s="1031"/>
      <c r="H36" s="1031"/>
      <c r="I36" s="1031"/>
      <c r="J36" s="1031"/>
      <c r="K36" s="1031"/>
      <c r="L36" s="1031"/>
      <c r="M36" s="1031"/>
      <c r="N36" s="1031"/>
      <c r="O36" s="1031"/>
      <c r="P36" s="1032"/>
      <c r="Q36" s="1038">
        <v>92</v>
      </c>
      <c r="R36" s="1039"/>
      <c r="S36" s="1039"/>
      <c r="T36" s="1039"/>
      <c r="U36" s="1039"/>
      <c r="V36" s="1039">
        <v>82</v>
      </c>
      <c r="W36" s="1039"/>
      <c r="X36" s="1039"/>
      <c r="Y36" s="1039"/>
      <c r="Z36" s="1039"/>
      <c r="AA36" s="1039">
        <v>10</v>
      </c>
      <c r="AB36" s="1039"/>
      <c r="AC36" s="1039"/>
      <c r="AD36" s="1039"/>
      <c r="AE36" s="1040"/>
      <c r="AF36" s="1035">
        <v>10</v>
      </c>
      <c r="AG36" s="1036"/>
      <c r="AH36" s="1036"/>
      <c r="AI36" s="1036"/>
      <c r="AJ36" s="1037"/>
      <c r="AK36" s="980">
        <v>83</v>
      </c>
      <c r="AL36" s="971"/>
      <c r="AM36" s="971"/>
      <c r="AN36" s="971"/>
      <c r="AO36" s="971"/>
      <c r="AP36" s="971">
        <v>250</v>
      </c>
      <c r="AQ36" s="971"/>
      <c r="AR36" s="971"/>
      <c r="AS36" s="971"/>
      <c r="AT36" s="971"/>
      <c r="AU36" s="971">
        <v>250</v>
      </c>
      <c r="AV36" s="971"/>
      <c r="AW36" s="971"/>
      <c r="AX36" s="971"/>
      <c r="AY36" s="971"/>
      <c r="AZ36" s="1041" t="s">
        <v>491</v>
      </c>
      <c r="BA36" s="1041"/>
      <c r="BB36" s="1041"/>
      <c r="BC36" s="1041"/>
      <c r="BD36" s="104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399</v>
      </c>
      <c r="C37" s="1031"/>
      <c r="D37" s="1031"/>
      <c r="E37" s="1031"/>
      <c r="F37" s="1031"/>
      <c r="G37" s="1031"/>
      <c r="H37" s="1031"/>
      <c r="I37" s="1031"/>
      <c r="J37" s="1031"/>
      <c r="K37" s="1031"/>
      <c r="L37" s="1031"/>
      <c r="M37" s="1031"/>
      <c r="N37" s="1031"/>
      <c r="O37" s="1031"/>
      <c r="P37" s="1032"/>
      <c r="Q37" s="1038">
        <v>52</v>
      </c>
      <c r="R37" s="1039"/>
      <c r="S37" s="1039"/>
      <c r="T37" s="1039"/>
      <c r="U37" s="1039"/>
      <c r="V37" s="1039">
        <v>44</v>
      </c>
      <c r="W37" s="1039"/>
      <c r="X37" s="1039"/>
      <c r="Y37" s="1039"/>
      <c r="Z37" s="1039"/>
      <c r="AA37" s="1039">
        <v>8</v>
      </c>
      <c r="AB37" s="1039"/>
      <c r="AC37" s="1039"/>
      <c r="AD37" s="1039"/>
      <c r="AE37" s="1040"/>
      <c r="AF37" s="1035">
        <v>8</v>
      </c>
      <c r="AG37" s="1036"/>
      <c r="AH37" s="1036"/>
      <c r="AI37" s="1036"/>
      <c r="AJ37" s="1037"/>
      <c r="AK37" s="980">
        <v>34</v>
      </c>
      <c r="AL37" s="971"/>
      <c r="AM37" s="971"/>
      <c r="AN37" s="971"/>
      <c r="AO37" s="971"/>
      <c r="AP37" s="971">
        <v>43</v>
      </c>
      <c r="AQ37" s="971"/>
      <c r="AR37" s="971"/>
      <c r="AS37" s="971"/>
      <c r="AT37" s="971"/>
      <c r="AU37" s="971">
        <v>40</v>
      </c>
      <c r="AV37" s="971"/>
      <c r="AW37" s="971"/>
      <c r="AX37" s="971"/>
      <c r="AY37" s="971"/>
      <c r="AZ37" s="1041" t="s">
        <v>491</v>
      </c>
      <c r="BA37" s="1041"/>
      <c r="BB37" s="1041"/>
      <c r="BC37" s="1041"/>
      <c r="BD37" s="1041"/>
      <c r="BE37" s="972" t="s">
        <v>396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512</v>
      </c>
      <c r="AG63" s="959"/>
      <c r="AH63" s="959"/>
      <c r="AI63" s="959"/>
      <c r="AJ63" s="1022"/>
      <c r="AK63" s="1023"/>
      <c r="AL63" s="963"/>
      <c r="AM63" s="963"/>
      <c r="AN63" s="963"/>
      <c r="AO63" s="963"/>
      <c r="AP63" s="959">
        <v>1827</v>
      </c>
      <c r="AQ63" s="959"/>
      <c r="AR63" s="959"/>
      <c r="AS63" s="959"/>
      <c r="AT63" s="959"/>
      <c r="AU63" s="959">
        <v>1733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403</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404</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554</v>
      </c>
      <c r="C68" s="986"/>
      <c r="D68" s="986"/>
      <c r="E68" s="986"/>
      <c r="F68" s="986"/>
      <c r="G68" s="986"/>
      <c r="H68" s="986"/>
      <c r="I68" s="986"/>
      <c r="J68" s="986"/>
      <c r="K68" s="986"/>
      <c r="L68" s="986"/>
      <c r="M68" s="986"/>
      <c r="N68" s="986"/>
      <c r="O68" s="986"/>
      <c r="P68" s="987"/>
      <c r="Q68" s="988">
        <v>4859</v>
      </c>
      <c r="R68" s="982"/>
      <c r="S68" s="982"/>
      <c r="T68" s="982"/>
      <c r="U68" s="982"/>
      <c r="V68" s="982">
        <v>4013</v>
      </c>
      <c r="W68" s="982"/>
      <c r="X68" s="982"/>
      <c r="Y68" s="982"/>
      <c r="Z68" s="982"/>
      <c r="AA68" s="982">
        <v>846</v>
      </c>
      <c r="AB68" s="982"/>
      <c r="AC68" s="982"/>
      <c r="AD68" s="982"/>
      <c r="AE68" s="982"/>
      <c r="AF68" s="982">
        <v>846</v>
      </c>
      <c r="AG68" s="982"/>
      <c r="AH68" s="982"/>
      <c r="AI68" s="982"/>
      <c r="AJ68" s="982"/>
      <c r="AK68" s="982" t="s">
        <v>570</v>
      </c>
      <c r="AL68" s="982"/>
      <c r="AM68" s="982"/>
      <c r="AN68" s="982"/>
      <c r="AO68" s="982"/>
      <c r="AP68" s="982" t="s">
        <v>491</v>
      </c>
      <c r="AQ68" s="982"/>
      <c r="AR68" s="982"/>
      <c r="AS68" s="982"/>
      <c r="AT68" s="982"/>
      <c r="AU68" s="982" t="s">
        <v>491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c r="D69" s="975"/>
      <c r="E69" s="975"/>
      <c r="F69" s="975"/>
      <c r="G69" s="975"/>
      <c r="H69" s="975"/>
      <c r="I69" s="975"/>
      <c r="J69" s="975"/>
      <c r="K69" s="975"/>
      <c r="L69" s="975"/>
      <c r="M69" s="975"/>
      <c r="N69" s="975"/>
      <c r="O69" s="975"/>
      <c r="P69" s="976"/>
      <c r="Q69" s="977">
        <v>540</v>
      </c>
      <c r="R69" s="971"/>
      <c r="S69" s="971"/>
      <c r="T69" s="971"/>
      <c r="U69" s="971"/>
      <c r="V69" s="971">
        <v>538</v>
      </c>
      <c r="W69" s="971"/>
      <c r="X69" s="971"/>
      <c r="Y69" s="971"/>
      <c r="Z69" s="971"/>
      <c r="AA69" s="971">
        <v>2</v>
      </c>
      <c r="AB69" s="971"/>
      <c r="AC69" s="971"/>
      <c r="AD69" s="971"/>
      <c r="AE69" s="971"/>
      <c r="AF69" s="971">
        <v>2</v>
      </c>
      <c r="AG69" s="971"/>
      <c r="AH69" s="971"/>
      <c r="AI69" s="971"/>
      <c r="AJ69" s="971"/>
      <c r="AK69" s="971" t="s">
        <v>491</v>
      </c>
      <c r="AL69" s="971"/>
      <c r="AM69" s="971"/>
      <c r="AN69" s="971"/>
      <c r="AO69" s="971"/>
      <c r="AP69" s="971" t="s">
        <v>491</v>
      </c>
      <c r="AQ69" s="971"/>
      <c r="AR69" s="971"/>
      <c r="AS69" s="971"/>
      <c r="AT69" s="971"/>
      <c r="AU69" s="971" t="s">
        <v>491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c r="D70" s="975"/>
      <c r="E70" s="975"/>
      <c r="F70" s="975"/>
      <c r="G70" s="975"/>
      <c r="H70" s="975"/>
      <c r="I70" s="975"/>
      <c r="J70" s="975"/>
      <c r="K70" s="975"/>
      <c r="L70" s="975"/>
      <c r="M70" s="975"/>
      <c r="N70" s="975"/>
      <c r="O70" s="975"/>
      <c r="P70" s="976"/>
      <c r="Q70" s="977">
        <v>19</v>
      </c>
      <c r="R70" s="971"/>
      <c r="S70" s="971"/>
      <c r="T70" s="971"/>
      <c r="U70" s="971"/>
      <c r="V70" s="971">
        <v>14</v>
      </c>
      <c r="W70" s="971"/>
      <c r="X70" s="971"/>
      <c r="Y70" s="971"/>
      <c r="Z70" s="971"/>
      <c r="AA70" s="971">
        <v>4</v>
      </c>
      <c r="AB70" s="971"/>
      <c r="AC70" s="971"/>
      <c r="AD70" s="971"/>
      <c r="AE70" s="971"/>
      <c r="AF70" s="971">
        <v>4</v>
      </c>
      <c r="AG70" s="971"/>
      <c r="AH70" s="971"/>
      <c r="AI70" s="971"/>
      <c r="AJ70" s="971"/>
      <c r="AK70" s="971" t="s">
        <v>491</v>
      </c>
      <c r="AL70" s="971"/>
      <c r="AM70" s="971"/>
      <c r="AN70" s="971"/>
      <c r="AO70" s="971"/>
      <c r="AP70" s="971" t="s">
        <v>491</v>
      </c>
      <c r="AQ70" s="971"/>
      <c r="AR70" s="971"/>
      <c r="AS70" s="971"/>
      <c r="AT70" s="971"/>
      <c r="AU70" s="971" t="s">
        <v>491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575</v>
      </c>
      <c r="C71" s="975"/>
      <c r="D71" s="975"/>
      <c r="E71" s="975"/>
      <c r="F71" s="975"/>
      <c r="G71" s="975"/>
      <c r="H71" s="975"/>
      <c r="I71" s="975"/>
      <c r="J71" s="975"/>
      <c r="K71" s="975"/>
      <c r="L71" s="975"/>
      <c r="M71" s="975"/>
      <c r="N71" s="975"/>
      <c r="O71" s="975"/>
      <c r="P71" s="976"/>
      <c r="Q71" s="977">
        <v>33</v>
      </c>
      <c r="R71" s="971"/>
      <c r="S71" s="971"/>
      <c r="T71" s="971"/>
      <c r="U71" s="971"/>
      <c r="V71" s="971">
        <v>31</v>
      </c>
      <c r="W71" s="971"/>
      <c r="X71" s="971"/>
      <c r="Y71" s="971"/>
      <c r="Z71" s="971"/>
      <c r="AA71" s="971">
        <v>2</v>
      </c>
      <c r="AB71" s="971"/>
      <c r="AC71" s="971"/>
      <c r="AD71" s="971"/>
      <c r="AE71" s="971"/>
      <c r="AF71" s="971">
        <v>2</v>
      </c>
      <c r="AG71" s="971"/>
      <c r="AH71" s="971"/>
      <c r="AI71" s="971"/>
      <c r="AJ71" s="971"/>
      <c r="AK71" s="971">
        <v>5</v>
      </c>
      <c r="AL71" s="971"/>
      <c r="AM71" s="971"/>
      <c r="AN71" s="971"/>
      <c r="AO71" s="971"/>
      <c r="AP71" s="971" t="s">
        <v>491</v>
      </c>
      <c r="AQ71" s="971"/>
      <c r="AR71" s="971"/>
      <c r="AS71" s="971"/>
      <c r="AT71" s="971"/>
      <c r="AU71" s="971" t="s">
        <v>491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0</v>
      </c>
      <c r="AB72" s="971"/>
      <c r="AC72" s="971"/>
      <c r="AD72" s="971"/>
      <c r="AE72" s="971"/>
      <c r="AF72" s="971">
        <v>0</v>
      </c>
      <c r="AG72" s="971"/>
      <c r="AH72" s="971"/>
      <c r="AI72" s="971"/>
      <c r="AJ72" s="971"/>
      <c r="AK72" s="971" t="s">
        <v>491</v>
      </c>
      <c r="AL72" s="971"/>
      <c r="AM72" s="971"/>
      <c r="AN72" s="971"/>
      <c r="AO72" s="971"/>
      <c r="AP72" s="971" t="s">
        <v>491</v>
      </c>
      <c r="AQ72" s="971"/>
      <c r="AR72" s="971"/>
      <c r="AS72" s="971"/>
      <c r="AT72" s="971"/>
      <c r="AU72" s="971" t="s">
        <v>491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95</v>
      </c>
      <c r="R73" s="971"/>
      <c r="S73" s="971"/>
      <c r="T73" s="971"/>
      <c r="U73" s="971"/>
      <c r="V73" s="971">
        <v>95</v>
      </c>
      <c r="W73" s="971"/>
      <c r="X73" s="971"/>
      <c r="Y73" s="971"/>
      <c r="Z73" s="971"/>
      <c r="AA73" s="971">
        <v>0</v>
      </c>
      <c r="AB73" s="971"/>
      <c r="AC73" s="971"/>
      <c r="AD73" s="971"/>
      <c r="AE73" s="971"/>
      <c r="AF73" s="971">
        <v>0</v>
      </c>
      <c r="AG73" s="971"/>
      <c r="AH73" s="971"/>
      <c r="AI73" s="971"/>
      <c r="AJ73" s="971"/>
      <c r="AK73" s="971">
        <v>53</v>
      </c>
      <c r="AL73" s="971"/>
      <c r="AM73" s="971"/>
      <c r="AN73" s="971"/>
      <c r="AO73" s="971"/>
      <c r="AP73" s="971" t="s">
        <v>491</v>
      </c>
      <c r="AQ73" s="971"/>
      <c r="AR73" s="971"/>
      <c r="AS73" s="971"/>
      <c r="AT73" s="971"/>
      <c r="AU73" s="971" t="s">
        <v>491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24</v>
      </c>
      <c r="R74" s="971"/>
      <c r="S74" s="971"/>
      <c r="T74" s="971"/>
      <c r="U74" s="971"/>
      <c r="V74" s="971">
        <v>23</v>
      </c>
      <c r="W74" s="971"/>
      <c r="X74" s="971"/>
      <c r="Y74" s="971"/>
      <c r="Z74" s="971"/>
      <c r="AA74" s="971">
        <v>1</v>
      </c>
      <c r="AB74" s="971"/>
      <c r="AC74" s="971"/>
      <c r="AD74" s="971"/>
      <c r="AE74" s="971"/>
      <c r="AF74" s="971">
        <v>1</v>
      </c>
      <c r="AG74" s="971"/>
      <c r="AH74" s="971"/>
      <c r="AI74" s="971"/>
      <c r="AJ74" s="971"/>
      <c r="AK74" s="971" t="s">
        <v>491</v>
      </c>
      <c r="AL74" s="971"/>
      <c r="AM74" s="971"/>
      <c r="AN74" s="971"/>
      <c r="AO74" s="971"/>
      <c r="AP74" s="971" t="s">
        <v>491</v>
      </c>
      <c r="AQ74" s="971"/>
      <c r="AR74" s="971"/>
      <c r="AS74" s="971"/>
      <c r="AT74" s="971"/>
      <c r="AU74" s="971" t="s">
        <v>491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1045</v>
      </c>
      <c r="R75" s="979"/>
      <c r="S75" s="979"/>
      <c r="T75" s="979"/>
      <c r="U75" s="980"/>
      <c r="V75" s="981">
        <v>1016</v>
      </c>
      <c r="W75" s="979"/>
      <c r="X75" s="979"/>
      <c r="Y75" s="979"/>
      <c r="Z75" s="980"/>
      <c r="AA75" s="981">
        <v>31</v>
      </c>
      <c r="AB75" s="979"/>
      <c r="AC75" s="979"/>
      <c r="AD75" s="979"/>
      <c r="AE75" s="980"/>
      <c r="AF75" s="981">
        <v>31</v>
      </c>
      <c r="AG75" s="979"/>
      <c r="AH75" s="979"/>
      <c r="AI75" s="979"/>
      <c r="AJ75" s="980"/>
      <c r="AK75" s="981" t="s">
        <v>491</v>
      </c>
      <c r="AL75" s="979"/>
      <c r="AM75" s="979"/>
      <c r="AN75" s="979"/>
      <c r="AO75" s="980"/>
      <c r="AP75" s="981" t="s">
        <v>491</v>
      </c>
      <c r="AQ75" s="979"/>
      <c r="AR75" s="979"/>
      <c r="AS75" s="979"/>
      <c r="AT75" s="980"/>
      <c r="AU75" s="981" t="s">
        <v>491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577</v>
      </c>
      <c r="C76" s="975"/>
      <c r="D76" s="975"/>
      <c r="E76" s="975"/>
      <c r="F76" s="975"/>
      <c r="G76" s="975"/>
      <c r="H76" s="975"/>
      <c r="I76" s="975"/>
      <c r="J76" s="975"/>
      <c r="K76" s="975"/>
      <c r="L76" s="975"/>
      <c r="M76" s="975"/>
      <c r="N76" s="975"/>
      <c r="O76" s="975"/>
      <c r="P76" s="976"/>
      <c r="Q76" s="978">
        <v>105</v>
      </c>
      <c r="R76" s="979"/>
      <c r="S76" s="979"/>
      <c r="T76" s="979"/>
      <c r="U76" s="980"/>
      <c r="V76" s="981">
        <v>91</v>
      </c>
      <c r="W76" s="979"/>
      <c r="X76" s="979"/>
      <c r="Y76" s="979"/>
      <c r="Z76" s="980"/>
      <c r="AA76" s="981">
        <v>13</v>
      </c>
      <c r="AB76" s="979"/>
      <c r="AC76" s="979"/>
      <c r="AD76" s="979"/>
      <c r="AE76" s="980"/>
      <c r="AF76" s="981">
        <v>13</v>
      </c>
      <c r="AG76" s="979"/>
      <c r="AH76" s="979"/>
      <c r="AI76" s="979"/>
      <c r="AJ76" s="980"/>
      <c r="AK76" s="981" t="s">
        <v>491</v>
      </c>
      <c r="AL76" s="979"/>
      <c r="AM76" s="979"/>
      <c r="AN76" s="979"/>
      <c r="AO76" s="980"/>
      <c r="AP76" s="981" t="s">
        <v>491</v>
      </c>
      <c r="AQ76" s="979"/>
      <c r="AR76" s="979"/>
      <c r="AS76" s="979"/>
      <c r="AT76" s="980"/>
      <c r="AU76" s="981" t="s">
        <v>491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561</v>
      </c>
      <c r="C77" s="975"/>
      <c r="D77" s="975"/>
      <c r="E77" s="975"/>
      <c r="F77" s="975"/>
      <c r="G77" s="975"/>
      <c r="H77" s="975"/>
      <c r="I77" s="975"/>
      <c r="J77" s="975"/>
      <c r="K77" s="975"/>
      <c r="L77" s="975"/>
      <c r="M77" s="975"/>
      <c r="N77" s="975"/>
      <c r="O77" s="975"/>
      <c r="P77" s="976"/>
      <c r="Q77" s="978">
        <v>186</v>
      </c>
      <c r="R77" s="979"/>
      <c r="S77" s="979"/>
      <c r="T77" s="979"/>
      <c r="U77" s="980"/>
      <c r="V77" s="981">
        <v>174</v>
      </c>
      <c r="W77" s="979"/>
      <c r="X77" s="979"/>
      <c r="Y77" s="979"/>
      <c r="Z77" s="980"/>
      <c r="AA77" s="981">
        <v>11</v>
      </c>
      <c r="AB77" s="979"/>
      <c r="AC77" s="979"/>
      <c r="AD77" s="979"/>
      <c r="AE77" s="980"/>
      <c r="AF77" s="981">
        <v>11</v>
      </c>
      <c r="AG77" s="979"/>
      <c r="AH77" s="979"/>
      <c r="AI77" s="979"/>
      <c r="AJ77" s="980"/>
      <c r="AK77" s="981" t="s">
        <v>491</v>
      </c>
      <c r="AL77" s="979"/>
      <c r="AM77" s="979"/>
      <c r="AN77" s="979"/>
      <c r="AO77" s="980"/>
      <c r="AP77" s="981" t="s">
        <v>491</v>
      </c>
      <c r="AQ77" s="979"/>
      <c r="AR77" s="979"/>
      <c r="AS77" s="979"/>
      <c r="AT77" s="980"/>
      <c r="AU77" s="981" t="s">
        <v>491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562</v>
      </c>
      <c r="C78" s="975"/>
      <c r="D78" s="975"/>
      <c r="E78" s="975"/>
      <c r="F78" s="975"/>
      <c r="G78" s="975"/>
      <c r="H78" s="975"/>
      <c r="I78" s="975"/>
      <c r="J78" s="975"/>
      <c r="K78" s="975"/>
      <c r="L78" s="975"/>
      <c r="M78" s="975"/>
      <c r="N78" s="975"/>
      <c r="O78" s="975"/>
      <c r="P78" s="976"/>
      <c r="Q78" s="977">
        <v>633</v>
      </c>
      <c r="R78" s="971"/>
      <c r="S78" s="971"/>
      <c r="T78" s="971"/>
      <c r="U78" s="971"/>
      <c r="V78" s="971">
        <v>611</v>
      </c>
      <c r="W78" s="971"/>
      <c r="X78" s="971"/>
      <c r="Y78" s="971"/>
      <c r="Z78" s="971"/>
      <c r="AA78" s="971">
        <v>22</v>
      </c>
      <c r="AB78" s="971"/>
      <c r="AC78" s="971"/>
      <c r="AD78" s="971"/>
      <c r="AE78" s="971"/>
      <c r="AF78" s="971">
        <v>22</v>
      </c>
      <c r="AG78" s="971"/>
      <c r="AH78" s="971"/>
      <c r="AI78" s="971"/>
      <c r="AJ78" s="971"/>
      <c r="AK78" s="971" t="s">
        <v>491</v>
      </c>
      <c r="AL78" s="971"/>
      <c r="AM78" s="971"/>
      <c r="AN78" s="971"/>
      <c r="AO78" s="971"/>
      <c r="AP78" s="971">
        <v>85</v>
      </c>
      <c r="AQ78" s="971"/>
      <c r="AR78" s="971"/>
      <c r="AS78" s="971"/>
      <c r="AT78" s="971"/>
      <c r="AU78" s="971">
        <v>18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563</v>
      </c>
      <c r="C79" s="975"/>
      <c r="D79" s="975"/>
      <c r="E79" s="975"/>
      <c r="F79" s="975"/>
      <c r="G79" s="975"/>
      <c r="H79" s="975"/>
      <c r="I79" s="975"/>
      <c r="J79" s="975"/>
      <c r="K79" s="975"/>
      <c r="L79" s="975"/>
      <c r="M79" s="975"/>
      <c r="N79" s="975"/>
      <c r="O79" s="975"/>
      <c r="P79" s="976"/>
      <c r="Q79" s="977">
        <v>5</v>
      </c>
      <c r="R79" s="971"/>
      <c r="S79" s="971"/>
      <c r="T79" s="971"/>
      <c r="U79" s="971"/>
      <c r="V79" s="971">
        <v>5</v>
      </c>
      <c r="W79" s="971"/>
      <c r="X79" s="971"/>
      <c r="Y79" s="971"/>
      <c r="Z79" s="971"/>
      <c r="AA79" s="971">
        <v>0</v>
      </c>
      <c r="AB79" s="971"/>
      <c r="AC79" s="971"/>
      <c r="AD79" s="971"/>
      <c r="AE79" s="971"/>
      <c r="AF79" s="971">
        <v>0</v>
      </c>
      <c r="AG79" s="971"/>
      <c r="AH79" s="971"/>
      <c r="AI79" s="971"/>
      <c r="AJ79" s="971"/>
      <c r="AK79" s="971" t="s">
        <v>491</v>
      </c>
      <c r="AL79" s="971"/>
      <c r="AM79" s="971"/>
      <c r="AN79" s="971"/>
      <c r="AO79" s="971"/>
      <c r="AP79" s="971" t="s">
        <v>491</v>
      </c>
      <c r="AQ79" s="971"/>
      <c r="AR79" s="971"/>
      <c r="AS79" s="971"/>
      <c r="AT79" s="971"/>
      <c r="AU79" s="971" t="s">
        <v>491</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564</v>
      </c>
      <c r="C80" s="975"/>
      <c r="D80" s="975"/>
      <c r="E80" s="975"/>
      <c r="F80" s="975"/>
      <c r="G80" s="975"/>
      <c r="H80" s="975"/>
      <c r="I80" s="975"/>
      <c r="J80" s="975"/>
      <c r="K80" s="975"/>
      <c r="L80" s="975"/>
      <c r="M80" s="975"/>
      <c r="N80" s="975"/>
      <c r="O80" s="975"/>
      <c r="P80" s="976"/>
      <c r="Q80" s="977">
        <v>1</v>
      </c>
      <c r="R80" s="971"/>
      <c r="S80" s="971"/>
      <c r="T80" s="971"/>
      <c r="U80" s="971"/>
      <c r="V80" s="971">
        <v>0</v>
      </c>
      <c r="W80" s="971"/>
      <c r="X80" s="971"/>
      <c r="Y80" s="971"/>
      <c r="Z80" s="971"/>
      <c r="AA80" s="971">
        <v>1</v>
      </c>
      <c r="AB80" s="971"/>
      <c r="AC80" s="971"/>
      <c r="AD80" s="971"/>
      <c r="AE80" s="971"/>
      <c r="AF80" s="971">
        <v>1</v>
      </c>
      <c r="AG80" s="971"/>
      <c r="AH80" s="971"/>
      <c r="AI80" s="971"/>
      <c r="AJ80" s="971"/>
      <c r="AK80" s="971" t="s">
        <v>491</v>
      </c>
      <c r="AL80" s="971"/>
      <c r="AM80" s="971"/>
      <c r="AN80" s="971"/>
      <c r="AO80" s="971"/>
      <c r="AP80" s="971" t="s">
        <v>491</v>
      </c>
      <c r="AQ80" s="971"/>
      <c r="AR80" s="971"/>
      <c r="AS80" s="971"/>
      <c r="AT80" s="971"/>
      <c r="AU80" s="971" t="s">
        <v>491</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565</v>
      </c>
      <c r="C81" s="975"/>
      <c r="D81" s="975"/>
      <c r="E81" s="975"/>
      <c r="F81" s="975"/>
      <c r="G81" s="975"/>
      <c r="H81" s="975"/>
      <c r="I81" s="975"/>
      <c r="J81" s="975"/>
      <c r="K81" s="975"/>
      <c r="L81" s="975"/>
      <c r="M81" s="975"/>
      <c r="N81" s="975"/>
      <c r="O81" s="975"/>
      <c r="P81" s="976"/>
      <c r="Q81" s="977">
        <v>72</v>
      </c>
      <c r="R81" s="971"/>
      <c r="S81" s="971"/>
      <c r="T81" s="971"/>
      <c r="U81" s="971"/>
      <c r="V81" s="971">
        <v>59</v>
      </c>
      <c r="W81" s="971"/>
      <c r="X81" s="971"/>
      <c r="Y81" s="971"/>
      <c r="Z81" s="971"/>
      <c r="AA81" s="971">
        <v>13</v>
      </c>
      <c r="AB81" s="971"/>
      <c r="AC81" s="971"/>
      <c r="AD81" s="971"/>
      <c r="AE81" s="971"/>
      <c r="AF81" s="971">
        <v>13</v>
      </c>
      <c r="AG81" s="971"/>
      <c r="AH81" s="971"/>
      <c r="AI81" s="971"/>
      <c r="AJ81" s="971"/>
      <c r="AK81" s="971" t="s">
        <v>491</v>
      </c>
      <c r="AL81" s="971"/>
      <c r="AM81" s="971"/>
      <c r="AN81" s="971"/>
      <c r="AO81" s="971"/>
      <c r="AP81" s="971" t="s">
        <v>491</v>
      </c>
      <c r="AQ81" s="971"/>
      <c r="AR81" s="971"/>
      <c r="AS81" s="971"/>
      <c r="AT81" s="971"/>
      <c r="AU81" s="971" t="s">
        <v>491</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566</v>
      </c>
      <c r="C82" s="975"/>
      <c r="D82" s="975"/>
      <c r="E82" s="975"/>
      <c r="F82" s="975"/>
      <c r="G82" s="975"/>
      <c r="H82" s="975"/>
      <c r="I82" s="975"/>
      <c r="J82" s="975"/>
      <c r="K82" s="975"/>
      <c r="L82" s="975"/>
      <c r="M82" s="975"/>
      <c r="N82" s="975"/>
      <c r="O82" s="975"/>
      <c r="P82" s="976"/>
      <c r="Q82" s="977">
        <v>152</v>
      </c>
      <c r="R82" s="971"/>
      <c r="S82" s="971"/>
      <c r="T82" s="971"/>
      <c r="U82" s="971"/>
      <c r="V82" s="971">
        <v>97</v>
      </c>
      <c r="W82" s="971"/>
      <c r="X82" s="971"/>
      <c r="Y82" s="971"/>
      <c r="Z82" s="971"/>
      <c r="AA82" s="971">
        <v>55</v>
      </c>
      <c r="AB82" s="971"/>
      <c r="AC82" s="971"/>
      <c r="AD82" s="971"/>
      <c r="AE82" s="971"/>
      <c r="AF82" s="971">
        <v>55</v>
      </c>
      <c r="AG82" s="971"/>
      <c r="AH82" s="971"/>
      <c r="AI82" s="971"/>
      <c r="AJ82" s="971"/>
      <c r="AK82" s="971" t="s">
        <v>491</v>
      </c>
      <c r="AL82" s="971"/>
      <c r="AM82" s="971"/>
      <c r="AN82" s="971"/>
      <c r="AO82" s="971"/>
      <c r="AP82" s="971" t="s">
        <v>491</v>
      </c>
      <c r="AQ82" s="971"/>
      <c r="AR82" s="971"/>
      <c r="AS82" s="971"/>
      <c r="AT82" s="971"/>
      <c r="AU82" s="971" t="s">
        <v>491</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567</v>
      </c>
      <c r="C83" s="975"/>
      <c r="D83" s="975"/>
      <c r="E83" s="975"/>
      <c r="F83" s="975"/>
      <c r="G83" s="975"/>
      <c r="H83" s="975"/>
      <c r="I83" s="975"/>
      <c r="J83" s="975"/>
      <c r="K83" s="975"/>
      <c r="L83" s="975"/>
      <c r="M83" s="975"/>
      <c r="N83" s="975"/>
      <c r="O83" s="975"/>
      <c r="P83" s="976"/>
      <c r="Q83" s="977">
        <v>88</v>
      </c>
      <c r="R83" s="971"/>
      <c r="S83" s="971"/>
      <c r="T83" s="971"/>
      <c r="U83" s="971"/>
      <c r="V83" s="971">
        <v>69</v>
      </c>
      <c r="W83" s="971"/>
      <c r="X83" s="971"/>
      <c r="Y83" s="971"/>
      <c r="Z83" s="971"/>
      <c r="AA83" s="971">
        <v>19</v>
      </c>
      <c r="AB83" s="971"/>
      <c r="AC83" s="971"/>
      <c r="AD83" s="971"/>
      <c r="AE83" s="971"/>
      <c r="AF83" s="971">
        <v>19</v>
      </c>
      <c r="AG83" s="971"/>
      <c r="AH83" s="971"/>
      <c r="AI83" s="971"/>
      <c r="AJ83" s="971"/>
      <c r="AK83" s="971" t="s">
        <v>491</v>
      </c>
      <c r="AL83" s="971"/>
      <c r="AM83" s="971"/>
      <c r="AN83" s="971"/>
      <c r="AO83" s="971"/>
      <c r="AP83" s="971" t="s">
        <v>491</v>
      </c>
      <c r="AQ83" s="971"/>
      <c r="AR83" s="971"/>
      <c r="AS83" s="971"/>
      <c r="AT83" s="971"/>
      <c r="AU83" s="971" t="s">
        <v>491</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568</v>
      </c>
      <c r="C84" s="975"/>
      <c r="D84" s="975"/>
      <c r="E84" s="975"/>
      <c r="F84" s="975"/>
      <c r="G84" s="975"/>
      <c r="H84" s="975"/>
      <c r="I84" s="975"/>
      <c r="J84" s="975"/>
      <c r="K84" s="975"/>
      <c r="L84" s="975"/>
      <c r="M84" s="975"/>
      <c r="N84" s="975"/>
      <c r="O84" s="975"/>
      <c r="P84" s="976"/>
      <c r="Q84" s="977">
        <v>230159</v>
      </c>
      <c r="R84" s="971"/>
      <c r="S84" s="971"/>
      <c r="T84" s="971"/>
      <c r="U84" s="971"/>
      <c r="V84" s="971">
        <v>223900</v>
      </c>
      <c r="W84" s="971"/>
      <c r="X84" s="971"/>
      <c r="Y84" s="971"/>
      <c r="Z84" s="971"/>
      <c r="AA84" s="971">
        <v>6259</v>
      </c>
      <c r="AB84" s="971"/>
      <c r="AC84" s="971"/>
      <c r="AD84" s="971"/>
      <c r="AE84" s="971"/>
      <c r="AF84" s="971">
        <v>6259</v>
      </c>
      <c r="AG84" s="971"/>
      <c r="AH84" s="971"/>
      <c r="AI84" s="971"/>
      <c r="AJ84" s="971"/>
      <c r="AK84" s="971" t="s">
        <v>491</v>
      </c>
      <c r="AL84" s="971"/>
      <c r="AM84" s="971"/>
      <c r="AN84" s="971"/>
      <c r="AO84" s="971"/>
      <c r="AP84" s="971" t="s">
        <v>491</v>
      </c>
      <c r="AQ84" s="971"/>
      <c r="AR84" s="971"/>
      <c r="AS84" s="971"/>
      <c r="AT84" s="971"/>
      <c r="AU84" s="971" t="s">
        <v>491</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t="s">
        <v>569</v>
      </c>
      <c r="C85" s="975"/>
      <c r="D85" s="975"/>
      <c r="E85" s="975"/>
      <c r="F85" s="975"/>
      <c r="G85" s="975"/>
      <c r="H85" s="975"/>
      <c r="I85" s="975"/>
      <c r="J85" s="975"/>
      <c r="K85" s="975"/>
      <c r="L85" s="975"/>
      <c r="M85" s="975"/>
      <c r="N85" s="975"/>
      <c r="O85" s="975"/>
      <c r="P85" s="976"/>
      <c r="Q85" s="977">
        <v>1067</v>
      </c>
      <c r="R85" s="971"/>
      <c r="S85" s="971"/>
      <c r="T85" s="971"/>
      <c r="U85" s="971"/>
      <c r="V85" s="971">
        <v>916</v>
      </c>
      <c r="W85" s="971"/>
      <c r="X85" s="971"/>
      <c r="Y85" s="971"/>
      <c r="Z85" s="971"/>
      <c r="AA85" s="971">
        <v>150</v>
      </c>
      <c r="AB85" s="971"/>
      <c r="AC85" s="971"/>
      <c r="AD85" s="971"/>
      <c r="AE85" s="971"/>
      <c r="AF85" s="971">
        <v>1811</v>
      </c>
      <c r="AG85" s="971"/>
      <c r="AH85" s="971"/>
      <c r="AI85" s="971"/>
      <c r="AJ85" s="971"/>
      <c r="AK85" s="971">
        <v>136</v>
      </c>
      <c r="AL85" s="971"/>
      <c r="AM85" s="971"/>
      <c r="AN85" s="971"/>
      <c r="AO85" s="971"/>
      <c r="AP85" s="971">
        <v>1034</v>
      </c>
      <c r="AQ85" s="971"/>
      <c r="AR85" s="971"/>
      <c r="AS85" s="971"/>
      <c r="AT85" s="971"/>
      <c r="AU85" s="971">
        <v>143</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9090</v>
      </c>
      <c r="AG88" s="959"/>
      <c r="AH88" s="959"/>
      <c r="AI88" s="959"/>
      <c r="AJ88" s="959"/>
      <c r="AK88" s="963"/>
      <c r="AL88" s="963"/>
      <c r="AM88" s="963"/>
      <c r="AN88" s="963"/>
      <c r="AO88" s="963"/>
      <c r="AP88" s="959">
        <v>1119</v>
      </c>
      <c r="AQ88" s="959"/>
      <c r="AR88" s="959"/>
      <c r="AS88" s="959"/>
      <c r="AT88" s="959"/>
      <c r="AU88" s="959">
        <v>161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4</v>
      </c>
      <c r="CX102" s="953"/>
      <c r="CY102" s="953"/>
      <c r="CZ102" s="953"/>
      <c r="DA102" s="954"/>
      <c r="DB102" s="952" t="s">
        <v>491</v>
      </c>
      <c r="DC102" s="953"/>
      <c r="DD102" s="953"/>
      <c r="DE102" s="953"/>
      <c r="DF102" s="954"/>
      <c r="DG102" s="952" t="s">
        <v>491</v>
      </c>
      <c r="DH102" s="953"/>
      <c r="DI102" s="953"/>
      <c r="DJ102" s="953"/>
      <c r="DK102" s="954"/>
      <c r="DL102" s="952" t="s">
        <v>491</v>
      </c>
      <c r="DM102" s="953"/>
      <c r="DN102" s="953"/>
      <c r="DO102" s="953"/>
      <c r="DP102" s="954"/>
      <c r="DQ102" s="952" t="s">
        <v>491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2">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949904</v>
      </c>
      <c r="AB110" s="889"/>
      <c r="AC110" s="889"/>
      <c r="AD110" s="889"/>
      <c r="AE110" s="890"/>
      <c r="AF110" s="891">
        <v>942139</v>
      </c>
      <c r="AG110" s="889"/>
      <c r="AH110" s="889"/>
      <c r="AI110" s="889"/>
      <c r="AJ110" s="890"/>
      <c r="AK110" s="891">
        <v>891864</v>
      </c>
      <c r="AL110" s="889"/>
      <c r="AM110" s="889"/>
      <c r="AN110" s="889"/>
      <c r="AO110" s="890"/>
      <c r="AP110" s="892">
        <v>18.7</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8660417</v>
      </c>
      <c r="BR110" s="842"/>
      <c r="BS110" s="842"/>
      <c r="BT110" s="842"/>
      <c r="BU110" s="842"/>
      <c r="BV110" s="842">
        <v>7958982</v>
      </c>
      <c r="BW110" s="842"/>
      <c r="BX110" s="842"/>
      <c r="BY110" s="842"/>
      <c r="BZ110" s="842"/>
      <c r="CA110" s="842">
        <v>7575146</v>
      </c>
      <c r="CB110" s="842"/>
      <c r="CC110" s="842"/>
      <c r="CD110" s="842"/>
      <c r="CE110" s="842"/>
      <c r="CF110" s="866">
        <v>158.69999999999999</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102864</v>
      </c>
      <c r="BR111" s="817"/>
      <c r="BS111" s="817"/>
      <c r="BT111" s="817"/>
      <c r="BU111" s="817"/>
      <c r="BV111" s="817">
        <v>73149</v>
      </c>
      <c r="BW111" s="817"/>
      <c r="BX111" s="817"/>
      <c r="BY111" s="817"/>
      <c r="BZ111" s="817"/>
      <c r="CA111" s="817">
        <v>69392</v>
      </c>
      <c r="CB111" s="817"/>
      <c r="CC111" s="817"/>
      <c r="CD111" s="817"/>
      <c r="CE111" s="817"/>
      <c r="CF111" s="875">
        <v>1.5</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2095843</v>
      </c>
      <c r="BR112" s="817"/>
      <c r="BS112" s="817"/>
      <c r="BT112" s="817"/>
      <c r="BU112" s="817"/>
      <c r="BV112" s="817">
        <v>2090262</v>
      </c>
      <c r="BW112" s="817"/>
      <c r="BX112" s="817"/>
      <c r="BY112" s="817"/>
      <c r="BZ112" s="817"/>
      <c r="CA112" s="817">
        <v>1732574</v>
      </c>
      <c r="CB112" s="817"/>
      <c r="CC112" s="817"/>
      <c r="CD112" s="817"/>
      <c r="CE112" s="817"/>
      <c r="CF112" s="875">
        <v>36.299999999999997</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182901</v>
      </c>
      <c r="AB113" s="919"/>
      <c r="AC113" s="919"/>
      <c r="AD113" s="919"/>
      <c r="AE113" s="920"/>
      <c r="AF113" s="921">
        <v>166468</v>
      </c>
      <c r="AG113" s="919"/>
      <c r="AH113" s="919"/>
      <c r="AI113" s="919"/>
      <c r="AJ113" s="920"/>
      <c r="AK113" s="921">
        <v>170197</v>
      </c>
      <c r="AL113" s="919"/>
      <c r="AM113" s="919"/>
      <c r="AN113" s="919"/>
      <c r="AO113" s="920"/>
      <c r="AP113" s="922">
        <v>3.6</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190663</v>
      </c>
      <c r="BR113" s="817"/>
      <c r="BS113" s="817"/>
      <c r="BT113" s="817"/>
      <c r="BU113" s="817"/>
      <c r="BV113" s="817">
        <v>164789</v>
      </c>
      <c r="BW113" s="817"/>
      <c r="BX113" s="817"/>
      <c r="BY113" s="817"/>
      <c r="BZ113" s="817"/>
      <c r="CA113" s="817">
        <v>160730</v>
      </c>
      <c r="CB113" s="817"/>
      <c r="CC113" s="817"/>
      <c r="CD113" s="817"/>
      <c r="CE113" s="817"/>
      <c r="CF113" s="875">
        <v>3.4</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12804</v>
      </c>
      <c r="AB114" s="780"/>
      <c r="AC114" s="780"/>
      <c r="AD114" s="780"/>
      <c r="AE114" s="781"/>
      <c r="AF114" s="782">
        <v>22021</v>
      </c>
      <c r="AG114" s="780"/>
      <c r="AH114" s="780"/>
      <c r="AI114" s="780"/>
      <c r="AJ114" s="781"/>
      <c r="AK114" s="782">
        <v>21800</v>
      </c>
      <c r="AL114" s="780"/>
      <c r="AM114" s="780"/>
      <c r="AN114" s="780"/>
      <c r="AO114" s="781"/>
      <c r="AP114" s="824">
        <v>0.5</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841016</v>
      </c>
      <c r="BR114" s="817"/>
      <c r="BS114" s="817"/>
      <c r="BT114" s="817"/>
      <c r="BU114" s="817"/>
      <c r="BV114" s="817">
        <v>847579</v>
      </c>
      <c r="BW114" s="817"/>
      <c r="BX114" s="817"/>
      <c r="BY114" s="817"/>
      <c r="BZ114" s="817"/>
      <c r="CA114" s="817">
        <v>782534</v>
      </c>
      <c r="CB114" s="817"/>
      <c r="CC114" s="817"/>
      <c r="CD114" s="817"/>
      <c r="CE114" s="817"/>
      <c r="CF114" s="875">
        <v>16.399999999999999</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1803</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1147412</v>
      </c>
      <c r="AB117" s="903"/>
      <c r="AC117" s="903"/>
      <c r="AD117" s="903"/>
      <c r="AE117" s="904"/>
      <c r="AF117" s="905">
        <v>1130628</v>
      </c>
      <c r="AG117" s="903"/>
      <c r="AH117" s="903"/>
      <c r="AI117" s="903"/>
      <c r="AJ117" s="904"/>
      <c r="AK117" s="905">
        <v>1083861</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11890803</v>
      </c>
      <c r="BR119" s="845"/>
      <c r="BS119" s="845"/>
      <c r="BT119" s="845"/>
      <c r="BU119" s="845"/>
      <c r="BV119" s="845">
        <v>11134761</v>
      </c>
      <c r="BW119" s="845"/>
      <c r="BX119" s="845"/>
      <c r="BY119" s="845"/>
      <c r="BZ119" s="845"/>
      <c r="CA119" s="845">
        <v>10320376</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102864</v>
      </c>
      <c r="DH119" s="764"/>
      <c r="DI119" s="764"/>
      <c r="DJ119" s="764"/>
      <c r="DK119" s="765"/>
      <c r="DL119" s="766">
        <v>73149</v>
      </c>
      <c r="DM119" s="764"/>
      <c r="DN119" s="764"/>
      <c r="DO119" s="764"/>
      <c r="DP119" s="765"/>
      <c r="DQ119" s="766">
        <v>69392</v>
      </c>
      <c r="DR119" s="764"/>
      <c r="DS119" s="764"/>
      <c r="DT119" s="764"/>
      <c r="DU119" s="765"/>
      <c r="DV119" s="848">
        <v>1.5</v>
      </c>
      <c r="DW119" s="849"/>
      <c r="DX119" s="849"/>
      <c r="DY119" s="849"/>
      <c r="DZ119" s="850"/>
    </row>
    <row r="120" spans="1:130" s="230" customFormat="1" ht="26.25" customHeight="1" x14ac:dyDescent="0.2">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11561685</v>
      </c>
      <c r="BR120" s="842"/>
      <c r="BS120" s="842"/>
      <c r="BT120" s="842"/>
      <c r="BU120" s="842"/>
      <c r="BV120" s="842">
        <v>12448672</v>
      </c>
      <c r="BW120" s="842"/>
      <c r="BX120" s="842"/>
      <c r="BY120" s="842"/>
      <c r="BZ120" s="842"/>
      <c r="CA120" s="842">
        <v>11872526</v>
      </c>
      <c r="CB120" s="842"/>
      <c r="CC120" s="842"/>
      <c r="CD120" s="842"/>
      <c r="CE120" s="842"/>
      <c r="CF120" s="866">
        <v>248.7</v>
      </c>
      <c r="CG120" s="867"/>
      <c r="CH120" s="867"/>
      <c r="CI120" s="867"/>
      <c r="CJ120" s="867"/>
      <c r="CK120" s="868" t="s">
        <v>450</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1491484</v>
      </c>
      <c r="DH120" s="842"/>
      <c r="DI120" s="842"/>
      <c r="DJ120" s="842"/>
      <c r="DK120" s="842"/>
      <c r="DL120" s="842">
        <v>1428635</v>
      </c>
      <c r="DM120" s="842"/>
      <c r="DN120" s="842"/>
      <c r="DO120" s="842"/>
      <c r="DP120" s="842"/>
      <c r="DQ120" s="842">
        <v>1104760</v>
      </c>
      <c r="DR120" s="842"/>
      <c r="DS120" s="842"/>
      <c r="DT120" s="842"/>
      <c r="DU120" s="842"/>
      <c r="DV120" s="843">
        <v>23.1</v>
      </c>
      <c r="DW120" s="843"/>
      <c r="DX120" s="843"/>
      <c r="DY120" s="843"/>
      <c r="DZ120" s="844"/>
    </row>
    <row r="121" spans="1:130" s="230" customFormat="1" ht="26.25" customHeight="1" x14ac:dyDescent="0.2">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120538</v>
      </c>
      <c r="BR121" s="817"/>
      <c r="BS121" s="817"/>
      <c r="BT121" s="817"/>
      <c r="BU121" s="817"/>
      <c r="BV121" s="817">
        <v>102863</v>
      </c>
      <c r="BW121" s="817"/>
      <c r="BX121" s="817"/>
      <c r="BY121" s="817"/>
      <c r="BZ121" s="817"/>
      <c r="CA121" s="817">
        <v>88896</v>
      </c>
      <c r="CB121" s="817"/>
      <c r="CC121" s="817"/>
      <c r="CD121" s="817"/>
      <c r="CE121" s="817"/>
      <c r="CF121" s="875">
        <v>1.9</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209031</v>
      </c>
      <c r="DH121" s="817"/>
      <c r="DI121" s="817"/>
      <c r="DJ121" s="817"/>
      <c r="DK121" s="817"/>
      <c r="DL121" s="817">
        <v>288418</v>
      </c>
      <c r="DM121" s="817"/>
      <c r="DN121" s="817"/>
      <c r="DO121" s="817"/>
      <c r="DP121" s="817"/>
      <c r="DQ121" s="817">
        <v>337285</v>
      </c>
      <c r="DR121" s="817"/>
      <c r="DS121" s="817"/>
      <c r="DT121" s="817"/>
      <c r="DU121" s="817"/>
      <c r="DV121" s="794">
        <v>7.1</v>
      </c>
      <c r="DW121" s="794"/>
      <c r="DX121" s="794"/>
      <c r="DY121" s="794"/>
      <c r="DZ121" s="795"/>
    </row>
    <row r="122" spans="1:130" s="230" customFormat="1" ht="26.25" customHeight="1" x14ac:dyDescent="0.2">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7440321</v>
      </c>
      <c r="BR122" s="845"/>
      <c r="BS122" s="845"/>
      <c r="BT122" s="845"/>
      <c r="BU122" s="845"/>
      <c r="BV122" s="845">
        <v>6812052</v>
      </c>
      <c r="BW122" s="845"/>
      <c r="BX122" s="845"/>
      <c r="BY122" s="845"/>
      <c r="BZ122" s="845"/>
      <c r="CA122" s="845">
        <v>6433679</v>
      </c>
      <c r="CB122" s="845"/>
      <c r="CC122" s="845"/>
      <c r="CD122" s="845"/>
      <c r="CE122" s="845"/>
      <c r="CF122" s="846">
        <v>134.80000000000001</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330345</v>
      </c>
      <c r="DH122" s="817"/>
      <c r="DI122" s="817"/>
      <c r="DJ122" s="817"/>
      <c r="DK122" s="817"/>
      <c r="DL122" s="817">
        <v>307156</v>
      </c>
      <c r="DM122" s="817"/>
      <c r="DN122" s="817"/>
      <c r="DO122" s="817"/>
      <c r="DP122" s="817"/>
      <c r="DQ122" s="817">
        <v>250180</v>
      </c>
      <c r="DR122" s="817"/>
      <c r="DS122" s="817"/>
      <c r="DT122" s="817"/>
      <c r="DU122" s="817"/>
      <c r="DV122" s="794">
        <v>5.2</v>
      </c>
      <c r="DW122" s="794"/>
      <c r="DX122" s="794"/>
      <c r="DY122" s="794"/>
      <c r="DZ122" s="795"/>
    </row>
    <row r="123" spans="1:130" s="230" customFormat="1" ht="26.25" customHeight="1" x14ac:dyDescent="0.2">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19122544</v>
      </c>
      <c r="BR123" s="833"/>
      <c r="BS123" s="833"/>
      <c r="BT123" s="833"/>
      <c r="BU123" s="833"/>
      <c r="BV123" s="833">
        <v>19363587</v>
      </c>
      <c r="BW123" s="833"/>
      <c r="BX123" s="833"/>
      <c r="BY123" s="833"/>
      <c r="BZ123" s="833"/>
      <c r="CA123" s="833">
        <v>18395101</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64983</v>
      </c>
      <c r="DH123" s="780"/>
      <c r="DI123" s="780"/>
      <c r="DJ123" s="780"/>
      <c r="DK123" s="781"/>
      <c r="DL123" s="782">
        <v>66053</v>
      </c>
      <c r="DM123" s="780"/>
      <c r="DN123" s="780"/>
      <c r="DO123" s="780"/>
      <c r="DP123" s="781"/>
      <c r="DQ123" s="782">
        <v>40349</v>
      </c>
      <c r="DR123" s="780"/>
      <c r="DS123" s="780"/>
      <c r="DT123" s="780"/>
      <c r="DU123" s="781"/>
      <c r="DV123" s="824">
        <v>0.8</v>
      </c>
      <c r="DW123" s="825"/>
      <c r="DX123" s="825"/>
      <c r="DY123" s="825"/>
      <c r="DZ123" s="826"/>
    </row>
    <row r="124" spans="1:130" s="230" customFormat="1" ht="26.25" customHeight="1" thickBot="1" x14ac:dyDescent="0.25">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1803</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19669</v>
      </c>
      <c r="AB128" s="801"/>
      <c r="AC128" s="801"/>
      <c r="AD128" s="801"/>
      <c r="AE128" s="802"/>
      <c r="AF128" s="803">
        <v>19669</v>
      </c>
      <c r="AG128" s="801"/>
      <c r="AH128" s="801"/>
      <c r="AI128" s="801"/>
      <c r="AJ128" s="802"/>
      <c r="AK128" s="803">
        <v>15680</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14.69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5591366</v>
      </c>
      <c r="AB129" s="780"/>
      <c r="AC129" s="780"/>
      <c r="AD129" s="780"/>
      <c r="AE129" s="781"/>
      <c r="AF129" s="782">
        <v>5617543</v>
      </c>
      <c r="AG129" s="780"/>
      <c r="AH129" s="780"/>
      <c r="AI129" s="780"/>
      <c r="AJ129" s="781"/>
      <c r="AK129" s="782">
        <v>5513543</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19.690000000000001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842531</v>
      </c>
      <c r="AB130" s="780"/>
      <c r="AC130" s="780"/>
      <c r="AD130" s="780"/>
      <c r="AE130" s="781"/>
      <c r="AF130" s="782">
        <v>784612</v>
      </c>
      <c r="AG130" s="780"/>
      <c r="AH130" s="780"/>
      <c r="AI130" s="780"/>
      <c r="AJ130" s="781"/>
      <c r="AK130" s="782">
        <v>739539</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4748835</v>
      </c>
      <c r="AB131" s="764"/>
      <c r="AC131" s="764"/>
      <c r="AD131" s="764"/>
      <c r="AE131" s="765"/>
      <c r="AF131" s="766">
        <v>4832931</v>
      </c>
      <c r="AG131" s="764"/>
      <c r="AH131" s="764"/>
      <c r="AI131" s="764"/>
      <c r="AJ131" s="765"/>
      <c r="AK131" s="766">
        <v>4774004</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6.0059361930000001</v>
      </c>
      <c r="AB132" s="745"/>
      <c r="AC132" s="745"/>
      <c r="AD132" s="745"/>
      <c r="AE132" s="746"/>
      <c r="AF132" s="747">
        <v>6.7525689900000003</v>
      </c>
      <c r="AG132" s="745"/>
      <c r="AH132" s="745"/>
      <c r="AI132" s="745"/>
      <c r="AJ132" s="746"/>
      <c r="AK132" s="747">
        <v>6.8839908809999999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5.4</v>
      </c>
      <c r="AB133" s="724"/>
      <c r="AC133" s="724"/>
      <c r="AD133" s="724"/>
      <c r="AE133" s="725"/>
      <c r="AF133" s="723">
        <v>5.9</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oSfjbO/NWrnP58tRafiqyCSi8t8o2odUT2gwLLoJhh7WnUJ9mDUZTeLmrujyUP90+gakxdJEfitUCuODFDQvg==" saltValue="ApNt+mVCpfTP4PK6ODc/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4b3JM4hZT7T6aEgQHklHxxonUljL1YRJtySOUpcuPWMgXsd7uR3RnlY3IiYXQZWPQ8TbL3Nfv7QYTdzBD3SGw==" saltValue="fEh8hlhK3XV0mnUFaKrU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KagDpbsMe4ps1GdzYSEZ8VW68U5NloFcz/ZyiN3fHlAAduYrgQgauZ6npqLg62x0F0jIZrV7Z/lmABGBrzfmw==" saltValue="va7XUte/NaIvktjXuI1Y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1684468</v>
      </c>
      <c r="AP9" s="281">
        <v>208939</v>
      </c>
      <c r="AQ9" s="282">
        <v>171003</v>
      </c>
      <c r="AR9" s="283">
        <v>22.2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256261</v>
      </c>
      <c r="AP10" s="284">
        <v>31786</v>
      </c>
      <c r="AQ10" s="285">
        <v>27322</v>
      </c>
      <c r="AR10" s="286">
        <v>16.3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5560</v>
      </c>
      <c r="AR11" s="286" t="s">
        <v>491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49</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230127</v>
      </c>
      <c r="AP13" s="284">
        <v>28545</v>
      </c>
      <c r="AQ13" s="285">
        <v>6397</v>
      </c>
      <c r="AR13" s="286">
        <v>346.2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t="s">
        <v>491</v>
      </c>
      <c r="AP14" s="284" t="s">
        <v>491</v>
      </c>
      <c r="AQ14" s="285">
        <v>3603</v>
      </c>
      <c r="AR14" s="286" t="s">
        <v>491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-142419</v>
      </c>
      <c r="AP15" s="284">
        <v>-17665</v>
      </c>
      <c r="AQ15" s="285">
        <v>-9266</v>
      </c>
      <c r="AR15" s="286">
        <v>90.6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2028437</v>
      </c>
      <c r="AP16" s="284">
        <v>251605</v>
      </c>
      <c r="AQ16" s="285">
        <v>204668</v>
      </c>
      <c r="AR16" s="286">
        <v>22.9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20.22</v>
      </c>
      <c r="AP21" s="298">
        <v>17.07</v>
      </c>
      <c r="AQ21" s="299">
        <v>3.15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95</v>
      </c>
      <c r="AP22" s="303">
        <v>95.6</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891864</v>
      </c>
      <c r="AP32" s="312">
        <v>110626</v>
      </c>
      <c r="AQ32" s="313">
        <v>121688</v>
      </c>
      <c r="AR32" s="314">
        <v>-9.1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v>42</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v>167</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170197</v>
      </c>
      <c r="AP35" s="312">
        <v>21111</v>
      </c>
      <c r="AQ35" s="313">
        <v>24481</v>
      </c>
      <c r="AR35" s="314">
        <v>-13.8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21800</v>
      </c>
      <c r="AP36" s="312">
        <v>2704</v>
      </c>
      <c r="AQ36" s="313">
        <v>4187</v>
      </c>
      <c r="AR36" s="314">
        <v>-35.4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491</v>
      </c>
      <c r="AP37" s="312" t="s">
        <v>491</v>
      </c>
      <c r="AQ37" s="313">
        <v>813</v>
      </c>
      <c r="AR37" s="314" t="s">
        <v>491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491</v>
      </c>
      <c r="AP38" s="315" t="s">
        <v>491</v>
      </c>
      <c r="AQ38" s="316">
        <v>19</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-15680</v>
      </c>
      <c r="AP39" s="312">
        <v>-1945</v>
      </c>
      <c r="AQ39" s="313">
        <v>-4925</v>
      </c>
      <c r="AR39" s="314">
        <v>-60.5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-739539</v>
      </c>
      <c r="AP40" s="312">
        <v>-91731</v>
      </c>
      <c r="AQ40" s="313">
        <v>-96916</v>
      </c>
      <c r="AR40" s="314">
        <v>-5.3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328642</v>
      </c>
      <c r="AP41" s="312">
        <v>40764</v>
      </c>
      <c r="AQ41" s="313">
        <v>49555</v>
      </c>
      <c r="AR41" s="314">
        <v>-17.7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1299964</v>
      </c>
      <c r="AN51" s="334">
        <v>142602</v>
      </c>
      <c r="AO51" s="335">
        <v>21.7</v>
      </c>
      <c r="AP51" s="336">
        <v>190274</v>
      </c>
      <c r="AQ51" s="337">
        <v>13.6</v>
      </c>
      <c r="AR51" s="338">
        <v>8.1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837121</v>
      </c>
      <c r="AN52" s="342">
        <v>91830</v>
      </c>
      <c r="AO52" s="343">
        <v>-2.5</v>
      </c>
      <c r="AP52" s="344">
        <v>88584</v>
      </c>
      <c r="AQ52" s="345">
        <v>7.3</v>
      </c>
      <c r="AR52" s="346">
        <v>-9.8000000000000007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2046018</v>
      </c>
      <c r="AN53" s="334">
        <v>229864</v>
      </c>
      <c r="AO53" s="335">
        <v>61.2</v>
      </c>
      <c r="AP53" s="336">
        <v>200194</v>
      </c>
      <c r="AQ53" s="337">
        <v>5.2</v>
      </c>
      <c r="AR53" s="338">
        <v>56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1508462</v>
      </c>
      <c r="AN54" s="342">
        <v>169471</v>
      </c>
      <c r="AO54" s="343">
        <v>84.5</v>
      </c>
      <c r="AP54" s="344">
        <v>106422</v>
      </c>
      <c r="AQ54" s="345">
        <v>20.100000000000001</v>
      </c>
      <c r="AR54" s="346">
        <v>64.400000000000006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1278714</v>
      </c>
      <c r="AN55" s="334">
        <v>147165</v>
      </c>
      <c r="AO55" s="335">
        <v>-36</v>
      </c>
      <c r="AP55" s="336">
        <v>196914</v>
      </c>
      <c r="AQ55" s="337">
        <v>-1.6</v>
      </c>
      <c r="AR55" s="338">
        <v>-34.4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1004363</v>
      </c>
      <c r="AN56" s="342">
        <v>115590</v>
      </c>
      <c r="AO56" s="343">
        <v>-31.8</v>
      </c>
      <c r="AP56" s="344">
        <v>98966</v>
      </c>
      <c r="AQ56" s="345">
        <v>-7</v>
      </c>
      <c r="AR56" s="346">
        <v>-24.8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1965225</v>
      </c>
      <c r="AN57" s="334">
        <v>234095</v>
      </c>
      <c r="AO57" s="335">
        <v>59.1</v>
      </c>
      <c r="AP57" s="336">
        <v>204757</v>
      </c>
      <c r="AQ57" s="337">
        <v>4</v>
      </c>
      <c r="AR57" s="338">
        <v>55.1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1588570</v>
      </c>
      <c r="AN58" s="342">
        <v>189228</v>
      </c>
      <c r="AO58" s="343">
        <v>63.7</v>
      </c>
      <c r="AP58" s="344">
        <v>106071</v>
      </c>
      <c r="AQ58" s="345">
        <v>7.2</v>
      </c>
      <c r="AR58" s="346">
        <v>56.5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2828235</v>
      </c>
      <c r="AN59" s="334">
        <v>350811</v>
      </c>
      <c r="AO59" s="335">
        <v>49.9</v>
      </c>
      <c r="AP59" s="336">
        <v>194971</v>
      </c>
      <c r="AQ59" s="337">
        <v>-4.8</v>
      </c>
      <c r="AR59" s="338">
        <v>54.7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2095271</v>
      </c>
      <c r="AN60" s="342">
        <v>259895</v>
      </c>
      <c r="AO60" s="343">
        <v>37.299999999999997</v>
      </c>
      <c r="AP60" s="344">
        <v>105966</v>
      </c>
      <c r="AQ60" s="345">
        <v>-0.1</v>
      </c>
      <c r="AR60" s="346">
        <v>37.4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1883631</v>
      </c>
      <c r="AN61" s="349">
        <v>220907</v>
      </c>
      <c r="AO61" s="350">
        <v>31.2</v>
      </c>
      <c r="AP61" s="351">
        <v>197422</v>
      </c>
      <c r="AQ61" s="352">
        <v>3.3</v>
      </c>
      <c r="AR61" s="338">
        <v>27.9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1406757</v>
      </c>
      <c r="AN62" s="342">
        <v>165203</v>
      </c>
      <c r="AO62" s="343">
        <v>30.2</v>
      </c>
      <c r="AP62" s="344">
        <v>101202</v>
      </c>
      <c r="AQ62" s="345">
        <v>5.5</v>
      </c>
      <c r="AR62" s="346">
        <v>24.7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phfwB8fKJFcoi2OQWS4dQY5nhBZTYwrA9m4H4OtiQWudPj7dVnkNRUiCI9kps/SyJdQB6NB/mVGsDE532c5Q==" saltValue="SSs1TjbAewDY8voVhkGW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0" spans="125:125" ht="13.5" hidden="1" customHeight="1" x14ac:dyDescent="0.2"/>
    <row r="121" spans="125:125" ht="13.5" hidden="1" customHeight="1" x14ac:dyDescent="0.2">
      <c r="DU121" s="259"/>
    </row>
  </sheetData>
  <sheetProtection algorithmName="SHA-512" hashValue="2cL8u6Grgbo3nCs518taH8YZEr7La9FbLwJaHUhNFuJYXM5KxheMecaGaZQ/+gyV3pc6rcKcFudrWlIIXWS8wg==" saltValue="p6aBujdhITd8kU7LFgDZ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h4CM5k4KMj0VgjU2+ALM3HYljk1MSHPYqLxycz0orsc/Wo24W1XkXEZ2s3gpNbGuQAB6POoKNwFf2UrXc/VQWg==" saltValue="TSCgwTNjtI+ed99SzQAn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75.19</v>
      </c>
      <c r="G47" s="12">
        <v>82.27</v>
      </c>
      <c r="H47" s="12">
        <v>94.92</v>
      </c>
      <c r="I47" s="12">
        <v>108.72</v>
      </c>
      <c r="J47" s="13">
        <v>106.46</v>
      </c>
    </row>
    <row r="48" spans="2:10" ht="57.75" customHeight="1" x14ac:dyDescent="0.2">
      <c r="B48" s="14"/>
      <c r="C48" s="1141" t="s">
        <v>4</v>
      </c>
      <c r="D48" s="1141"/>
      <c r="E48" s="1142"/>
      <c r="F48" s="15">
        <v>9.4700000000000006</v>
      </c>
      <c r="G48" s="16">
        <v>13.83</v>
      </c>
      <c r="H48" s="16">
        <v>21.6</v>
      </c>
      <c r="I48" s="16">
        <v>4.68</v>
      </c>
      <c r="J48" s="17">
        <v>5.45</v>
      </c>
    </row>
    <row r="49" spans="2:10" ht="57.75" customHeight="1" thickBot="1" x14ac:dyDescent="0.25">
      <c r="B49" s="18"/>
      <c r="C49" s="1143" t="s">
        <v>5</v>
      </c>
      <c r="D49" s="1143"/>
      <c r="E49" s="1144"/>
      <c r="F49" s="19">
        <v>2.5</v>
      </c>
      <c r="G49" s="20">
        <v>13</v>
      </c>
      <c r="H49" s="20">
        <v>23.95</v>
      </c>
      <c r="I49" s="20" t="s">
        <v>535</v>
      </c>
      <c r="J49" s="21" t="s">
        <v>536</v>
      </c>
    </row>
    <row r="50" spans="2:10" ht="13" x14ac:dyDescent="0.2"/>
  </sheetData>
  <sheetProtection algorithmName="SHA-512" hashValue="JBc43HrlC6CG3i126Mq6DdAO94Baf7wvFz57te6IZblvBknMoZsCkCnl92FuUQu+Kmm9qpKzrrYV72gyosFZrQ==" saltValue="QUrW4Xy5wTW1JE0C3OVN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537</v>
      </c>
      <c r="D34" s="1151"/>
      <c r="E34" s="1152"/>
      <c r="F34" s="32">
        <v>3.31</v>
      </c>
      <c r="G34" s="33">
        <v>3.83</v>
      </c>
      <c r="H34" s="33">
        <v>4.92</v>
      </c>
      <c r="I34" s="33">
        <v>6.29</v>
      </c>
      <c r="J34" s="34">
        <v>7.36</v>
      </c>
      <c r="K34" s="22"/>
      <c r="L34" s="22"/>
      <c r="M34" s="22"/>
      <c r="N34" s="22"/>
      <c r="O34" s="22"/>
      <c r="P34" s="22"/>
    </row>
    <row r="35" spans="1:16" ht="39" customHeight="1" x14ac:dyDescent="0.2">
      <c r="A35" s="22"/>
      <c r="B35" s="35"/>
      <c r="C35" s="1145" t="s">
        <v>538</v>
      </c>
      <c r="D35" s="1146"/>
      <c r="E35" s="1147"/>
      <c r="F35" s="36">
        <v>9.4600000000000009</v>
      </c>
      <c r="G35" s="37">
        <v>13.83</v>
      </c>
      <c r="H35" s="37">
        <v>21.59</v>
      </c>
      <c r="I35" s="37">
        <v>4.67</v>
      </c>
      <c r="J35" s="38">
        <v>5.44</v>
      </c>
      <c r="K35" s="22"/>
      <c r="L35" s="22"/>
      <c r="M35" s="22"/>
      <c r="N35" s="22"/>
      <c r="O35" s="22"/>
      <c r="P35" s="22"/>
    </row>
    <row r="36" spans="1:16" ht="39" customHeight="1" x14ac:dyDescent="0.2">
      <c r="A36" s="22"/>
      <c r="B36" s="35"/>
      <c r="C36" s="1145" t="s">
        <v>539</v>
      </c>
      <c r="D36" s="1146"/>
      <c r="E36" s="1147"/>
      <c r="F36" s="36">
        <v>0.38</v>
      </c>
      <c r="G36" s="37">
        <v>0.59</v>
      </c>
      <c r="H36" s="37">
        <v>0.69</v>
      </c>
      <c r="I36" s="37">
        <v>0.88</v>
      </c>
      <c r="J36" s="38">
        <v>0.69</v>
      </c>
      <c r="K36" s="22"/>
      <c r="L36" s="22"/>
      <c r="M36" s="22"/>
      <c r="N36" s="22"/>
      <c r="O36" s="22"/>
      <c r="P36" s="22"/>
    </row>
    <row r="37" spans="1:16" ht="39" customHeight="1" x14ac:dyDescent="0.2">
      <c r="A37" s="22"/>
      <c r="B37" s="35"/>
      <c r="C37" s="1145" t="s">
        <v>540</v>
      </c>
      <c r="D37" s="1146"/>
      <c r="E37" s="1147"/>
      <c r="F37" s="36">
        <v>0.15</v>
      </c>
      <c r="G37" s="37">
        <v>0.83</v>
      </c>
      <c r="H37" s="37">
        <v>0.76</v>
      </c>
      <c r="I37" s="37">
        <v>1</v>
      </c>
      <c r="J37" s="38">
        <v>0.42</v>
      </c>
      <c r="K37" s="22"/>
      <c r="L37" s="22"/>
      <c r="M37" s="22"/>
      <c r="N37" s="22"/>
      <c r="O37" s="22"/>
      <c r="P37" s="22"/>
    </row>
    <row r="38" spans="1:16" ht="39" customHeight="1" x14ac:dyDescent="0.2">
      <c r="A38" s="22"/>
      <c r="B38" s="35"/>
      <c r="C38" s="1145" t="s">
        <v>541</v>
      </c>
      <c r="D38" s="1146"/>
      <c r="E38" s="1147"/>
      <c r="F38" s="36">
        <v>0</v>
      </c>
      <c r="G38" s="37">
        <v>0</v>
      </c>
      <c r="H38" s="37">
        <v>0.04</v>
      </c>
      <c r="I38" s="37">
        <v>0</v>
      </c>
      <c r="J38" s="38">
        <v>0.39</v>
      </c>
      <c r="K38" s="22"/>
      <c r="L38" s="22"/>
      <c r="M38" s="22"/>
      <c r="N38" s="22"/>
      <c r="O38" s="22"/>
      <c r="P38" s="22"/>
    </row>
    <row r="39" spans="1:16" ht="39" customHeight="1" x14ac:dyDescent="0.2">
      <c r="A39" s="22"/>
      <c r="B39" s="35"/>
      <c r="C39" s="1145" t="s">
        <v>542</v>
      </c>
      <c r="D39" s="1146"/>
      <c r="E39" s="1147"/>
      <c r="F39" s="36">
        <v>0</v>
      </c>
      <c r="G39" s="37">
        <v>0</v>
      </c>
      <c r="H39" s="37">
        <v>0</v>
      </c>
      <c r="I39" s="37">
        <v>0</v>
      </c>
      <c r="J39" s="38">
        <v>0.18</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0.14000000000000001</v>
      </c>
      <c r="K40" s="22"/>
      <c r="L40" s="22"/>
      <c r="M40" s="22"/>
      <c r="N40" s="22"/>
      <c r="O40" s="22"/>
      <c r="P40" s="22"/>
    </row>
    <row r="41" spans="1:16" ht="39" customHeight="1" x14ac:dyDescent="0.2">
      <c r="A41" s="22"/>
      <c r="B41" s="35"/>
      <c r="C41" s="1145" t="s">
        <v>544</v>
      </c>
      <c r="D41" s="1146"/>
      <c r="E41" s="1147"/>
      <c r="F41" s="36">
        <v>0.98</v>
      </c>
      <c r="G41" s="37">
        <v>1.47</v>
      </c>
      <c r="H41" s="37">
        <v>1.2</v>
      </c>
      <c r="I41" s="37">
        <v>0.72</v>
      </c>
      <c r="J41" s="38">
        <v>0.08</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1.53</v>
      </c>
      <c r="G43" s="42">
        <v>1.01</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dY/7jKEhxwmmC1HHdQG9ISqFAz1BFlZib4r6MymSLMQDuspkyg60EvkZfnc3JqPgI5butCreeIFzEuPUY4xpA==" saltValue="Z24IKfTl3w3UaG9H3GG0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948</v>
      </c>
      <c r="L45" s="60">
        <v>922</v>
      </c>
      <c r="M45" s="60">
        <v>950</v>
      </c>
      <c r="N45" s="60">
        <v>942</v>
      </c>
      <c r="O45" s="61">
        <v>892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204</v>
      </c>
      <c r="L48" s="64">
        <v>192</v>
      </c>
      <c r="M48" s="64">
        <v>183</v>
      </c>
      <c r="N48" s="64">
        <v>166</v>
      </c>
      <c r="O48" s="65">
        <v>170</v>
      </c>
      <c r="P48" s="48"/>
      <c r="Q48" s="48"/>
      <c r="R48" s="48"/>
      <c r="S48" s="48"/>
      <c r="T48" s="48"/>
      <c r="U48" s="48"/>
    </row>
    <row r="49" spans="1:21" ht="30.75" customHeight="1" x14ac:dyDescent="0.2">
      <c r="A49" s="48"/>
      <c r="B49" s="1178"/>
      <c r="C49" s="1179"/>
      <c r="D49" s="62"/>
      <c r="E49" s="1155" t="s">
        <v>14</v>
      </c>
      <c r="F49" s="1155"/>
      <c r="G49" s="1155"/>
      <c r="H49" s="1155"/>
      <c r="I49" s="1155"/>
      <c r="J49" s="1156"/>
      <c r="K49" s="63">
        <v>1</v>
      </c>
      <c r="L49" s="64">
        <v>1</v>
      </c>
      <c r="M49" s="64">
        <v>13</v>
      </c>
      <c r="N49" s="64">
        <v>22</v>
      </c>
      <c r="O49" s="65">
        <v>22</v>
      </c>
      <c r="P49" s="48"/>
      <c r="Q49" s="48"/>
      <c r="R49" s="48"/>
      <c r="S49" s="48"/>
      <c r="T49" s="48"/>
      <c r="U49" s="48"/>
    </row>
    <row r="50" spans="1:21" ht="30.75" customHeight="1" x14ac:dyDescent="0.2">
      <c r="A50" s="48"/>
      <c r="B50" s="1178"/>
      <c r="C50" s="1179"/>
      <c r="D50" s="62"/>
      <c r="E50" s="1155" t="s">
        <v>15</v>
      </c>
      <c r="F50" s="1155"/>
      <c r="G50" s="1155"/>
      <c r="H50" s="1155"/>
      <c r="I50" s="1155"/>
      <c r="J50" s="1156"/>
      <c r="K50" s="63">
        <v>6</v>
      </c>
      <c r="L50" s="64">
        <v>5</v>
      </c>
      <c r="M50" s="64">
        <v>2</v>
      </c>
      <c r="N50" s="64" t="s">
        <v>491</v>
      </c>
      <c r="O50" s="65" t="s">
        <v>491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925</v>
      </c>
      <c r="L52" s="64">
        <v>891</v>
      </c>
      <c r="M52" s="64">
        <v>862</v>
      </c>
      <c r="N52" s="64">
        <v>805</v>
      </c>
      <c r="O52" s="65">
        <v>755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234</v>
      </c>
      <c r="L53" s="69">
        <v>229</v>
      </c>
      <c r="M53" s="69">
        <v>286</v>
      </c>
      <c r="N53" s="69">
        <v>325</v>
      </c>
      <c r="O53" s="70">
        <v>329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491</v>
      </c>
      <c r="L58" s="84" t="s">
        <v>491</v>
      </c>
      <c r="M58" s="84" t="s">
        <v>491</v>
      </c>
      <c r="N58" s="84" t="s">
        <v>491</v>
      </c>
      <c r="O58" s="85" t="s">
        <v>491</v>
      </c>
    </row>
    <row r="59" spans="1:21" ht="31.5" customHeight="1" x14ac:dyDescent="0.2">
      <c r="B59" s="1163"/>
      <c r="C59" s="1164"/>
      <c r="D59" s="1170" t="s">
        <v>26</v>
      </c>
      <c r="E59" s="1171"/>
      <c r="F59" s="1171"/>
      <c r="G59" s="1171"/>
      <c r="H59" s="1171"/>
      <c r="I59" s="1171"/>
      <c r="J59" s="1172"/>
      <c r="K59" s="86" t="s">
        <v>491</v>
      </c>
      <c r="L59" s="87" t="s">
        <v>491</v>
      </c>
      <c r="M59" s="87" t="s">
        <v>491</v>
      </c>
      <c r="N59" s="87" t="s">
        <v>491</v>
      </c>
      <c r="O59" s="88" t="s">
        <v>491</v>
      </c>
    </row>
    <row r="60" spans="1:21" ht="31.5" customHeight="1" thickBot="1" x14ac:dyDescent="0.25">
      <c r="B60" s="1165"/>
      <c r="C60" s="1166"/>
      <c r="D60" s="1173" t="s">
        <v>27</v>
      </c>
      <c r="E60" s="1174"/>
      <c r="F60" s="1174"/>
      <c r="G60" s="1174"/>
      <c r="H60" s="1174"/>
      <c r="I60" s="1174"/>
      <c r="J60" s="1175"/>
      <c r="K60" s="89" t="s">
        <v>491</v>
      </c>
      <c r="L60" s="90" t="s">
        <v>491</v>
      </c>
      <c r="M60" s="90" t="s">
        <v>491</v>
      </c>
      <c r="N60" s="90" t="s">
        <v>491</v>
      </c>
      <c r="O60" s="91" t="s">
        <v>491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zRhk30hPv09mLViNtU0GYtntyp8e2H9rNJPbtwCtFOC1e8tAonRNYcwM+HivWENWW4RBVHCpBS+greTwUxtQ==" saltValue="XHVA8tflyVJntvkwfEau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96" t="s">
        <v>30</v>
      </c>
      <c r="C41" s="1197"/>
      <c r="D41" s="105"/>
      <c r="E41" s="1198" t="s">
        <v>31</v>
      </c>
      <c r="F41" s="1198"/>
      <c r="G41" s="1198"/>
      <c r="H41" s="1199"/>
      <c r="I41" s="355">
        <v>9506</v>
      </c>
      <c r="J41" s="356">
        <v>9005</v>
      </c>
      <c r="K41" s="356">
        <v>8660</v>
      </c>
      <c r="L41" s="356">
        <v>7959</v>
      </c>
      <c r="M41" s="357">
        <v>7575</v>
      </c>
    </row>
    <row r="42" spans="2:13" ht="27.75" customHeight="1" x14ac:dyDescent="0.2">
      <c r="B42" s="1186"/>
      <c r="C42" s="1187"/>
      <c r="D42" s="106"/>
      <c r="E42" s="1190" t="s">
        <v>32</v>
      </c>
      <c r="F42" s="1190"/>
      <c r="G42" s="1190"/>
      <c r="H42" s="1191"/>
      <c r="I42" s="358">
        <v>72</v>
      </c>
      <c r="J42" s="359">
        <v>136</v>
      </c>
      <c r="K42" s="359">
        <v>103</v>
      </c>
      <c r="L42" s="359">
        <v>73</v>
      </c>
      <c r="M42" s="360">
        <v>69</v>
      </c>
    </row>
    <row r="43" spans="2:13" ht="27.75" customHeight="1" x14ac:dyDescent="0.2">
      <c r="B43" s="1186"/>
      <c r="C43" s="1187"/>
      <c r="D43" s="106"/>
      <c r="E43" s="1190" t="s">
        <v>33</v>
      </c>
      <c r="F43" s="1190"/>
      <c r="G43" s="1190"/>
      <c r="H43" s="1191"/>
      <c r="I43" s="358">
        <v>2362</v>
      </c>
      <c r="J43" s="359">
        <v>2232</v>
      </c>
      <c r="K43" s="359">
        <v>2096</v>
      </c>
      <c r="L43" s="359">
        <v>2090</v>
      </c>
      <c r="M43" s="360">
        <v>1733</v>
      </c>
    </row>
    <row r="44" spans="2:13" ht="27.75" customHeight="1" x14ac:dyDescent="0.2">
      <c r="B44" s="1186"/>
      <c r="C44" s="1187"/>
      <c r="D44" s="106"/>
      <c r="E44" s="1190" t="s">
        <v>34</v>
      </c>
      <c r="F44" s="1190"/>
      <c r="G44" s="1190"/>
      <c r="H44" s="1191"/>
      <c r="I44" s="358">
        <v>90</v>
      </c>
      <c r="J44" s="359">
        <v>207</v>
      </c>
      <c r="K44" s="359">
        <v>191</v>
      </c>
      <c r="L44" s="359">
        <v>165</v>
      </c>
      <c r="M44" s="360">
        <v>161</v>
      </c>
    </row>
    <row r="45" spans="2:13" ht="27.75" customHeight="1" x14ac:dyDescent="0.2">
      <c r="B45" s="1186"/>
      <c r="C45" s="1187"/>
      <c r="D45" s="106"/>
      <c r="E45" s="1190" t="s">
        <v>35</v>
      </c>
      <c r="F45" s="1190"/>
      <c r="G45" s="1190"/>
      <c r="H45" s="1191"/>
      <c r="I45" s="358">
        <v>952</v>
      </c>
      <c r="J45" s="359">
        <v>936</v>
      </c>
      <c r="K45" s="359">
        <v>841</v>
      </c>
      <c r="L45" s="359">
        <v>848</v>
      </c>
      <c r="M45" s="360">
        <v>783</v>
      </c>
    </row>
    <row r="46" spans="2:13" ht="27.75" customHeight="1" x14ac:dyDescent="0.2">
      <c r="B46" s="1186"/>
      <c r="C46" s="1187"/>
      <c r="D46" s="107"/>
      <c r="E46" s="1190" t="s">
        <v>36</v>
      </c>
      <c r="F46" s="1190"/>
      <c r="G46" s="1190"/>
      <c r="H46" s="1191"/>
      <c r="I46" s="358" t="s">
        <v>491</v>
      </c>
      <c r="J46" s="359" t="s">
        <v>491</v>
      </c>
      <c r="K46" s="359" t="s">
        <v>491</v>
      </c>
      <c r="L46" s="359" t="s">
        <v>491</v>
      </c>
      <c r="M46" s="360" t="s">
        <v>491</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10085</v>
      </c>
      <c r="J50" s="359">
        <v>10594</v>
      </c>
      <c r="K50" s="359">
        <v>11562</v>
      </c>
      <c r="L50" s="359">
        <v>12449</v>
      </c>
      <c r="M50" s="360">
        <v>11873</v>
      </c>
    </row>
    <row r="51" spans="2:13" ht="27.75" customHeight="1" x14ac:dyDescent="0.2">
      <c r="B51" s="1186"/>
      <c r="C51" s="1187"/>
      <c r="D51" s="106"/>
      <c r="E51" s="1190" t="s">
        <v>42</v>
      </c>
      <c r="F51" s="1190"/>
      <c r="G51" s="1190"/>
      <c r="H51" s="1191"/>
      <c r="I51" s="358">
        <v>155</v>
      </c>
      <c r="J51" s="359">
        <v>138</v>
      </c>
      <c r="K51" s="359">
        <v>121</v>
      </c>
      <c r="L51" s="359">
        <v>103</v>
      </c>
      <c r="M51" s="360">
        <v>89</v>
      </c>
    </row>
    <row r="52" spans="2:13" ht="27.75" customHeight="1" x14ac:dyDescent="0.2">
      <c r="B52" s="1188"/>
      <c r="C52" s="1189"/>
      <c r="D52" s="106"/>
      <c r="E52" s="1190" t="s">
        <v>43</v>
      </c>
      <c r="F52" s="1190"/>
      <c r="G52" s="1190"/>
      <c r="H52" s="1191"/>
      <c r="I52" s="358">
        <v>8364</v>
      </c>
      <c r="J52" s="359">
        <v>7883</v>
      </c>
      <c r="K52" s="359">
        <v>7440</v>
      </c>
      <c r="L52" s="359">
        <v>6812</v>
      </c>
      <c r="M52" s="360">
        <v>6434</v>
      </c>
    </row>
    <row r="53" spans="2:13" ht="27.75" customHeight="1" thickBot="1" x14ac:dyDescent="0.25">
      <c r="B53" s="1192" t="s">
        <v>19</v>
      </c>
      <c r="C53" s="1193"/>
      <c r="D53" s="110"/>
      <c r="E53" s="1194" t="s">
        <v>44</v>
      </c>
      <c r="F53" s="1194"/>
      <c r="G53" s="1194"/>
      <c r="H53" s="1195"/>
      <c r="I53" s="361">
        <v>-5622</v>
      </c>
      <c r="J53" s="362">
        <v>-6099</v>
      </c>
      <c r="K53" s="362">
        <v>-7232</v>
      </c>
      <c r="L53" s="362">
        <v>-8229</v>
      </c>
      <c r="M53" s="363">
        <v>-8075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mmwAZxGNyAuQRjhAW2ikcuvSxtyTUflqCJg7EtDIY3+L0qORTLlABmiliVRv/zg3WcO1m9fqbfB0425Ye0PVVQ==" saltValue="yAsAGLeN96gz6brNM55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1" t="s">
        <v>46</v>
      </c>
      <c r="D55" s="1211"/>
      <c r="E55" s="1212"/>
      <c r="F55" s="122">
        <v>5307</v>
      </c>
      <c r="G55" s="122">
        <v>6107</v>
      </c>
      <c r="H55" s="123">
        <v>5870</v>
      </c>
    </row>
    <row r="56" spans="2:8" ht="52.5" customHeight="1" x14ac:dyDescent="0.2">
      <c r="B56" s="124"/>
      <c r="C56" s="1213" t="s">
        <v>47</v>
      </c>
      <c r="D56" s="1213"/>
      <c r="E56" s="1214"/>
      <c r="F56" s="125">
        <v>941</v>
      </c>
      <c r="G56" s="125">
        <v>941</v>
      </c>
      <c r="H56" s="126">
        <v>592</v>
      </c>
    </row>
    <row r="57" spans="2:8" ht="53.25" customHeight="1" x14ac:dyDescent="0.2">
      <c r="B57" s="124"/>
      <c r="C57" s="1215" t="s">
        <v>48</v>
      </c>
      <c r="D57" s="1215"/>
      <c r="E57" s="1216"/>
      <c r="F57" s="127">
        <v>7612</v>
      </c>
      <c r="G57" s="127">
        <v>7537</v>
      </c>
      <c r="H57" s="128">
        <v>7528</v>
      </c>
    </row>
    <row r="58" spans="2:8" ht="45.75" customHeight="1" x14ac:dyDescent="0.2">
      <c r="B58" s="129"/>
      <c r="C58" s="1203" t="s">
        <v>571</v>
      </c>
      <c r="D58" s="1204"/>
      <c r="E58" s="1205"/>
      <c r="F58" s="130">
        <v>2472</v>
      </c>
      <c r="G58" s="130">
        <v>2461</v>
      </c>
      <c r="H58" s="131">
        <v>2450</v>
      </c>
    </row>
    <row r="59" spans="2:8" ht="45.75" customHeight="1" x14ac:dyDescent="0.2">
      <c r="B59" s="129"/>
      <c r="C59" s="1203" t="s">
        <v>573</v>
      </c>
      <c r="D59" s="1204"/>
      <c r="E59" s="1205"/>
      <c r="F59" s="130">
        <v>396</v>
      </c>
      <c r="G59" s="130">
        <v>722</v>
      </c>
      <c r="H59" s="131">
        <v>1066</v>
      </c>
    </row>
    <row r="60" spans="2:8" ht="45.75" customHeight="1" x14ac:dyDescent="0.2">
      <c r="B60" s="129"/>
      <c r="C60" s="1203" t="s">
        <v>572</v>
      </c>
      <c r="D60" s="1204"/>
      <c r="E60" s="1205"/>
      <c r="F60" s="130">
        <v>1008</v>
      </c>
      <c r="G60" s="130">
        <v>1008</v>
      </c>
      <c r="H60" s="131">
        <v>1009</v>
      </c>
    </row>
    <row r="61" spans="2:8" ht="45.75" customHeight="1" x14ac:dyDescent="0.2">
      <c r="B61" s="129"/>
      <c r="C61" s="1203" t="s">
        <v>574</v>
      </c>
      <c r="D61" s="1204"/>
      <c r="E61" s="1205"/>
      <c r="F61" s="130">
        <v>581</v>
      </c>
      <c r="G61" s="130">
        <v>570</v>
      </c>
      <c r="H61" s="131">
        <v>558</v>
      </c>
    </row>
    <row r="62" spans="2:8" ht="45.75" customHeight="1" thickBot="1" x14ac:dyDescent="0.25">
      <c r="B62" s="132"/>
      <c r="C62" s="1206" t="s">
        <v>576</v>
      </c>
      <c r="D62" s="1207"/>
      <c r="E62" s="1208"/>
      <c r="F62" s="133">
        <v>101</v>
      </c>
      <c r="G62" s="133">
        <v>257</v>
      </c>
      <c r="H62" s="134">
        <v>470</v>
      </c>
    </row>
    <row r="63" spans="2:8" ht="52.5" customHeight="1" thickBot="1" x14ac:dyDescent="0.25">
      <c r="B63" s="135"/>
      <c r="C63" s="1209" t="s">
        <v>49</v>
      </c>
      <c r="D63" s="1209"/>
      <c r="E63" s="1210"/>
      <c r="F63" s="136">
        <v>13860</v>
      </c>
      <c r="G63" s="136">
        <v>14586</v>
      </c>
      <c r="H63" s="137">
        <v>13990</v>
      </c>
    </row>
    <row r="64" spans="2:8" ht="13" x14ac:dyDescent="0.2"/>
  </sheetData>
  <sheetProtection algorithmName="SHA-512" hashValue="8HvIyAyynN6Gg0EsJchUDMyzrqYHcoVwki5BTKArTeo85xoTht+q78fZOhCSCbKI/F4AjIen8oke9Fgbx9Y/PQ==" saltValue="9D13Lbx8QZOiw/ig3diO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142602</v>
      </c>
      <c r="E3" s="156"/>
      <c r="F3" s="157">
        <v>190274</v>
      </c>
      <c r="G3" s="158"/>
      <c r="H3" s="159"/>
    </row>
    <row r="4" spans="1:8" x14ac:dyDescent="0.2">
      <c r="A4" s="160"/>
      <c r="B4" s="161"/>
      <c r="C4" s="162"/>
      <c r="D4" s="163">
        <v>91830</v>
      </c>
      <c r="E4" s="164"/>
      <c r="F4" s="165">
        <v>88584</v>
      </c>
      <c r="G4" s="166"/>
      <c r="H4" s="167"/>
    </row>
    <row r="5" spans="1:8" x14ac:dyDescent="0.2">
      <c r="A5" s="148" t="s">
        <v>524</v>
      </c>
      <c r="B5" s="153"/>
      <c r="C5" s="154"/>
      <c r="D5" s="155">
        <v>229864</v>
      </c>
      <c r="E5" s="156"/>
      <c r="F5" s="157">
        <v>200194</v>
      </c>
      <c r="G5" s="158"/>
      <c r="H5" s="159"/>
    </row>
    <row r="6" spans="1:8" x14ac:dyDescent="0.2">
      <c r="A6" s="160"/>
      <c r="B6" s="161"/>
      <c r="C6" s="162"/>
      <c r="D6" s="163">
        <v>169471</v>
      </c>
      <c r="E6" s="164"/>
      <c r="F6" s="165">
        <v>106422</v>
      </c>
      <c r="G6" s="166"/>
      <c r="H6" s="167"/>
    </row>
    <row r="7" spans="1:8" x14ac:dyDescent="0.2">
      <c r="A7" s="148" t="s">
        <v>525</v>
      </c>
      <c r="B7" s="153"/>
      <c r="C7" s="154"/>
      <c r="D7" s="155">
        <v>147165</v>
      </c>
      <c r="E7" s="156"/>
      <c r="F7" s="157">
        <v>196914</v>
      </c>
      <c r="G7" s="158"/>
      <c r="H7" s="159"/>
    </row>
    <row r="8" spans="1:8" x14ac:dyDescent="0.2">
      <c r="A8" s="160"/>
      <c r="B8" s="161"/>
      <c r="C8" s="162"/>
      <c r="D8" s="163">
        <v>115590</v>
      </c>
      <c r="E8" s="164"/>
      <c r="F8" s="165">
        <v>98966</v>
      </c>
      <c r="G8" s="166"/>
      <c r="H8" s="167"/>
    </row>
    <row r="9" spans="1:8" x14ac:dyDescent="0.2">
      <c r="A9" s="148" t="s">
        <v>526</v>
      </c>
      <c r="B9" s="153"/>
      <c r="C9" s="154"/>
      <c r="D9" s="155">
        <v>234095</v>
      </c>
      <c r="E9" s="156"/>
      <c r="F9" s="157">
        <v>204757</v>
      </c>
      <c r="G9" s="158"/>
      <c r="H9" s="159"/>
    </row>
    <row r="10" spans="1:8" x14ac:dyDescent="0.2">
      <c r="A10" s="160"/>
      <c r="B10" s="161"/>
      <c r="C10" s="162"/>
      <c r="D10" s="163">
        <v>189228</v>
      </c>
      <c r="E10" s="164"/>
      <c r="F10" s="165">
        <v>106071</v>
      </c>
      <c r="G10" s="166"/>
      <c r="H10" s="167"/>
    </row>
    <row r="11" spans="1:8" x14ac:dyDescent="0.2">
      <c r="A11" s="148" t="s">
        <v>527</v>
      </c>
      <c r="B11" s="153"/>
      <c r="C11" s="154"/>
      <c r="D11" s="155">
        <v>350811</v>
      </c>
      <c r="E11" s="156"/>
      <c r="F11" s="157">
        <v>194971</v>
      </c>
      <c r="G11" s="158"/>
      <c r="H11" s="159"/>
    </row>
    <row r="12" spans="1:8" x14ac:dyDescent="0.2">
      <c r="A12" s="160"/>
      <c r="B12" s="161"/>
      <c r="C12" s="168"/>
      <c r="D12" s="163">
        <v>259895</v>
      </c>
      <c r="E12" s="164"/>
      <c r="F12" s="165">
        <v>105966</v>
      </c>
      <c r="G12" s="166"/>
      <c r="H12" s="167"/>
    </row>
    <row r="13" spans="1:8" x14ac:dyDescent="0.2">
      <c r="A13" s="148"/>
      <c r="B13" s="153"/>
      <c r="C13" s="169"/>
      <c r="D13" s="170">
        <v>220907</v>
      </c>
      <c r="E13" s="171"/>
      <c r="F13" s="172">
        <v>197422</v>
      </c>
      <c r="G13" s="173"/>
      <c r="H13" s="159"/>
    </row>
    <row r="14" spans="1:8" x14ac:dyDescent="0.2">
      <c r="A14" s="160"/>
      <c r="B14" s="161"/>
      <c r="C14" s="162"/>
      <c r="D14" s="163">
        <v>165203</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9.4700000000000006</v>
      </c>
      <c r="C19" s="174">
        <f>ROUND(VALUE(SUBSTITUTE(実質収支比率等に係る経年分析!G$48,"▲","-")),2)</f>
        <v>13.83</v>
      </c>
      <c r="D19" s="174">
        <f>ROUND(VALUE(SUBSTITUTE(実質収支比率等に係る経年分析!H$48,"▲","-")),2)</f>
        <v>21.6</v>
      </c>
      <c r="E19" s="174">
        <f>ROUND(VALUE(SUBSTITUTE(実質収支比率等に係る経年分析!I$48,"▲","-")),2)</f>
        <v>4.68</v>
      </c>
      <c r="F19" s="174">
        <f>ROUND(VALUE(SUBSTITUTE(実質収支比率等に係る経年分析!J$48,"▲","-")),2)</f>
        <v>5.45</v>
      </c>
    </row>
    <row r="20" spans="1:11" x14ac:dyDescent="0.2">
      <c r="A20" s="174" t="s">
        <v>53</v>
      </c>
      <c r="B20" s="174">
        <f>ROUND(VALUE(SUBSTITUTE(実質収支比率等に係る経年分析!F$47,"▲","-")),2)</f>
        <v>75.19</v>
      </c>
      <c r="C20" s="174">
        <f>ROUND(VALUE(SUBSTITUTE(実質収支比率等に係る経年分析!G$47,"▲","-")),2)</f>
        <v>82.27</v>
      </c>
      <c r="D20" s="174">
        <f>ROUND(VALUE(SUBSTITUTE(実質収支比率等に係る経年分析!H$47,"▲","-")),2)</f>
        <v>94.92</v>
      </c>
      <c r="E20" s="174">
        <f>ROUND(VALUE(SUBSTITUTE(実質収支比率等に係る経年分析!I$47,"▲","-")),2)</f>
        <v>108.72</v>
      </c>
      <c r="F20" s="174">
        <f>ROUND(VALUE(SUBSTITUTE(実質収支比率等に係る経年分析!J$47,"▲","-")),2)</f>
        <v>106.46</v>
      </c>
    </row>
    <row r="21" spans="1:11" x14ac:dyDescent="0.2">
      <c r="A21" s="174" t="s">
        <v>54</v>
      </c>
      <c r="B21" s="174">
        <f>IF(ISNUMBER(VALUE(SUBSTITUTE(実質収支比率等に係る経年分析!F$49,"▲","-"))),ROUND(VALUE(SUBSTITUTE(実質収支比率等に係る経年分析!F$49,"▲","-")),2),NA())</f>
        <v>2.5</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23.95</v>
      </c>
      <c r="E21" s="174">
        <f>IF(ISNUMBER(VALUE(SUBSTITUTE(実質収支比率等に係る経年分析!I$49,"▲","-"))),ROUND(VALUE(SUBSTITUTE(実質収支比率等に係る経年分析!I$49,"▲","-")),2),NA())</f>
        <v>-2.57</v>
      </c>
      <c r="F21" s="174">
        <f>IF(ISNUMBER(VALUE(SUBSTITUTE(実質収支比率等に係る経年分析!J$49,"▲","-"))),ROUND(VALUE(SUBSTITUTE(実質収支比率等に係る経年分析!J$49,"▲","-")),2),NA())</f>
        <v>-3.63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0.98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1.47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2">
      <c r="A30" s="175" t="str">
        <f>IF(連結実質赤字比率に係る赤字・黒字の構成分析!C$40="",NA(),連結実質赤字比率に係る赤字・黒字の構成分析!C$40)</f>
        <v>特定地域生活排水処理事業特別会計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小規模下水道事業特別会計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2">
      <c r="A33" s="175" t="str">
        <f>IF(連結実質赤字比率に係る赤字・黒字の構成分析!C$37="",NA(),連結実質赤字比率に係る赤字・黒字の構成分析!C$37)</f>
        <v>介護保険（保険）特別会計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2">
      <c r="A34" s="175" t="str">
        <f>IF(連結実質赤字比率に係る赤字・黒字の構成分析!C$36="",NA(),連結実質赤字比率に係る赤字・黒字の構成分析!C$36)</f>
        <v>風力発電事業特別会計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925</v>
      </c>
      <c r="E42" s="176"/>
      <c r="F42" s="176"/>
      <c r="G42" s="176">
        <f>'実質公債費比率（分子）の構造'!L$52</f>
        <v>891</v>
      </c>
      <c r="H42" s="176"/>
      <c r="I42" s="176"/>
      <c r="J42" s="176">
        <f>'実質公債費比率（分子）の構造'!M$52</f>
        <v>862</v>
      </c>
      <c r="K42" s="176"/>
      <c r="L42" s="176"/>
      <c r="M42" s="176">
        <f>'実質公債費比率（分子）の構造'!N$52</f>
        <v>805</v>
      </c>
      <c r="N42" s="176"/>
      <c r="O42" s="176"/>
      <c r="P42" s="176">
        <f>'実質公債費比率（分子）の構造'!O$52</f>
        <v>755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v>
      </c>
      <c r="C44" s="176"/>
      <c r="D44" s="176"/>
      <c r="E44" s="176">
        <f>'実質公債費比率（分子）の構造'!L$50</f>
        <v>5</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1</v>
      </c>
      <c r="C45" s="176"/>
      <c r="D45" s="176"/>
      <c r="E45" s="176">
        <f>'実質公債費比率（分子）の構造'!L$49</f>
        <v>1</v>
      </c>
      <c r="F45" s="176"/>
      <c r="G45" s="176"/>
      <c r="H45" s="176">
        <f>'実質公債費比率（分子）の構造'!M$49</f>
        <v>13</v>
      </c>
      <c r="I45" s="176"/>
      <c r="J45" s="176"/>
      <c r="K45" s="176">
        <f>'実質公債費比率（分子）の構造'!N$49</f>
        <v>22</v>
      </c>
      <c r="L45" s="176"/>
      <c r="M45" s="176"/>
      <c r="N45" s="176">
        <f>'実質公債費比率（分子）の構造'!O$49</f>
        <v>22</v>
      </c>
      <c r="O45" s="176"/>
      <c r="P45" s="176"/>
    </row>
    <row r="46" spans="1:16" x14ac:dyDescent="0.2">
      <c r="A46" s="176" t="s">
        <v>64</v>
      </c>
      <c r="B46" s="176">
        <f>'実質公債費比率（分子）の構造'!K$48</f>
        <v>204</v>
      </c>
      <c r="C46" s="176"/>
      <c r="D46" s="176"/>
      <c r="E46" s="176">
        <f>'実質公債費比率（分子）の構造'!L$48</f>
        <v>192</v>
      </c>
      <c r="F46" s="176"/>
      <c r="G46" s="176"/>
      <c r="H46" s="176">
        <f>'実質公債費比率（分子）の構造'!M$48</f>
        <v>183</v>
      </c>
      <c r="I46" s="176"/>
      <c r="J46" s="176"/>
      <c r="K46" s="176">
        <f>'実質公債費比率（分子）の構造'!N$48</f>
        <v>166</v>
      </c>
      <c r="L46" s="176"/>
      <c r="M46" s="176"/>
      <c r="N46" s="176">
        <f>'実質公債費比率（分子）の構造'!O$48</f>
        <v>170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948</v>
      </c>
      <c r="C49" s="176"/>
      <c r="D49" s="176"/>
      <c r="E49" s="176">
        <f>'実質公債費比率（分子）の構造'!L$45</f>
        <v>922</v>
      </c>
      <c r="F49" s="176"/>
      <c r="G49" s="176"/>
      <c r="H49" s="176">
        <f>'実質公債費比率（分子）の構造'!M$45</f>
        <v>950</v>
      </c>
      <c r="I49" s="176"/>
      <c r="J49" s="176"/>
      <c r="K49" s="176">
        <f>'実質公債費比率（分子）の構造'!N$45</f>
        <v>942</v>
      </c>
      <c r="L49" s="176"/>
      <c r="M49" s="176"/>
      <c r="N49" s="176">
        <f>'実質公債費比率（分子）の構造'!O$45</f>
        <v>892</v>
      </c>
      <c r="O49" s="176"/>
      <c r="P49" s="176"/>
    </row>
    <row r="50" spans="1:16" x14ac:dyDescent="0.2">
      <c r="A50" s="176" t="s">
        <v>67</v>
      </c>
      <c r="B50" s="176" t="e">
        <f>NA()</f>
        <v>#N/A</v>
      </c>
      <c r="C50" s="176">
        <f>IF(ISNUMBER('実質公債費比率（分子）の構造'!K$53),'実質公債費比率（分子）の構造'!K$53,NA())</f>
        <v>234</v>
      </c>
      <c r="D50" s="176" t="e">
        <f>NA()</f>
        <v>#N/A</v>
      </c>
      <c r="E50" s="176" t="e">
        <f>NA()</f>
        <v>#N/A</v>
      </c>
      <c r="F50" s="176">
        <f>IF(ISNUMBER('実質公債費比率（分子）の構造'!L$53),'実質公債費比率（分子）の構造'!L$53,NA())</f>
        <v>229</v>
      </c>
      <c r="G50" s="176" t="e">
        <f>NA()</f>
        <v>#N/A</v>
      </c>
      <c r="H50" s="176" t="e">
        <f>NA()</f>
        <v>#N/A</v>
      </c>
      <c r="I50" s="176">
        <f>IF(ISNUMBER('実質公債費比率（分子）の構造'!M$53),'実質公債費比率（分子）の構造'!M$53,NA())</f>
        <v>286</v>
      </c>
      <c r="J50" s="176" t="e">
        <f>NA()</f>
        <v>#N/A</v>
      </c>
      <c r="K50" s="176" t="e">
        <f>NA()</f>
        <v>#N/A</v>
      </c>
      <c r="L50" s="176">
        <f>IF(ISNUMBER('実質公債費比率（分子）の構造'!N$53),'実質公債費比率（分子）の構造'!N$53,NA())</f>
        <v>325</v>
      </c>
      <c r="M50" s="176" t="e">
        <f>NA()</f>
        <v>#N/A</v>
      </c>
      <c r="N50" s="176" t="e">
        <f>NA()</f>
        <v>#N/A</v>
      </c>
      <c r="O50" s="176">
        <f>IF(ISNUMBER('実質公債費比率（分子）の構造'!O$53),'実質公債費比率（分子）の構造'!O$53,NA())</f>
        <v>329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8364</v>
      </c>
      <c r="E56" s="175"/>
      <c r="F56" s="175"/>
      <c r="G56" s="175">
        <f>'将来負担比率（分子）の構造'!J$52</f>
        <v>7883</v>
      </c>
      <c r="H56" s="175"/>
      <c r="I56" s="175"/>
      <c r="J56" s="175">
        <f>'将来負担比率（分子）の構造'!K$52</f>
        <v>7440</v>
      </c>
      <c r="K56" s="175"/>
      <c r="L56" s="175"/>
      <c r="M56" s="175">
        <f>'将来負担比率（分子）の構造'!L$52</f>
        <v>6812</v>
      </c>
      <c r="N56" s="175"/>
      <c r="O56" s="175"/>
      <c r="P56" s="175">
        <f>'将来負担比率（分子）の構造'!M$52</f>
        <v>6434</v>
      </c>
    </row>
    <row r="57" spans="1:16" x14ac:dyDescent="0.2">
      <c r="A57" s="175" t="s">
        <v>42</v>
      </c>
      <c r="B57" s="175"/>
      <c r="C57" s="175"/>
      <c r="D57" s="175">
        <f>'将来負担比率（分子）の構造'!I$51</f>
        <v>155</v>
      </c>
      <c r="E57" s="175"/>
      <c r="F57" s="175"/>
      <c r="G57" s="175">
        <f>'将来負担比率（分子）の構造'!J$51</f>
        <v>138</v>
      </c>
      <c r="H57" s="175"/>
      <c r="I57" s="175"/>
      <c r="J57" s="175">
        <f>'将来負担比率（分子）の構造'!K$51</f>
        <v>121</v>
      </c>
      <c r="K57" s="175"/>
      <c r="L57" s="175"/>
      <c r="M57" s="175">
        <f>'将来負担比率（分子）の構造'!L$51</f>
        <v>103</v>
      </c>
      <c r="N57" s="175"/>
      <c r="O57" s="175"/>
      <c r="P57" s="175">
        <f>'将来負担比率（分子）の構造'!M$51</f>
        <v>89</v>
      </c>
    </row>
    <row r="58" spans="1:16" x14ac:dyDescent="0.2">
      <c r="A58" s="175" t="s">
        <v>41</v>
      </c>
      <c r="B58" s="175"/>
      <c r="C58" s="175"/>
      <c r="D58" s="175">
        <f>'将来負担比率（分子）の構造'!I$50</f>
        <v>10085</v>
      </c>
      <c r="E58" s="175"/>
      <c r="F58" s="175"/>
      <c r="G58" s="175">
        <f>'将来負担比率（分子）の構造'!J$50</f>
        <v>10594</v>
      </c>
      <c r="H58" s="175"/>
      <c r="I58" s="175"/>
      <c r="J58" s="175">
        <f>'将来負担比率（分子）の構造'!K$50</f>
        <v>11562</v>
      </c>
      <c r="K58" s="175"/>
      <c r="L58" s="175"/>
      <c r="M58" s="175">
        <f>'将来負担比率（分子）の構造'!L$50</f>
        <v>12449</v>
      </c>
      <c r="N58" s="175"/>
      <c r="O58" s="175"/>
      <c r="P58" s="175">
        <f>'将来負担比率（分子）の構造'!M$50</f>
        <v>11873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952</v>
      </c>
      <c r="C62" s="175"/>
      <c r="D62" s="175"/>
      <c r="E62" s="175">
        <f>'将来負担比率（分子）の構造'!J$45</f>
        <v>936</v>
      </c>
      <c r="F62" s="175"/>
      <c r="G62" s="175"/>
      <c r="H62" s="175">
        <f>'将来負担比率（分子）の構造'!K$45</f>
        <v>841</v>
      </c>
      <c r="I62" s="175"/>
      <c r="J62" s="175"/>
      <c r="K62" s="175">
        <f>'将来負担比率（分子）の構造'!L$45</f>
        <v>848</v>
      </c>
      <c r="L62" s="175"/>
      <c r="M62" s="175"/>
      <c r="N62" s="175">
        <f>'将来負担比率（分子）の構造'!M$45</f>
        <v>783</v>
      </c>
      <c r="O62" s="175"/>
      <c r="P62" s="175"/>
    </row>
    <row r="63" spans="1:16" x14ac:dyDescent="0.2">
      <c r="A63" s="175" t="s">
        <v>34</v>
      </c>
      <c r="B63" s="175">
        <f>'将来負担比率（分子）の構造'!I$44</f>
        <v>90</v>
      </c>
      <c r="C63" s="175"/>
      <c r="D63" s="175"/>
      <c r="E63" s="175">
        <f>'将来負担比率（分子）の構造'!J$44</f>
        <v>207</v>
      </c>
      <c r="F63" s="175"/>
      <c r="G63" s="175"/>
      <c r="H63" s="175">
        <f>'将来負担比率（分子）の構造'!K$44</f>
        <v>191</v>
      </c>
      <c r="I63" s="175"/>
      <c r="J63" s="175"/>
      <c r="K63" s="175">
        <f>'将来負担比率（分子）の構造'!L$44</f>
        <v>165</v>
      </c>
      <c r="L63" s="175"/>
      <c r="M63" s="175"/>
      <c r="N63" s="175">
        <f>'将来負担比率（分子）の構造'!M$44</f>
        <v>161</v>
      </c>
      <c r="O63" s="175"/>
      <c r="P63" s="175"/>
    </row>
    <row r="64" spans="1:16" x14ac:dyDescent="0.2">
      <c r="A64" s="175" t="s">
        <v>33</v>
      </c>
      <c r="B64" s="175">
        <f>'将来負担比率（分子）の構造'!I$43</f>
        <v>2362</v>
      </c>
      <c r="C64" s="175"/>
      <c r="D64" s="175"/>
      <c r="E64" s="175">
        <f>'将来負担比率（分子）の構造'!J$43</f>
        <v>2232</v>
      </c>
      <c r="F64" s="175"/>
      <c r="G64" s="175"/>
      <c r="H64" s="175">
        <f>'将来負担比率（分子）の構造'!K$43</f>
        <v>2096</v>
      </c>
      <c r="I64" s="175"/>
      <c r="J64" s="175"/>
      <c r="K64" s="175">
        <f>'将来負担比率（分子）の構造'!L$43</f>
        <v>2090</v>
      </c>
      <c r="L64" s="175"/>
      <c r="M64" s="175"/>
      <c r="N64" s="175">
        <f>'将来負担比率（分子）の構造'!M$43</f>
        <v>1733</v>
      </c>
      <c r="O64" s="175"/>
      <c r="P64" s="175"/>
    </row>
    <row r="65" spans="1:16" x14ac:dyDescent="0.2">
      <c r="A65" s="175" t="s">
        <v>32</v>
      </c>
      <c r="B65" s="175">
        <f>'将来負担比率（分子）の構造'!I$42</f>
        <v>72</v>
      </c>
      <c r="C65" s="175"/>
      <c r="D65" s="175"/>
      <c r="E65" s="175">
        <f>'将来負担比率（分子）の構造'!J$42</f>
        <v>136</v>
      </c>
      <c r="F65" s="175"/>
      <c r="G65" s="175"/>
      <c r="H65" s="175">
        <f>'将来負担比率（分子）の構造'!K$42</f>
        <v>103</v>
      </c>
      <c r="I65" s="175"/>
      <c r="J65" s="175"/>
      <c r="K65" s="175">
        <f>'将来負担比率（分子）の構造'!L$42</f>
        <v>73</v>
      </c>
      <c r="L65" s="175"/>
      <c r="M65" s="175"/>
      <c r="N65" s="175">
        <f>'将来負担比率（分子）の構造'!M$42</f>
        <v>69</v>
      </c>
      <c r="O65" s="175"/>
      <c r="P65" s="175"/>
    </row>
    <row r="66" spans="1:16" x14ac:dyDescent="0.2">
      <c r="A66" s="175" t="s">
        <v>31</v>
      </c>
      <c r="B66" s="175">
        <f>'将来負担比率（分子）の構造'!I$41</f>
        <v>9506</v>
      </c>
      <c r="C66" s="175"/>
      <c r="D66" s="175"/>
      <c r="E66" s="175">
        <f>'将来負担比率（分子）の構造'!J$41</f>
        <v>9005</v>
      </c>
      <c r="F66" s="175"/>
      <c r="G66" s="175"/>
      <c r="H66" s="175">
        <f>'将来負担比率（分子）の構造'!K$41</f>
        <v>8660</v>
      </c>
      <c r="I66" s="175"/>
      <c r="J66" s="175"/>
      <c r="K66" s="175">
        <f>'将来負担比率（分子）の構造'!L$41</f>
        <v>7959</v>
      </c>
      <c r="L66" s="175"/>
      <c r="M66" s="175"/>
      <c r="N66" s="175">
        <f>'将来負担比率（分子）の構造'!M$41</f>
        <v>7575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5307</v>
      </c>
      <c r="C72" s="179">
        <f>基金残高に係る経年分析!G55</f>
        <v>6107</v>
      </c>
      <c r="D72" s="179">
        <f>基金残高に係る経年分析!H55</f>
        <v>5870</v>
      </c>
    </row>
    <row r="73" spans="1:16" x14ac:dyDescent="0.2">
      <c r="A73" s="178" t="s">
        <v>74</v>
      </c>
      <c r="B73" s="179">
        <f>基金残高に係る経年分析!F56</f>
        <v>941</v>
      </c>
      <c r="C73" s="179">
        <f>基金残高に係る経年分析!G56</f>
        <v>941</v>
      </c>
      <c r="D73" s="179">
        <f>基金残高に係る経年分析!H56</f>
        <v>592</v>
      </c>
    </row>
    <row r="74" spans="1:16" x14ac:dyDescent="0.2">
      <c r="A74" s="178" t="s">
        <v>75</v>
      </c>
      <c r="B74" s="179">
        <f>基金残高に係る経年分析!F57</f>
        <v>7612</v>
      </c>
      <c r="C74" s="179">
        <f>基金残高に係る経年分析!G57</f>
        <v>7537</v>
      </c>
      <c r="D74" s="179">
        <f>基金残高に係る経年分析!H57</f>
        <v>7528</v>
      </c>
    </row>
  </sheetData>
  <sheetProtection algorithmName="SHA-512" hashValue="ZklXNwkZIk3H4Se5djqxpoZ7afTm2XMxazyIXKjJi8QhJpVxCNGX9TwqmvIqd1OC2ESNRnVBqpysGG4K+Reo6Q==" saltValue="YzAxTlBtfzk36o28GeUw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2025-02-19T04:36:47Z</dcterms:created>
  <dcterms:modified xsi:type="dcterms:W3CDTF">2025-03-25T23:40:39Z</dcterms:modified>
  <cp:category/>
</cp:coreProperties>
</file>