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R:\財政課\財政係\財政係【共通】\【B-0-0-1】　財政関係一般文書\令和０６年度（財政関係一般文書）\02　県（地方局）照会・報告\R07.03.03【依頼314〆】令和５年度財政状況資料集の作成等について\04　回答\"/>
    </mc:Choice>
  </mc:AlternateContent>
  <xr:revisionPtr revIDLastSave="0" documentId="13_ncr:1_{05A9067F-F463-4FF2-809B-117A49E9412C}" xr6:coauthVersionLast="36" xr6:coauthVersionMax="36" xr10:uidLastSave="{00000000-0000-0000-0000-000000000000}"/>
  <bookViews>
    <workbookView xWindow="0" yWindow="0" windowWidth="19200" windowHeight="1054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C35" i="10"/>
  <c r="BW34" i="10"/>
  <c r="BW35" i="10" s="1"/>
  <c r="BW36" i="10" s="1"/>
  <c r="BW37" i="10" s="1"/>
  <c r="BW38" i="10" s="1"/>
  <c r="BW39" i="10" s="1"/>
  <c r="BW40" i="10" s="1"/>
  <c r="BW41" i="10" s="1"/>
  <c r="BW42" i="10" s="1"/>
  <c r="BW43" i="10" s="1"/>
  <c r="BE34" i="10"/>
  <c r="C34" i="10"/>
  <c r="U34" i="10" s="1"/>
  <c r="U35" i="10" s="1"/>
  <c r="U36" i="10" s="1"/>
  <c r="U37" i="10" s="1"/>
  <c r="CO34" i="10" l="1"/>
  <c r="CO35"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<sst xmlns="http://schemas.openxmlformats.org/spreadsheetml/2006/main" count="1172" uniqueCount="570">
  <si>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</si>
  <si>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</si>
  <si>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</si>
  <si>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</si>
  <si>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</si>
  <si>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</si>
  <si>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</si>
  <si>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</si>
  <si>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</si>
  <si>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</si>
  <si>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</si>
  <si>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</si>
  <si>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</si>
  <si>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</si>
  <si>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</si>
  <si>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</si>
  <si>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</si>
  <si>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</si>
  <si>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</si>
  <si>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</si>
  <si>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</si>
  <si>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</si>
  <si>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</si>
  <si>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</si>
  <si>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</si>
  <si>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</si>
  <si>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</si>
  <si>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</si>
  <si>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</si>
  <si>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</si>
  <si>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</si>
  <si>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</si>
  <si>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</si>
  <si>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</si>
  <si>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</si>
  <si>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</si>
  <si>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</si>
  <si>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</si>
  <si>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</si>
  <si>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</si>
  <si>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</si>
  <si>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</si>
  <si>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</si>
  <si>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</si>
  <si>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</si>
  <si>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</si>
  <si>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</si>
  <si>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</si>
  <si>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</si>
  <si>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</si>
  <si>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</si>
  <si>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</si>
  <si>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</si>
  <si>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</si>
  <si>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</si>
  <si>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</si>
  <si>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</si>
  <si>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</si>
  <si>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</si>
  <si>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</si>
  <si>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</si>
  <si>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</si>
  <si>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</si>
  <si>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</si>
  <si>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</si>
  <si>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</si>
  <si>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</si>
  <si>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</si>
  <si>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</si>
  <si>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</si>
  <si>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</si>
  <si>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</si>
  <si>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</si>
  <si>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</si>
  <si>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</si>
  <si>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</si>
  <si>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</si>
  <si>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</si>
  <si>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</si>
  <si>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</si>
  <si>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</si>
  <si>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</si>
  <si>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</si>
  <si>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</si>
  <si>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</si>
  <si>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</si>
  <si>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</si>
  <si>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</si>
  <si>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</si>
  <si>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</si>
  <si>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</si>
  <si>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</si>
  <si>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</si>
  <si>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</si>
  <si>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松前町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</si>
  <si>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</si>
  <si>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</si>
  <si>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</si>
  <si>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</si>
  <si>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</si>
  <si>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</si>
  <si>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</si>
  <si>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</si>
  <si>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</si>
  <si>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</si>
  <si>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</si>
  <si>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</si>
  <si>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</si>
  <si>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</si>
  <si>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</si>
  <si>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</si>
  <si>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</si>
  <si>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</si>
  <si>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</si>
  <si>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</si>
  <si>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</si>
  <si>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</si>
  <si>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</si>
  <si>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</si>
  <si>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</si>
  <si>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</si>
  <si>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</si>
  <si>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</si>
  <si>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</si>
  <si>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</si>
  <si>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</si>
  <si>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</si>
  <si>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</si>
  <si>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</si>
  <si>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</si>
  <si>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</si>
  <si>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</si>
  <si>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</si>
  <si>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</si>
  <si>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</si>
  <si>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</si>
  <si>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</si>
  <si>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</si>
  <si>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</si>
  <si>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</si>
  <si>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</si>
  <si>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</si>
  <si>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</si>
  <si>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</si>
  <si>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</si>
  <si>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</si>
  <si>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</si>
  <si>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</si>
  <si>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</si>
  <si>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</si>
  <si>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</si>
  <si>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</si>
  <si>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</si>
  <si>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</si>
  <si>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</si>
  <si>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</si>
  <si>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</si>
  <si>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</si>
  <si>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</si>
  <si>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</si>
  <si>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</si>
  <si>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</si>
  <si>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</si>
  <si>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</si>
  <si>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</si>
  <si>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</si>
  <si>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</si>
  <si>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</si>
  <si>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</si>
  <si>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</si>
  <si>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</si>
  <si>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</si>
  <si>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</si>
  <si>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</si>
  <si>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</si>
  <si>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</si>
  <si>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</si>
  <si>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</si>
  <si>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</si>
  <si>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</si>
  <si>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</si>
  <si>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</si>
  <si>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</si>
  <si>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</si>
  <si>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</si>
  <si>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</si>
  <si>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</si>
  <si>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</si>
  <si>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</si>
  <si>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</si>
  <si>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</si>
  <si>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</si>
  <si>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</si>
  <si>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</si>
  <si>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</si>
  <si>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</si>
  <si>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</si>
  <si>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</si>
  <si>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</si>
  <si>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</si>
  <si>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</si>
  <si>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</si>
  <si>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</si>
  <si>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愛媛県松前町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</si>
  <si>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</si>
  <si>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</si>
  <si>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</si>
  <si>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</si>
  <si>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</si>
  <si>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</si>
  <si>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</si>
  <si>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</si>
  <si>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</si>
  <si>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</si>
  <si>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</si>
  <si>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</si>
  <si>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</si>
  <si>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</si>
  <si>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</si>
  <si>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</si>
  <si>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</si>
  <si>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</si>
  <si>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</si>
  <si>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</si>
  <si>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</si>
  <si>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</si>
  <si>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</si>
  <si>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</si>
  <si>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</si>
  <si>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</si>
  <si>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</si>
  <si>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</si>
  <si>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</si>
  <si>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</si>
  <si>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</si>
  <si>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</si>
  <si>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</si>
  <si>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</si>
  <si>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</si>
  <si>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</si>
  <si>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</si>
  <si>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</si>
  <si>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</si>
  <si>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</si>
  <si>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</si>
  <si>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</si>
  <si>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</si>
  <si>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</si>
  <si>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</si>
  <si>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</si>
  <si>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</si>
  <si>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</si>
  <si>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</si>
  <si>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</si>
  <si>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</si>
  <si>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</si>
  <si>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</si>
  <si>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</si>
  <si>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</si>
  <si>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</si>
  <si>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</si>
  <si>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</si>
  <si>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</si>
  <si>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</si>
  <si>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</si>
  <si>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</si>
  <si>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</si>
  <si>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</si>
  <si>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</si>
  <si>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</si>
  <si>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</si>
  <si>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</si>
  <si>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</si>
  <si>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</si>
  <si>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</si>
  <si>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</si>
  <si>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</si>
  <si>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</si>
  <si>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</si>
  <si>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</si>
  <si>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</si>
  <si>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</si>
  <si>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</si>
  <si>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</si>
  <si>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</si>
  <si>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</si>
  <si>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</si>
  <si>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</si>
  <si>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</si>
  <si>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</si>
  <si>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</si>
  <si>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</si>
  <si>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</si>
  <si>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</si>
  <si>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</si>
  <si>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</si>
  <si>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</si>
  <si>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</si>
  <si>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</si>
  <si>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</si>
  <si>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</si>
  <si>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</si>
  <si>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</si>
  <si>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</si>
  <si>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</si>
  <si>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</si>
  <si>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</si>
  <si>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</si>
  <si>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</si>
  <si>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</si>
  <si>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</si>
  <si>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</si>
  <si>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</si>
  <si>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</si>
  <si>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</si>
  <si>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</si>
  <si>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</si>
  <si>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</si>
  <si>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</si>
  <si>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</si>
  <si>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</si>
  <si>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</si>
  <si>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</si>
  <si>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</si>
  <si>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</si>
  <si>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</si>
  <si>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</si>
  <si>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</si>
  <si>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</si>
  <si>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</si>
  <si>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</si>
  <si>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</si>
  <si>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</si>
  <si>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</si>
  <si>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</si>
  <si>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</si>
  <si>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</si>
  <si>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</si>
  <si>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</si>
  <si>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</si>
  <si>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</si>
  <si>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</si>
  <si>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</si>
  <si>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</si>
  <si>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</si>
  <si>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</si>
  <si>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</si>
  <si>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</si>
  <si>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</si>
  <si>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</si>
  <si>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</si>
  <si>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</si>
  <si>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</si>
  <si>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</si>
  <si>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愛媛県松前町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</si>
  <si>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</si>
  <si>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</si>
  <si>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</si>
  <si>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</si>
  <si>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</si>
  <si>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</si>
  <si>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</si>
  <si>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</si>
  <si>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</si>
  <si>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</si>
  <si>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</si>
  <si>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</si>
  <si>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</si>
  <si>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</si>
  <si>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</si>
  <si>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</si>
  <si>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</si>
  <si>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</si>
  <si>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</si>
  <si>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</si>
  <si>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</si>
  <si>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</si>
  <si>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</si>
  <si>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</si>
  <si>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</si>
  <si>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</si>
  <si>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</si>
  <si>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</si>
  <si>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</si>
  <si>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</si>
  <si>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</si>
  <si>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</si>
  <si>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</si>
  <si>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</si>
  <si>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</si>
  <si>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</si>
  <si>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</si>
  <si>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</si>
  <si>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</si>
  <si>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</si>
  <si>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</si>
  <si>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</si>
  <si>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</si>
  <si>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</si>
  <si>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</si>
  <si>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</si>
  <si>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</si>
  <si>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</si>
  <si>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</si>
  <si>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</si>
  <si>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</si>
  <si>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</si>
  <si>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</si>
  <si>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</si>
  <si>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</si>
  <si>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</si>
  <si>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</si>
  <si>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</si>
  <si>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</si>
  <si>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</si>
  <si>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</si>
  <si>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</si>
  <si>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</si>
  <si>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</si>
  <si>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</si>
  <si>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</si>
  <si>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</si>
  <si>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</si>
  <si>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</si>
  <si>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</si>
  <si>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</si>
  <si>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</si>
  <si>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</si>
  <si>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</si>
  <si>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</si>
  <si>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</si>
  <si>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</si>
  <si>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</si>
  <si>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</si>
  <si>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</si>
  <si>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</si>
  <si>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</si>
  <si>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</si>
  <si>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</si>
  <si>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</si>
  <si>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</si>
  <si>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</si>
  <si>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</si>
  <si>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</si>
  <si>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</si>
  <si>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</si>
  <si>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</si>
  <si>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</si>
  <si>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</si>
  <si>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</si>
  <si>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</si>
  <si>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</si>
  <si>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</si>
  <si>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</si>
  <si>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</si>
  <si>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</si>
  <si>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</si>
  <si>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</si>
  <si>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</si>
  <si>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</si>
  <si>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</si>
  <si>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</si>
  <si>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</si>
  <si>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</si>
  <si>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</si>
  <si>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</si>
  <si>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</si>
  <si>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</si>
  <si>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</si>
  <si>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</si>
  <si>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</si>
  <si>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</si>
  <si>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</si>
  <si>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</si>
  <si>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</si>
  <si>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</si>
  <si>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</si>
  <si>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</si>
  <si>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</si>
  <si>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</si>
  <si>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</si>
  <si>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</si>
  <si>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</si>
  <si>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</si>
  <si>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</si>
  <si>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</si>
  <si>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</si>
  <si>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</si>
  <si>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</si>
  <si>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</si>
  <si>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</si>
  <si>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</si>
  <si>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</si>
  <si>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</si>
  <si>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</si>
  <si>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</si>
  <si>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</si>
  <si>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</si>
  <si>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</si>
  <si>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</si>
  <si>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</si>
  <si>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</si>
  <si>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</si>
  <si>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</si>
  <si>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</si>
  <si>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</si>
  <si>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</si>
  <si>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</si>
  <si>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</si>
  <si>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</si>
  <si>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</si>
  <si>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</si>
  <si>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</si>
  <si>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</si>
  <si>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</si>
  <si>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</si>
  <si>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</si>
  <si>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</si>
  <si>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</si>
  <si>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</si>
  <si>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</si>
  <si>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</si>
  <si>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</si>
  <si>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</si>
  <si>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</si>
  <si>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</si>
  <si>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</si>
  <si>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</si>
  <si>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</si>
  <si>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</si>
  <si>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1.47</t>
  </si>
  <si>
    <t>▲ 1.26</t>
  </si>
  <si>
    <t>水道事業会計</t>
  </si>
  <si>
    <t>一般会計</t>
  </si>
  <si>
    <t>国民健康保険特別会計</t>
  </si>
  <si>
    <t>下水道事業会計</t>
  </si>
  <si>
    <t>介護保険特別会計（保険事業勘定）</t>
  </si>
  <si>
    <t>後期高齢者医療特別会計</t>
  </si>
  <si>
    <t>介護保険特別会計（介護サービス事業勘定）</t>
  </si>
  <si>
    <t>その他会計（赤字）</t>
  </si>
  <si>
    <t>その他会計（黒字）</t>
  </si>
  <si>
    <t>R01</t>
    <phoneticPr fontId="5"/>
  </si>
  <si>
    <t>R02</t>
    <phoneticPr fontId="5"/>
  </si>
  <si>
    <t>R03</t>
    <phoneticPr fontId="5"/>
  </si>
  <si>
    <t>R04</t>
    <phoneticPr fontId="5"/>
  </si>
  <si>
    <t>R05</t>
    <phoneticPr fontId="5"/>
  </si>
  <si>
    <t>土地開発基金</t>
    <rPh sb="0" eb="2">
      <t>トチ</t>
    </rPh>
    <rPh sb="2" eb="4">
      <t>カイハツ</t>
    </rPh>
    <rPh sb="4" eb="6">
      <t>キキン</t>
    </rPh>
    <phoneticPr fontId="5"/>
  </si>
  <si>
    <t>大規模地震災害対策基金</t>
    <rPh sb="0" eb="3">
      <t>ダイキボ</t>
    </rPh>
    <rPh sb="3" eb="5">
      <t>ジシン</t>
    </rPh>
    <rPh sb="5" eb="7">
      <t>サイガイ</t>
    </rPh>
    <rPh sb="7" eb="9">
      <t>タイサク</t>
    </rPh>
    <rPh sb="9" eb="11">
      <t>キキン</t>
    </rPh>
    <phoneticPr fontId="5"/>
  </si>
  <si>
    <t>公共施設維持管理基金</t>
    <rPh sb="0" eb="2">
      <t>コウキョウ</t>
    </rPh>
    <rPh sb="2" eb="4">
      <t>シセツ</t>
    </rPh>
    <rPh sb="4" eb="6">
      <t>イジ</t>
    </rPh>
    <rPh sb="6" eb="8">
      <t>カンリ</t>
    </rPh>
    <rPh sb="8" eb="10">
      <t>キキン</t>
    </rPh>
    <phoneticPr fontId="5"/>
  </si>
  <si>
    <t>地域福祉基金</t>
    <rPh sb="0" eb="2">
      <t>チイキ</t>
    </rPh>
    <rPh sb="2" eb="4">
      <t>フクシ</t>
    </rPh>
    <rPh sb="4" eb="6">
      <t>キキン</t>
    </rPh>
    <phoneticPr fontId="5"/>
  </si>
  <si>
    <t>森林環境譲与税基金</t>
    <rPh sb="0" eb="2">
      <t>シンリン</t>
    </rPh>
    <rPh sb="2" eb="4">
      <t>カンキョウ</t>
    </rPh>
    <rPh sb="4" eb="6">
      <t>ジョウヨ</t>
    </rPh>
    <rPh sb="6" eb="7">
      <t>ゼイ</t>
    </rPh>
    <rPh sb="7" eb="9">
      <t>キキン</t>
    </rPh>
    <phoneticPr fontId="5"/>
  </si>
  <si>
    <t>-</t>
    <phoneticPr fontId="2"/>
  </si>
  <si>
    <t>-</t>
    <phoneticPr fontId="10"/>
  </si>
  <si>
    <t>松前町土地開発公社</t>
    <phoneticPr fontId="39"/>
  </si>
  <si>
    <t>松山広域福祉施設事務組合（一般会計）</t>
    <rPh sb="13" eb="15">
      <t>イッパン</t>
    </rPh>
    <rPh sb="15" eb="17">
      <t>カイケイ</t>
    </rPh>
    <phoneticPr fontId="20"/>
  </si>
  <si>
    <t>松山広域福祉施設事務組合（公営企業会計）</t>
    <rPh sb="13" eb="15">
      <t>コウエイ</t>
    </rPh>
    <rPh sb="15" eb="17">
      <t>キギョウ</t>
    </rPh>
    <rPh sb="17" eb="19">
      <t>カイケイ</t>
    </rPh>
    <phoneticPr fontId="20"/>
  </si>
  <si>
    <t>愛媛県市町総合事務組合（退職手当事業分）</t>
    <rPh sb="12" eb="14">
      <t>タイショク</t>
    </rPh>
    <rPh sb="14" eb="16">
      <t>テアテ</t>
    </rPh>
    <rPh sb="16" eb="18">
      <t>ジギョウ</t>
    </rPh>
    <rPh sb="18" eb="19">
      <t>ブン</t>
    </rPh>
    <phoneticPr fontId="20"/>
  </si>
  <si>
    <t>愛媛県市町総合事務組合（消防補償事業分）</t>
  </si>
  <si>
    <t>愛媛県市町総合事務組合（交通災害事業分）</t>
  </si>
  <si>
    <t>愛媛県市町総合事務組合（自治会館事業分）</t>
  </si>
  <si>
    <t>愛媛県市町総合事務組合（議員公務災害事業分）</t>
  </si>
  <si>
    <t>愛媛県市町総合事務組合（共通経費分）</t>
  </si>
  <si>
    <t>伊予市松前町共立衛生組合</t>
  </si>
  <si>
    <t>伊予市・伊予郡養護老人ホーム組合</t>
  </si>
  <si>
    <t>伊予地区ごみ処理施設管理組合</t>
  </si>
  <si>
    <t>伊予消防等事務組合</t>
  </si>
  <si>
    <t>伊予市外二町共有物組合</t>
    <rPh sb="0" eb="3">
      <t>イヨシ</t>
    </rPh>
    <rPh sb="3" eb="6">
      <t>ソトニチョウ</t>
    </rPh>
    <rPh sb="6" eb="9">
      <t>キョウユウブツ</t>
    </rPh>
    <rPh sb="9" eb="11">
      <t>クミアイ</t>
    </rPh>
    <phoneticPr fontId="20"/>
  </si>
  <si>
    <t>愛媛地方税滞納整理機構</t>
  </si>
  <si>
    <t>愛媛県後期高齢者医療広域連合（一般会計）</t>
    <rPh sb="15" eb="17">
      <t>イッパン</t>
    </rPh>
    <rPh sb="17" eb="19">
      <t>カイケイ</t>
    </rPh>
    <phoneticPr fontId="20"/>
  </si>
  <si>
    <t>愛媛県後期高齢者医療広域連合（後期高齢者医療特別会計）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</si>
</sst>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0" xfId="12" applyFont="1" applyBorder="1" applyAlignment="1" applyProtection="1">
      <alignment horizontal="center" vertical="center" shrinkToFit="1"/>
      <protection locked="0"/>
    </xf>
    <xf numFmtId="0" fontId="35" fillId="0" borderId="121"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4" xfId="12" applyFont="1" applyBorder="1" applyAlignment="1" applyProtection="1">
      <alignment horizontal="center" vertical="center" shrinkToFit="1"/>
      <protection locked="0"/>
    </xf>
    <xf numFmtId="0" fontId="35" fillId="6" borderId="121" xfId="12" applyFont="1" applyFill="1" applyBorder="1" applyAlignment="1" applyProtection="1">
      <alignment horizontal="center" vertical="center" shrinkToFit="1"/>
      <protection locked="0"/>
    </xf>
    <xf numFmtId="0" fontId="35" fillId="0" borderId="143"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29"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3" xfId="14" applyNumberFormat="1" applyFont="1" applyFill="1" applyBorder="1" applyAlignment="1">
      <alignment horizontal="right" vertical="center" shrinkToFit="1"/>
    </xf>
    <xf numFmtId="187" fontId="35" fillId="6" borderId="165"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1" xfId="14" applyNumberFormat="1" applyFont="1" applyFill="1" applyBorder="1" applyAlignment="1">
      <alignment horizontal="right" vertical="center" shrinkToFit="1"/>
    </xf>
    <xf numFmtId="177" fontId="35" fillId="6" borderId="172" xfId="14" applyNumberFormat="1" applyFont="1" applyFill="1" applyBorder="1" applyAlignment="1">
      <alignment horizontal="right" vertical="center" shrinkToFit="1"/>
    </xf>
    <xf numFmtId="187" fontId="35" fillId="6" borderId="172"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3"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7" xfId="14" applyNumberFormat="1" applyFont="1" applyFill="1" applyBorder="1" applyAlignment="1">
      <alignment horizontal="right" vertical="center" shrinkToFit="1"/>
    </xf>
    <xf numFmtId="187" fontId="35" fillId="6" borderId="128" xfId="14" applyNumberFormat="1" applyFont="1" applyFill="1" applyBorder="1" applyAlignment="1">
      <alignment horizontal="right" vertical="center" shrinkToFit="1"/>
    </xf>
    <xf numFmtId="177" fontId="35" fillId="6" borderId="163"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87" fontId="35" fillId="6" borderId="161"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0"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1"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0"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5"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1" xfId="12" applyFont="1" applyFill="1" applyBorder="1" applyAlignment="1" applyProtection="1">
      <alignment horizontal="left" vertical="center" shrinkToFit="1"/>
      <protection locked="0"/>
    </xf>
    <xf numFmtId="0" fontId="35" fillId="6" borderId="112" xfId="12" applyFont="1" applyFill="1" applyBorder="1" applyAlignment="1" applyProtection="1">
      <alignment horizontal="left" vertical="center" shrinkToFit="1"/>
      <protection locked="0"/>
    </xf>
    <xf numFmtId="0" fontId="35" fillId="6" borderId="1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7" xfId="12" applyNumberFormat="1" applyFont="1" applyFill="1" applyBorder="1" applyAlignment="1" applyProtection="1">
      <alignment horizontal="righ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3" xfId="12" applyFont="1" applyFill="1" applyBorder="1" applyAlignment="1" applyProtection="1">
      <alignment horizontal="left" vertical="center" shrinkToFit="1"/>
      <protection locked="0"/>
    </xf>
    <xf numFmtId="177" fontId="35" fillId="6" borderId="111" xfId="12" applyNumberFormat="1" applyFont="1" applyFill="1" applyBorder="1" applyAlignment="1" applyProtection="1">
      <alignment horizontal="righ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8" borderId="128" xfId="12" applyNumberFormat="1" applyFont="1" applyFill="1" applyBorder="1" applyAlignment="1" applyProtection="1">
      <alignment horizontal="right" vertical="center" shrinkToFit="1"/>
      <protection locked="0"/>
    </xf>
    <xf numFmtId="0" fontId="35" fillId="8" borderId="128" xfId="12" applyFont="1" applyFill="1" applyBorder="1" applyAlignment="1" applyProtection="1">
      <alignment horizontal="left" vertical="center" shrinkToFit="1"/>
      <protection locked="0"/>
    </xf>
    <xf numFmtId="0" fontId="35" fillId="8" borderId="131" xfId="12" applyFont="1" applyFill="1" applyBorder="1" applyAlignment="1" applyProtection="1">
      <alignment horizontal="left" vertical="center" shrinkToFit="1"/>
      <protection locked="0"/>
    </xf>
    <xf numFmtId="177" fontId="35" fillId="8" borderId="141"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6" borderId="144" xfId="12" applyFont="1" applyFill="1" applyBorder="1" applyAlignment="1" applyProtection="1">
      <alignment horizontal="lef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177" fontId="35" fillId="6" borderId="122" xfId="12" applyNumberFormat="1" applyFont="1" applyFill="1" applyBorder="1" applyAlignment="1" applyProtection="1">
      <alignment horizontal="right" vertical="center" shrinkToFit="1"/>
      <protection locked="0"/>
    </xf>
    <xf numFmtId="177" fontId="35" fillId="6" borderId="123" xfId="12" applyNumberFormat="1" applyFont="1" applyFill="1" applyBorder="1" applyAlignment="1" applyProtection="1">
      <alignment horizontal="right" vertical="center" shrinkToFit="1"/>
      <protection locked="0"/>
    </xf>
    <xf numFmtId="0" fontId="35" fillId="6" borderId="123" xfId="12" applyFont="1" applyFill="1" applyBorder="1" applyAlignment="1" applyProtection="1">
      <alignment horizontal="left" vertical="center" shrinkToFit="1"/>
      <protection locked="0"/>
    </xf>
    <xf numFmtId="0" fontId="35" fillId="6" borderId="126" xfId="12" applyFont="1" applyFill="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115" xfId="12" applyFont="1" applyBorder="1" applyAlignment="1" applyProtection="1">
      <alignment horizontal="left" vertical="center" shrinkToFit="1"/>
      <protection locked="0"/>
    </xf>
    <xf numFmtId="0" fontId="35" fillId="0" borderId="120" xfId="12" applyFont="1" applyBorder="1" applyAlignment="1" applyProtection="1">
      <alignment horizontal="left" vertical="center" shrinkToFit="1"/>
      <protection locked="0"/>
    </xf>
    <xf numFmtId="0" fontId="35" fillId="0" borderId="11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177" fontId="35" fillId="0" borderId="114"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9" xfId="12" applyNumberFormat="1" applyFont="1" applyBorder="1" applyAlignment="1" applyProtection="1">
      <alignment horizontal="right" vertical="center" shrinkToFit="1"/>
      <protection locked="0"/>
    </xf>
    <xf numFmtId="177" fontId="35" fillId="0" borderId="111"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1" xfId="15"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0" fontId="35" fillId="0" borderId="11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8"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3"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3"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0"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6" borderId="119" xfId="13" applyNumberFormat="1" applyFont="1" applyFill="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87" fontId="35" fillId="6" borderId="115"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1" xfId="14"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177" fontId="35" fillId="6" borderId="114"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2"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4"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87" fontId="35" fillId="0" borderId="115" xfId="12" applyNumberFormat="1" applyFont="1" applyBorder="1" applyAlignment="1" applyProtection="1">
      <alignment horizontal="right" vertical="center" shrinkToFit="1"/>
      <protection locked="0"/>
    </xf>
    <xf numFmtId="177" fontId="35" fillId="0" borderId="140" xfId="12" applyNumberFormat="1" applyFont="1" applyBorder="1" applyAlignment="1" applyProtection="1">
      <alignment horizontal="right" vertical="center" shrinkToFit="1"/>
      <protection locked="0"/>
    </xf>
    <xf numFmtId="177" fontId="35" fillId="0" borderId="136" xfId="12" applyNumberFormat="1" applyFont="1" applyBorder="1" applyAlignment="1" applyProtection="1">
      <alignment horizontal="right" vertical="center" shrinkToFit="1"/>
      <protection locked="0"/>
    </xf>
    <xf numFmtId="187" fontId="35" fillId="0" borderId="136" xfId="12" applyNumberFormat="1" applyFont="1" applyBorder="1" applyAlignment="1" applyProtection="1">
      <alignment horizontal="right" vertical="center" shrinkToFit="1"/>
      <protection locked="0"/>
    </xf>
    <xf numFmtId="0" fontId="35" fillId="0" borderId="136" xfId="12" applyFont="1" applyBorder="1" applyAlignment="1" applyProtection="1">
      <alignment horizontal="left" vertical="center" shrinkToFit="1"/>
      <protection locked="0"/>
    </xf>
    <xf numFmtId="0" fontId="35" fillId="0" borderId="139"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5" xfId="14" applyNumberFormat="1" applyFont="1" applyBorder="1" applyAlignment="1" applyProtection="1">
      <alignment horizontal="righ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8" xfId="15" applyNumberFormat="1" applyFont="1" applyFill="1" applyBorder="1" applyAlignment="1" applyProtection="1">
      <alignment horizontal="right" vertical="center" shrinkToFit="1"/>
      <protection locked="0"/>
    </xf>
    <xf numFmtId="0" fontId="35" fillId="8" borderId="128" xfId="15" applyFont="1" applyFill="1" applyBorder="1" applyAlignment="1" applyProtection="1">
      <alignment horizontal="left" vertical="center" shrinkToFit="1"/>
      <protection locked="0"/>
    </xf>
    <xf numFmtId="0" fontId="35" fillId="8" borderId="131"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7"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0" borderId="122" xfId="14" applyNumberFormat="1" applyFont="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5" applyNumberFormat="1" applyFont="1" applyBorder="1" applyAlignment="1" applyProtection="1">
      <alignment horizontal="right" vertical="center" shrinkToFit="1"/>
      <protection locked="0"/>
    </xf>
    <xf numFmtId="177" fontId="35" fillId="0" borderId="123" xfId="15" applyNumberFormat="1" applyFont="1" applyBorder="1" applyAlignment="1" applyProtection="1">
      <alignment horizontal="right" vertical="center" shrinkToFit="1"/>
      <protection locked="0"/>
    </xf>
    <xf numFmtId="0" fontId="35" fillId="0" borderId="123" xfId="15" applyFont="1" applyBorder="1" applyAlignment="1" applyProtection="1">
      <alignment horizontal="left" vertical="center" shrinkToFit="1"/>
      <protection locked="0"/>
    </xf>
    <xf numFmtId="0" fontId="35" fillId="0" borderId="126" xfId="15" applyFont="1" applyBorder="1" applyAlignment="1" applyProtection="1">
      <alignment horizontal="left" vertical="center" shrinkToFit="1"/>
      <protection locked="0"/>
    </xf>
    <xf numFmtId="177" fontId="35" fillId="0" borderId="119" xfId="15" applyNumberFormat="1" applyFont="1" applyBorder="1" applyAlignment="1" applyProtection="1">
      <alignment horizontal="right" vertical="center" shrinkToFit="1"/>
      <protection locked="0"/>
    </xf>
    <xf numFmtId="177" fontId="35" fillId="0" borderId="115" xfId="15" applyNumberFormat="1" applyFont="1" applyBorder="1" applyAlignment="1" applyProtection="1">
      <alignment horizontal="right" vertical="center" shrinkToFit="1"/>
      <protection locked="0"/>
    </xf>
    <xf numFmtId="0" fontId="35" fillId="0" borderId="115" xfId="15" applyFont="1" applyBorder="1" applyAlignment="1" applyProtection="1">
      <alignment horizontal="left" vertical="center" shrinkToFit="1"/>
      <protection locked="0"/>
    </xf>
    <xf numFmtId="0" fontId="35" fillId="0" borderId="12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DEBA-42F7-A4A8-BF0625F4FE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66046</c:v>
                </c:pt>
                <c:pt idx="1">
                  <c:v>73513</c:v>
                </c:pt>
                <c:pt idx="2">
                  <c:v>59246</c:v>
                </c:pt>
                <c:pt idx="3">
                  <c:v>29207</c:v>
                </c:pt>
                <c:pt idx="4">
                  <c:v>44586</c:v>
                </c:pt>
              </c:numCache>
            </c:numRef>
          </c:val>
          <c:smooth val="0"/>
          <c:extLst>
            <c:ext xmlns:c16="http://schemas.microsoft.com/office/drawing/2014/chart" uri="{C3380CC4-5D6E-409C-BE32-E72D297353CC}">
              <c16:uniqueId val="{00000001-DEBA-42F7-A4A8-BF0625F4FE9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4.3499999999999996</c:v>
                </c:pt>
                <c:pt idx="1">
                  <c:v>5.82</c:v>
                </c:pt>
                <c:pt idx="2">
                  <c:v>9.9700000000000006</c:v>
                </c:pt>
                <c:pt idx="3">
                  <c:v>8.8000000000000007</c:v>
                </c:pt>
                <c:pt idx="4">
                  <c:v>7.55</c:v>
                </c:pt>
              </c:numCache>
            </c:numRef>
          </c:val>
          <c:extLst>
            <c:ext xmlns:c16="http://schemas.microsoft.com/office/drawing/2014/chart" uri="{C3380CC4-5D6E-409C-BE32-E72D297353CC}">
              <c16:uniqueId val="{00000000-D84A-499F-AA92-7C3BE21430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10.14</c:v>
                </c:pt>
                <c:pt idx="1">
                  <c:v>8.18</c:v>
                </c:pt>
                <c:pt idx="2">
                  <c:v>9.75</c:v>
                </c:pt>
                <c:pt idx="3">
                  <c:v>14.37</c:v>
                </c:pt>
                <c:pt idx="4">
                  <c:v>13.87</c:v>
                </c:pt>
              </c:numCache>
            </c:numRef>
          </c:val>
          <c:extLst>
            <c:ext xmlns:c16="http://schemas.microsoft.com/office/drawing/2014/chart" uri="{C3380CC4-5D6E-409C-BE32-E72D297353CC}">
              <c16:uniqueId val="{00000001-D84A-499F-AA92-7C3BE214307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-1.47</c:v>
                </c:pt>
                <c:pt idx="1">
                  <c:v>0.18</c:v>
                </c:pt>
                <c:pt idx="2">
                  <c:v>6.46</c:v>
                </c:pt>
                <c:pt idx="3">
                  <c:v>2.74</c:v>
                </c:pt>
                <c:pt idx="4">
                  <c:v>-1.26</c:v>
                </c:pt>
              </c:numCache>
            </c:numRef>
          </c:val>
          <c:smooth val="0"/>
          <c:extLst>
            <c:ext xmlns:c16="http://schemas.microsoft.com/office/drawing/2014/chart" uri="{C3380CC4-5D6E-409C-BE32-E72D297353CC}">
              <c16:uniqueId val="{00000002-D84A-499F-AA92-7C3BE214307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676-476C-B605-108E1879D0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676-476C-B605-108E1879D03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676-476C-B605-108E1879D03D}"/>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0.02</c:v>
                </c:pt>
                <c:pt idx="4">
                  <c:v>#N/A</c:v>
                </c:pt>
                <c:pt idx="5">
                  <c:v>0.04</c:v>
                </c:pt>
                <c:pt idx="6">
                  <c:v>#N/A</c:v>
                </c:pt>
                <c:pt idx="7">
                  <c:v>0.06</c:v>
                </c:pt>
                <c:pt idx="8">
                  <c:v>#N/A</c:v>
                </c:pt>
                <c:pt idx="9">
                  <c:v>0.1</c:v>
                </c:pt>
              </c:numCache>
            </c:numRef>
          </c:val>
          <c:extLst>
            <c:ext xmlns:c16="http://schemas.microsoft.com/office/drawing/2014/chart" uri="{C3380CC4-5D6E-409C-BE32-E72D297353CC}">
              <c16:uniqueId val="{00000003-8676-476C-B605-108E1879D03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0.24</c:v>
                </c:pt>
                <c:pt idx="2">
                  <c:v>#N/A</c:v>
                </c:pt>
                <c:pt idx="3">
                  <c:v>0.27</c:v>
                </c:pt>
                <c:pt idx="4">
                  <c:v>#N/A</c:v>
                </c:pt>
                <c:pt idx="5">
                  <c:v>0.25</c:v>
                </c:pt>
                <c:pt idx="6">
                  <c:v>#N/A</c:v>
                </c:pt>
                <c:pt idx="7">
                  <c:v>0.25</c:v>
                </c:pt>
                <c:pt idx="8">
                  <c:v>#N/A</c:v>
                </c:pt>
                <c:pt idx="9">
                  <c:v>0.19</c:v>
                </c:pt>
              </c:numCache>
            </c:numRef>
          </c:val>
          <c:extLst>
            <c:ext xmlns:c16="http://schemas.microsoft.com/office/drawing/2014/chart" uri="{C3380CC4-5D6E-409C-BE32-E72D297353CC}">
              <c16:uniqueId val="{00000004-8676-476C-B605-108E1879D03D}"/>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1.19</c:v>
                </c:pt>
                <c:pt idx="2">
                  <c:v>#N/A</c:v>
                </c:pt>
                <c:pt idx="3">
                  <c:v>0.91</c:v>
                </c:pt>
                <c:pt idx="4">
                  <c:v>#N/A</c:v>
                </c:pt>
                <c:pt idx="5">
                  <c:v>1.08</c:v>
                </c:pt>
                <c:pt idx="6">
                  <c:v>#N/A</c:v>
                </c:pt>
                <c:pt idx="7">
                  <c:v>1.21</c:v>
                </c:pt>
                <c:pt idx="8">
                  <c:v>#N/A</c:v>
                </c:pt>
                <c:pt idx="9">
                  <c:v>0.99</c:v>
                </c:pt>
              </c:numCache>
            </c:numRef>
          </c:val>
          <c:extLst>
            <c:ext xmlns:c16="http://schemas.microsoft.com/office/drawing/2014/chart" uri="{C3380CC4-5D6E-409C-BE32-E72D297353CC}">
              <c16:uniqueId val="{00000005-8676-476C-B605-108E1879D03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0.68</c:v>
                </c:pt>
                <c:pt idx="4">
                  <c:v>#N/A</c:v>
                </c:pt>
                <c:pt idx="5">
                  <c:v>0.88</c:v>
                </c:pt>
                <c:pt idx="6">
                  <c:v>#N/A</c:v>
                </c:pt>
                <c:pt idx="7">
                  <c:v>0.95</c:v>
                </c:pt>
                <c:pt idx="8">
                  <c:v>#N/A</c:v>
                </c:pt>
                <c:pt idx="9">
                  <c:v>1.03</c:v>
                </c:pt>
              </c:numCache>
            </c:numRef>
          </c:val>
          <c:extLst>
            <c:ext xmlns:c16="http://schemas.microsoft.com/office/drawing/2014/chart" uri="{C3380CC4-5D6E-409C-BE32-E72D297353CC}">
              <c16:uniqueId val="{00000006-8676-476C-B605-108E1879D03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3.28</c:v>
                </c:pt>
                <c:pt idx="2">
                  <c:v>#N/A</c:v>
                </c:pt>
                <c:pt idx="3">
                  <c:v>2.41</c:v>
                </c:pt>
                <c:pt idx="4">
                  <c:v>#N/A</c:v>
                </c:pt>
                <c:pt idx="5">
                  <c:v>2.0099999999999998</c:v>
                </c:pt>
                <c:pt idx="6">
                  <c:v>#N/A</c:v>
                </c:pt>
                <c:pt idx="7">
                  <c:v>1.32</c:v>
                </c:pt>
                <c:pt idx="8">
                  <c:v>#N/A</c:v>
                </c:pt>
                <c:pt idx="9">
                  <c:v>1.54</c:v>
                </c:pt>
              </c:numCache>
            </c:numRef>
          </c:val>
          <c:extLst>
            <c:ext xmlns:c16="http://schemas.microsoft.com/office/drawing/2014/chart" uri="{C3380CC4-5D6E-409C-BE32-E72D297353CC}">
              <c16:uniqueId val="{00000007-8676-476C-B605-108E1879D03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4.34</c:v>
                </c:pt>
                <c:pt idx="2">
                  <c:v>#N/A</c:v>
                </c:pt>
                <c:pt idx="3">
                  <c:v>5.81</c:v>
                </c:pt>
                <c:pt idx="4">
                  <c:v>#N/A</c:v>
                </c:pt>
                <c:pt idx="5">
                  <c:v>9.9600000000000009</c:v>
                </c:pt>
                <c:pt idx="6">
                  <c:v>#N/A</c:v>
                </c:pt>
                <c:pt idx="7">
                  <c:v>8.7899999999999991</c:v>
                </c:pt>
                <c:pt idx="8">
                  <c:v>#N/A</c:v>
                </c:pt>
                <c:pt idx="9">
                  <c:v>7.55</c:v>
                </c:pt>
              </c:numCache>
            </c:numRef>
          </c:val>
          <c:extLst>
            <c:ext xmlns:c16="http://schemas.microsoft.com/office/drawing/2014/chart" uri="{C3380CC4-5D6E-409C-BE32-E72D297353CC}">
              <c16:uniqueId val="{00000008-8676-476C-B605-108E1879D03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15.61</c:v>
                </c:pt>
                <c:pt idx="2">
                  <c:v>#N/A</c:v>
                </c:pt>
                <c:pt idx="3">
                  <c:v>14.02</c:v>
                </c:pt>
                <c:pt idx="4">
                  <c:v>#N/A</c:v>
                </c:pt>
                <c:pt idx="5">
                  <c:v>12.85</c:v>
                </c:pt>
                <c:pt idx="6">
                  <c:v>#N/A</c:v>
                </c:pt>
                <c:pt idx="7">
                  <c:v>13.09</c:v>
                </c:pt>
                <c:pt idx="8">
                  <c:v>#N/A</c:v>
                </c:pt>
                <c:pt idx="9">
                  <c:v>12.68</c:v>
                </c:pt>
              </c:numCache>
            </c:numRef>
          </c:val>
          <c:extLst>
            <c:ext xmlns:c16="http://schemas.microsoft.com/office/drawing/2014/chart" uri="{C3380CC4-5D6E-409C-BE32-E72D297353CC}">
              <c16:uniqueId val="{00000009-8676-476C-B605-108E1879D03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819</c:v>
                </c:pt>
                <c:pt idx="5">
                  <c:v>797</c:v>
                </c:pt>
                <c:pt idx="8">
                  <c:v>805</c:v>
                </c:pt>
                <c:pt idx="11">
                  <c:v>784</c:v>
                </c:pt>
                <c:pt idx="14">
                  <c:v>759</c:v>
                </c:pt>
              </c:numCache>
            </c:numRef>
          </c:val>
          <c:extLst>
            <c:ext xmlns:c16="http://schemas.microsoft.com/office/drawing/2014/chart" uri="{C3380CC4-5D6E-409C-BE32-E72D297353CC}">
              <c16:uniqueId val="{00000000-8FD2-499A-8527-8638C05BD6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D2-499A-8527-8638C05BD6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FD2-499A-8527-8638C05BD6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59</c:v>
                </c:pt>
                <c:pt idx="3">
                  <c:v>61</c:v>
                </c:pt>
                <c:pt idx="6">
                  <c:v>70</c:v>
                </c:pt>
                <c:pt idx="9">
                  <c:v>95</c:v>
                </c:pt>
                <c:pt idx="12">
                  <c:v>70</c:v>
                </c:pt>
              </c:numCache>
            </c:numRef>
          </c:val>
          <c:extLst>
            <c:ext xmlns:c16="http://schemas.microsoft.com/office/drawing/2014/chart" uri="{C3380CC4-5D6E-409C-BE32-E72D297353CC}">
              <c16:uniqueId val="{00000003-8FD2-499A-8527-8638C05BD6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257</c:v>
                </c:pt>
                <c:pt idx="3">
                  <c:v>249</c:v>
                </c:pt>
                <c:pt idx="6">
                  <c:v>242</c:v>
                </c:pt>
                <c:pt idx="9">
                  <c:v>257</c:v>
                </c:pt>
                <c:pt idx="12">
                  <c:v>254</c:v>
                </c:pt>
              </c:numCache>
            </c:numRef>
          </c:val>
          <c:extLst>
            <c:ext xmlns:c16="http://schemas.microsoft.com/office/drawing/2014/chart" uri="{C3380CC4-5D6E-409C-BE32-E72D297353CC}">
              <c16:uniqueId val="{00000004-8FD2-499A-8527-8638C05BD6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D2-499A-8527-8638C05BD6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D2-499A-8527-8638C05BD6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1009</c:v>
                </c:pt>
                <c:pt idx="3">
                  <c:v>1052</c:v>
                </c:pt>
                <c:pt idx="6">
                  <c:v>1087</c:v>
                </c:pt>
                <c:pt idx="9">
                  <c:v>1093</c:v>
                </c:pt>
                <c:pt idx="12">
                  <c:v>1068</c:v>
                </c:pt>
              </c:numCache>
            </c:numRef>
          </c:val>
          <c:extLst>
            <c:ext xmlns:c16="http://schemas.microsoft.com/office/drawing/2014/chart" uri="{C3380CC4-5D6E-409C-BE32-E72D297353CC}">
              <c16:uniqueId val="{00000007-8FD2-499A-8527-8638C05BD60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506</c:v>
                </c:pt>
                <c:pt idx="2">
                  <c:v>#N/A</c:v>
                </c:pt>
                <c:pt idx="3">
                  <c:v>#N/A</c:v>
                </c:pt>
                <c:pt idx="4">
                  <c:v>565</c:v>
                </c:pt>
                <c:pt idx="5">
                  <c:v>#N/A</c:v>
                </c:pt>
                <c:pt idx="6">
                  <c:v>#N/A</c:v>
                </c:pt>
                <c:pt idx="7">
                  <c:v>594</c:v>
                </c:pt>
                <c:pt idx="8">
                  <c:v>#N/A</c:v>
                </c:pt>
                <c:pt idx="9">
                  <c:v>#N/A</c:v>
                </c:pt>
                <c:pt idx="10">
                  <c:v>661</c:v>
                </c:pt>
                <c:pt idx="11">
                  <c:v>#N/A</c:v>
                </c:pt>
                <c:pt idx="12">
                  <c:v>#N/A</c:v>
                </c:pt>
                <c:pt idx="13">
                  <c:v>633</c:v>
                </c:pt>
                <c:pt idx="14">
                  <c:v>#N/A</c:v>
                </c:pt>
              </c:numCache>
            </c:numRef>
          </c:val>
          <c:smooth val="0"/>
          <c:extLst>
            <c:ext xmlns:c16="http://schemas.microsoft.com/office/drawing/2014/chart" uri="{C3380CC4-5D6E-409C-BE32-E72D297353CC}">
              <c16:uniqueId val="{00000008-8FD2-499A-8527-8638C05BD60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9630</c:v>
                </c:pt>
                <c:pt idx="5">
                  <c:v>9910</c:v>
                </c:pt>
                <c:pt idx="8">
                  <c:v>9880</c:v>
                </c:pt>
                <c:pt idx="11">
                  <c:v>9535</c:v>
                </c:pt>
                <c:pt idx="14">
                  <c:v>9655</c:v>
                </c:pt>
              </c:numCache>
            </c:numRef>
          </c:val>
          <c:extLst>
            <c:ext xmlns:c16="http://schemas.microsoft.com/office/drawing/2014/chart" uri="{C3380CC4-5D6E-409C-BE32-E72D297353CC}">
              <c16:uniqueId val="{00000000-8B05-489C-B1D0-F6A09108A1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B05-489C-B1D0-F6A09108A1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1987</c:v>
                </c:pt>
                <c:pt idx="5">
                  <c:v>1930</c:v>
                </c:pt>
                <c:pt idx="8">
                  <c:v>2266</c:v>
                </c:pt>
                <c:pt idx="11">
                  <c:v>2649</c:v>
                </c:pt>
                <c:pt idx="14">
                  <c:v>2680</c:v>
                </c:pt>
              </c:numCache>
            </c:numRef>
          </c:val>
          <c:extLst>
            <c:ext xmlns:c16="http://schemas.microsoft.com/office/drawing/2014/chart" uri="{C3380CC4-5D6E-409C-BE32-E72D297353CC}">
              <c16:uniqueId val="{00000002-8B05-489C-B1D0-F6A09108A1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05-489C-B1D0-F6A09108A1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B05-489C-B1D0-F6A09108A1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05-489C-B1D0-F6A09108A1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612</c:v>
                </c:pt>
                <c:pt idx="3">
                  <c:v>639</c:v>
                </c:pt>
                <c:pt idx="6">
                  <c:v>567</c:v>
                </c:pt>
                <c:pt idx="9">
                  <c:v>618</c:v>
                </c:pt>
                <c:pt idx="12">
                  <c:v>616</c:v>
                </c:pt>
              </c:numCache>
            </c:numRef>
          </c:val>
          <c:extLst>
            <c:ext xmlns:c16="http://schemas.microsoft.com/office/drawing/2014/chart" uri="{C3380CC4-5D6E-409C-BE32-E72D297353CC}">
              <c16:uniqueId val="{00000006-8B05-489C-B1D0-F6A09108A1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494</c:v>
                </c:pt>
                <c:pt idx="3">
                  <c:v>486</c:v>
                </c:pt>
                <c:pt idx="6">
                  <c:v>410</c:v>
                </c:pt>
                <c:pt idx="9">
                  <c:v>324</c:v>
                </c:pt>
                <c:pt idx="12">
                  <c:v>297</c:v>
                </c:pt>
              </c:numCache>
            </c:numRef>
          </c:val>
          <c:extLst>
            <c:ext xmlns:c16="http://schemas.microsoft.com/office/drawing/2014/chart" uri="{C3380CC4-5D6E-409C-BE32-E72D297353CC}">
              <c16:uniqueId val="{00000007-8B05-489C-B1D0-F6A09108A1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3931</c:v>
                </c:pt>
                <c:pt idx="3">
                  <c:v>3636</c:v>
                </c:pt>
                <c:pt idx="6">
                  <c:v>3297</c:v>
                </c:pt>
                <c:pt idx="9">
                  <c:v>3138</c:v>
                </c:pt>
                <c:pt idx="12">
                  <c:v>2963</c:v>
                </c:pt>
              </c:numCache>
            </c:numRef>
          </c:val>
          <c:extLst>
            <c:ext xmlns:c16="http://schemas.microsoft.com/office/drawing/2014/chart" uri="{C3380CC4-5D6E-409C-BE32-E72D297353CC}">
              <c16:uniqueId val="{00000008-8B05-489C-B1D0-F6A09108A1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1955</c:v>
                </c:pt>
                <c:pt idx="3">
                  <c:v>0</c:v>
                </c:pt>
                <c:pt idx="6">
                  <c:v>0</c:v>
                </c:pt>
                <c:pt idx="9">
                  <c:v>0</c:v>
                </c:pt>
                <c:pt idx="12">
                  <c:v>0</c:v>
                </c:pt>
              </c:numCache>
            </c:numRef>
          </c:val>
          <c:extLst>
            <c:ext xmlns:c16="http://schemas.microsoft.com/office/drawing/2014/chart" uri="{C3380CC4-5D6E-409C-BE32-E72D297353CC}">
              <c16:uniqueId val="{00000009-8B05-489C-B1D0-F6A09108A1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11477</c:v>
                </c:pt>
                <c:pt idx="3">
                  <c:v>12410</c:v>
                </c:pt>
                <c:pt idx="6">
                  <c:v>13026</c:v>
                </c:pt>
                <c:pt idx="9">
                  <c:v>12811</c:v>
                </c:pt>
                <c:pt idx="12">
                  <c:v>13138</c:v>
                </c:pt>
              </c:numCache>
            </c:numRef>
          </c:val>
          <c:extLst>
            <c:ext xmlns:c16="http://schemas.microsoft.com/office/drawing/2014/chart" uri="{C3380CC4-5D6E-409C-BE32-E72D297353CC}">
              <c16:uniqueId val="{0000000A-8B05-489C-B1D0-F6A09108A1F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6852</c:v>
                </c:pt>
                <c:pt idx="2">
                  <c:v>#N/A</c:v>
                </c:pt>
                <c:pt idx="3">
                  <c:v>#N/A</c:v>
                </c:pt>
                <c:pt idx="4">
                  <c:v>5331</c:v>
                </c:pt>
                <c:pt idx="5">
                  <c:v>#N/A</c:v>
                </c:pt>
                <c:pt idx="6">
                  <c:v>#N/A</c:v>
                </c:pt>
                <c:pt idx="7">
                  <c:v>5154</c:v>
                </c:pt>
                <c:pt idx="8">
                  <c:v>#N/A</c:v>
                </c:pt>
                <c:pt idx="9">
                  <c:v>#N/A</c:v>
                </c:pt>
                <c:pt idx="10">
                  <c:v>4708</c:v>
                </c:pt>
                <c:pt idx="11">
                  <c:v>#N/A</c:v>
                </c:pt>
                <c:pt idx="12">
                  <c:v>#N/A</c:v>
                </c:pt>
                <c:pt idx="13">
                  <c:v>4679</c:v>
                </c:pt>
                <c:pt idx="14">
                  <c:v>#N/A</c:v>
                </c:pt>
              </c:numCache>
            </c:numRef>
          </c:val>
          <c:smooth val="0"/>
          <c:extLst>
            <c:ext xmlns:c16="http://schemas.microsoft.com/office/drawing/2014/chart" uri="{C3380CC4-5D6E-409C-BE32-E72D297353CC}">
              <c16:uniqueId val="{0000000B-8B05-489C-B1D0-F6A09108A1F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722</c:v>
                </c:pt>
                <c:pt idx="1">
                  <c:v>1027</c:v>
                </c:pt>
                <c:pt idx="2">
                  <c:v>1012</c:v>
                </c:pt>
              </c:numCache>
            </c:numRef>
          </c:val>
          <c:extLst>
            <c:ext xmlns:c16="http://schemas.microsoft.com/office/drawing/2014/chart" uri="{C3380CC4-5D6E-409C-BE32-E72D297353CC}">
              <c16:uniqueId val="{00000000-E16A-4F18-ADFF-8391CA78E4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349</c:v>
                </c:pt>
                <c:pt idx="1">
                  <c:v>349</c:v>
                </c:pt>
                <c:pt idx="2">
                  <c:v>350</c:v>
                </c:pt>
              </c:numCache>
            </c:numRef>
          </c:val>
          <c:extLst>
            <c:ext xmlns:c16="http://schemas.microsoft.com/office/drawing/2014/chart" uri="{C3380CC4-5D6E-409C-BE32-E72D297353CC}">
              <c16:uniqueId val="{00000001-E16A-4F18-ADFF-8391CA78E4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969</c:v>
                </c:pt>
                <c:pt idx="1">
                  <c:v>1030</c:v>
                </c:pt>
                <c:pt idx="2">
                  <c:v>1060</c:v>
                </c:pt>
              </c:numCache>
            </c:numRef>
          </c:val>
          <c:extLst>
            <c:ext xmlns:c16="http://schemas.microsoft.com/office/drawing/2014/chart" uri="{C3380CC4-5D6E-409C-BE32-E72D297353CC}">
              <c16:uniqueId val="{00000002-E16A-4F18-ADFF-8391CA78E4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30,412
30,095
20.38
13,251,501
12,676,392
551,117
7,295,508
13,137,538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類似団体と比較し、当町は大規模な企業や商業施設が立地していることから地方税収入が多く、財政力が類似団体平均を上回る水準となっている。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　今後も適正な税収の確保を図り、高い水準を維持することに努める。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65617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156633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592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129822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地方交付税が増加したことにより、経常一般財源等と臨時財政対策債との合計額が約</a:t>
          </a:r>
          <a:r>
            <a:rPr kumimoji="1" lang="en-US" altLang="ja-JP" sz="1100">
              <a:latin typeface="ＭＳ Ｐゴシック" panose="020B0600070205080204" pitchFamily="50" charset="-128"/>
              <a:ea typeface="ＭＳ Ｐゴシック" panose="020B0600070205080204" pitchFamily="50" charset="-128"/>
            </a:rPr>
            <a:t>2,300</a:t>
          </a:r>
          <a:r>
            <a:rPr kumimoji="1" lang="ja-JP" altLang="en-US" sz="1100">
              <a:latin typeface="ＭＳ Ｐゴシック" panose="020B0600070205080204" pitchFamily="50" charset="-128"/>
              <a:ea typeface="ＭＳ Ｐゴシック" panose="020B0600070205080204" pitchFamily="50" charset="-128"/>
            </a:rPr>
            <a:t>万円増加した一方で、人件費や特別会計に対する繰出金、一部事務組合への負担金が増額したことにより、人件費、扶助費、公債費等に充当した一般財源等が約２億</a:t>
          </a:r>
          <a:r>
            <a:rPr kumimoji="1" lang="en-US" altLang="ja-JP" sz="1100">
              <a:latin typeface="ＭＳ Ｐゴシック" panose="020B0600070205080204" pitchFamily="50" charset="-128"/>
              <a:ea typeface="ＭＳ Ｐゴシック" panose="020B0600070205080204" pitchFamily="50" charset="-128"/>
            </a:rPr>
            <a:t>3,000</a:t>
          </a:r>
          <a:r>
            <a:rPr kumimoji="1" lang="ja-JP" altLang="en-US" sz="1100">
              <a:latin typeface="ＭＳ Ｐゴシック" panose="020B0600070205080204" pitchFamily="50" charset="-128"/>
              <a:ea typeface="ＭＳ Ｐゴシック" panose="020B0600070205080204" pitchFamily="50" charset="-128"/>
            </a:rPr>
            <a:t>万円増加した。歳入面の経常一般財源等の増収分を大幅に上回る経常一般財源等を用いた歳出が生じたことから、経常収支比率が</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今後、新型コロナウイルス感染症の影響が落ち着き、例年どおりの事業を実施するようになった場合、経常的経費がさらに上昇することが見込まれる。</a:t>
          </a:r>
        </a:p>
        <a:p>
          <a:r>
            <a:rPr kumimoji="1" lang="ja-JP" altLang="en-US" sz="1100">
              <a:latin typeface="ＭＳ Ｐゴシック" panose="020B0600070205080204" pitchFamily="50" charset="-128"/>
              <a:ea typeface="ＭＳ Ｐゴシック" panose="020B0600070205080204" pitchFamily="50" charset="-128"/>
            </a:rPr>
            <a:t>　今後も計画的な運営により可能な限りの経費削減に努める。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152082</xdr:rowOff>
    </xdr:from>
    <xdr:to>
      <xdr:col>23</xdr:col>
      <xdr:colOff>133350</xdr:colOff>
      <xdr:row>61</xdr:row>
      <xdr:rowOff>149543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439082"/>
          <a:ext cx="8382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27940</xdr:rowOff>
    </xdr:from>
    <xdr:to>
      <xdr:col>19</xdr:col>
      <xdr:colOff>133350</xdr:colOff>
      <xdr:row>60</xdr:row>
      <xdr:rowOff>152082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143490"/>
          <a:ext cx="889000" cy="29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27940</xdr:rowOff>
    </xdr:from>
    <xdr:to>
      <xdr:col>15</xdr:col>
      <xdr:colOff>82550</xdr:colOff>
      <xdr:row>61</xdr:row>
      <xdr:rowOff>107315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143490"/>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107315</xdr:rowOff>
    </xdr:from>
    <xdr:to>
      <xdr:col>11</xdr:col>
      <xdr:colOff>31750</xdr:colOff>
      <xdr:row>62</xdr:row>
      <xdr:rowOff>134938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565765"/>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98743</xdr:rowOff>
    </xdr:from>
    <xdr:to>
      <xdr:col>23</xdr:col>
      <xdr:colOff>184150</xdr:colOff>
      <xdr:row>62</xdr:row>
      <xdr:rowOff>28893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115270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101282</xdr:rowOff>
    </xdr:from>
    <xdr:to>
      <xdr:col>19</xdr:col>
      <xdr:colOff>184150</xdr:colOff>
      <xdr:row>61</xdr:row>
      <xdr:rowOff>31432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41609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148590</xdr:rowOff>
    </xdr:from>
    <xdr:to>
      <xdr:col>15</xdr:col>
      <xdr:colOff>133350</xdr:colOff>
      <xdr:row>59</xdr:row>
      <xdr:rowOff>78740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88917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56515</xdr:rowOff>
    </xdr:from>
    <xdr:to>
      <xdr:col>11</xdr:col>
      <xdr:colOff>82550</xdr:colOff>
      <xdr:row>61</xdr:row>
      <xdr:rowOff>158115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168292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84138</xdr:rowOff>
    </xdr:from>
    <xdr:to>
      <xdr:col>7</xdr:col>
      <xdr:colOff>31750</xdr:colOff>
      <xdr:row>63</xdr:row>
      <xdr:rowOff>14288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24465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8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低い水準を保っている。当町は、ごみ処理、し尿処理及び消防事務について、一部事務組合を組織し、当該一部事務組合に対して負担金を支出することにより対応している。このことが、類似団体よりも低い水準にある要因の一つであると考えられる。</a:t>
          </a:r>
        </a:p>
        <a:p>
          <a:r>
            <a:rPr kumimoji="1" lang="ja-JP" altLang="en-US" sz="1300">
              <a:latin typeface="ＭＳ Ｐゴシック" panose="020B0600070205080204" pitchFamily="50" charset="-128"/>
              <a:ea typeface="ＭＳ Ｐゴシック" panose="020B0600070205080204" pitchFamily="50" charset="-128"/>
            </a:rPr>
            <a:t>　人件費・物件費等の抑制を図り、適切な財政運営に努める。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55085</xdr:rowOff>
    </xdr:from>
    <xdr:to>
      <xdr:col>23</xdr:col>
      <xdr:colOff>133350</xdr:colOff>
      <xdr:row>81</xdr:row>
      <xdr:rowOff>65813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3942535"/>
          <a:ext cx="8382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54130</xdr:rowOff>
    </xdr:from>
    <xdr:to>
      <xdr:col>19</xdr:col>
      <xdr:colOff>133350</xdr:colOff>
      <xdr:row>81</xdr:row>
      <xdr:rowOff>55085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941580"/>
          <a:ext cx="889000" cy="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54130</xdr:rowOff>
    </xdr:from>
    <xdr:to>
      <xdr:col>15</xdr:col>
      <xdr:colOff>82550</xdr:colOff>
      <xdr:row>81</xdr:row>
      <xdr:rowOff>57117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3941580"/>
          <a:ext cx="889000" cy="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13886</xdr:rowOff>
    </xdr:from>
    <xdr:to>
      <xdr:col>11</xdr:col>
      <xdr:colOff>31750</xdr:colOff>
      <xdr:row>81</xdr:row>
      <xdr:rowOff>57117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01336"/>
          <a:ext cx="889000" cy="4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15013</xdr:rowOff>
    </xdr:from>
    <xdr:to>
      <xdr:col>23</xdr:col>
      <xdr:colOff>184150</xdr:colOff>
      <xdr:row>81</xdr:row>
      <xdr:rowOff>116613</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107740</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2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4285</xdr:rowOff>
    </xdr:from>
    <xdr:to>
      <xdr:col>19</xdr:col>
      <xdr:colOff>184150</xdr:colOff>
      <xdr:row>81</xdr:row>
      <xdr:rowOff>105885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89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116062</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660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3330</xdr:rowOff>
    </xdr:from>
    <xdr:to>
      <xdr:col>15</xdr:col>
      <xdr:colOff>133350</xdr:colOff>
      <xdr:row>81</xdr:row>
      <xdr:rowOff>104930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8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115107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6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6317</xdr:rowOff>
    </xdr:from>
    <xdr:to>
      <xdr:col>11</xdr:col>
      <xdr:colOff>82550</xdr:colOff>
      <xdr:row>81</xdr:row>
      <xdr:rowOff>107917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89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118094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6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134536</xdr:rowOff>
    </xdr:from>
    <xdr:to>
      <xdr:col>7</xdr:col>
      <xdr:colOff>31750</xdr:colOff>
      <xdr:row>81</xdr:row>
      <xdr:rowOff>64686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74863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1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職員構成の変動（昇給・昇格による）に伴い、</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ポイント上昇した。類似団体の平均より低い水準で推移している。</a:t>
          </a:r>
        </a:p>
        <a:p>
          <a:r>
            <a:rPr kumimoji="1" lang="ja-JP" altLang="en-US" sz="1300">
              <a:latin typeface="ＭＳ Ｐゴシック" panose="020B0600070205080204" pitchFamily="50" charset="-128"/>
              <a:ea typeface="ＭＳ Ｐゴシック" panose="020B0600070205080204" pitchFamily="50" charset="-128"/>
            </a:rPr>
            <a:t>　地域の民間企業の平均給料、類似団体及び全国市町村の状況を踏まえ、給料の適正化に努めている。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83</xdr:row>
      <xdr:rowOff>119945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323484"/>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84</xdr:row>
      <xdr:rowOff>136172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323484"/>
          <a:ext cx="889000" cy="2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28928</xdr:rowOff>
    </xdr:from>
    <xdr:to>
      <xdr:col>72</xdr:col>
      <xdr:colOff>203200</xdr:colOff>
      <xdr:row>84</xdr:row>
      <xdr:rowOff>136172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43072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28928</xdr:rowOff>
    </xdr:from>
    <xdr:to>
      <xdr:col>68</xdr:col>
      <xdr:colOff>152400</xdr:colOff>
      <xdr:row>84</xdr:row>
      <xdr:rowOff>42334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4307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69145</xdr:rowOff>
    </xdr:from>
    <xdr:to>
      <xdr:col>81</xdr:col>
      <xdr:colOff>95250</xdr:colOff>
      <xdr:row>83</xdr:row>
      <xdr:rowOff>170745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85672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85372</xdr:rowOff>
    </xdr:from>
    <xdr:to>
      <xdr:col>73</xdr:col>
      <xdr:colOff>44450</xdr:colOff>
      <xdr:row>85</xdr:row>
      <xdr:rowOff>15522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149578</xdr:rowOff>
    </xdr:from>
    <xdr:to>
      <xdr:col>68</xdr:col>
      <xdr:colOff>203200</xdr:colOff>
      <xdr:row>84</xdr:row>
      <xdr:rowOff>79728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行政改革により、事業の統廃合や縮小、会計年度任用職員の活用、外部委託の実施等を行い、定員の適正化を図った結果、類似団体の平均より低い水準にある。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85725</xdr:rowOff>
    </xdr:from>
    <xdr:to>
      <xdr:col>81</xdr:col>
      <xdr:colOff>44450</xdr:colOff>
      <xdr:row>60</xdr:row>
      <xdr:rowOff>113302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72725"/>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84001</xdr:rowOff>
    </xdr:from>
    <xdr:to>
      <xdr:col>77</xdr:col>
      <xdr:colOff>44450</xdr:colOff>
      <xdr:row>60</xdr:row>
      <xdr:rowOff>85725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71001"/>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77107</xdr:rowOff>
    </xdr:from>
    <xdr:to>
      <xdr:col>72</xdr:col>
      <xdr:colOff>203200</xdr:colOff>
      <xdr:row>60</xdr:row>
      <xdr:rowOff>84001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6410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25400</xdr:rowOff>
    </xdr:from>
    <xdr:to>
      <xdr:col>68</xdr:col>
      <xdr:colOff>152400</xdr:colOff>
      <xdr:row>60</xdr:row>
      <xdr:rowOff>77107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124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62502</xdr:rowOff>
    </xdr:from>
    <xdr:to>
      <xdr:col>81</xdr:col>
      <xdr:colOff>95250</xdr:colOff>
      <xdr:row>60</xdr:row>
      <xdr:rowOff>164102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4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79029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9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34925</xdr:rowOff>
    </xdr:from>
    <xdr:to>
      <xdr:col>77</xdr:col>
      <xdr:colOff>95250</xdr:colOff>
      <xdr:row>60</xdr:row>
      <xdr:rowOff>136525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33201</xdr:rowOff>
    </xdr:from>
    <xdr:to>
      <xdr:col>73</xdr:col>
      <xdr:colOff>44450</xdr:colOff>
      <xdr:row>60</xdr:row>
      <xdr:rowOff>134801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26307</xdr:rowOff>
    </xdr:from>
    <xdr:to>
      <xdr:col>68</xdr:col>
      <xdr:colOff>203200</xdr:colOff>
      <xdr:row>60</xdr:row>
      <xdr:rowOff>127907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112684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146050</xdr:rowOff>
    </xdr:from>
    <xdr:to>
      <xdr:col>64</xdr:col>
      <xdr:colOff>152400</xdr:colOff>
      <xdr:row>60</xdr:row>
      <xdr:rowOff>76200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86377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に実施した松前中学校改築などに対する地方債の元金償還が開始したものの、平成９年度に実施した庁舎建設などの償還は終了したことにより、単年度の実質公債費比率は低下した一方で、３か年平均の実質公債費比率は</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ポイント上昇した。要因は、公債費は年々増加傾向にあり、元利償還金と準元利償還金の金額が令和２年度より令和５年度の方が大きかったためである。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公共施設の長寿命化対策としての大規模改修など大型の公共工事が多く予定されていることや、公営企業が実施する浄水場施設整備に対する多額の出資などが予定されており、実質公債費比率は上昇することが見込まれる。実施予定の公共工事の重要度や必要性を評価し事業の適正化を図ることで、財政の健全化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90805</xdr:rowOff>
    </xdr:from>
    <xdr:to>
      <xdr:col>81</xdr:col>
      <xdr:colOff>44450</xdr:colOff>
      <xdr:row>40</xdr:row>
      <xdr:rowOff>102870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94880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60643</xdr:rowOff>
    </xdr:from>
    <xdr:to>
      <xdr:col>77</xdr:col>
      <xdr:colOff>44450</xdr:colOff>
      <xdr:row>40</xdr:row>
      <xdr:rowOff>90805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91864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42545</xdr:rowOff>
    </xdr:from>
    <xdr:to>
      <xdr:col>72</xdr:col>
      <xdr:colOff>203200</xdr:colOff>
      <xdr:row>40</xdr:row>
      <xdr:rowOff>60643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90054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42545</xdr:rowOff>
    </xdr:from>
    <xdr:to>
      <xdr:col>68</xdr:col>
      <xdr:colOff>152400</xdr:colOff>
      <xdr:row>40</xdr:row>
      <xdr:rowOff>48578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90054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24147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88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40005</xdr:rowOff>
    </xdr:from>
    <xdr:to>
      <xdr:col>77</xdr:col>
      <xdr:colOff>95250</xdr:colOff>
      <xdr:row>40</xdr:row>
      <xdr:rowOff>141605</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126382</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98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9843</xdr:rowOff>
    </xdr:from>
    <xdr:to>
      <xdr:col>73</xdr:col>
      <xdr:colOff>44450</xdr:colOff>
      <xdr:row>40</xdr:row>
      <xdr:rowOff>111443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96220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95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163195</xdr:rowOff>
    </xdr:from>
    <xdr:to>
      <xdr:col>68</xdr:col>
      <xdr:colOff>203200</xdr:colOff>
      <xdr:row>40</xdr:row>
      <xdr:rowOff>93345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78122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9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169228</xdr:rowOff>
    </xdr:from>
    <xdr:to>
      <xdr:col>64</xdr:col>
      <xdr:colOff>152400</xdr:colOff>
      <xdr:row>40</xdr:row>
      <xdr:rowOff>99378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84155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94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筒井地区及び塩屋地区の雨水対策などの公共工事に伴い地方債の現在高は増加したものの、公営企業債の元金残高の減少や基準財政需要額算入見込額の増加により、将来負担比率は前年度に比べ</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ポイント低下した。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ながら、今後は、公共施設の長寿命化対策としての大規模改修など大型の公共工事が多く予定されていることや、公営企業が実施する浄水場施設整備に対する多額の出資などが予定されており、将来負担比率は上昇することが見込まれる。実施予定の公共工事の重要度や必要性を評価し事業の適正化を図ることで、財政の健全化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48683</xdr:rowOff>
    </xdr:from>
    <xdr:to>
      <xdr:col>81</xdr:col>
      <xdr:colOff>44450</xdr:colOff>
      <xdr:row>18</xdr:row>
      <xdr:rowOff>77410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3134783"/>
          <a:ext cx="8382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77410</xdr:rowOff>
    </xdr:from>
    <xdr:to>
      <xdr:col>77</xdr:col>
      <xdr:colOff>44450</xdr:colOff>
      <xdr:row>18</xdr:row>
      <xdr:rowOff>124521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3163510"/>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124521</xdr:rowOff>
    </xdr:from>
    <xdr:to>
      <xdr:col>72</xdr:col>
      <xdr:colOff>203200</xdr:colOff>
      <xdr:row>19</xdr:row>
      <xdr:rowOff>40398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3210621"/>
          <a:ext cx="889000" cy="8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40398</xdr:rowOff>
    </xdr:from>
    <xdr:to>
      <xdr:col>68</xdr:col>
      <xdr:colOff>152400</xdr:colOff>
      <xdr:row>21</xdr:row>
      <xdr:rowOff>52554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3297948"/>
          <a:ext cx="889000" cy="35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169333</xdr:rowOff>
    </xdr:from>
    <xdr:to>
      <xdr:col>81</xdr:col>
      <xdr:colOff>95250</xdr:colOff>
      <xdr:row>18</xdr:row>
      <xdr:rowOff>99483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308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141410</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305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26610</xdr:rowOff>
    </xdr:from>
    <xdr:to>
      <xdr:col>77</xdr:col>
      <xdr:colOff>95250</xdr:colOff>
      <xdr:row>18</xdr:row>
      <xdr:rowOff>128210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31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112987</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19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73721</xdr:rowOff>
    </xdr:from>
    <xdr:to>
      <xdr:col>73</xdr:col>
      <xdr:colOff>44450</xdr:colOff>
      <xdr:row>19</xdr:row>
      <xdr:rowOff>3870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31598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160097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2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161048</xdr:rowOff>
    </xdr:from>
    <xdr:to>
      <xdr:col>68</xdr:col>
      <xdr:colOff>203200</xdr:colOff>
      <xdr:row>19</xdr:row>
      <xdr:rowOff>91198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2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75975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3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1754</xdr:rowOff>
    </xdr:from>
    <xdr:to>
      <xdr:col>64</xdr:col>
      <xdr:colOff>152400</xdr:colOff>
      <xdr:row>21</xdr:row>
      <xdr:rowOff>103354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6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88131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68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30,412
30,095
20.38
13,251,501
12,676,392
551,117
7,295,508
13,137,538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人事院勧告に伴い職員の給与改定を行ったことにより、前年度から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給与額については国家公務員や愛媛県職員との均衡を考慮するとともに、人員については組織全体の業務量平準化を目的とした適正な配置に努めることで、同水準を維持するよう努める。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129286</xdr:rowOff>
    </xdr:from>
    <xdr:to>
      <xdr:col>24</xdr:col>
      <xdr:colOff>25400</xdr:colOff>
      <xdr:row>35</xdr:row>
      <xdr:rowOff>147574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300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78994</xdr:rowOff>
    </xdr:from>
    <xdr:to>
      <xdr:col>19</xdr:col>
      <xdr:colOff>187325</xdr:colOff>
      <xdr:row>35</xdr:row>
      <xdr:rowOff>129286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797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78994</xdr:rowOff>
    </xdr:from>
    <xdr:to>
      <xdr:col>15</xdr:col>
      <xdr:colOff>98425</xdr:colOff>
      <xdr:row>35</xdr:row>
      <xdr:rowOff>152146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797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152146</xdr:rowOff>
    </xdr:from>
    <xdr:to>
      <xdr:col>11</xdr:col>
      <xdr:colOff>9525</xdr:colOff>
      <xdr:row>36</xdr:row>
      <xdr:rowOff>8128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528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96774</xdr:rowOff>
    </xdr:from>
    <xdr:to>
      <xdr:col>24</xdr:col>
      <xdr:colOff>76200</xdr:colOff>
      <xdr:row>36</xdr:row>
      <xdr:rowOff>26924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113301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78486</xdr:rowOff>
    </xdr:from>
    <xdr:to>
      <xdr:col>20</xdr:col>
      <xdr:colOff>38100</xdr:colOff>
      <xdr:row>36</xdr:row>
      <xdr:rowOff>8636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18813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28194</xdr:rowOff>
    </xdr:from>
    <xdr:to>
      <xdr:col>15</xdr:col>
      <xdr:colOff>149225</xdr:colOff>
      <xdr:row>35</xdr:row>
      <xdr:rowOff>129794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139971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101346</xdr:rowOff>
    </xdr:from>
    <xdr:to>
      <xdr:col>11</xdr:col>
      <xdr:colOff>60325</xdr:colOff>
      <xdr:row>36</xdr:row>
      <xdr:rowOff>31496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41673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128778</xdr:rowOff>
    </xdr:from>
    <xdr:to>
      <xdr:col>6</xdr:col>
      <xdr:colOff>171450</xdr:colOff>
      <xdr:row>36</xdr:row>
      <xdr:rowOff>58928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69105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電気代や物価高騰により公共施設等の維持管理費などが増額し、前年度から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今後も物価高騰の影響が続くことが考えられるため、事務事業の見直し等による経常経費の削減に努める。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149860</xdr:rowOff>
    </xdr:from>
    <xdr:to>
      <xdr:col>82</xdr:col>
      <xdr:colOff>107950</xdr:colOff>
      <xdr:row>15</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501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73660</xdr:rowOff>
    </xdr:from>
    <xdr:to>
      <xdr:col>78</xdr:col>
      <xdr:colOff>69850</xdr:colOff>
      <xdr:row>14</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73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73660</xdr:rowOff>
    </xdr:from>
    <xdr:to>
      <xdr:col>73</xdr:col>
      <xdr:colOff>180975</xdr:colOff>
      <xdr:row>15</xdr:row>
      <xdr:rowOff>16510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4739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8890</xdr:rowOff>
    </xdr:from>
    <xdr:to>
      <xdr:col>69</xdr:col>
      <xdr:colOff>92075</xdr:colOff>
      <xdr:row>15</xdr:row>
      <xdr:rowOff>16510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8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144780</xdr:rowOff>
    </xdr:from>
    <xdr:to>
      <xdr:col>82</xdr:col>
      <xdr:colOff>158750</xdr:colOff>
      <xdr:row>15</xdr:row>
      <xdr:rowOff>74930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161307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99060</xdr:rowOff>
    </xdr:from>
    <xdr:to>
      <xdr:col>78</xdr:col>
      <xdr:colOff>120650</xdr:colOff>
      <xdr:row>15</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39387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22860</xdr:rowOff>
    </xdr:from>
    <xdr:to>
      <xdr:col>74</xdr:col>
      <xdr:colOff>31750</xdr:colOff>
      <xdr:row>14</xdr:row>
      <xdr:rowOff>124460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134637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137160</xdr:rowOff>
    </xdr:from>
    <xdr:to>
      <xdr:col>69</xdr:col>
      <xdr:colOff>142875</xdr:colOff>
      <xdr:row>15</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77487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129540</xdr:rowOff>
    </xdr:from>
    <xdr:to>
      <xdr:col>65</xdr:col>
      <xdr:colOff>53975</xdr:colOff>
      <xdr:row>15</xdr:row>
      <xdr:rowOff>59690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69867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自立支援給付費など障害福祉サービスに係る費用が増加したことにより、前年度から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ポイント上昇し、類似団体と同水準となっている。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今後も社会保障関係経費の増加等が見込まれることに加えて、第２子以降保育料無償化や子ども医療の助成対象者を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歳の年度末まで拡大することにより、扶助費に係る経常収支比率は、上昇する見込みである。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4535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901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56</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921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56243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92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56243</xdr:rowOff>
    </xdr:from>
    <xdr:to>
      <xdr:col>11</xdr:col>
      <xdr:colOff>9525</xdr:colOff>
      <xdr:row>56</xdr:row>
      <xdr:rowOff>78015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57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5443</xdr:rowOff>
    </xdr:from>
    <xdr:to>
      <xdr:col>11</xdr:col>
      <xdr:colOff>60325</xdr:colOff>
      <xdr:row>56</xdr:row>
      <xdr:rowOff>107043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令和２年度から下水道事業が法適用化し、補助費等に分類が変更になったことに伴い大幅に低下しているが、それ以降はほぼ横ばいで推移している。</a:t>
          </a:r>
        </a:p>
        <a:p>
          <a:r>
            <a:rPr kumimoji="1" lang="ja-JP" altLang="en-US" sz="1100">
              <a:latin typeface="ＭＳ Ｐゴシック" panose="020B0600070205080204" pitchFamily="50" charset="-128"/>
              <a:ea typeface="ＭＳ Ｐゴシック" panose="020B0600070205080204" pitchFamily="50" charset="-128"/>
            </a:rPr>
            <a:t>　本年度は、後期高齢者医療の療養給付費や特別会計への繰出しが増加したことにより、前年度から</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ポイント上昇した。特別会計への繰出しは、主に給与改定に伴う人件費の増額に伴い増加し、今年度は国民健康保険特別会計への繰出しの増加が大きかった。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特別会計においては、安定的な運営のため保険料等の徴収率向上や給付の適正化などに取り組み、財政の健全化に努める。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57</xdr:row>
      <xdr:rowOff>167822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642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80735</xdr:rowOff>
    </xdr:from>
    <xdr:to>
      <xdr:col>78</xdr:col>
      <xdr:colOff>69850</xdr:colOff>
      <xdr:row>57</xdr:row>
      <xdr:rowOff>91622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53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80735</xdr:rowOff>
    </xdr:from>
    <xdr:to>
      <xdr:col>73</xdr:col>
      <xdr:colOff>180975</xdr:colOff>
      <xdr:row>57</xdr:row>
      <xdr:rowOff>124278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533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124278</xdr:rowOff>
    </xdr:from>
    <xdr:to>
      <xdr:col>69</xdr:col>
      <xdr:colOff>92075</xdr:colOff>
      <xdr:row>60</xdr:row>
      <xdr:rowOff>88900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96928"/>
          <a:ext cx="889000" cy="47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89099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40822</xdr:rowOff>
    </xdr:from>
    <xdr:to>
      <xdr:col>78</xdr:col>
      <xdr:colOff>120650</xdr:colOff>
      <xdr:row>57</xdr:row>
      <xdr:rowOff>142422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29935</xdr:rowOff>
    </xdr:from>
    <xdr:to>
      <xdr:col>74</xdr:col>
      <xdr:colOff>31750</xdr:colOff>
      <xdr:row>57</xdr:row>
      <xdr:rowOff>131535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116312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73478</xdr:rowOff>
    </xdr:from>
    <xdr:to>
      <xdr:col>69</xdr:col>
      <xdr:colOff>142875</xdr:colOff>
      <xdr:row>58</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159855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38100</xdr:rowOff>
    </xdr:from>
    <xdr:to>
      <xdr:col>65</xdr:col>
      <xdr:colOff>53975</xdr:colOff>
      <xdr:row>60</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経常的な補助費等は、主に一部事務組合に対する負担金である。給与改定に伴う人件費の増額に加え、今年度から松山市へのごみ処理委託を開始したことにより、負担金が増額し、前年度から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一部事務組合の事業についても事前に精査し、適正な負担となるように努める。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28702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403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168148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900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37</xdr:row>
      <xdr:rowOff>33274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900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33274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174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165879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6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平成９年度に実施した大型の公共工事である庁舎建設などの元金償還が終了したことにより、前年度から</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ポイント低下した。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公共施設の長寿命化対策としての大規模改修など大型の公共工事が多く予定されていることや、公営企業が実施する浄水場施設整備に対する多額の出資などが予定されており、公債費に係る経常収支比率はさらに上昇することが見込まれる。実施予定の公共工事の重要度や必要性を評価し事業の適正化を図ることにより、財政の健全化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42418</xdr:rowOff>
    </xdr:from>
    <xdr:to>
      <xdr:col>24</xdr:col>
      <xdr:colOff>25400</xdr:colOff>
      <xdr:row>77</xdr:row>
      <xdr:rowOff>60706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2440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28702</xdr:rowOff>
    </xdr:from>
    <xdr:to>
      <xdr:col>19</xdr:col>
      <xdr:colOff>187325</xdr:colOff>
      <xdr:row>77</xdr:row>
      <xdr:rowOff>60706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230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28702</xdr:rowOff>
    </xdr:from>
    <xdr:to>
      <xdr:col>15</xdr:col>
      <xdr:colOff>98425</xdr:colOff>
      <xdr:row>77</xdr:row>
      <xdr:rowOff>74422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2303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51563</xdr:rowOff>
    </xdr:from>
    <xdr:to>
      <xdr:col>11</xdr:col>
      <xdr:colOff>9525</xdr:colOff>
      <xdr:row>77</xdr:row>
      <xdr:rowOff>74422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2532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135145</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xdr:rowOff>
    </xdr:from>
    <xdr:to>
      <xdr:col>20</xdr:col>
      <xdr:colOff>38100</xdr:colOff>
      <xdr:row>77</xdr:row>
      <xdr:rowOff>111506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149352</xdr:rowOff>
    </xdr:from>
    <xdr:to>
      <xdr:col>15</xdr:col>
      <xdr:colOff>149225</xdr:colOff>
      <xdr:row>77</xdr:row>
      <xdr:rowOff>79502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64279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23622</xdr:rowOff>
    </xdr:from>
    <xdr:to>
      <xdr:col>11</xdr:col>
      <xdr:colOff>60325</xdr:colOff>
      <xdr:row>77</xdr:row>
      <xdr:rowOff>125222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87140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その他の経費が類似団体より高くなっているものの、公債費以外の全体では大きく下回っている。</a:t>
          </a:r>
        </a:p>
        <a:p>
          <a:r>
            <a:rPr kumimoji="1" lang="ja-JP" altLang="en-US" sz="1300">
              <a:latin typeface="ＭＳ Ｐゴシック" panose="020B0600070205080204" pitchFamily="50" charset="-128"/>
              <a:ea typeface="ＭＳ Ｐゴシック" panose="020B0600070205080204" pitchFamily="50" charset="-128"/>
            </a:rPr>
            <a:t>　今後も社会保障関係経費や公共施設等の維持管理費が増加していく見込みではあるが、事務事業の見直し等による経常経費の削減に努める。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76</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1089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131572</xdr:rowOff>
    </xdr:from>
    <xdr:to>
      <xdr:col>78</xdr:col>
      <xdr:colOff>69850</xdr:colOff>
      <xdr:row>75</xdr:row>
      <xdr:rowOff>152146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81887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131572</xdr:rowOff>
    </xdr:from>
    <xdr:to>
      <xdr:col>73</xdr:col>
      <xdr:colOff>180975</xdr:colOff>
      <xdr:row>76</xdr:row>
      <xdr:rowOff>62992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81887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77</xdr:row>
      <xdr:rowOff>65278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09319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101346</xdr:rowOff>
    </xdr:from>
    <xdr:to>
      <xdr:col>78</xdr:col>
      <xdr:colOff>120650</xdr:colOff>
      <xdr:row>76</xdr:row>
      <xdr:rowOff>31496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41673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80772</xdr:rowOff>
    </xdr:from>
    <xdr:to>
      <xdr:col>74</xdr:col>
      <xdr:colOff>31750</xdr:colOff>
      <xdr:row>75</xdr:row>
      <xdr:rowOff>10922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21099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5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76213</xdr:rowOff>
    </xdr:from>
    <xdr:to>
      <xdr:col>29</xdr:col>
      <xdr:colOff>127000</xdr:colOff>
      <xdr:row>17</xdr:row>
      <xdr:rowOff>118775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38488"/>
          <a:ext cx="647700" cy="42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87101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49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118775</xdr:rowOff>
    </xdr:from>
    <xdr:to>
      <xdr:col>26</xdr:col>
      <xdr:colOff>50800</xdr:colOff>
      <xdr:row>17</xdr:row>
      <xdr:rowOff>138606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81050"/>
          <a:ext cx="698500" cy="19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138606</xdr:rowOff>
    </xdr:from>
    <xdr:to>
      <xdr:col>22</xdr:col>
      <xdr:colOff>114300</xdr:colOff>
      <xdr:row>17</xdr:row>
      <xdr:rowOff>156580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00881"/>
          <a:ext cx="698500" cy="17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156580</xdr:rowOff>
    </xdr:from>
    <xdr:to>
      <xdr:col>18</xdr:col>
      <xdr:colOff>177800</xdr:colOff>
      <xdr:row>18</xdr:row>
      <xdr:rowOff>25506</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18855"/>
          <a:ext cx="698500" cy="40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25413</xdr:rowOff>
    </xdr:from>
    <xdr:to>
      <xdr:col>29</xdr:col>
      <xdr:colOff>177800</xdr:colOff>
      <xdr:row>17</xdr:row>
      <xdr:rowOff>127013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87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41940</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67975</xdr:rowOff>
    </xdr:from>
    <xdr:to>
      <xdr:col>26</xdr:col>
      <xdr:colOff>101600</xdr:colOff>
      <xdr:row>17</xdr:row>
      <xdr:rowOff>169575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30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8302</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79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87806</xdr:rowOff>
    </xdr:from>
    <xdr:to>
      <xdr:col>22</xdr:col>
      <xdr:colOff>165100</xdr:colOff>
      <xdr:row>18</xdr:row>
      <xdr:rowOff>17956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50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28133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81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105780</xdr:rowOff>
    </xdr:from>
    <xdr:to>
      <xdr:col>19</xdr:col>
      <xdr:colOff>38100</xdr:colOff>
      <xdr:row>18</xdr:row>
      <xdr:rowOff>35930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68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46107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3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146156</xdr:rowOff>
    </xdr:from>
    <xdr:to>
      <xdr:col>15</xdr:col>
      <xdr:colOff>101600</xdr:colOff>
      <xdr:row>18</xdr:row>
      <xdr:rowOff>76306</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08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86483</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7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150146</xdr:rowOff>
    </xdr:from>
    <xdr:to>
      <xdr:col>29</xdr:col>
      <xdr:colOff>127000</xdr:colOff>
      <xdr:row>35</xdr:row>
      <xdr:rowOff>168929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760496"/>
          <a:ext cx="647700" cy="18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200391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150146</xdr:rowOff>
    </xdr:from>
    <xdr:to>
      <xdr:col>26</xdr:col>
      <xdr:colOff>50800</xdr:colOff>
      <xdr:row>35</xdr:row>
      <xdr:rowOff>193789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760496"/>
          <a:ext cx="698500" cy="43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193789</xdr:rowOff>
    </xdr:from>
    <xdr:to>
      <xdr:col>22</xdr:col>
      <xdr:colOff>114300</xdr:colOff>
      <xdr:row>35</xdr:row>
      <xdr:rowOff>213658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04139"/>
          <a:ext cx="698500" cy="19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213658</xdr:rowOff>
    </xdr:from>
    <xdr:to>
      <xdr:col>18</xdr:col>
      <xdr:colOff>177800</xdr:colOff>
      <xdr:row>35</xdr:row>
      <xdr:rowOff>250444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824008"/>
          <a:ext cx="698500" cy="36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118129</xdr:rowOff>
    </xdr:from>
    <xdr:to>
      <xdr:col>29</xdr:col>
      <xdr:colOff>177800</xdr:colOff>
      <xdr:row>35</xdr:row>
      <xdr:rowOff>219729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28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306106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99346</xdr:rowOff>
    </xdr:from>
    <xdr:to>
      <xdr:col>26</xdr:col>
      <xdr:colOff>101600</xdr:colOff>
      <xdr:row>35</xdr:row>
      <xdr:rowOff>200946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09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211123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78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142989</xdr:rowOff>
    </xdr:from>
    <xdr:to>
      <xdr:col>22</xdr:col>
      <xdr:colOff>165100</xdr:colOff>
      <xdr:row>35</xdr:row>
      <xdr:rowOff>244589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53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254766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2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162858</xdr:rowOff>
    </xdr:from>
    <xdr:to>
      <xdr:col>19</xdr:col>
      <xdr:colOff>38100</xdr:colOff>
      <xdr:row>35</xdr:row>
      <xdr:rowOff>264458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73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274635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199644</xdr:rowOff>
    </xdr:from>
    <xdr:to>
      <xdr:col>15</xdr:col>
      <xdr:colOff>101600</xdr:colOff>
      <xdr:row>35</xdr:row>
      <xdr:rowOff>301244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09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311421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7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30,412
30,095
20.38
13,251,501
12,676,392
551,117
7,295,508
13,137,538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163817</xdr:rowOff>
    </xdr:from>
    <xdr:to>
      <xdr:col>24</xdr:col>
      <xdr:colOff>63500</xdr:colOff>
      <xdr:row>37</xdr:row>
      <xdr:rowOff>42610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36017"/>
          <a:ext cx="838200" cy="5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42610</xdr:rowOff>
    </xdr:from>
    <xdr:to>
      <xdr:col>19</xdr:col>
      <xdr:colOff>177800</xdr:colOff>
      <xdr:row>37</xdr:row>
      <xdr:rowOff>61404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86260"/>
          <a:ext cx="889000" cy="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61404</xdr:rowOff>
    </xdr:from>
    <xdr:to>
      <xdr:col>15</xdr:col>
      <xdr:colOff>50800</xdr:colOff>
      <xdr:row>37</xdr:row>
      <xdr:rowOff>93506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05054"/>
          <a:ext cx="889000" cy="3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93506</xdr:rowOff>
    </xdr:from>
    <xdr:to>
      <xdr:col>10</xdr:col>
      <xdr:colOff>114300</xdr:colOff>
      <xdr:row>38</xdr:row>
      <xdr:rowOff>65258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37156"/>
          <a:ext cx="889000" cy="14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113017</xdr:rowOff>
    </xdr:from>
    <xdr:to>
      <xdr:col>24</xdr:col>
      <xdr:colOff>114300</xdr:colOff>
      <xdr:row>37</xdr:row>
      <xdr:rowOff>43167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8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135894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163260</xdr:rowOff>
    </xdr:from>
    <xdr:to>
      <xdr:col>20</xdr:col>
      <xdr:colOff>38100</xdr:colOff>
      <xdr:row>37</xdr:row>
      <xdr:rowOff>93410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3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84537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2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10604</xdr:rowOff>
    </xdr:from>
    <xdr:to>
      <xdr:col>15</xdr:col>
      <xdr:colOff>101600</xdr:colOff>
      <xdr:row>37</xdr:row>
      <xdr:rowOff>112204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103331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4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42706</xdr:rowOff>
    </xdr:from>
    <xdr:to>
      <xdr:col>10</xdr:col>
      <xdr:colOff>165100</xdr:colOff>
      <xdr:row>37</xdr:row>
      <xdr:rowOff>144306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8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135434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7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14458</xdr:rowOff>
    </xdr:from>
    <xdr:to>
      <xdr:col>6</xdr:col>
      <xdr:colOff>38100</xdr:colOff>
      <xdr:row>38</xdr:row>
      <xdr:rowOff>116058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2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107185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2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85984</xdr:rowOff>
    </xdr:from>
    <xdr:to>
      <xdr:col>24</xdr:col>
      <xdr:colOff>63500</xdr:colOff>
      <xdr:row>57</xdr:row>
      <xdr:rowOff>91731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58634"/>
          <a:ext cx="8382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85572</xdr:rowOff>
    </xdr:from>
    <xdr:to>
      <xdr:col>19</xdr:col>
      <xdr:colOff>177800</xdr:colOff>
      <xdr:row>57</xdr:row>
      <xdr:rowOff>85984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858222"/>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72446</xdr:rowOff>
    </xdr:from>
    <xdr:to>
      <xdr:col>15</xdr:col>
      <xdr:colOff>50800</xdr:colOff>
      <xdr:row>57</xdr:row>
      <xdr:rowOff>85572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845096"/>
          <a:ext cx="889000" cy="1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71399</xdr:rowOff>
    </xdr:from>
    <xdr:to>
      <xdr:col>10</xdr:col>
      <xdr:colOff>114300</xdr:colOff>
      <xdr:row>57</xdr:row>
      <xdr:rowOff>72446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844049"/>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40931</xdr:rowOff>
    </xdr:from>
    <xdr:to>
      <xdr:col>24</xdr:col>
      <xdr:colOff>114300</xdr:colOff>
      <xdr:row>57</xdr:row>
      <xdr:rowOff>142531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1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127308</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2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35184</xdr:rowOff>
    </xdr:from>
    <xdr:to>
      <xdr:col>20</xdr:col>
      <xdr:colOff>38100</xdr:colOff>
      <xdr:row>57</xdr:row>
      <xdr:rowOff>136784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127911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0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34772</xdr:rowOff>
    </xdr:from>
    <xdr:to>
      <xdr:col>15</xdr:col>
      <xdr:colOff>101600</xdr:colOff>
      <xdr:row>57</xdr:row>
      <xdr:rowOff>136372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0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127499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0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21646</xdr:rowOff>
    </xdr:from>
    <xdr:to>
      <xdr:col>10</xdr:col>
      <xdr:colOff>165100</xdr:colOff>
      <xdr:row>57</xdr:row>
      <xdr:rowOff>123246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9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114373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20599</xdr:rowOff>
    </xdr:from>
    <xdr:to>
      <xdr:col>6</xdr:col>
      <xdr:colOff>38100</xdr:colOff>
      <xdr:row>57</xdr:row>
      <xdr:rowOff>122199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9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113326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8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8941</xdr:rowOff>
    </xdr:from>
    <xdr:to>
      <xdr:col>24</xdr:col>
      <xdr:colOff>63500</xdr:colOff>
      <xdr:row>78</xdr:row>
      <xdr:rowOff>21971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82041"/>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4643</xdr:rowOff>
    </xdr:from>
    <xdr:to>
      <xdr:col>19</xdr:col>
      <xdr:colOff>177800</xdr:colOff>
      <xdr:row>78</xdr:row>
      <xdr:rowOff>21971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377743"/>
          <a:ext cx="8890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4643</xdr:rowOff>
    </xdr:from>
    <xdr:to>
      <xdr:col>15</xdr:col>
      <xdr:colOff>50800</xdr:colOff>
      <xdr:row>78</xdr:row>
      <xdr:rowOff>5877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377743"/>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162423</xdr:rowOff>
    </xdr:from>
    <xdr:to>
      <xdr:col>10</xdr:col>
      <xdr:colOff>114300</xdr:colOff>
      <xdr:row>78</xdr:row>
      <xdr:rowOff>5877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364073"/>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129591</xdr:rowOff>
    </xdr:from>
    <xdr:to>
      <xdr:col>24</xdr:col>
      <xdr:colOff>114300</xdr:colOff>
      <xdr:row>78</xdr:row>
      <xdr:rowOff>59741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3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44518</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4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142621</xdr:rowOff>
    </xdr:from>
    <xdr:to>
      <xdr:col>20</xdr:col>
      <xdr:colOff>38100</xdr:colOff>
      <xdr:row>78</xdr:row>
      <xdr:rowOff>72771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63898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3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125293</xdr:rowOff>
    </xdr:from>
    <xdr:to>
      <xdr:col>15</xdr:col>
      <xdr:colOff>101600</xdr:colOff>
      <xdr:row>78</xdr:row>
      <xdr:rowOff>55443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46570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1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126527</xdr:rowOff>
    </xdr:from>
    <xdr:to>
      <xdr:col>10</xdr:col>
      <xdr:colOff>165100</xdr:colOff>
      <xdr:row>78</xdr:row>
      <xdr:rowOff>56677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2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47804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2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111623</xdr:rowOff>
    </xdr:from>
    <xdr:to>
      <xdr:col>6</xdr:col>
      <xdr:colOff>38100</xdr:colOff>
      <xdr:row>78</xdr:row>
      <xdr:rowOff>41773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1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32900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0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124447</xdr:rowOff>
    </xdr:from>
    <xdr:to>
      <xdr:col>24</xdr:col>
      <xdr:colOff>63500</xdr:colOff>
      <xdr:row>97</xdr:row>
      <xdr:rowOff>124092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83647"/>
          <a:ext cx="838200" cy="1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88812</xdr:rowOff>
    </xdr:from>
    <xdr:to>
      <xdr:col>19</xdr:col>
      <xdr:colOff>177800</xdr:colOff>
      <xdr:row>97</xdr:row>
      <xdr:rowOff>124092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48012"/>
          <a:ext cx="889000" cy="2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88812</xdr:rowOff>
    </xdr:from>
    <xdr:to>
      <xdr:col>15</xdr:col>
      <xdr:colOff>50800</xdr:colOff>
      <xdr:row>98</xdr:row>
      <xdr:rowOff>97752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48012"/>
          <a:ext cx="889000" cy="35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97752</xdr:rowOff>
    </xdr:from>
    <xdr:to>
      <xdr:col>10</xdr:col>
      <xdr:colOff>114300</xdr:colOff>
      <xdr:row>98</xdr:row>
      <xdr:rowOff>151524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99852"/>
          <a:ext cx="889000" cy="5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73647</xdr:rowOff>
    </xdr:from>
    <xdr:to>
      <xdr:col>24</xdr:col>
      <xdr:colOff>114300</xdr:colOff>
      <xdr:row>97</xdr:row>
      <xdr:rowOff>3797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3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52074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73292</xdr:rowOff>
    </xdr:from>
    <xdr:to>
      <xdr:col>20</xdr:col>
      <xdr:colOff>38100</xdr:colOff>
      <xdr:row>98</xdr:row>
      <xdr:rowOff>3442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0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166019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9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38012</xdr:rowOff>
    </xdr:from>
    <xdr:to>
      <xdr:col>15</xdr:col>
      <xdr:colOff>101600</xdr:colOff>
      <xdr:row>96</xdr:row>
      <xdr:rowOff>139612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9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130739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8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46952</xdr:rowOff>
    </xdr:from>
    <xdr:to>
      <xdr:col>10</xdr:col>
      <xdr:colOff>165100</xdr:colOff>
      <xdr:row>98</xdr:row>
      <xdr:rowOff>148552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4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139679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4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100724</xdr:rowOff>
    </xdr:from>
    <xdr:to>
      <xdr:col>6</xdr:col>
      <xdr:colOff>38100</xdr:colOff>
      <xdr:row>99</xdr:row>
      <xdr:rowOff>30874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0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22001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21351</xdr:rowOff>
    </xdr:from>
    <xdr:to>
      <xdr:col>55</xdr:col>
      <xdr:colOff>0</xdr:colOff>
      <xdr:row>37</xdr:row>
      <xdr:rowOff>54813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365001"/>
          <a:ext cx="838200" cy="3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59957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40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21351</xdr:rowOff>
    </xdr:from>
    <xdr:to>
      <xdr:col>50</xdr:col>
      <xdr:colOff>114300</xdr:colOff>
      <xdr:row>37</xdr:row>
      <xdr:rowOff>132091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65001"/>
          <a:ext cx="889000" cy="11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132189</xdr:rowOff>
    </xdr:from>
    <xdr:to>
      <xdr:col>45</xdr:col>
      <xdr:colOff>177800</xdr:colOff>
      <xdr:row>37</xdr:row>
      <xdr:rowOff>132091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447139"/>
          <a:ext cx="889000" cy="102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132189</xdr:rowOff>
    </xdr:from>
    <xdr:to>
      <xdr:col>41</xdr:col>
      <xdr:colOff>50800</xdr:colOff>
      <xdr:row>39</xdr:row>
      <xdr:rowOff>14155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447139"/>
          <a:ext cx="889000" cy="125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4013</xdr:rowOff>
    </xdr:from>
    <xdr:to>
      <xdr:col>55</xdr:col>
      <xdr:colOff>50800</xdr:colOff>
      <xdr:row>37</xdr:row>
      <xdr:rowOff>105613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4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26890</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142001</xdr:rowOff>
    </xdr:from>
    <xdr:to>
      <xdr:col>50</xdr:col>
      <xdr:colOff>165100</xdr:colOff>
      <xdr:row>37</xdr:row>
      <xdr:rowOff>72151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1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88678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08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81291</xdr:rowOff>
    </xdr:from>
    <xdr:to>
      <xdr:col>46</xdr:col>
      <xdr:colOff>38100</xdr:colOff>
      <xdr:row>38</xdr:row>
      <xdr:rowOff>11441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2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27968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20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81389</xdr:rowOff>
    </xdr:from>
    <xdr:to>
      <xdr:col>41</xdr:col>
      <xdr:colOff>101600</xdr:colOff>
      <xdr:row>32</xdr:row>
      <xdr:rowOff>11539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3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2666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48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134805</xdr:rowOff>
    </xdr:from>
    <xdr:to>
      <xdr:col>36</xdr:col>
      <xdr:colOff>165100</xdr:colOff>
      <xdr:row>39</xdr:row>
      <xdr:rowOff>64955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64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56082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7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47605</xdr:rowOff>
    </xdr:from>
    <xdr:to>
      <xdr:col>55</xdr:col>
      <xdr:colOff>0</xdr:colOff>
      <xdr:row>57</xdr:row>
      <xdr:rowOff>164793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820255"/>
          <a:ext cx="838200" cy="11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107345</xdr:rowOff>
    </xdr:from>
    <xdr:to>
      <xdr:col>50</xdr:col>
      <xdr:colOff>114300</xdr:colOff>
      <xdr:row>57</xdr:row>
      <xdr:rowOff>164793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08545"/>
          <a:ext cx="889000" cy="22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170081</xdr:rowOff>
    </xdr:from>
    <xdr:to>
      <xdr:col>45</xdr:col>
      <xdr:colOff>177800</xdr:colOff>
      <xdr:row>56</xdr:row>
      <xdr:rowOff>107345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599831"/>
          <a:ext cx="889000" cy="10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69911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170081</xdr:rowOff>
    </xdr:from>
    <xdr:to>
      <xdr:col>41</xdr:col>
      <xdr:colOff>50800</xdr:colOff>
      <xdr:row>56</xdr:row>
      <xdr:rowOff>55529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599831"/>
          <a:ext cx="889000" cy="5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168255</xdr:rowOff>
    </xdr:from>
    <xdr:to>
      <xdr:col>55</xdr:col>
      <xdr:colOff>50800</xdr:colOff>
      <xdr:row>57</xdr:row>
      <xdr:rowOff>98405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6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146682</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4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113993</xdr:rowOff>
    </xdr:from>
    <xdr:to>
      <xdr:col>50</xdr:col>
      <xdr:colOff>165100</xdr:colOff>
      <xdr:row>58</xdr:row>
      <xdr:rowOff>44143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8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35270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7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56545</xdr:rowOff>
    </xdr:from>
    <xdr:to>
      <xdr:col>46</xdr:col>
      <xdr:colOff>38100</xdr:colOff>
      <xdr:row>56</xdr:row>
      <xdr:rowOff>158145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5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3222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4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119281</xdr:rowOff>
    </xdr:from>
    <xdr:to>
      <xdr:col>41</xdr:col>
      <xdr:colOff>101600</xdr:colOff>
      <xdr:row>56</xdr:row>
      <xdr:rowOff>49431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4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65958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32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4729</xdr:rowOff>
    </xdr:from>
    <xdr:to>
      <xdr:col>36</xdr:col>
      <xdr:colOff>165100</xdr:colOff>
      <xdr:row>56</xdr:row>
      <xdr:rowOff>106329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122856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3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42698</xdr:rowOff>
    </xdr:from>
    <xdr:to>
      <xdr:col>55</xdr:col>
      <xdr:colOff>0</xdr:colOff>
      <xdr:row>79</xdr:row>
      <xdr:rowOff>11570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15798"/>
          <a:ext cx="838200" cy="14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53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44012</xdr:rowOff>
    </xdr:from>
    <xdr:to>
      <xdr:col>50</xdr:col>
      <xdr:colOff>114300</xdr:colOff>
      <xdr:row>79</xdr:row>
      <xdr:rowOff>11570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902762"/>
          <a:ext cx="889000" cy="65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44012</xdr:rowOff>
    </xdr:from>
    <xdr:to>
      <xdr:col>45</xdr:col>
      <xdr:colOff>177800</xdr:colOff>
      <xdr:row>75</xdr:row>
      <xdr:rowOff>59328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902762"/>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37571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59328</xdr:rowOff>
    </xdr:from>
    <xdr:to>
      <xdr:col>41</xdr:col>
      <xdr:colOff>50800</xdr:colOff>
      <xdr:row>77</xdr:row>
      <xdr:rowOff>71673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918078"/>
          <a:ext cx="889000" cy="3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163348</xdr:rowOff>
    </xdr:from>
    <xdr:to>
      <xdr:col>55</xdr:col>
      <xdr:colOff>50800</xdr:colOff>
      <xdr:row>78</xdr:row>
      <xdr:rowOff>93498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14775</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1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132220</xdr:rowOff>
    </xdr:from>
    <xdr:to>
      <xdr:col>50</xdr:col>
      <xdr:colOff>165100</xdr:colOff>
      <xdr:row>79</xdr:row>
      <xdr:rowOff>62370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53497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164662</xdr:rowOff>
    </xdr:from>
    <xdr:to>
      <xdr:col>46</xdr:col>
      <xdr:colOff>38100</xdr:colOff>
      <xdr:row>75</xdr:row>
      <xdr:rowOff>94812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85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111339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62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8528</xdr:rowOff>
    </xdr:from>
    <xdr:to>
      <xdr:col>41</xdr:col>
      <xdr:colOff>101600</xdr:colOff>
      <xdr:row>75</xdr:row>
      <xdr:rowOff>110128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86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126655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6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20873</xdr:rowOff>
    </xdr:from>
    <xdr:to>
      <xdr:col>36</xdr:col>
      <xdr:colOff>165100</xdr:colOff>
      <xdr:row>77</xdr:row>
      <xdr:rowOff>122473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2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139000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99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98127</xdr:rowOff>
    </xdr:from>
    <xdr:to>
      <xdr:col>55</xdr:col>
      <xdr:colOff>0</xdr:colOff>
      <xdr:row>98</xdr:row>
      <xdr:rowOff>3651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728777"/>
          <a:ext cx="838200" cy="7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54754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68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3651</xdr:rowOff>
    </xdr:from>
    <xdr:to>
      <xdr:col>50</xdr:col>
      <xdr:colOff>114300</xdr:colOff>
      <xdr:row>98</xdr:row>
      <xdr:rowOff>86196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805751"/>
          <a:ext cx="889000" cy="8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36416</xdr:rowOff>
    </xdr:from>
    <xdr:to>
      <xdr:col>45</xdr:col>
      <xdr:colOff>177800</xdr:colOff>
      <xdr:row>98</xdr:row>
      <xdr:rowOff>86196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667066"/>
          <a:ext cx="889000" cy="22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36416</xdr:rowOff>
    </xdr:from>
    <xdr:to>
      <xdr:col>41</xdr:col>
      <xdr:colOff>50800</xdr:colOff>
      <xdr:row>97</xdr:row>
      <xdr:rowOff>80395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667066"/>
          <a:ext cx="889000" cy="4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47327</xdr:rowOff>
    </xdr:from>
    <xdr:to>
      <xdr:col>55</xdr:col>
      <xdr:colOff>50800</xdr:colOff>
      <xdr:row>97</xdr:row>
      <xdr:rowOff>148927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6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70204</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52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124301</xdr:rowOff>
    </xdr:from>
    <xdr:to>
      <xdr:col>50</xdr:col>
      <xdr:colOff>165100</xdr:colOff>
      <xdr:row>98</xdr:row>
      <xdr:rowOff>54451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5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45578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84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35396</xdr:rowOff>
    </xdr:from>
    <xdr:to>
      <xdr:col>46</xdr:col>
      <xdr:colOff>38100</xdr:colOff>
      <xdr:row>98</xdr:row>
      <xdr:rowOff>136996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3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128123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93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157066</xdr:rowOff>
    </xdr:from>
    <xdr:to>
      <xdr:col>41</xdr:col>
      <xdr:colOff>101600</xdr:colOff>
      <xdr:row>97</xdr:row>
      <xdr:rowOff>87216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61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103743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3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29595</xdr:rowOff>
    </xdr:from>
    <xdr:to>
      <xdr:col>36</xdr:col>
      <xdr:colOff>165100</xdr:colOff>
      <xdr:row>97</xdr:row>
      <xdr:rowOff>131195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66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147722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43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25433</xdr:rowOff>
    </xdr:from>
    <xdr:to>
      <xdr:col>85</xdr:col>
      <xdr:colOff>127000</xdr:colOff>
      <xdr:row>76</xdr:row>
      <xdr:rowOff>39737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055633"/>
          <a:ext cx="8382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155484</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1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25433</xdr:rowOff>
    </xdr:from>
    <xdr:to>
      <xdr:col>81</xdr:col>
      <xdr:colOff>50800</xdr:colOff>
      <xdr:row>76</xdr:row>
      <xdr:rowOff>30069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055633"/>
          <a:ext cx="889000" cy="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107870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30069</xdr:rowOff>
    </xdr:from>
    <xdr:to>
      <xdr:col>76</xdr:col>
      <xdr:colOff>114300</xdr:colOff>
      <xdr:row>76</xdr:row>
      <xdr:rowOff>52195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060269"/>
          <a:ext cx="889000" cy="2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52195</xdr:rowOff>
    </xdr:from>
    <xdr:to>
      <xdr:col>71</xdr:col>
      <xdr:colOff>177800</xdr:colOff>
      <xdr:row>76</xdr:row>
      <xdr:rowOff>75856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082395"/>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145426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138030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160387</xdr:rowOff>
    </xdr:from>
    <xdr:to>
      <xdr:col>85</xdr:col>
      <xdr:colOff>177800</xdr:colOff>
      <xdr:row>76</xdr:row>
      <xdr:rowOff>90537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1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11813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7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146083</xdr:rowOff>
    </xdr:from>
    <xdr:to>
      <xdr:col>81</xdr:col>
      <xdr:colOff>101600</xdr:colOff>
      <xdr:row>76</xdr:row>
      <xdr:rowOff>76233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0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92760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7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150719</xdr:rowOff>
    </xdr:from>
    <xdr:to>
      <xdr:col>76</xdr:col>
      <xdr:colOff>165100</xdr:colOff>
      <xdr:row>76</xdr:row>
      <xdr:rowOff>80869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0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97397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78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1395</xdr:rowOff>
    </xdr:from>
    <xdr:to>
      <xdr:col>72</xdr:col>
      <xdr:colOff>38100</xdr:colOff>
      <xdr:row>76</xdr:row>
      <xdr:rowOff>102995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3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119522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8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25056</xdr:rowOff>
    </xdr:from>
    <xdr:to>
      <xdr:col>67</xdr:col>
      <xdr:colOff>101600</xdr:colOff>
      <xdr:row>76</xdr:row>
      <xdr:rowOff>126656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143182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8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74554</xdr:rowOff>
    </xdr:from>
    <xdr:to>
      <xdr:col>85</xdr:col>
      <xdr:colOff>127000</xdr:colOff>
      <xdr:row>98</xdr:row>
      <xdr:rowOff>87323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76654"/>
          <a:ext cx="8382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74554</xdr:rowOff>
    </xdr:from>
    <xdr:to>
      <xdr:col>81</xdr:col>
      <xdr:colOff>50800</xdr:colOff>
      <xdr:row>98</xdr:row>
      <xdr:rowOff>77704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76654"/>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77704</xdr:rowOff>
    </xdr:from>
    <xdr:to>
      <xdr:col>76</xdr:col>
      <xdr:colOff>114300</xdr:colOff>
      <xdr:row>98</xdr:row>
      <xdr:rowOff>112044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79804"/>
          <a:ext cx="889000" cy="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111798</xdr:rowOff>
    </xdr:from>
    <xdr:to>
      <xdr:col>71</xdr:col>
      <xdr:colOff>177800</xdr:colOff>
      <xdr:row>98</xdr:row>
      <xdr:rowOff>112044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913898"/>
          <a:ext cx="8890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36523</xdr:rowOff>
    </xdr:from>
    <xdr:to>
      <xdr:col>85</xdr:col>
      <xdr:colOff>177800</xdr:colOff>
      <xdr:row>98</xdr:row>
      <xdr:rowOff>138123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3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137919</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23754</xdr:rowOff>
    </xdr:from>
    <xdr:to>
      <xdr:col>81</xdr:col>
      <xdr:colOff>101600</xdr:colOff>
      <xdr:row>98</xdr:row>
      <xdr:rowOff>125354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116481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91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26904</xdr:rowOff>
    </xdr:from>
    <xdr:to>
      <xdr:col>76</xdr:col>
      <xdr:colOff>165100</xdr:colOff>
      <xdr:row>98</xdr:row>
      <xdr:rowOff>128504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2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119631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92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61244</xdr:rowOff>
    </xdr:from>
    <xdr:to>
      <xdr:col>72</xdr:col>
      <xdr:colOff>38100</xdr:colOff>
      <xdr:row>98</xdr:row>
      <xdr:rowOff>162844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6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153971</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5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60998</xdr:rowOff>
    </xdr:from>
    <xdr:to>
      <xdr:col>67</xdr:col>
      <xdr:colOff>101600</xdr:colOff>
      <xdr:row>98</xdr:row>
      <xdr:rowOff>162598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153725</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5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109433</xdr:rowOff>
    </xdr:from>
    <xdr:to>
      <xdr:col>116</xdr:col>
      <xdr:colOff>63500</xdr:colOff>
      <xdr:row>38</xdr:row>
      <xdr:rowOff>128544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281633"/>
          <a:ext cx="838200" cy="36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39529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95809</xdr:rowOff>
    </xdr:from>
    <xdr:to>
      <xdr:col>111</xdr:col>
      <xdr:colOff>177800</xdr:colOff>
      <xdr:row>38</xdr:row>
      <xdr:rowOff>128544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10909"/>
          <a:ext cx="889000" cy="3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95809</xdr:rowOff>
    </xdr:from>
    <xdr:to>
      <xdr:col>107</xdr:col>
      <xdr:colOff>50800</xdr:colOff>
      <xdr:row>38</xdr:row>
      <xdr:rowOff>98461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610909"/>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68742</xdr:rowOff>
    </xdr:from>
    <xdr:to>
      <xdr:col>102</xdr:col>
      <xdr:colOff>114300</xdr:colOff>
      <xdr:row>38</xdr:row>
      <xdr:rowOff>98461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583842"/>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58633</xdr:rowOff>
    </xdr:from>
    <xdr:to>
      <xdr:col>116</xdr:col>
      <xdr:colOff>114300</xdr:colOff>
      <xdr:row>36</xdr:row>
      <xdr:rowOff>160233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23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81510</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08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77744</xdr:rowOff>
    </xdr:from>
    <xdr:to>
      <xdr:col>112</xdr:col>
      <xdr:colOff>38100</xdr:colOff>
      <xdr:row>39</xdr:row>
      <xdr:rowOff>7894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59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170471</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685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45009</xdr:rowOff>
    </xdr:from>
    <xdr:to>
      <xdr:col>107</xdr:col>
      <xdr:colOff>101600</xdr:colOff>
      <xdr:row>38</xdr:row>
      <xdr:rowOff>146609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137736</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65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47661</xdr:rowOff>
    </xdr:from>
    <xdr:to>
      <xdr:col>102</xdr:col>
      <xdr:colOff>165100</xdr:colOff>
      <xdr:row>38</xdr:row>
      <xdr:rowOff>149261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6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140388</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17942</xdr:rowOff>
    </xdr:from>
    <xdr:to>
      <xdr:col>98</xdr:col>
      <xdr:colOff>38100</xdr:colOff>
      <xdr:row>38</xdr:row>
      <xdr:rowOff>119542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53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110669</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625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124704</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68804"/>
          <a:ext cx="8382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73904</xdr:rowOff>
    </xdr:from>
    <xdr:to>
      <xdr:col>116</xdr:col>
      <xdr:colOff>114300</xdr:colOff>
      <xdr:row>59</xdr:row>
      <xdr:rowOff>4054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1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160281</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32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115125</xdr:rowOff>
    </xdr:from>
    <xdr:to>
      <xdr:col>116</xdr:col>
      <xdr:colOff>63500</xdr:colOff>
      <xdr:row>76</xdr:row>
      <xdr:rowOff>154787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145325"/>
          <a:ext cx="8382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150577</xdr:rowOff>
    </xdr:from>
    <xdr:to>
      <xdr:col>111</xdr:col>
      <xdr:colOff>177800</xdr:colOff>
      <xdr:row>76</xdr:row>
      <xdr:rowOff>154787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180777"/>
          <a:ext cx="889000" cy="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150577</xdr:rowOff>
    </xdr:from>
    <xdr:to>
      <xdr:col>107</xdr:col>
      <xdr:colOff>50800</xdr:colOff>
      <xdr:row>77</xdr:row>
      <xdr:rowOff>22771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180777"/>
          <a:ext cx="889000" cy="4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161550</xdr:rowOff>
    </xdr:from>
    <xdr:to>
      <xdr:col>102</xdr:col>
      <xdr:colOff>114300</xdr:colOff>
      <xdr:row>77</xdr:row>
      <xdr:rowOff>22771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020300"/>
          <a:ext cx="889000" cy="20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64325</xdr:rowOff>
    </xdr:from>
    <xdr:to>
      <xdr:col>116</xdr:col>
      <xdr:colOff>114300</xdr:colOff>
      <xdr:row>76</xdr:row>
      <xdr:rowOff>165925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87203</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4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103987</xdr:rowOff>
    </xdr:from>
    <xdr:to>
      <xdr:col>112</xdr:col>
      <xdr:colOff>38100</xdr:colOff>
      <xdr:row>77</xdr:row>
      <xdr:rowOff>34137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50664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90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99777</xdr:rowOff>
    </xdr:from>
    <xdr:to>
      <xdr:col>107</xdr:col>
      <xdr:colOff>101600</xdr:colOff>
      <xdr:row>77</xdr:row>
      <xdr:rowOff>29927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12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46455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90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143421</xdr:rowOff>
    </xdr:from>
    <xdr:to>
      <xdr:col>102</xdr:col>
      <xdr:colOff>165100</xdr:colOff>
      <xdr:row>77</xdr:row>
      <xdr:rowOff>73571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1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90098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94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110751</xdr:rowOff>
    </xdr:from>
    <xdr:to>
      <xdr:col>98</xdr:col>
      <xdr:colOff>38100</xdr:colOff>
      <xdr:row>76</xdr:row>
      <xdr:rowOff>40900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9695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57428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74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投資及び出資金は、公営企業が行う浄水場整備に対する出資の増加により、住民一人当たりのコストが</a:t>
          </a:r>
          <a:r>
            <a:rPr kumimoji="1" lang="en-US" altLang="ja-JP" sz="1300">
              <a:latin typeface="ＭＳ Ｐゴシック" panose="020B0600070205080204" pitchFamily="50" charset="-128"/>
              <a:ea typeface="ＭＳ Ｐゴシック" panose="020B0600070205080204" pitchFamily="50" charset="-128"/>
            </a:rPr>
            <a:t>3,959</a:t>
          </a:r>
          <a:r>
            <a:rPr kumimoji="1" lang="ja-JP" altLang="en-US" sz="1300">
              <a:latin typeface="ＭＳ Ｐゴシック" panose="020B0600070205080204" pitchFamily="50" charset="-128"/>
              <a:ea typeface="ＭＳ Ｐゴシック" panose="020B0600070205080204" pitchFamily="50" charset="-128"/>
            </a:rPr>
            <a:t>円増加した。　来年度も多額の出資が予定されており、増加することが見込まれる。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扶助費は、住民税非課税世帯への臨時特別給付金等の給付事業に係る費用が増加したことや、自立支援給付費の増加により、住民一人当たりのコストが</a:t>
          </a:r>
          <a:r>
            <a:rPr kumimoji="1" lang="en-US" altLang="ja-JP" sz="1300">
              <a:latin typeface="ＭＳ Ｐゴシック" panose="020B0600070205080204" pitchFamily="50" charset="-128"/>
              <a:ea typeface="ＭＳ Ｐゴシック" panose="020B0600070205080204" pitchFamily="50" charset="-128"/>
            </a:rPr>
            <a:t>13,472</a:t>
          </a:r>
          <a:r>
            <a:rPr kumimoji="1" lang="ja-JP" altLang="en-US" sz="1300">
              <a:latin typeface="ＭＳ Ｐゴシック" panose="020B0600070205080204" pitchFamily="50" charset="-128"/>
              <a:ea typeface="ＭＳ Ｐゴシック" panose="020B0600070205080204" pitchFamily="50" charset="-128"/>
            </a:rPr>
            <a:t>円増加した。類似団体平均値も同様の動きをしている。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普通建設事業費は、住民一人当たりのコストが</a:t>
          </a:r>
          <a:r>
            <a:rPr kumimoji="1" lang="en-US" altLang="ja-JP" sz="1300">
              <a:latin typeface="ＭＳ Ｐゴシック" panose="020B0600070205080204" pitchFamily="50" charset="-128"/>
              <a:ea typeface="ＭＳ Ｐゴシック" panose="020B0600070205080204" pitchFamily="50" charset="-128"/>
            </a:rPr>
            <a:t>15,379</a:t>
          </a:r>
          <a:r>
            <a:rPr kumimoji="1" lang="ja-JP" altLang="en-US" sz="1300">
              <a:latin typeface="ＭＳ Ｐゴシック" panose="020B0600070205080204" pitchFamily="50" charset="-128"/>
              <a:ea typeface="ＭＳ Ｐゴシック" panose="020B0600070205080204" pitchFamily="50" charset="-128"/>
            </a:rPr>
            <a:t>円増加した。新規整備は、第８分団消防詰所の建設などを行ったことにより、住民一人当たりのコストが</a:t>
          </a:r>
          <a:r>
            <a:rPr kumimoji="1" lang="en-US" altLang="ja-JP" sz="1300">
              <a:latin typeface="ＭＳ Ｐゴシック" panose="020B0600070205080204" pitchFamily="50" charset="-128"/>
              <a:ea typeface="ＭＳ Ｐゴシック" panose="020B0600070205080204" pitchFamily="50" charset="-128"/>
            </a:rPr>
            <a:t>7,366</a:t>
          </a:r>
          <a:r>
            <a:rPr kumimoji="1" lang="ja-JP" altLang="en-US" sz="1300">
              <a:latin typeface="ＭＳ Ｐゴシック" panose="020B0600070205080204" pitchFamily="50" charset="-128"/>
              <a:ea typeface="ＭＳ Ｐゴシック" panose="020B0600070205080204" pitchFamily="50" charset="-128"/>
            </a:rPr>
            <a:t>円増加し、更新整備は、庁舎の空調改修や下水路改修工事などを行ったことにより、住民一人当たりのコストが</a:t>
          </a:r>
          <a:r>
            <a:rPr kumimoji="1" lang="en-US" altLang="ja-JP" sz="1300">
              <a:latin typeface="ＭＳ Ｐゴシック" panose="020B0600070205080204" pitchFamily="50" charset="-128"/>
              <a:ea typeface="ＭＳ Ｐゴシック" panose="020B0600070205080204" pitchFamily="50" charset="-128"/>
            </a:rPr>
            <a:t>7,071</a:t>
          </a:r>
          <a:r>
            <a:rPr kumimoji="1" lang="ja-JP" altLang="en-US" sz="1300">
              <a:latin typeface="ＭＳ Ｐゴシック" panose="020B0600070205080204" pitchFamily="50" charset="-128"/>
              <a:ea typeface="ＭＳ Ｐゴシック" panose="020B0600070205080204" pitchFamily="50" charset="-128"/>
            </a:rPr>
            <a:t>円増加した。今後も公共施設の長寿命化等の施設改修が予定されており、増加することが予想されるため、公共施設等総合管理計画に基づき、事業の取捨選択を徹底していき、事業費の抑制に努める。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30,412
30,095
20.38
13,251,501
12,676,392
551,117
7,295,508
13,137,538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133985</xdr:rowOff>
    </xdr:from>
    <xdr:to>
      <xdr:col>24</xdr:col>
      <xdr:colOff>63500</xdr:colOff>
      <xdr:row>36</xdr:row>
      <xdr:rowOff>39878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34735"/>
          <a:ext cx="8382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22352</xdr:rowOff>
    </xdr:from>
    <xdr:to>
      <xdr:col>19</xdr:col>
      <xdr:colOff>177800</xdr:colOff>
      <xdr:row>36</xdr:row>
      <xdr:rowOff>39878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94552"/>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129794</xdr:rowOff>
    </xdr:from>
    <xdr:to>
      <xdr:col>15</xdr:col>
      <xdr:colOff>50800</xdr:colOff>
      <xdr:row>36</xdr:row>
      <xdr:rowOff>22352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305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21209</xdr:rowOff>
    </xdr:from>
    <xdr:to>
      <xdr:col>10</xdr:col>
      <xdr:colOff>114300</xdr:colOff>
      <xdr:row>35</xdr:row>
      <xdr:rowOff>129794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21959"/>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83185</xdr:rowOff>
    </xdr:from>
    <xdr:to>
      <xdr:col>24</xdr:col>
      <xdr:colOff>114300</xdr:colOff>
      <xdr:row>36</xdr:row>
      <xdr:rowOff>13335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61612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6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160528</xdr:rowOff>
    </xdr:from>
    <xdr:to>
      <xdr:col>20</xdr:col>
      <xdr:colOff>38100</xdr:colOff>
      <xdr:row>36</xdr:row>
      <xdr:rowOff>90678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81805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143002</xdr:rowOff>
    </xdr:from>
    <xdr:to>
      <xdr:col>15</xdr:col>
      <xdr:colOff>101600</xdr:colOff>
      <xdr:row>36</xdr:row>
      <xdr:rowOff>73152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64279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3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78994</xdr:rowOff>
    </xdr:from>
    <xdr:to>
      <xdr:col>10</xdr:col>
      <xdr:colOff>165100</xdr:colOff>
      <xdr:row>36</xdr:row>
      <xdr:rowOff>9144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7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141859</xdr:rowOff>
    </xdr:from>
    <xdr:to>
      <xdr:col>6</xdr:col>
      <xdr:colOff>38100</xdr:colOff>
      <xdr:row>35</xdr:row>
      <xdr:rowOff>72009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7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88536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4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90731</xdr:rowOff>
    </xdr:from>
    <xdr:to>
      <xdr:col>24</xdr:col>
      <xdr:colOff>63500</xdr:colOff>
      <xdr:row>58</xdr:row>
      <xdr:rowOff>96968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34831"/>
          <a:ext cx="8382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96968</xdr:rowOff>
    </xdr:from>
    <xdr:to>
      <xdr:col>19</xdr:col>
      <xdr:colOff>177800</xdr:colOff>
      <xdr:row>58</xdr:row>
      <xdr:rowOff>107579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41068"/>
          <a:ext cx="8890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145225</xdr:rowOff>
    </xdr:from>
    <xdr:to>
      <xdr:col>15</xdr:col>
      <xdr:colOff>50800</xdr:colOff>
      <xdr:row>58</xdr:row>
      <xdr:rowOff>107579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46425"/>
          <a:ext cx="889000" cy="30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145225</xdr:rowOff>
    </xdr:from>
    <xdr:to>
      <xdr:col>10</xdr:col>
      <xdr:colOff>114300</xdr:colOff>
      <xdr:row>58</xdr:row>
      <xdr:rowOff>124893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46425"/>
          <a:ext cx="889000" cy="32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39931</xdr:rowOff>
    </xdr:from>
    <xdr:to>
      <xdr:col>24</xdr:col>
      <xdr:colOff>114300</xdr:colOff>
      <xdr:row>58</xdr:row>
      <xdr:rowOff>141531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8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46168</xdr:rowOff>
    </xdr:from>
    <xdr:to>
      <xdr:col>20</xdr:col>
      <xdr:colOff>38100</xdr:colOff>
      <xdr:row>58</xdr:row>
      <xdr:rowOff>147768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138895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8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56779</xdr:rowOff>
    </xdr:from>
    <xdr:to>
      <xdr:col>15</xdr:col>
      <xdr:colOff>101600</xdr:colOff>
      <xdr:row>58</xdr:row>
      <xdr:rowOff>158379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0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149506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9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94425</xdr:rowOff>
    </xdr:from>
    <xdr:to>
      <xdr:col>10</xdr:col>
      <xdr:colOff>165100</xdr:colOff>
      <xdr:row>57</xdr:row>
      <xdr:rowOff>24575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9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15702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8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74093</xdr:rowOff>
    </xdr:from>
    <xdr:to>
      <xdr:col>6</xdr:col>
      <xdr:colOff>38100</xdr:colOff>
      <xdr:row>59</xdr:row>
      <xdr:rowOff>4243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166820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117922</xdr:rowOff>
    </xdr:from>
    <xdr:to>
      <xdr:col>24</xdr:col>
      <xdr:colOff>63500</xdr:colOff>
      <xdr:row>76</xdr:row>
      <xdr:rowOff>93652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76672"/>
          <a:ext cx="838200" cy="14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100571</xdr:rowOff>
    </xdr:from>
    <xdr:to>
      <xdr:col>19</xdr:col>
      <xdr:colOff>177800</xdr:colOff>
      <xdr:row>76</xdr:row>
      <xdr:rowOff>93652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959321"/>
          <a:ext cx="889000" cy="16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100571</xdr:rowOff>
    </xdr:from>
    <xdr:to>
      <xdr:col>15</xdr:col>
      <xdr:colOff>50800</xdr:colOff>
      <xdr:row>77</xdr:row>
      <xdr:rowOff>39878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59321"/>
          <a:ext cx="889000" cy="28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34345</xdr:rowOff>
    </xdr:from>
    <xdr:to>
      <xdr:col>10</xdr:col>
      <xdr:colOff>114300</xdr:colOff>
      <xdr:row>77</xdr:row>
      <xdr:rowOff>39878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35995"/>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67122</xdr:rowOff>
    </xdr:from>
    <xdr:to>
      <xdr:col>24</xdr:col>
      <xdr:colOff>114300</xdr:colOff>
      <xdr:row>75</xdr:row>
      <xdr:rowOff>168721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258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89999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7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42852</xdr:rowOff>
    </xdr:from>
    <xdr:to>
      <xdr:col>20</xdr:col>
      <xdr:colOff>38100</xdr:colOff>
      <xdr:row>76</xdr:row>
      <xdr:rowOff>144452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7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160979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4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49771</xdr:rowOff>
    </xdr:from>
    <xdr:to>
      <xdr:col>15</xdr:col>
      <xdr:colOff>101600</xdr:colOff>
      <xdr:row>75</xdr:row>
      <xdr:rowOff>151371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0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167898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8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160528</xdr:rowOff>
    </xdr:from>
    <xdr:to>
      <xdr:col>10</xdr:col>
      <xdr:colOff>165100</xdr:colOff>
      <xdr:row>77</xdr:row>
      <xdr:rowOff>90678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9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107205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6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154995</xdr:rowOff>
    </xdr:from>
    <xdr:to>
      <xdr:col>6</xdr:col>
      <xdr:colOff>38100</xdr:colOff>
      <xdr:row>77</xdr:row>
      <xdr:rowOff>85145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101673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6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20191</xdr:rowOff>
    </xdr:from>
    <xdr:to>
      <xdr:col>24</xdr:col>
      <xdr:colOff>63500</xdr:colOff>
      <xdr:row>97</xdr:row>
      <xdr:rowOff>93605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650841"/>
          <a:ext cx="838200" cy="7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35275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6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93605</xdr:rowOff>
    </xdr:from>
    <xdr:to>
      <xdr:col>19</xdr:col>
      <xdr:colOff>177800</xdr:colOff>
      <xdr:row>98</xdr:row>
      <xdr:rowOff>28862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24255"/>
          <a:ext cx="889000" cy="10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28862</xdr:rowOff>
    </xdr:from>
    <xdr:to>
      <xdr:col>15</xdr:col>
      <xdr:colOff>50800</xdr:colOff>
      <xdr:row>98</xdr:row>
      <xdr:rowOff>129657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30962"/>
          <a:ext cx="889000" cy="10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129657</xdr:rowOff>
    </xdr:from>
    <xdr:to>
      <xdr:col>10</xdr:col>
      <xdr:colOff>114300</xdr:colOff>
      <xdr:row>98</xdr:row>
      <xdr:rowOff>169925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31757"/>
          <a:ext cx="889000" cy="4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140841</xdr:rowOff>
    </xdr:from>
    <xdr:to>
      <xdr:col>24</xdr:col>
      <xdr:colOff>114300</xdr:colOff>
      <xdr:row>97</xdr:row>
      <xdr:rowOff>70991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60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163718</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45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42805</xdr:rowOff>
    </xdr:from>
    <xdr:to>
      <xdr:col>20</xdr:col>
      <xdr:colOff>38100</xdr:colOff>
      <xdr:row>97</xdr:row>
      <xdr:rowOff>144405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135532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149512</xdr:rowOff>
    </xdr:from>
    <xdr:to>
      <xdr:col>15</xdr:col>
      <xdr:colOff>101600</xdr:colOff>
      <xdr:row>98</xdr:row>
      <xdr:rowOff>79662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70789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7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78857</xdr:rowOff>
    </xdr:from>
    <xdr:to>
      <xdr:col>10</xdr:col>
      <xdr:colOff>165100</xdr:colOff>
      <xdr:row>99</xdr:row>
      <xdr:rowOff>9007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7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119125</xdr:rowOff>
    </xdr:from>
    <xdr:to>
      <xdr:col>6</xdr:col>
      <xdr:colOff>38100</xdr:colOff>
      <xdr:row>99</xdr:row>
      <xdr:rowOff>49275</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2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40402</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1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101206</xdr:rowOff>
    </xdr:from>
    <xdr:to>
      <xdr:col>55</xdr:col>
      <xdr:colOff>0</xdr:colOff>
      <xdr:row>58</xdr:row>
      <xdr:rowOff>113792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045306"/>
          <a:ext cx="838200" cy="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101206</xdr:rowOff>
    </xdr:from>
    <xdr:to>
      <xdr:col>50</xdr:col>
      <xdr:colOff>114300</xdr:colOff>
      <xdr:row>58</xdr:row>
      <xdr:rowOff>112306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045306"/>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112306</xdr:rowOff>
    </xdr:from>
    <xdr:to>
      <xdr:col>45</xdr:col>
      <xdr:colOff>177800</xdr:colOff>
      <xdr:row>58</xdr:row>
      <xdr:rowOff>118173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056406"/>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110299</xdr:rowOff>
    </xdr:from>
    <xdr:to>
      <xdr:col>41</xdr:col>
      <xdr:colOff>50800</xdr:colOff>
      <xdr:row>58</xdr:row>
      <xdr:rowOff>118173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054399"/>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62992</xdr:rowOff>
    </xdr:from>
    <xdr:to>
      <xdr:col>55</xdr:col>
      <xdr:colOff>50800</xdr:colOff>
      <xdr:row>58</xdr:row>
      <xdr:rowOff>164592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0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2862</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4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50406</xdr:rowOff>
    </xdr:from>
    <xdr:to>
      <xdr:col>50</xdr:col>
      <xdr:colOff>165100</xdr:colOff>
      <xdr:row>58</xdr:row>
      <xdr:rowOff>152006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9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143133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08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61506</xdr:rowOff>
    </xdr:from>
    <xdr:to>
      <xdr:col>46</xdr:col>
      <xdr:colOff>38100</xdr:colOff>
      <xdr:row>58</xdr:row>
      <xdr:rowOff>163106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0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154233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09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67373</xdr:rowOff>
    </xdr:from>
    <xdr:to>
      <xdr:col>41</xdr:col>
      <xdr:colOff>101600</xdr:colOff>
      <xdr:row>58</xdr:row>
      <xdr:rowOff>168973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1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160100</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0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59499</xdr:rowOff>
    </xdr:from>
    <xdr:to>
      <xdr:col>36</xdr:col>
      <xdr:colOff>165100</xdr:colOff>
      <xdr:row>58</xdr:row>
      <xdr:rowOff>161099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152226</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09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24791</xdr:rowOff>
    </xdr:from>
    <xdr:to>
      <xdr:col>55</xdr:col>
      <xdr:colOff>0</xdr:colOff>
      <xdr:row>77</xdr:row>
      <xdr:rowOff>145492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26441"/>
          <a:ext cx="8382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16751</xdr:rowOff>
    </xdr:from>
    <xdr:to>
      <xdr:col>50</xdr:col>
      <xdr:colOff>114300</xdr:colOff>
      <xdr:row>77</xdr:row>
      <xdr:rowOff>24791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218401"/>
          <a:ext cx="88900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16751</xdr:rowOff>
    </xdr:from>
    <xdr:to>
      <xdr:col>45</xdr:col>
      <xdr:colOff>177800</xdr:colOff>
      <xdr:row>77</xdr:row>
      <xdr:rowOff>134252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218401"/>
          <a:ext cx="889000" cy="11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93197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134252</xdr:rowOff>
    </xdr:from>
    <xdr:to>
      <xdr:col>41</xdr:col>
      <xdr:colOff>50800</xdr:colOff>
      <xdr:row>78</xdr:row>
      <xdr:rowOff>83159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35902"/>
          <a:ext cx="889000" cy="12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94692</xdr:rowOff>
    </xdr:from>
    <xdr:to>
      <xdr:col>55</xdr:col>
      <xdr:colOff>50800</xdr:colOff>
      <xdr:row>78</xdr:row>
      <xdr:rowOff>24842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73119</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7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145441</xdr:rowOff>
    </xdr:from>
    <xdr:to>
      <xdr:col>50</xdr:col>
      <xdr:colOff>165100</xdr:colOff>
      <xdr:row>77</xdr:row>
      <xdr:rowOff>75591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92118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29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137401</xdr:rowOff>
    </xdr:from>
    <xdr:to>
      <xdr:col>46</xdr:col>
      <xdr:colOff>38100</xdr:colOff>
      <xdr:row>77</xdr:row>
      <xdr:rowOff>67551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6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84078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29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83452</xdr:rowOff>
    </xdr:from>
    <xdr:to>
      <xdr:col>41</xdr:col>
      <xdr:colOff>101600</xdr:colOff>
      <xdr:row>78</xdr:row>
      <xdr:rowOff>13602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4729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37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32359</xdr:rowOff>
    </xdr:from>
    <xdr:to>
      <xdr:col>36</xdr:col>
      <xdr:colOff>165100</xdr:colOff>
      <xdr:row>78</xdr:row>
      <xdr:rowOff>133959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0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125086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9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72555</xdr:rowOff>
    </xdr:from>
    <xdr:to>
      <xdr:col>55</xdr:col>
      <xdr:colOff>0</xdr:colOff>
      <xdr:row>96</xdr:row>
      <xdr:rowOff>163995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53175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163995</xdr:rowOff>
    </xdr:from>
    <xdr:to>
      <xdr:col>50</xdr:col>
      <xdr:colOff>114300</xdr:colOff>
      <xdr:row>96</xdr:row>
      <xdr:rowOff>164058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623195"/>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142393</xdr:rowOff>
    </xdr:from>
    <xdr:to>
      <xdr:col>45</xdr:col>
      <xdr:colOff>177800</xdr:colOff>
      <xdr:row>96</xdr:row>
      <xdr:rowOff>164058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601593"/>
          <a:ext cx="889000" cy="2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164427</xdr:rowOff>
    </xdr:from>
    <xdr:to>
      <xdr:col>41</xdr:col>
      <xdr:colOff>50800</xdr:colOff>
      <xdr:row>96</xdr:row>
      <xdr:rowOff>142393</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452177"/>
          <a:ext cx="889000" cy="1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105376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21755</xdr:rowOff>
    </xdr:from>
    <xdr:to>
      <xdr:col>55</xdr:col>
      <xdr:colOff>50800</xdr:colOff>
      <xdr:row>96</xdr:row>
      <xdr:rowOff>123355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4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182</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45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113195</xdr:rowOff>
    </xdr:from>
    <xdr:to>
      <xdr:col>50</xdr:col>
      <xdr:colOff>165100</xdr:colOff>
      <xdr:row>97</xdr:row>
      <xdr:rowOff>43345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34472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6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113258</xdr:rowOff>
    </xdr:from>
    <xdr:to>
      <xdr:col>46</xdr:col>
      <xdr:colOff>38100</xdr:colOff>
      <xdr:row>97</xdr:row>
      <xdr:rowOff>43408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7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34535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91593</xdr:rowOff>
    </xdr:from>
    <xdr:to>
      <xdr:col>41</xdr:col>
      <xdr:colOff>101600</xdr:colOff>
      <xdr:row>97</xdr:row>
      <xdr:rowOff>21743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55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12870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64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113627</xdr:rowOff>
    </xdr:from>
    <xdr:to>
      <xdr:col>36</xdr:col>
      <xdr:colOff>165100</xdr:colOff>
      <xdr:row>96</xdr:row>
      <xdr:rowOff>43777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60304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17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16218</xdr:rowOff>
    </xdr:from>
    <xdr:to>
      <xdr:col>85</xdr:col>
      <xdr:colOff>127000</xdr:colOff>
      <xdr:row>37</xdr:row>
      <xdr:rowOff>139967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359868"/>
          <a:ext cx="838200" cy="1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9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139967</xdr:rowOff>
    </xdr:from>
    <xdr:to>
      <xdr:col>81</xdr:col>
      <xdr:colOff>50800</xdr:colOff>
      <xdr:row>38</xdr:row>
      <xdr:rowOff>17894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483617"/>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109944</xdr:rowOff>
    </xdr:from>
    <xdr:to>
      <xdr:col>76</xdr:col>
      <xdr:colOff>114300</xdr:colOff>
      <xdr:row>38</xdr:row>
      <xdr:rowOff>17894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453594"/>
          <a:ext cx="889000" cy="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109944</xdr:rowOff>
    </xdr:from>
    <xdr:to>
      <xdr:col>71</xdr:col>
      <xdr:colOff>177800</xdr:colOff>
      <xdr:row>37</xdr:row>
      <xdr:rowOff>168122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453594"/>
          <a:ext cx="889000" cy="5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136868</xdr:rowOff>
    </xdr:from>
    <xdr:to>
      <xdr:col>85</xdr:col>
      <xdr:colOff>177800</xdr:colOff>
      <xdr:row>37</xdr:row>
      <xdr:rowOff>67018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30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159745</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1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89167</xdr:rowOff>
    </xdr:from>
    <xdr:to>
      <xdr:col>81</xdr:col>
      <xdr:colOff>101600</xdr:colOff>
      <xdr:row>38</xdr:row>
      <xdr:rowOff>19317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10444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52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138544</xdr:rowOff>
    </xdr:from>
    <xdr:to>
      <xdr:col>76</xdr:col>
      <xdr:colOff>165100</xdr:colOff>
      <xdr:row>38</xdr:row>
      <xdr:rowOff>68694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48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59821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5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59144</xdr:rowOff>
    </xdr:from>
    <xdr:to>
      <xdr:col>72</xdr:col>
      <xdr:colOff>38100</xdr:colOff>
      <xdr:row>37</xdr:row>
      <xdr:rowOff>160744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40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151871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49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117323</xdr:rowOff>
    </xdr:from>
    <xdr:to>
      <xdr:col>67</xdr:col>
      <xdr:colOff>101600</xdr:colOff>
      <xdr:row>38</xdr:row>
      <xdr:rowOff>47473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46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38599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55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21841</xdr:rowOff>
    </xdr:from>
    <xdr:to>
      <xdr:col>85</xdr:col>
      <xdr:colOff>127000</xdr:colOff>
      <xdr:row>58</xdr:row>
      <xdr:rowOff>28852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965941"/>
          <a:ext cx="8382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170728</xdr:rowOff>
    </xdr:from>
    <xdr:to>
      <xdr:col>81</xdr:col>
      <xdr:colOff>50800</xdr:colOff>
      <xdr:row>58</xdr:row>
      <xdr:rowOff>21841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771928"/>
          <a:ext cx="889000" cy="19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7455</xdr:rowOff>
    </xdr:from>
    <xdr:to>
      <xdr:col>76</xdr:col>
      <xdr:colOff>114300</xdr:colOff>
      <xdr:row>56</xdr:row>
      <xdr:rowOff>170728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608655"/>
          <a:ext cx="889000" cy="16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7455</xdr:rowOff>
    </xdr:from>
    <xdr:to>
      <xdr:col>71</xdr:col>
      <xdr:colOff>177800</xdr:colOff>
      <xdr:row>57</xdr:row>
      <xdr:rowOff>75654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608655"/>
          <a:ext cx="889000" cy="23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149502</xdr:rowOff>
    </xdr:from>
    <xdr:to>
      <xdr:col>85</xdr:col>
      <xdr:colOff>177800</xdr:colOff>
      <xdr:row>58</xdr:row>
      <xdr:rowOff>79652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9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64429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3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142491</xdr:rowOff>
    </xdr:from>
    <xdr:to>
      <xdr:col>81</xdr:col>
      <xdr:colOff>101600</xdr:colOff>
      <xdr:row>58</xdr:row>
      <xdr:rowOff>72641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91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63768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00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119928</xdr:rowOff>
    </xdr:from>
    <xdr:to>
      <xdr:col>76</xdr:col>
      <xdr:colOff>165100</xdr:colOff>
      <xdr:row>57</xdr:row>
      <xdr:rowOff>50078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2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66605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49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128105</xdr:rowOff>
    </xdr:from>
    <xdr:to>
      <xdr:col>72</xdr:col>
      <xdr:colOff>38100</xdr:colOff>
      <xdr:row>56</xdr:row>
      <xdr:rowOff>58255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74782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33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24854</xdr:rowOff>
    </xdr:from>
    <xdr:to>
      <xdr:col>67</xdr:col>
      <xdr:colOff>101600</xdr:colOff>
      <xdr:row>57</xdr:row>
      <xdr:rowOff>126454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9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117581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9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25433</xdr:rowOff>
    </xdr:from>
    <xdr:to>
      <xdr:col>85</xdr:col>
      <xdr:colOff>127000</xdr:colOff>
      <xdr:row>96</xdr:row>
      <xdr:rowOff>39737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484633"/>
          <a:ext cx="8382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4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25433</xdr:rowOff>
    </xdr:from>
    <xdr:to>
      <xdr:col>81</xdr:col>
      <xdr:colOff>50800</xdr:colOff>
      <xdr:row>96</xdr:row>
      <xdr:rowOff>30069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484633"/>
          <a:ext cx="889000" cy="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107855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5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30069</xdr:rowOff>
    </xdr:from>
    <xdr:to>
      <xdr:col>76</xdr:col>
      <xdr:colOff>114300</xdr:colOff>
      <xdr:row>96</xdr:row>
      <xdr:rowOff>52195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489269"/>
          <a:ext cx="889000" cy="2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52195</xdr:rowOff>
    </xdr:from>
    <xdr:to>
      <xdr:col>71</xdr:col>
      <xdr:colOff>177800</xdr:colOff>
      <xdr:row>96</xdr:row>
      <xdr:rowOff>75856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511395"/>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138014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160387</xdr:rowOff>
    </xdr:from>
    <xdr:to>
      <xdr:col>85</xdr:col>
      <xdr:colOff>177800</xdr:colOff>
      <xdr:row>96</xdr:row>
      <xdr:rowOff>90537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44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11814</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29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146083</xdr:rowOff>
    </xdr:from>
    <xdr:to>
      <xdr:col>81</xdr:col>
      <xdr:colOff>101600</xdr:colOff>
      <xdr:row>96</xdr:row>
      <xdr:rowOff>76233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43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92760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20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150719</xdr:rowOff>
    </xdr:from>
    <xdr:to>
      <xdr:col>76</xdr:col>
      <xdr:colOff>165100</xdr:colOff>
      <xdr:row>96</xdr:row>
      <xdr:rowOff>80869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43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97396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21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1395</xdr:rowOff>
    </xdr:from>
    <xdr:to>
      <xdr:col>72</xdr:col>
      <xdr:colOff>38100</xdr:colOff>
      <xdr:row>96</xdr:row>
      <xdr:rowOff>102995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4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119522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23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25056</xdr:rowOff>
    </xdr:from>
    <xdr:to>
      <xdr:col>67</xdr:col>
      <xdr:colOff>101600</xdr:colOff>
      <xdr:row>96</xdr:row>
      <xdr:rowOff>126656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4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143183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25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民生費は、住民税非課税世帯への臨時特別給付金等の給付事業に係る費用が増加したことや、白鶴保育所の改築を行ったこと、自立支援給付費の増加により、住民一人当たりコストが</a:t>
          </a:r>
          <a:r>
            <a:rPr kumimoji="1" lang="en-US" altLang="ja-JP" sz="1300">
              <a:latin typeface="ＭＳ Ｐゴシック" panose="020B0600070205080204" pitchFamily="50" charset="-128"/>
              <a:ea typeface="ＭＳ Ｐゴシック" panose="020B0600070205080204" pitchFamily="50" charset="-128"/>
            </a:rPr>
            <a:t>19,315</a:t>
          </a:r>
          <a:r>
            <a:rPr kumimoji="1" lang="ja-JP" altLang="en-US" sz="1300">
              <a:latin typeface="ＭＳ Ｐゴシック" panose="020B0600070205080204" pitchFamily="50" charset="-128"/>
              <a:ea typeface="ＭＳ Ｐゴシック" panose="020B0600070205080204" pitchFamily="50" charset="-128"/>
            </a:rPr>
            <a:t>円増加した。全国的な傾向と同様に社会保障経費の増加等が見込まれるため、引き続き高い水準となる見込みである。また、土木費は、松前駅前広場整備などの公共事業の実施に係る費用の増加により、住民一人当たりコストが</a:t>
          </a:r>
          <a:r>
            <a:rPr kumimoji="1" lang="en-US" altLang="ja-JP" sz="1300">
              <a:latin typeface="ＭＳ Ｐゴシック" panose="020B0600070205080204" pitchFamily="50" charset="-128"/>
              <a:ea typeface="ＭＳ Ｐゴシック" panose="020B0600070205080204" pitchFamily="50" charset="-128"/>
            </a:rPr>
            <a:t>7,200</a:t>
          </a:r>
          <a:r>
            <a:rPr kumimoji="1" lang="ja-JP" altLang="en-US" sz="1300">
              <a:latin typeface="ＭＳ Ｐゴシック" panose="020B0600070205080204" pitchFamily="50" charset="-128"/>
              <a:ea typeface="ＭＳ Ｐゴシック" panose="020B0600070205080204" pitchFamily="50" charset="-128"/>
            </a:rPr>
            <a:t>円増加し、衛生費は、浄水場整備に係る出資の増加により、住民一人当たりコストが</a:t>
          </a:r>
          <a:r>
            <a:rPr kumimoji="1" lang="en-US" altLang="ja-JP" sz="1300">
              <a:latin typeface="ＭＳ Ｐゴシック" panose="020B0600070205080204" pitchFamily="50" charset="-128"/>
              <a:ea typeface="ＭＳ Ｐゴシック" panose="020B0600070205080204" pitchFamily="50" charset="-128"/>
            </a:rPr>
            <a:t>4,496</a:t>
          </a:r>
          <a:r>
            <a:rPr kumimoji="1" lang="ja-JP" altLang="en-US" sz="1300">
              <a:latin typeface="ＭＳ Ｐゴシック" panose="020B0600070205080204" pitchFamily="50" charset="-128"/>
              <a:ea typeface="ＭＳ Ｐゴシック" panose="020B0600070205080204" pitchFamily="50" charset="-128"/>
            </a:rPr>
            <a:t>円増加し、消防費は、第８分団消防詰所の建設を行ったことにより、住民一人当たりコストが</a:t>
          </a:r>
          <a:r>
            <a:rPr kumimoji="1" lang="en-US" altLang="ja-JP" sz="1300">
              <a:latin typeface="ＭＳ Ｐゴシック" panose="020B0600070205080204" pitchFamily="50" charset="-128"/>
              <a:ea typeface="ＭＳ Ｐゴシック" panose="020B0600070205080204" pitchFamily="50" charset="-128"/>
            </a:rPr>
            <a:t>3,248</a:t>
          </a:r>
          <a:r>
            <a:rPr kumimoji="1" lang="ja-JP" altLang="en-US" sz="1300">
              <a:latin typeface="ＭＳ Ｐゴシック" panose="020B0600070205080204" pitchFamily="50" charset="-128"/>
              <a:ea typeface="ＭＳ Ｐゴシック" panose="020B0600070205080204" pitchFamily="50" charset="-128"/>
            </a:rPr>
            <a:t>円増加した。これらの事業に対して地方債の借入を行ったため、今後の公債費についても右肩上がりとなる見込みである。</a:t>
          </a:r>
        </a:p>
        <a:p>
          <a:r>
            <a:rPr kumimoji="1" lang="ja-JP" altLang="en-US" sz="1300">
              <a:latin typeface="ＭＳ Ｐゴシック" panose="020B0600070205080204" pitchFamily="50" charset="-128"/>
              <a:ea typeface="ＭＳ Ｐゴシック" panose="020B0600070205080204" pitchFamily="50" charset="-128"/>
            </a:rPr>
            <a:t>　全体的には類似団体平均と比べて低い水準の項目が多いが、厳しい状況が続く見込みとなっている。今後も適正な運営に努め、経費の抑制を行っていく。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財政調整基金は、地方財政法に基づき法定分の積立てを約３億</a:t>
          </a:r>
          <a:r>
            <a:rPr kumimoji="1" lang="en-US" altLang="ja-JP" sz="1400">
              <a:latin typeface="ＭＳ ゴシック" pitchFamily="49" charset="-128"/>
              <a:ea typeface="ＭＳ ゴシック" pitchFamily="49" charset="-128"/>
            </a:rPr>
            <a:t>1,400</a:t>
          </a:r>
          <a:r>
            <a:rPr kumimoji="1" lang="ja-JP" altLang="en-US" sz="1400">
              <a:latin typeface="ＭＳ ゴシック" pitchFamily="49" charset="-128"/>
              <a:ea typeface="ＭＳ ゴシック" pitchFamily="49" charset="-128"/>
            </a:rPr>
            <a:t>万円行ったものの、約３億</a:t>
          </a:r>
          <a:r>
            <a:rPr kumimoji="1" lang="en-US" altLang="ja-JP" sz="1400">
              <a:latin typeface="ＭＳ ゴシック" pitchFamily="49" charset="-128"/>
              <a:ea typeface="ＭＳ ゴシック" pitchFamily="49" charset="-128"/>
            </a:rPr>
            <a:t>2,900</a:t>
          </a:r>
          <a:r>
            <a:rPr kumimoji="1" lang="ja-JP" altLang="en-US" sz="1400">
              <a:latin typeface="ＭＳ ゴシック" pitchFamily="49" charset="-128"/>
              <a:ea typeface="ＭＳ ゴシック" pitchFamily="49" charset="-128"/>
            </a:rPr>
            <a:t>万円取崩しを行ったため、標準財政規模比で</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ポイント低下した。</a:t>
          </a:r>
        </a:p>
        <a:p>
          <a:r>
            <a:rPr kumimoji="1" lang="ja-JP" altLang="en-US" sz="1400">
              <a:latin typeface="ＭＳ ゴシック" pitchFamily="49" charset="-128"/>
              <a:ea typeface="ＭＳ ゴシック" pitchFamily="49" charset="-128"/>
            </a:rPr>
            <a:t>　実質単年度収支については、積立てを行った金額以上の取崩しを行ったため、昨年度と変わってマイナス値となった。事務事業の見直しなど行政改革を推進し、健全な財政運営に努めていく。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全ての会計において健全な運営を継続し黒字となっているため、連結実質赤字比率は黒字の状態で推移している。　</a:t>
          </a:r>
        </a:p>
        <a:p>
          <a:r>
            <a:rPr kumimoji="1" lang="ja-JP" altLang="en-US" sz="1400">
              <a:latin typeface="ＭＳ ゴシック" pitchFamily="49" charset="-128"/>
              <a:ea typeface="ＭＳ ゴシック" pitchFamily="49" charset="-128"/>
            </a:rPr>
            <a:t>　今後も健全な運営に努める。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実施した松前中学校改築などに対する地方債の元金償還が開始したものの、平成９年度に実施した庁舎建設などの元金償還が終了したことにより、元利償還金が減少し、実質公債比率の分子が減となっ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筒井地区及び塩屋地区の雨水対策などの公共工事に伴い地方債の現在高は増加したものの、公営企業債の元金残高の減少や基準財政需要額算入見込額の増加に伴い、将来負担比率の分子が減少した。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愛媛県松前町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令和５年度末の基金全体残高は約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万円減少したものの、公共施設維持管理基金が約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災害の発生による急な支出や経済状況の変化による収入の減少、今後控えている公共施設の老朽化対策など、今後の財政需要の増大にも適切に対応していけるよう、一定額を確保していく。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土地開発基金　　　　　：公用若しくは公共用に供する土地又は公共の利益のために取得する必要のある土地をあらかじめ取得することにより、事業の円</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滑な執行をはかるための経費</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大規模地震災害対策基金：大規模な地震による災害の予防、応急対策及び復旧等に要する経費並びに国内における大規模な地震による甚大な災害の被災者</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を支援するための経費</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公共施設維持管理基金　：行政財産として管理する建物の維持管理及び更新に関する経費</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地域福祉基金　　　　　：在宅福祉の向上、健康づくり推進及び民間活動の活発化を促進し、松前町の地域福祉の促進を図るための経費</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森林環境譲与税基金　　：木材の利用の促進に関する施策に充てるための経費</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土地開発基金　　　　　：基金の運用から生じた収益を当該基金へ積立てを行った。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大規模地震災害対策基金：基金の運用から生じた収益を当該基金へ積立てを行った。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公共施設維持管理基金　：今後の公共施設の維持管理や更新に関する経費に充てるための積立てを行ったため増加した。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地域福祉基金　　　　　：基金の運用から生じた収益を当該基金へ積立てを行った。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森林環境譲与税基金　　：国から交付される森林環境譲与税を森林の整備などに利用しながら、森林環境譲与税基金に積立てを行ったため増加した。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土地開発基金　　　　　：公用若しくは公共用に供する土地又は公共の利益のために取得する必要のある土地をあらかじめ取得するときに備えて、基金の運用から生じた収益の積立てを行う。</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大規模地震災害対策基金：大規模な地震による災害の予防、応急対策及び復旧、国内における大規模な地震による甚大な災害の被災者を支援等を行うため、現金の積立てを行う。</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公共施設維持管理基金　：今後想定される公共施設の長寿命化対策に係る経費の財源とすることを目的に、積立てを続けていく。</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地域福祉基金　　　　　：在宅福祉の向上、健康づくり推進及び民間活動の活発化を促進させるために要する経費への使用に備えて、基金の運用から生じた収益の積立てを行う。</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森林環境譲与税基金　　：木に親しむ機会を提供するため、出生した子どもに対して木のおもちゃ等を配布する経費に対して取崩しを行う。また、今後の木材の利用を促進する経費への使用に備えて、基金の運用から生じた収益の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万円となっており、地方財政法に基づき法定分の積立てを約３億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万円行ったものの、約３億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万円の取崩しを行ったため約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災害の発生による急な支出や経済状況の変化による収入の減少など、不測の事態にも対応でき、継続して安定した財政運営ができるよう、財政調整基金残高を確保していく。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令和５年度末の基金残高は約３憶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万円となっている。基金の運用から生じた収益を当該基金へ積立てを行った。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経済状況の変化による収入の減少など、不測の事態にも対応でき、継続して安定した財政運営ができるよう、地方債の償還予定を踏まえ、適正な規模の残高を維持していきたい。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13251501</v>
      </c>
      <c r="BO4" s="449"/>
      <c r="BP4" s="449"/>
      <c r="BQ4" s="449"/>
      <c r="BR4" s="449"/>
      <c r="BS4" s="449"/>
      <c r="BT4" s="449"/>
      <c r="BU4" s="450"/>
      <c r="BV4" s="448">
        <v>12385985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7.6</v>
      </c>
      <c r="CU4" s="589"/>
      <c r="CV4" s="589"/>
      <c r="CW4" s="589"/>
      <c r="CX4" s="589"/>
      <c r="CY4" s="589"/>
      <c r="CZ4" s="589"/>
      <c r="DA4" s="590"/>
      <c r="DB4" s="588">
        <v>8.8000000000000007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12676392</v>
      </c>
      <c r="BO5" s="420"/>
      <c r="BP5" s="420"/>
      <c r="BQ5" s="420"/>
      <c r="BR5" s="420"/>
      <c r="BS5" s="420"/>
      <c r="BT5" s="420"/>
      <c r="BU5" s="421"/>
      <c r="BV5" s="419">
        <v>11732777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86.9</v>
      </c>
      <c r="CU5" s="417"/>
      <c r="CV5" s="417"/>
      <c r="CW5" s="417"/>
      <c r="CX5" s="417"/>
      <c r="CY5" s="417"/>
      <c r="CZ5" s="417"/>
      <c r="DA5" s="418"/>
      <c r="DB5" s="416">
        <v>84.1</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575109</v>
      </c>
      <c r="BO6" s="420"/>
      <c r="BP6" s="420"/>
      <c r="BQ6" s="420"/>
      <c r="BR6" s="420"/>
      <c r="BS6" s="420"/>
      <c r="BT6" s="420"/>
      <c r="BU6" s="421"/>
      <c r="BV6" s="419">
        <v>653208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87.8</v>
      </c>
      <c r="CU6" s="563"/>
      <c r="CV6" s="563"/>
      <c r="CW6" s="563"/>
      <c r="CX6" s="563"/>
      <c r="CY6" s="563"/>
      <c r="CZ6" s="563"/>
      <c r="DA6" s="564"/>
      <c r="DB6" s="562">
        <v>86.2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23992</v>
      </c>
      <c r="BO7" s="420"/>
      <c r="BP7" s="420"/>
      <c r="BQ7" s="420"/>
      <c r="BR7" s="420"/>
      <c r="BS7" s="420"/>
      <c r="BT7" s="420"/>
      <c r="BU7" s="421"/>
      <c r="BV7" s="419">
        <v>24651</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7295508</v>
      </c>
      <c r="CU7" s="420"/>
      <c r="CV7" s="420"/>
      <c r="CW7" s="420"/>
      <c r="CX7" s="420"/>
      <c r="CY7" s="420"/>
      <c r="CZ7" s="420"/>
      <c r="DA7" s="421"/>
      <c r="DB7" s="419">
        <v>7144827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551117</v>
      </c>
      <c r="BO8" s="420"/>
      <c r="BP8" s="420"/>
      <c r="BQ8" s="420"/>
      <c r="BR8" s="420"/>
      <c r="BS8" s="420"/>
      <c r="BT8" s="420"/>
      <c r="BU8" s="421"/>
      <c r="BV8" s="419">
        <v>628557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0.69</v>
      </c>
      <c r="CU8" s="523"/>
      <c r="CV8" s="523"/>
      <c r="CW8" s="523"/>
      <c r="CX8" s="523"/>
      <c r="CY8" s="523"/>
      <c r="CZ8" s="523"/>
      <c r="DA8" s="524"/>
      <c r="DB8" s="522">
        <v>0.72</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29630</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-77440</v>
      </c>
      <c r="BO9" s="420"/>
      <c r="BP9" s="420"/>
      <c r="BQ9" s="420"/>
      <c r="BR9" s="420"/>
      <c r="BS9" s="420"/>
      <c r="BT9" s="420"/>
      <c r="BU9" s="421"/>
      <c r="BV9" s="419">
        <v>-109427</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11.4</v>
      </c>
      <c r="CU9" s="417"/>
      <c r="CV9" s="417"/>
      <c r="CW9" s="417"/>
      <c r="CX9" s="417"/>
      <c r="CY9" s="417"/>
      <c r="CZ9" s="417"/>
      <c r="DA9" s="418"/>
      <c r="DB9" s="416">
        <v>12.3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30064</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314296</v>
      </c>
      <c r="BO10" s="420"/>
      <c r="BP10" s="420"/>
      <c r="BQ10" s="420"/>
      <c r="BR10" s="420"/>
      <c r="BS10" s="420"/>
      <c r="BT10" s="420"/>
      <c r="BU10" s="421"/>
      <c r="BV10" s="419">
        <v>369005</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30412</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329136</v>
      </c>
      <c r="BO12" s="420"/>
      <c r="BP12" s="420"/>
      <c r="BQ12" s="420"/>
      <c r="BR12" s="420"/>
      <c r="BS12" s="420"/>
      <c r="BT12" s="420"/>
      <c r="BU12" s="421"/>
      <c r="BV12" s="419">
        <v>64098</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129</v>
      </c>
      <c r="N13" s="504"/>
      <c r="O13" s="504"/>
      <c r="P13" s="504"/>
      <c r="Q13" s="505"/>
      <c r="R13" s="506">
        <v>30095</v>
      </c>
      <c r="S13" s="507"/>
      <c r="T13" s="507"/>
      <c r="U13" s="507"/>
      <c r="V13" s="508"/>
      <c r="W13" s="509" t="s">
        <v>130</v>
      </c>
      <c r="X13" s="405"/>
      <c r="Y13" s="405"/>
      <c r="Z13" s="405"/>
      <c r="AA13" s="405"/>
      <c r="AB13" s="406"/>
      <c r="AC13" s="372">
        <v>680</v>
      </c>
      <c r="AD13" s="373"/>
      <c r="AE13" s="373"/>
      <c r="AF13" s="373"/>
      <c r="AG13" s="374"/>
      <c r="AH13" s="372">
        <v>781</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-92280</v>
      </c>
      <c r="BO13" s="420"/>
      <c r="BP13" s="420"/>
      <c r="BQ13" s="420"/>
      <c r="BR13" s="420"/>
      <c r="BS13" s="420"/>
      <c r="BT13" s="420"/>
      <c r="BU13" s="421"/>
      <c r="BV13" s="419">
        <v>195480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9.6</v>
      </c>
      <c r="CU13" s="417"/>
      <c r="CV13" s="417"/>
      <c r="CW13" s="417"/>
      <c r="CX13" s="417"/>
      <c r="CY13" s="417"/>
      <c r="CZ13" s="417"/>
      <c r="DA13" s="418"/>
      <c r="DB13" s="416">
        <v>9.4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30364</v>
      </c>
      <c r="S14" s="507"/>
      <c r="T14" s="507"/>
      <c r="U14" s="507"/>
      <c r="V14" s="508"/>
      <c r="W14" s="510"/>
      <c r="X14" s="408"/>
      <c r="Y14" s="408"/>
      <c r="Z14" s="408"/>
      <c r="AA14" s="408"/>
      <c r="AB14" s="409"/>
      <c r="AC14" s="499">
        <v>4.9000000000000004</v>
      </c>
      <c r="AD14" s="500"/>
      <c r="AE14" s="500"/>
      <c r="AF14" s="500"/>
      <c r="AG14" s="501"/>
      <c r="AH14" s="499">
        <v>5.7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71.5</v>
      </c>
      <c r="CU14" s="517"/>
      <c r="CV14" s="517"/>
      <c r="CW14" s="517"/>
      <c r="CX14" s="517"/>
      <c r="CY14" s="517"/>
      <c r="CZ14" s="517"/>
      <c r="DA14" s="518"/>
      <c r="DB14" s="516">
        <v>74</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129</v>
      </c>
      <c r="N15" s="504"/>
      <c r="O15" s="504"/>
      <c r="P15" s="504"/>
      <c r="Q15" s="505"/>
      <c r="R15" s="506">
        <v>30118</v>
      </c>
      <c r="S15" s="507"/>
      <c r="T15" s="507"/>
      <c r="U15" s="507"/>
      <c r="V15" s="508"/>
      <c r="W15" s="509" t="s">
        <v>137</v>
      </c>
      <c r="X15" s="405"/>
      <c r="Y15" s="405"/>
      <c r="Z15" s="405"/>
      <c r="AA15" s="405"/>
      <c r="AB15" s="406"/>
      <c r="AC15" s="372">
        <v>3611</v>
      </c>
      <c r="AD15" s="373"/>
      <c r="AE15" s="373"/>
      <c r="AF15" s="373"/>
      <c r="AG15" s="374"/>
      <c r="AH15" s="372">
        <v>3663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4158826</v>
      </c>
      <c r="BO15" s="449"/>
      <c r="BP15" s="449"/>
      <c r="BQ15" s="449"/>
      <c r="BR15" s="449"/>
      <c r="BS15" s="449"/>
      <c r="BT15" s="449"/>
      <c r="BU15" s="450"/>
      <c r="BV15" s="448">
        <v>4104395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26.1</v>
      </c>
      <c r="AD16" s="500"/>
      <c r="AE16" s="500"/>
      <c r="AF16" s="500"/>
      <c r="AG16" s="501"/>
      <c r="AH16" s="499">
        <v>26.8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6091154</v>
      </c>
      <c r="BO16" s="420"/>
      <c r="BP16" s="420"/>
      <c r="BQ16" s="420"/>
      <c r="BR16" s="420"/>
      <c r="BS16" s="420"/>
      <c r="BT16" s="420"/>
      <c r="BU16" s="421"/>
      <c r="BV16" s="419">
        <v>5849049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9535</v>
      </c>
      <c r="AD17" s="373"/>
      <c r="AE17" s="373"/>
      <c r="AF17" s="373"/>
      <c r="AG17" s="374"/>
      <c r="AH17" s="372">
        <v>9235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5282121</v>
      </c>
      <c r="BO17" s="420"/>
      <c r="BP17" s="420"/>
      <c r="BQ17" s="420"/>
      <c r="BR17" s="420"/>
      <c r="BS17" s="420"/>
      <c r="BT17" s="420"/>
      <c r="BU17" s="421"/>
      <c r="BV17" s="419">
        <v>5220517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20.38</v>
      </c>
      <c r="M18" s="472"/>
      <c r="N18" s="472"/>
      <c r="O18" s="472"/>
      <c r="P18" s="472"/>
      <c r="Q18" s="472"/>
      <c r="R18" s="473"/>
      <c r="S18" s="473"/>
      <c r="T18" s="473"/>
      <c r="U18" s="473"/>
      <c r="V18" s="474"/>
      <c r="W18" s="490"/>
      <c r="X18" s="491"/>
      <c r="Y18" s="491"/>
      <c r="Z18" s="491"/>
      <c r="AA18" s="491"/>
      <c r="AB18" s="515"/>
      <c r="AC18" s="389">
        <v>69</v>
      </c>
      <c r="AD18" s="390"/>
      <c r="AE18" s="390"/>
      <c r="AF18" s="390"/>
      <c r="AG18" s="475"/>
      <c r="AH18" s="389">
        <v>67.5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6443815</v>
      </c>
      <c r="BO18" s="420"/>
      <c r="BP18" s="420"/>
      <c r="BQ18" s="420"/>
      <c r="BR18" s="420"/>
      <c r="BS18" s="420"/>
      <c r="BT18" s="420"/>
      <c r="BU18" s="421"/>
      <c r="BV18" s="419">
        <v>6218636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1454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9402228</v>
      </c>
      <c r="BO19" s="420"/>
      <c r="BP19" s="420"/>
      <c r="BQ19" s="420"/>
      <c r="BR19" s="420"/>
      <c r="BS19" s="420"/>
      <c r="BT19" s="420"/>
      <c r="BU19" s="421"/>
      <c r="BV19" s="419">
        <v>8856057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11898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13137538</v>
      </c>
      <c r="BO22" s="449"/>
      <c r="BP22" s="449"/>
      <c r="BQ22" s="449"/>
      <c r="BR22" s="449"/>
      <c r="BS22" s="449"/>
      <c r="BT22" s="449"/>
      <c r="BU22" s="450"/>
      <c r="BV22" s="448">
        <v>12811448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11566142</v>
      </c>
      <c r="BO23" s="420"/>
      <c r="BP23" s="420"/>
      <c r="BQ23" s="420"/>
      <c r="BR23" s="420"/>
      <c r="BS23" s="420"/>
      <c r="BT23" s="420"/>
      <c r="BU23" s="421"/>
      <c r="BV23" s="419">
        <v>11454160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7776</v>
      </c>
      <c r="R24" s="373"/>
      <c r="S24" s="373"/>
      <c r="T24" s="373"/>
      <c r="U24" s="373"/>
      <c r="V24" s="374"/>
      <c r="W24" s="462"/>
      <c r="X24" s="399"/>
      <c r="Y24" s="400"/>
      <c r="Z24" s="375" t="s">
        <v>162</v>
      </c>
      <c r="AA24" s="376"/>
      <c r="AB24" s="376"/>
      <c r="AC24" s="376"/>
      <c r="AD24" s="376"/>
      <c r="AE24" s="376"/>
      <c r="AF24" s="376"/>
      <c r="AG24" s="377"/>
      <c r="AH24" s="372">
        <v>197</v>
      </c>
      <c r="AI24" s="373"/>
      <c r="AJ24" s="373"/>
      <c r="AK24" s="373"/>
      <c r="AL24" s="374"/>
      <c r="AM24" s="372">
        <v>600456</v>
      </c>
      <c r="AN24" s="373"/>
      <c r="AO24" s="373"/>
      <c r="AP24" s="373"/>
      <c r="AQ24" s="373"/>
      <c r="AR24" s="374"/>
      <c r="AS24" s="372">
        <v>3048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8036652</v>
      </c>
      <c r="BO24" s="420"/>
      <c r="BP24" s="420"/>
      <c r="BQ24" s="420"/>
      <c r="BR24" s="420"/>
      <c r="BS24" s="420"/>
      <c r="BT24" s="420"/>
      <c r="BU24" s="421"/>
      <c r="BV24" s="419">
        <v>7320732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6860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813656</v>
      </c>
      <c r="BO25" s="449"/>
      <c r="BP25" s="449"/>
      <c r="BQ25" s="449"/>
      <c r="BR25" s="449"/>
      <c r="BS25" s="449"/>
      <c r="BT25" s="449"/>
      <c r="BU25" s="450"/>
      <c r="BV25" s="448">
        <v>1154909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6050</v>
      </c>
      <c r="R26" s="373"/>
      <c r="S26" s="373"/>
      <c r="T26" s="373"/>
      <c r="U26" s="373"/>
      <c r="V26" s="374"/>
      <c r="W26" s="462"/>
      <c r="X26" s="399"/>
      <c r="Y26" s="400"/>
      <c r="Z26" s="375" t="s">
        <v>168</v>
      </c>
      <c r="AA26" s="430"/>
      <c r="AB26" s="430"/>
      <c r="AC26" s="430"/>
      <c r="AD26" s="430"/>
      <c r="AE26" s="430"/>
      <c r="AF26" s="430"/>
      <c r="AG26" s="431"/>
      <c r="AH26" s="372">
        <v>4</v>
      </c>
      <c r="AI26" s="373"/>
      <c r="AJ26" s="373"/>
      <c r="AK26" s="373"/>
      <c r="AL26" s="374"/>
      <c r="AM26" s="372">
        <v>10876</v>
      </c>
      <c r="AN26" s="373"/>
      <c r="AO26" s="373"/>
      <c r="AP26" s="373"/>
      <c r="AQ26" s="373"/>
      <c r="AR26" s="374"/>
      <c r="AS26" s="372">
        <v>2719</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3800</v>
      </c>
      <c r="R27" s="373"/>
      <c r="S27" s="373"/>
      <c r="T27" s="373"/>
      <c r="U27" s="373"/>
      <c r="V27" s="374"/>
      <c r="W27" s="462"/>
      <c r="X27" s="399"/>
      <c r="Y27" s="400"/>
      <c r="Z27" s="375" t="s">
        <v>171</v>
      </c>
      <c r="AA27" s="376"/>
      <c r="AB27" s="376"/>
      <c r="AC27" s="376"/>
      <c r="AD27" s="376"/>
      <c r="AE27" s="376"/>
      <c r="AF27" s="376"/>
      <c r="AG27" s="377"/>
      <c r="AH27" s="372">
        <v>7</v>
      </c>
      <c r="AI27" s="373"/>
      <c r="AJ27" s="373"/>
      <c r="AK27" s="373"/>
      <c r="AL27" s="374"/>
      <c r="AM27" s="372">
        <v>23783</v>
      </c>
      <c r="AN27" s="373"/>
      <c r="AO27" s="373"/>
      <c r="AP27" s="373"/>
      <c r="AQ27" s="373"/>
      <c r="AR27" s="374"/>
      <c r="AS27" s="372">
        <v>3398</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121</v>
      </c>
      <c r="BO27" s="454"/>
      <c r="BP27" s="454"/>
      <c r="BQ27" s="454"/>
      <c r="BR27" s="454"/>
      <c r="BS27" s="454"/>
      <c r="BT27" s="454"/>
      <c r="BU27" s="455"/>
      <c r="BV27" s="453" t="s">
        <v>121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3100</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1011939</v>
      </c>
      <c r="BO28" s="449"/>
      <c r="BP28" s="449"/>
      <c r="BQ28" s="449"/>
      <c r="BR28" s="449"/>
      <c r="BS28" s="449"/>
      <c r="BT28" s="449"/>
      <c r="BU28" s="450"/>
      <c r="BV28" s="448">
        <v>1026779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12</v>
      </c>
      <c r="M29" s="373"/>
      <c r="N29" s="373"/>
      <c r="O29" s="373"/>
      <c r="P29" s="374"/>
      <c r="Q29" s="372">
        <v>2900</v>
      </c>
      <c r="R29" s="373"/>
      <c r="S29" s="373"/>
      <c r="T29" s="373"/>
      <c r="U29" s="373"/>
      <c r="V29" s="374"/>
      <c r="W29" s="463"/>
      <c r="X29" s="464"/>
      <c r="Y29" s="465"/>
      <c r="Z29" s="375" t="s">
        <v>177</v>
      </c>
      <c r="AA29" s="376"/>
      <c r="AB29" s="376"/>
      <c r="AC29" s="376"/>
      <c r="AD29" s="376"/>
      <c r="AE29" s="376"/>
      <c r="AF29" s="376"/>
      <c r="AG29" s="377"/>
      <c r="AH29" s="372">
        <v>204</v>
      </c>
      <c r="AI29" s="373"/>
      <c r="AJ29" s="373"/>
      <c r="AK29" s="373"/>
      <c r="AL29" s="374"/>
      <c r="AM29" s="372">
        <v>624239</v>
      </c>
      <c r="AN29" s="373"/>
      <c r="AO29" s="373"/>
      <c r="AP29" s="373"/>
      <c r="AQ29" s="373"/>
      <c r="AR29" s="374"/>
      <c r="AS29" s="372">
        <v>3060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349590</v>
      </c>
      <c r="BO29" s="420"/>
      <c r="BP29" s="420"/>
      <c r="BQ29" s="420"/>
      <c r="BR29" s="420"/>
      <c r="BS29" s="420"/>
      <c r="BT29" s="420"/>
      <c r="BU29" s="421"/>
      <c r="BV29" s="419">
        <v>349415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94.1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1060292</v>
      </c>
      <c r="BO30" s="454"/>
      <c r="BP30" s="454"/>
      <c r="BQ30" s="454"/>
      <c r="BR30" s="454"/>
      <c r="BS30" s="454"/>
      <c r="BT30" s="454"/>
      <c r="BU30" s="455"/>
      <c r="BV30" s="453">
        <v>1029539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松山広域福祉施設事務組合（一般会計）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松前町土地開発公社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介護保険特別会計（保険事業勘定）</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松山広域福祉施設事務組合（公営企業会計）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愛媛県市町総合事務組合（退職手当事業分）</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介護保険特別会計（介護サービス事業勘定）</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愛媛県市町総合事務組合（消防補償事業分）</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愛媛県市町総合事務組合（交通災害事業分）</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愛媛県市町総合事務組合（自治会館事業分）</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愛媛県市町総合事務組合（議員公務災害事業分）</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愛媛県市町総合事務組合（共通経費分）</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伊予市松前町共立衛生組合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17</v>
      </c>
      <c r="BX43" s="367"/>
      <c r="BY43" s="368" t="str">
        <f>IF('各会計、関係団体の財政状況及び健全化判断比率'!B77="","",'各会計、関係団体の財政状況及び健全化判断比率'!B77)</f>
        <v>伊予市・伊予郡養護老人ホーム組合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45+2eu+DCiTnSTfYdrgLHVDmgsc27e3ng45H646w68oQlAqp9ls2ZRGXHVmJSb1aG24eWQevndEYsSwI7qVhKw==" saltValue="WPhl8UVVUsdafhOiWKoc1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4383140</v>
      </c>
      <c r="S5" s="677"/>
      <c r="T5" s="677"/>
      <c r="U5" s="677"/>
      <c r="V5" s="677"/>
      <c r="W5" s="677"/>
      <c r="X5" s="677"/>
      <c r="Y5" s="702"/>
      <c r="Z5" s="715">
        <v>33.1</v>
      </c>
      <c r="AA5" s="715"/>
      <c r="AB5" s="715"/>
      <c r="AC5" s="715"/>
      <c r="AD5" s="716">
        <v>4383140</v>
      </c>
      <c r="AE5" s="716"/>
      <c r="AF5" s="716"/>
      <c r="AG5" s="716"/>
      <c r="AH5" s="716"/>
      <c r="AI5" s="716"/>
      <c r="AJ5" s="716"/>
      <c r="AK5" s="716"/>
      <c r="AL5" s="703">
        <v>59.7</v>
      </c>
      <c r="AM5" s="685"/>
      <c r="AN5" s="685"/>
      <c r="AO5" s="704"/>
      <c r="AP5" s="679" t="s">
        <v>216</v>
      </c>
      <c r="AQ5" s="680"/>
      <c r="AR5" s="680"/>
      <c r="AS5" s="680"/>
      <c r="AT5" s="680"/>
      <c r="AU5" s="680"/>
      <c r="AV5" s="680"/>
      <c r="AW5" s="680"/>
      <c r="AX5" s="680"/>
      <c r="AY5" s="680"/>
      <c r="AZ5" s="680"/>
      <c r="BA5" s="680"/>
      <c r="BB5" s="680"/>
      <c r="BC5" s="680"/>
      <c r="BD5" s="680"/>
      <c r="BE5" s="680"/>
      <c r="BF5" s="681"/>
      <c r="BG5" s="621">
        <v>4383140</v>
      </c>
      <c r="BH5" s="622"/>
      <c r="BI5" s="622"/>
      <c r="BJ5" s="622"/>
      <c r="BK5" s="622"/>
      <c r="BL5" s="622"/>
      <c r="BM5" s="622"/>
      <c r="BN5" s="623"/>
      <c r="BO5" s="659">
        <v>100</v>
      </c>
      <c r="BP5" s="659"/>
      <c r="BQ5" s="659"/>
      <c r="BR5" s="659"/>
      <c r="BS5" s="660">
        <v>73874</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83123</v>
      </c>
      <c r="S6" s="622"/>
      <c r="T6" s="622"/>
      <c r="U6" s="622"/>
      <c r="V6" s="622"/>
      <c r="W6" s="622"/>
      <c r="X6" s="622"/>
      <c r="Y6" s="623"/>
      <c r="Z6" s="659">
        <v>0.6</v>
      </c>
      <c r="AA6" s="659"/>
      <c r="AB6" s="659"/>
      <c r="AC6" s="659"/>
      <c r="AD6" s="660">
        <v>83123</v>
      </c>
      <c r="AE6" s="660"/>
      <c r="AF6" s="660"/>
      <c r="AG6" s="660"/>
      <c r="AH6" s="660"/>
      <c r="AI6" s="660"/>
      <c r="AJ6" s="660"/>
      <c r="AK6" s="660"/>
      <c r="AL6" s="624">
        <v>1.1000000000000001</v>
      </c>
      <c r="AM6" s="625"/>
      <c r="AN6" s="625"/>
      <c r="AO6" s="661"/>
      <c r="AP6" s="618" t="s">
        <v>221</v>
      </c>
      <c r="AQ6" s="619"/>
      <c r="AR6" s="619"/>
      <c r="AS6" s="619"/>
      <c r="AT6" s="619"/>
      <c r="AU6" s="619"/>
      <c r="AV6" s="619"/>
      <c r="AW6" s="619"/>
      <c r="AX6" s="619"/>
      <c r="AY6" s="619"/>
      <c r="AZ6" s="619"/>
      <c r="BA6" s="619"/>
      <c r="BB6" s="619"/>
      <c r="BC6" s="619"/>
      <c r="BD6" s="619"/>
      <c r="BE6" s="619"/>
      <c r="BF6" s="620"/>
      <c r="BG6" s="621">
        <v>4383140</v>
      </c>
      <c r="BH6" s="622"/>
      <c r="BI6" s="622"/>
      <c r="BJ6" s="622"/>
      <c r="BK6" s="622"/>
      <c r="BL6" s="622"/>
      <c r="BM6" s="622"/>
      <c r="BN6" s="623"/>
      <c r="BO6" s="659">
        <v>100</v>
      </c>
      <c r="BP6" s="659"/>
      <c r="BQ6" s="659"/>
      <c r="BR6" s="659"/>
      <c r="BS6" s="660">
        <v>73874</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108428</v>
      </c>
      <c r="CS6" s="622"/>
      <c r="CT6" s="622"/>
      <c r="CU6" s="622"/>
      <c r="CV6" s="622"/>
      <c r="CW6" s="622"/>
      <c r="CX6" s="622"/>
      <c r="CY6" s="623"/>
      <c r="CZ6" s="703">
        <v>0.9</v>
      </c>
      <c r="DA6" s="685"/>
      <c r="DB6" s="685"/>
      <c r="DC6" s="705"/>
      <c r="DD6" s="627" t="s">
        <v>121</v>
      </c>
      <c r="DE6" s="622"/>
      <c r="DF6" s="622"/>
      <c r="DG6" s="622"/>
      <c r="DH6" s="622"/>
      <c r="DI6" s="622"/>
      <c r="DJ6" s="622"/>
      <c r="DK6" s="622"/>
      <c r="DL6" s="622"/>
      <c r="DM6" s="622"/>
      <c r="DN6" s="622"/>
      <c r="DO6" s="622"/>
      <c r="DP6" s="623"/>
      <c r="DQ6" s="627">
        <v>108398</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1945</v>
      </c>
      <c r="S7" s="622"/>
      <c r="T7" s="622"/>
      <c r="U7" s="622"/>
      <c r="V7" s="622"/>
      <c r="W7" s="622"/>
      <c r="X7" s="622"/>
      <c r="Y7" s="623"/>
      <c r="Z7" s="659">
        <v>0</v>
      </c>
      <c r="AA7" s="659"/>
      <c r="AB7" s="659"/>
      <c r="AC7" s="659"/>
      <c r="AD7" s="660">
        <v>1945</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1606942</v>
      </c>
      <c r="BH7" s="622"/>
      <c r="BI7" s="622"/>
      <c r="BJ7" s="622"/>
      <c r="BK7" s="622"/>
      <c r="BL7" s="622"/>
      <c r="BM7" s="622"/>
      <c r="BN7" s="623"/>
      <c r="BO7" s="659">
        <v>36.700000000000003</v>
      </c>
      <c r="BP7" s="659"/>
      <c r="BQ7" s="659"/>
      <c r="BR7" s="659"/>
      <c r="BS7" s="660">
        <v>73874</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1672509</v>
      </c>
      <c r="CS7" s="622"/>
      <c r="CT7" s="622"/>
      <c r="CU7" s="622"/>
      <c r="CV7" s="622"/>
      <c r="CW7" s="622"/>
      <c r="CX7" s="622"/>
      <c r="CY7" s="623"/>
      <c r="CZ7" s="659">
        <v>13.2</v>
      </c>
      <c r="DA7" s="659"/>
      <c r="DB7" s="659"/>
      <c r="DC7" s="659"/>
      <c r="DD7" s="627">
        <v>180007</v>
      </c>
      <c r="DE7" s="622"/>
      <c r="DF7" s="622"/>
      <c r="DG7" s="622"/>
      <c r="DH7" s="622"/>
      <c r="DI7" s="622"/>
      <c r="DJ7" s="622"/>
      <c r="DK7" s="622"/>
      <c r="DL7" s="622"/>
      <c r="DM7" s="622"/>
      <c r="DN7" s="622"/>
      <c r="DO7" s="622"/>
      <c r="DP7" s="623"/>
      <c r="DQ7" s="627">
        <v>1420257</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20294</v>
      </c>
      <c r="S8" s="622"/>
      <c r="T8" s="622"/>
      <c r="U8" s="622"/>
      <c r="V8" s="622"/>
      <c r="W8" s="622"/>
      <c r="X8" s="622"/>
      <c r="Y8" s="623"/>
      <c r="Z8" s="659">
        <v>0.2</v>
      </c>
      <c r="AA8" s="659"/>
      <c r="AB8" s="659"/>
      <c r="AC8" s="659"/>
      <c r="AD8" s="660">
        <v>20294</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52086</v>
      </c>
      <c r="BH8" s="622"/>
      <c r="BI8" s="622"/>
      <c r="BJ8" s="622"/>
      <c r="BK8" s="622"/>
      <c r="BL8" s="622"/>
      <c r="BM8" s="622"/>
      <c r="BN8" s="623"/>
      <c r="BO8" s="659">
        <v>1.2</v>
      </c>
      <c r="BP8" s="659"/>
      <c r="BQ8" s="659"/>
      <c r="BR8" s="659"/>
      <c r="BS8" s="660" t="s">
        <v>121</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5485057</v>
      </c>
      <c r="CS8" s="622"/>
      <c r="CT8" s="622"/>
      <c r="CU8" s="622"/>
      <c r="CV8" s="622"/>
      <c r="CW8" s="622"/>
      <c r="CX8" s="622"/>
      <c r="CY8" s="623"/>
      <c r="CZ8" s="659">
        <v>43.3</v>
      </c>
      <c r="DA8" s="659"/>
      <c r="DB8" s="659"/>
      <c r="DC8" s="659"/>
      <c r="DD8" s="627">
        <v>379875</v>
      </c>
      <c r="DE8" s="622"/>
      <c r="DF8" s="622"/>
      <c r="DG8" s="622"/>
      <c r="DH8" s="622"/>
      <c r="DI8" s="622"/>
      <c r="DJ8" s="622"/>
      <c r="DK8" s="622"/>
      <c r="DL8" s="622"/>
      <c r="DM8" s="622"/>
      <c r="DN8" s="622"/>
      <c r="DO8" s="622"/>
      <c r="DP8" s="623"/>
      <c r="DQ8" s="627">
        <v>3108614</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24510</v>
      </c>
      <c r="S9" s="622"/>
      <c r="T9" s="622"/>
      <c r="U9" s="622"/>
      <c r="V9" s="622"/>
      <c r="W9" s="622"/>
      <c r="X9" s="622"/>
      <c r="Y9" s="623"/>
      <c r="Z9" s="659">
        <v>0.2</v>
      </c>
      <c r="AA9" s="659"/>
      <c r="AB9" s="659"/>
      <c r="AC9" s="659"/>
      <c r="AD9" s="660">
        <v>24510</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1244798</v>
      </c>
      <c r="BH9" s="622"/>
      <c r="BI9" s="622"/>
      <c r="BJ9" s="622"/>
      <c r="BK9" s="622"/>
      <c r="BL9" s="622"/>
      <c r="BM9" s="622"/>
      <c r="BN9" s="623"/>
      <c r="BO9" s="659">
        <v>28.4</v>
      </c>
      <c r="BP9" s="659"/>
      <c r="BQ9" s="659"/>
      <c r="BR9" s="659"/>
      <c r="BS9" s="660" t="s">
        <v>121</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1393457</v>
      </c>
      <c r="CS9" s="622"/>
      <c r="CT9" s="622"/>
      <c r="CU9" s="622"/>
      <c r="CV9" s="622"/>
      <c r="CW9" s="622"/>
      <c r="CX9" s="622"/>
      <c r="CY9" s="623"/>
      <c r="CZ9" s="659">
        <v>11</v>
      </c>
      <c r="DA9" s="659"/>
      <c r="DB9" s="659"/>
      <c r="DC9" s="659"/>
      <c r="DD9" s="627">
        <v>6190</v>
      </c>
      <c r="DE9" s="622"/>
      <c r="DF9" s="622"/>
      <c r="DG9" s="622"/>
      <c r="DH9" s="622"/>
      <c r="DI9" s="622"/>
      <c r="DJ9" s="622"/>
      <c r="DK9" s="622"/>
      <c r="DL9" s="622"/>
      <c r="DM9" s="622"/>
      <c r="DN9" s="622"/>
      <c r="DO9" s="622"/>
      <c r="DP9" s="623"/>
      <c r="DQ9" s="627">
        <v>945515</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117581</v>
      </c>
      <c r="BH10" s="622"/>
      <c r="BI10" s="622"/>
      <c r="BJ10" s="622"/>
      <c r="BK10" s="622"/>
      <c r="BL10" s="622"/>
      <c r="BM10" s="622"/>
      <c r="BN10" s="623"/>
      <c r="BO10" s="659">
        <v>2.7</v>
      </c>
      <c r="BP10" s="659"/>
      <c r="BQ10" s="659"/>
      <c r="BR10" s="659"/>
      <c r="BS10" s="660">
        <v>19489</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t="s">
        <v>121</v>
      </c>
      <c r="CS10" s="622"/>
      <c r="CT10" s="622"/>
      <c r="CU10" s="622"/>
      <c r="CV10" s="622"/>
      <c r="CW10" s="622"/>
      <c r="CX10" s="622"/>
      <c r="CY10" s="623"/>
      <c r="CZ10" s="659" t="s">
        <v>121</v>
      </c>
      <c r="DA10" s="659"/>
      <c r="DB10" s="659"/>
      <c r="DC10" s="659"/>
      <c r="DD10" s="627" t="s">
        <v>121</v>
      </c>
      <c r="DE10" s="622"/>
      <c r="DF10" s="622"/>
      <c r="DG10" s="622"/>
      <c r="DH10" s="622"/>
      <c r="DI10" s="622"/>
      <c r="DJ10" s="622"/>
      <c r="DK10" s="622"/>
      <c r="DL10" s="622"/>
      <c r="DM10" s="622"/>
      <c r="DN10" s="622"/>
      <c r="DO10" s="622"/>
      <c r="DP10" s="623"/>
      <c r="DQ10" s="627" t="s">
        <v>121</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737400</v>
      </c>
      <c r="S11" s="622"/>
      <c r="T11" s="622"/>
      <c r="U11" s="622"/>
      <c r="V11" s="622"/>
      <c r="W11" s="622"/>
      <c r="X11" s="622"/>
      <c r="Y11" s="623"/>
      <c r="Z11" s="624">
        <v>5.6</v>
      </c>
      <c r="AA11" s="625"/>
      <c r="AB11" s="625"/>
      <c r="AC11" s="626"/>
      <c r="AD11" s="627">
        <v>737400</v>
      </c>
      <c r="AE11" s="622"/>
      <c r="AF11" s="622"/>
      <c r="AG11" s="622"/>
      <c r="AH11" s="622"/>
      <c r="AI11" s="622"/>
      <c r="AJ11" s="622"/>
      <c r="AK11" s="623"/>
      <c r="AL11" s="624">
        <v>10.1</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192477</v>
      </c>
      <c r="BH11" s="622"/>
      <c r="BI11" s="622"/>
      <c r="BJ11" s="622"/>
      <c r="BK11" s="622"/>
      <c r="BL11" s="622"/>
      <c r="BM11" s="622"/>
      <c r="BN11" s="623"/>
      <c r="BO11" s="659">
        <v>4.4000000000000004</v>
      </c>
      <c r="BP11" s="659"/>
      <c r="BQ11" s="659"/>
      <c r="BR11" s="659"/>
      <c r="BS11" s="660">
        <v>54385</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244508</v>
      </c>
      <c r="CS11" s="622"/>
      <c r="CT11" s="622"/>
      <c r="CU11" s="622"/>
      <c r="CV11" s="622"/>
      <c r="CW11" s="622"/>
      <c r="CX11" s="622"/>
      <c r="CY11" s="623"/>
      <c r="CZ11" s="659">
        <v>1.9</v>
      </c>
      <c r="DA11" s="659"/>
      <c r="DB11" s="659"/>
      <c r="DC11" s="659"/>
      <c r="DD11" s="627">
        <v>23133</v>
      </c>
      <c r="DE11" s="622"/>
      <c r="DF11" s="622"/>
      <c r="DG11" s="622"/>
      <c r="DH11" s="622"/>
      <c r="DI11" s="622"/>
      <c r="DJ11" s="622"/>
      <c r="DK11" s="622"/>
      <c r="DL11" s="622"/>
      <c r="DM11" s="622"/>
      <c r="DN11" s="622"/>
      <c r="DO11" s="622"/>
      <c r="DP11" s="623"/>
      <c r="DQ11" s="627">
        <v>164260</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121</v>
      </c>
      <c r="S12" s="622"/>
      <c r="T12" s="622"/>
      <c r="U12" s="622"/>
      <c r="V12" s="622"/>
      <c r="W12" s="622"/>
      <c r="X12" s="622"/>
      <c r="Y12" s="623"/>
      <c r="Z12" s="659" t="s">
        <v>121</v>
      </c>
      <c r="AA12" s="659"/>
      <c r="AB12" s="659"/>
      <c r="AC12" s="659"/>
      <c r="AD12" s="660" t="s">
        <v>121</v>
      </c>
      <c r="AE12" s="660"/>
      <c r="AF12" s="660"/>
      <c r="AG12" s="660"/>
      <c r="AH12" s="660"/>
      <c r="AI12" s="660"/>
      <c r="AJ12" s="660"/>
      <c r="AK12" s="660"/>
      <c r="AL12" s="624" t="s">
        <v>121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2465636</v>
      </c>
      <c r="BH12" s="622"/>
      <c r="BI12" s="622"/>
      <c r="BJ12" s="622"/>
      <c r="BK12" s="622"/>
      <c r="BL12" s="622"/>
      <c r="BM12" s="622"/>
      <c r="BN12" s="623"/>
      <c r="BO12" s="659">
        <v>56.3</v>
      </c>
      <c r="BP12" s="659"/>
      <c r="BQ12" s="659"/>
      <c r="BR12" s="659"/>
      <c r="BS12" s="660" t="s">
        <v>121</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193058</v>
      </c>
      <c r="CS12" s="622"/>
      <c r="CT12" s="622"/>
      <c r="CU12" s="622"/>
      <c r="CV12" s="622"/>
      <c r="CW12" s="622"/>
      <c r="CX12" s="622"/>
      <c r="CY12" s="623"/>
      <c r="CZ12" s="659">
        <v>1.5</v>
      </c>
      <c r="DA12" s="659"/>
      <c r="DB12" s="659"/>
      <c r="DC12" s="659"/>
      <c r="DD12" s="627" t="s">
        <v>121</v>
      </c>
      <c r="DE12" s="622"/>
      <c r="DF12" s="622"/>
      <c r="DG12" s="622"/>
      <c r="DH12" s="622"/>
      <c r="DI12" s="622"/>
      <c r="DJ12" s="622"/>
      <c r="DK12" s="622"/>
      <c r="DL12" s="622"/>
      <c r="DM12" s="622"/>
      <c r="DN12" s="622"/>
      <c r="DO12" s="622"/>
      <c r="DP12" s="623"/>
      <c r="DQ12" s="627">
        <v>186292</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2460312</v>
      </c>
      <c r="BH13" s="622"/>
      <c r="BI13" s="622"/>
      <c r="BJ13" s="622"/>
      <c r="BK13" s="622"/>
      <c r="BL13" s="622"/>
      <c r="BM13" s="622"/>
      <c r="BN13" s="623"/>
      <c r="BO13" s="659">
        <v>56.1</v>
      </c>
      <c r="BP13" s="659"/>
      <c r="BQ13" s="659"/>
      <c r="BR13" s="659"/>
      <c r="BS13" s="660" t="s">
        <v>121</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1164381</v>
      </c>
      <c r="CS13" s="622"/>
      <c r="CT13" s="622"/>
      <c r="CU13" s="622"/>
      <c r="CV13" s="622"/>
      <c r="CW13" s="622"/>
      <c r="CX13" s="622"/>
      <c r="CY13" s="623"/>
      <c r="CZ13" s="659">
        <v>9.1999999999999993</v>
      </c>
      <c r="DA13" s="659"/>
      <c r="DB13" s="659"/>
      <c r="DC13" s="659"/>
      <c r="DD13" s="627">
        <v>592287</v>
      </c>
      <c r="DE13" s="622"/>
      <c r="DF13" s="622"/>
      <c r="DG13" s="622"/>
      <c r="DH13" s="622"/>
      <c r="DI13" s="622"/>
      <c r="DJ13" s="622"/>
      <c r="DK13" s="622"/>
      <c r="DL13" s="622"/>
      <c r="DM13" s="622"/>
      <c r="DN13" s="622"/>
      <c r="DO13" s="622"/>
      <c r="DP13" s="623"/>
      <c r="DQ13" s="627">
        <v>646791</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1011</v>
      </c>
      <c r="S14" s="622"/>
      <c r="T14" s="622"/>
      <c r="U14" s="622"/>
      <c r="V14" s="622"/>
      <c r="W14" s="622"/>
      <c r="X14" s="622"/>
      <c r="Y14" s="623"/>
      <c r="Z14" s="659">
        <v>0</v>
      </c>
      <c r="AA14" s="659"/>
      <c r="AB14" s="659"/>
      <c r="AC14" s="659"/>
      <c r="AD14" s="660">
        <v>1011</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111633</v>
      </c>
      <c r="BH14" s="622"/>
      <c r="BI14" s="622"/>
      <c r="BJ14" s="622"/>
      <c r="BK14" s="622"/>
      <c r="BL14" s="622"/>
      <c r="BM14" s="622"/>
      <c r="BN14" s="623"/>
      <c r="BO14" s="659">
        <v>2.5</v>
      </c>
      <c r="BP14" s="659"/>
      <c r="BQ14" s="659"/>
      <c r="BR14" s="659"/>
      <c r="BS14" s="660" t="s">
        <v>121</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600359</v>
      </c>
      <c r="CS14" s="622"/>
      <c r="CT14" s="622"/>
      <c r="CU14" s="622"/>
      <c r="CV14" s="622"/>
      <c r="CW14" s="622"/>
      <c r="CX14" s="622"/>
      <c r="CY14" s="623"/>
      <c r="CZ14" s="659">
        <v>4.7</v>
      </c>
      <c r="DA14" s="659"/>
      <c r="DB14" s="659"/>
      <c r="DC14" s="659"/>
      <c r="DD14" s="627">
        <v>127875</v>
      </c>
      <c r="DE14" s="622"/>
      <c r="DF14" s="622"/>
      <c r="DG14" s="622"/>
      <c r="DH14" s="622"/>
      <c r="DI14" s="622"/>
      <c r="DJ14" s="622"/>
      <c r="DK14" s="622"/>
      <c r="DL14" s="622"/>
      <c r="DM14" s="622"/>
      <c r="DN14" s="622"/>
      <c r="DO14" s="622"/>
      <c r="DP14" s="623"/>
      <c r="DQ14" s="627">
        <v>474934</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198929</v>
      </c>
      <c r="BH15" s="622"/>
      <c r="BI15" s="622"/>
      <c r="BJ15" s="622"/>
      <c r="BK15" s="622"/>
      <c r="BL15" s="622"/>
      <c r="BM15" s="622"/>
      <c r="BN15" s="623"/>
      <c r="BO15" s="659">
        <v>4.5</v>
      </c>
      <c r="BP15" s="659"/>
      <c r="BQ15" s="659"/>
      <c r="BR15" s="659"/>
      <c r="BS15" s="660" t="s">
        <v>121</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746519</v>
      </c>
      <c r="CS15" s="622"/>
      <c r="CT15" s="622"/>
      <c r="CU15" s="622"/>
      <c r="CV15" s="622"/>
      <c r="CW15" s="622"/>
      <c r="CX15" s="622"/>
      <c r="CY15" s="623"/>
      <c r="CZ15" s="659">
        <v>5.9</v>
      </c>
      <c r="DA15" s="659"/>
      <c r="DB15" s="659"/>
      <c r="DC15" s="659"/>
      <c r="DD15" s="627">
        <v>46573</v>
      </c>
      <c r="DE15" s="622"/>
      <c r="DF15" s="622"/>
      <c r="DG15" s="622"/>
      <c r="DH15" s="622"/>
      <c r="DI15" s="622"/>
      <c r="DJ15" s="622"/>
      <c r="DK15" s="622"/>
      <c r="DL15" s="622"/>
      <c r="DM15" s="622"/>
      <c r="DN15" s="622"/>
      <c r="DO15" s="622"/>
      <c r="DP15" s="623"/>
      <c r="DQ15" s="627">
        <v>703942</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9205</v>
      </c>
      <c r="S16" s="622"/>
      <c r="T16" s="622"/>
      <c r="U16" s="622"/>
      <c r="V16" s="622"/>
      <c r="W16" s="622"/>
      <c r="X16" s="622"/>
      <c r="Y16" s="623"/>
      <c r="Z16" s="659">
        <v>0.1</v>
      </c>
      <c r="AA16" s="659"/>
      <c r="AB16" s="659"/>
      <c r="AC16" s="659"/>
      <c r="AD16" s="660">
        <v>9205</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121</v>
      </c>
      <c r="CS16" s="622"/>
      <c r="CT16" s="622"/>
      <c r="CU16" s="622"/>
      <c r="CV16" s="622"/>
      <c r="CW16" s="622"/>
      <c r="CX16" s="622"/>
      <c r="CY16" s="623"/>
      <c r="CZ16" s="659" t="s">
        <v>121</v>
      </c>
      <c r="DA16" s="659"/>
      <c r="DB16" s="659"/>
      <c r="DC16" s="659"/>
      <c r="DD16" s="627" t="s">
        <v>121</v>
      </c>
      <c r="DE16" s="622"/>
      <c r="DF16" s="622"/>
      <c r="DG16" s="622"/>
      <c r="DH16" s="622"/>
      <c r="DI16" s="622"/>
      <c r="DJ16" s="622"/>
      <c r="DK16" s="622"/>
      <c r="DL16" s="622"/>
      <c r="DM16" s="622"/>
      <c r="DN16" s="622"/>
      <c r="DO16" s="622"/>
      <c r="DP16" s="623"/>
      <c r="DQ16" s="627" t="s">
        <v>121</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77102</v>
      </c>
      <c r="S17" s="622"/>
      <c r="T17" s="622"/>
      <c r="U17" s="622"/>
      <c r="V17" s="622"/>
      <c r="W17" s="622"/>
      <c r="X17" s="622"/>
      <c r="Y17" s="623"/>
      <c r="Z17" s="659">
        <v>0.6</v>
      </c>
      <c r="AA17" s="659"/>
      <c r="AB17" s="659"/>
      <c r="AC17" s="659"/>
      <c r="AD17" s="660">
        <v>77102</v>
      </c>
      <c r="AE17" s="660"/>
      <c r="AF17" s="660"/>
      <c r="AG17" s="660"/>
      <c r="AH17" s="660"/>
      <c r="AI17" s="660"/>
      <c r="AJ17" s="660"/>
      <c r="AK17" s="660"/>
      <c r="AL17" s="624">
        <v>1.1000000000000001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1068116</v>
      </c>
      <c r="CS17" s="622"/>
      <c r="CT17" s="622"/>
      <c r="CU17" s="622"/>
      <c r="CV17" s="622"/>
      <c r="CW17" s="622"/>
      <c r="CX17" s="622"/>
      <c r="CY17" s="623"/>
      <c r="CZ17" s="659">
        <v>8.4</v>
      </c>
      <c r="DA17" s="659"/>
      <c r="DB17" s="659"/>
      <c r="DC17" s="659"/>
      <c r="DD17" s="627" t="s">
        <v>121</v>
      </c>
      <c r="DE17" s="622"/>
      <c r="DF17" s="622"/>
      <c r="DG17" s="622"/>
      <c r="DH17" s="622"/>
      <c r="DI17" s="622"/>
      <c r="DJ17" s="622"/>
      <c r="DK17" s="622"/>
      <c r="DL17" s="622"/>
      <c r="DM17" s="622"/>
      <c r="DN17" s="622"/>
      <c r="DO17" s="622"/>
      <c r="DP17" s="623"/>
      <c r="DQ17" s="627">
        <v>1068116</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45529</v>
      </c>
      <c r="S18" s="622"/>
      <c r="T18" s="622"/>
      <c r="U18" s="622"/>
      <c r="V18" s="622"/>
      <c r="W18" s="622"/>
      <c r="X18" s="622"/>
      <c r="Y18" s="623"/>
      <c r="Z18" s="659">
        <v>0.3</v>
      </c>
      <c r="AA18" s="659"/>
      <c r="AB18" s="659"/>
      <c r="AC18" s="659"/>
      <c r="AD18" s="660">
        <v>45529</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40115</v>
      </c>
      <c r="S19" s="622"/>
      <c r="T19" s="622"/>
      <c r="U19" s="622"/>
      <c r="V19" s="622"/>
      <c r="W19" s="622"/>
      <c r="X19" s="622"/>
      <c r="Y19" s="623"/>
      <c r="Z19" s="659">
        <v>0.3</v>
      </c>
      <c r="AA19" s="659"/>
      <c r="AB19" s="659"/>
      <c r="AC19" s="659"/>
      <c r="AD19" s="660">
        <v>40115</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121</v>
      </c>
      <c r="BH19" s="622"/>
      <c r="BI19" s="622"/>
      <c r="BJ19" s="622"/>
      <c r="BK19" s="622"/>
      <c r="BL19" s="622"/>
      <c r="BM19" s="622"/>
      <c r="BN19" s="623"/>
      <c r="BO19" s="659" t="s">
        <v>121</v>
      </c>
      <c r="BP19" s="659"/>
      <c r="BQ19" s="659"/>
      <c r="BR19" s="659"/>
      <c r="BS19" s="660" t="s">
        <v>121</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5414</v>
      </c>
      <c r="S20" s="622"/>
      <c r="T20" s="622"/>
      <c r="U20" s="622"/>
      <c r="V20" s="622"/>
      <c r="W20" s="622"/>
      <c r="X20" s="622"/>
      <c r="Y20" s="623"/>
      <c r="Z20" s="659">
        <v>0</v>
      </c>
      <c r="AA20" s="659"/>
      <c r="AB20" s="659"/>
      <c r="AC20" s="659"/>
      <c r="AD20" s="660">
        <v>5414</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121</v>
      </c>
      <c r="BH20" s="622"/>
      <c r="BI20" s="622"/>
      <c r="BJ20" s="622"/>
      <c r="BK20" s="622"/>
      <c r="BL20" s="622"/>
      <c r="BM20" s="622"/>
      <c r="BN20" s="623"/>
      <c r="BO20" s="659" t="s">
        <v>121</v>
      </c>
      <c r="BP20" s="659"/>
      <c r="BQ20" s="659"/>
      <c r="BR20" s="659"/>
      <c r="BS20" s="660" t="s">
        <v>121</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12676392</v>
      </c>
      <c r="CS20" s="622"/>
      <c r="CT20" s="622"/>
      <c r="CU20" s="622"/>
      <c r="CV20" s="622"/>
      <c r="CW20" s="622"/>
      <c r="CX20" s="622"/>
      <c r="CY20" s="623"/>
      <c r="CZ20" s="659">
        <v>100</v>
      </c>
      <c r="DA20" s="659"/>
      <c r="DB20" s="659"/>
      <c r="DC20" s="659"/>
      <c r="DD20" s="627">
        <v>1355940</v>
      </c>
      <c r="DE20" s="622"/>
      <c r="DF20" s="622"/>
      <c r="DG20" s="622"/>
      <c r="DH20" s="622"/>
      <c r="DI20" s="622"/>
      <c r="DJ20" s="622"/>
      <c r="DK20" s="622"/>
      <c r="DL20" s="622"/>
      <c r="DM20" s="622"/>
      <c r="DN20" s="622"/>
      <c r="DO20" s="622"/>
      <c r="DP20" s="623"/>
      <c r="DQ20" s="627">
        <v>8827119</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2118303</v>
      </c>
      <c r="S21" s="622"/>
      <c r="T21" s="622"/>
      <c r="U21" s="622"/>
      <c r="V21" s="622"/>
      <c r="W21" s="622"/>
      <c r="X21" s="622"/>
      <c r="Y21" s="623"/>
      <c r="Z21" s="659">
        <v>16</v>
      </c>
      <c r="AA21" s="659"/>
      <c r="AB21" s="659"/>
      <c r="AC21" s="659"/>
      <c r="AD21" s="660">
        <v>1932328</v>
      </c>
      <c r="AE21" s="660"/>
      <c r="AF21" s="660"/>
      <c r="AG21" s="660"/>
      <c r="AH21" s="660"/>
      <c r="AI21" s="660"/>
      <c r="AJ21" s="660"/>
      <c r="AK21" s="660"/>
      <c r="AL21" s="624">
        <v>26.3</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1932328</v>
      </c>
      <c r="S22" s="622"/>
      <c r="T22" s="622"/>
      <c r="U22" s="622"/>
      <c r="V22" s="622"/>
      <c r="W22" s="622"/>
      <c r="X22" s="622"/>
      <c r="Y22" s="623"/>
      <c r="Z22" s="659">
        <v>14.6</v>
      </c>
      <c r="AA22" s="659"/>
      <c r="AB22" s="659"/>
      <c r="AC22" s="659"/>
      <c r="AD22" s="660">
        <v>1932328</v>
      </c>
      <c r="AE22" s="660"/>
      <c r="AF22" s="660"/>
      <c r="AG22" s="660"/>
      <c r="AH22" s="660"/>
      <c r="AI22" s="660"/>
      <c r="AJ22" s="660"/>
      <c r="AK22" s="660"/>
      <c r="AL22" s="624">
        <v>26.3</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185975</v>
      </c>
      <c r="S23" s="622"/>
      <c r="T23" s="622"/>
      <c r="U23" s="622"/>
      <c r="V23" s="622"/>
      <c r="W23" s="622"/>
      <c r="X23" s="622"/>
      <c r="Y23" s="623"/>
      <c r="Z23" s="659">
        <v>1.4</v>
      </c>
      <c r="AA23" s="659"/>
      <c r="AB23" s="659"/>
      <c r="AC23" s="659"/>
      <c r="AD23" s="660" t="s">
        <v>121</v>
      </c>
      <c r="AE23" s="660"/>
      <c r="AF23" s="660"/>
      <c r="AG23" s="660"/>
      <c r="AH23" s="660"/>
      <c r="AI23" s="660"/>
      <c r="AJ23" s="660"/>
      <c r="AK23" s="660"/>
      <c r="AL23" s="624" t="s">
        <v>121</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5986448</v>
      </c>
      <c r="CS24" s="677"/>
      <c r="CT24" s="677"/>
      <c r="CU24" s="677"/>
      <c r="CV24" s="677"/>
      <c r="CW24" s="677"/>
      <c r="CX24" s="677"/>
      <c r="CY24" s="702"/>
      <c r="CZ24" s="703">
        <v>47.2</v>
      </c>
      <c r="DA24" s="685"/>
      <c r="DB24" s="685"/>
      <c r="DC24" s="705"/>
      <c r="DD24" s="701">
        <v>4093693</v>
      </c>
      <c r="DE24" s="677"/>
      <c r="DF24" s="677"/>
      <c r="DG24" s="677"/>
      <c r="DH24" s="677"/>
      <c r="DI24" s="677"/>
      <c r="DJ24" s="677"/>
      <c r="DK24" s="702"/>
      <c r="DL24" s="701">
        <v>3227199</v>
      </c>
      <c r="DM24" s="677"/>
      <c r="DN24" s="677"/>
      <c r="DO24" s="677"/>
      <c r="DP24" s="677"/>
      <c r="DQ24" s="677"/>
      <c r="DR24" s="677"/>
      <c r="DS24" s="677"/>
      <c r="DT24" s="677"/>
      <c r="DU24" s="677"/>
      <c r="DV24" s="702"/>
      <c r="DW24" s="703">
        <v>43.5</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7501562</v>
      </c>
      <c r="S25" s="622"/>
      <c r="T25" s="622"/>
      <c r="U25" s="622"/>
      <c r="V25" s="622"/>
      <c r="W25" s="622"/>
      <c r="X25" s="622"/>
      <c r="Y25" s="623"/>
      <c r="Z25" s="659">
        <v>56.6</v>
      </c>
      <c r="AA25" s="659"/>
      <c r="AB25" s="659"/>
      <c r="AC25" s="659"/>
      <c r="AD25" s="660">
        <v>7315587</v>
      </c>
      <c r="AE25" s="660"/>
      <c r="AF25" s="660"/>
      <c r="AG25" s="660"/>
      <c r="AH25" s="660"/>
      <c r="AI25" s="660"/>
      <c r="AJ25" s="660"/>
      <c r="AK25" s="660"/>
      <c r="AL25" s="624">
        <v>99.7</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2053496</v>
      </c>
      <c r="CS25" s="634"/>
      <c r="CT25" s="634"/>
      <c r="CU25" s="634"/>
      <c r="CV25" s="634"/>
      <c r="CW25" s="634"/>
      <c r="CX25" s="634"/>
      <c r="CY25" s="635"/>
      <c r="CZ25" s="624">
        <v>16.2</v>
      </c>
      <c r="DA25" s="636"/>
      <c r="DB25" s="636"/>
      <c r="DC25" s="637"/>
      <c r="DD25" s="627">
        <v>1819275</v>
      </c>
      <c r="DE25" s="634"/>
      <c r="DF25" s="634"/>
      <c r="DG25" s="634"/>
      <c r="DH25" s="634"/>
      <c r="DI25" s="634"/>
      <c r="DJ25" s="634"/>
      <c r="DK25" s="635"/>
      <c r="DL25" s="627">
        <v>1425154</v>
      </c>
      <c r="DM25" s="634"/>
      <c r="DN25" s="634"/>
      <c r="DO25" s="634"/>
      <c r="DP25" s="634"/>
      <c r="DQ25" s="634"/>
      <c r="DR25" s="634"/>
      <c r="DS25" s="634"/>
      <c r="DT25" s="634"/>
      <c r="DU25" s="634"/>
      <c r="DV25" s="635"/>
      <c r="DW25" s="624">
        <v>19.2</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2670</v>
      </c>
      <c r="S26" s="622"/>
      <c r="T26" s="622"/>
      <c r="U26" s="622"/>
      <c r="V26" s="622"/>
      <c r="W26" s="622"/>
      <c r="X26" s="622"/>
      <c r="Y26" s="623"/>
      <c r="Z26" s="659">
        <v>0</v>
      </c>
      <c r="AA26" s="659"/>
      <c r="AB26" s="659"/>
      <c r="AC26" s="659"/>
      <c r="AD26" s="660">
        <v>2670</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1195578</v>
      </c>
      <c r="CS26" s="622"/>
      <c r="CT26" s="622"/>
      <c r="CU26" s="622"/>
      <c r="CV26" s="622"/>
      <c r="CW26" s="622"/>
      <c r="CX26" s="622"/>
      <c r="CY26" s="623"/>
      <c r="CZ26" s="624">
        <v>9.4</v>
      </c>
      <c r="DA26" s="636"/>
      <c r="DB26" s="636"/>
      <c r="DC26" s="637"/>
      <c r="DD26" s="627">
        <v>1032242</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23637</v>
      </c>
      <c r="S27" s="622"/>
      <c r="T27" s="622"/>
      <c r="U27" s="622"/>
      <c r="V27" s="622"/>
      <c r="W27" s="622"/>
      <c r="X27" s="622"/>
      <c r="Y27" s="623"/>
      <c r="Z27" s="659">
        <v>0.2</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4383140</v>
      </c>
      <c r="BH27" s="622"/>
      <c r="BI27" s="622"/>
      <c r="BJ27" s="622"/>
      <c r="BK27" s="622"/>
      <c r="BL27" s="622"/>
      <c r="BM27" s="622"/>
      <c r="BN27" s="623"/>
      <c r="BO27" s="659">
        <v>100</v>
      </c>
      <c r="BP27" s="659"/>
      <c r="BQ27" s="659"/>
      <c r="BR27" s="659"/>
      <c r="BS27" s="660">
        <v>73874</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2864836</v>
      </c>
      <c r="CS27" s="634"/>
      <c r="CT27" s="634"/>
      <c r="CU27" s="634"/>
      <c r="CV27" s="634"/>
      <c r="CW27" s="634"/>
      <c r="CX27" s="634"/>
      <c r="CY27" s="635"/>
      <c r="CZ27" s="624">
        <v>22.6</v>
      </c>
      <c r="DA27" s="636"/>
      <c r="DB27" s="636"/>
      <c r="DC27" s="637"/>
      <c r="DD27" s="627">
        <v>1206302</v>
      </c>
      <c r="DE27" s="634"/>
      <c r="DF27" s="634"/>
      <c r="DG27" s="634"/>
      <c r="DH27" s="634"/>
      <c r="DI27" s="634"/>
      <c r="DJ27" s="634"/>
      <c r="DK27" s="635"/>
      <c r="DL27" s="627">
        <v>733929</v>
      </c>
      <c r="DM27" s="634"/>
      <c r="DN27" s="634"/>
      <c r="DO27" s="634"/>
      <c r="DP27" s="634"/>
      <c r="DQ27" s="634"/>
      <c r="DR27" s="634"/>
      <c r="DS27" s="634"/>
      <c r="DT27" s="634"/>
      <c r="DU27" s="634"/>
      <c r="DV27" s="635"/>
      <c r="DW27" s="624">
        <v>9.9</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93621</v>
      </c>
      <c r="S28" s="622"/>
      <c r="T28" s="622"/>
      <c r="U28" s="622"/>
      <c r="V28" s="622"/>
      <c r="W28" s="622"/>
      <c r="X28" s="622"/>
      <c r="Y28" s="623"/>
      <c r="Z28" s="659">
        <v>0.7</v>
      </c>
      <c r="AA28" s="659"/>
      <c r="AB28" s="659"/>
      <c r="AC28" s="659"/>
      <c r="AD28" s="660">
        <v>6105</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1068116</v>
      </c>
      <c r="CS28" s="622"/>
      <c r="CT28" s="622"/>
      <c r="CU28" s="622"/>
      <c r="CV28" s="622"/>
      <c r="CW28" s="622"/>
      <c r="CX28" s="622"/>
      <c r="CY28" s="623"/>
      <c r="CZ28" s="624">
        <v>8.4</v>
      </c>
      <c r="DA28" s="636"/>
      <c r="DB28" s="636"/>
      <c r="DC28" s="637"/>
      <c r="DD28" s="627">
        <v>1068116</v>
      </c>
      <c r="DE28" s="622"/>
      <c r="DF28" s="622"/>
      <c r="DG28" s="622"/>
      <c r="DH28" s="622"/>
      <c r="DI28" s="622"/>
      <c r="DJ28" s="622"/>
      <c r="DK28" s="623"/>
      <c r="DL28" s="627">
        <v>1068116</v>
      </c>
      <c r="DM28" s="622"/>
      <c r="DN28" s="622"/>
      <c r="DO28" s="622"/>
      <c r="DP28" s="622"/>
      <c r="DQ28" s="622"/>
      <c r="DR28" s="622"/>
      <c r="DS28" s="622"/>
      <c r="DT28" s="622"/>
      <c r="DU28" s="622"/>
      <c r="DV28" s="623"/>
      <c r="DW28" s="624">
        <v>14.4</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48904</v>
      </c>
      <c r="S29" s="622"/>
      <c r="T29" s="622"/>
      <c r="U29" s="622"/>
      <c r="V29" s="622"/>
      <c r="W29" s="622"/>
      <c r="X29" s="622"/>
      <c r="Y29" s="623"/>
      <c r="Z29" s="659">
        <v>0.4</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1068111</v>
      </c>
      <c r="CS29" s="634"/>
      <c r="CT29" s="634"/>
      <c r="CU29" s="634"/>
      <c r="CV29" s="634"/>
      <c r="CW29" s="634"/>
      <c r="CX29" s="634"/>
      <c r="CY29" s="635"/>
      <c r="CZ29" s="624">
        <v>8.4</v>
      </c>
      <c r="DA29" s="636"/>
      <c r="DB29" s="636"/>
      <c r="DC29" s="637"/>
      <c r="DD29" s="627">
        <v>1068111</v>
      </c>
      <c r="DE29" s="634"/>
      <c r="DF29" s="634"/>
      <c r="DG29" s="634"/>
      <c r="DH29" s="634"/>
      <c r="DI29" s="634"/>
      <c r="DJ29" s="634"/>
      <c r="DK29" s="635"/>
      <c r="DL29" s="627">
        <v>1068111</v>
      </c>
      <c r="DM29" s="634"/>
      <c r="DN29" s="634"/>
      <c r="DO29" s="634"/>
      <c r="DP29" s="634"/>
      <c r="DQ29" s="634"/>
      <c r="DR29" s="634"/>
      <c r="DS29" s="634"/>
      <c r="DT29" s="634"/>
      <c r="DU29" s="634"/>
      <c r="DV29" s="635"/>
      <c r="DW29" s="624">
        <v>14.4</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2086145</v>
      </c>
      <c r="S30" s="622"/>
      <c r="T30" s="622"/>
      <c r="U30" s="622"/>
      <c r="V30" s="622"/>
      <c r="W30" s="622"/>
      <c r="X30" s="622"/>
      <c r="Y30" s="623"/>
      <c r="Z30" s="659">
        <v>15.7</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1014869</v>
      </c>
      <c r="CS30" s="622"/>
      <c r="CT30" s="622"/>
      <c r="CU30" s="622"/>
      <c r="CV30" s="622"/>
      <c r="CW30" s="622"/>
      <c r="CX30" s="622"/>
      <c r="CY30" s="623"/>
      <c r="CZ30" s="624">
        <v>8</v>
      </c>
      <c r="DA30" s="636"/>
      <c r="DB30" s="636"/>
      <c r="DC30" s="637"/>
      <c r="DD30" s="627">
        <v>1014869</v>
      </c>
      <c r="DE30" s="622"/>
      <c r="DF30" s="622"/>
      <c r="DG30" s="622"/>
      <c r="DH30" s="622"/>
      <c r="DI30" s="622"/>
      <c r="DJ30" s="622"/>
      <c r="DK30" s="623"/>
      <c r="DL30" s="627">
        <v>1014869</v>
      </c>
      <c r="DM30" s="622"/>
      <c r="DN30" s="622"/>
      <c r="DO30" s="622"/>
      <c r="DP30" s="622"/>
      <c r="DQ30" s="622"/>
      <c r="DR30" s="622"/>
      <c r="DS30" s="622"/>
      <c r="DT30" s="622"/>
      <c r="DU30" s="622"/>
      <c r="DV30" s="623"/>
      <c r="DW30" s="624">
        <v>13.7</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99.6</v>
      </c>
      <c r="BH31" s="684"/>
      <c r="BI31" s="684"/>
      <c r="BJ31" s="684"/>
      <c r="BK31" s="684"/>
      <c r="BL31" s="684"/>
      <c r="BM31" s="685">
        <v>98.8</v>
      </c>
      <c r="BN31" s="684"/>
      <c r="BO31" s="684"/>
      <c r="BP31" s="684"/>
      <c r="BQ31" s="686"/>
      <c r="BR31" s="683">
        <v>99.5</v>
      </c>
      <c r="BS31" s="684"/>
      <c r="BT31" s="684"/>
      <c r="BU31" s="684"/>
      <c r="BV31" s="684"/>
      <c r="BW31" s="684"/>
      <c r="BX31" s="685">
        <v>98.9</v>
      </c>
      <c r="BY31" s="684"/>
      <c r="BZ31" s="684"/>
      <c r="CA31" s="684"/>
      <c r="CB31" s="686"/>
      <c r="CD31" s="642"/>
      <c r="CE31" s="643"/>
      <c r="CF31" s="618" t="s">
        <v>300</v>
      </c>
      <c r="CG31" s="619"/>
      <c r="CH31" s="619"/>
      <c r="CI31" s="619"/>
      <c r="CJ31" s="619"/>
      <c r="CK31" s="619"/>
      <c r="CL31" s="619"/>
      <c r="CM31" s="619"/>
      <c r="CN31" s="619"/>
      <c r="CO31" s="619"/>
      <c r="CP31" s="619"/>
      <c r="CQ31" s="620"/>
      <c r="CR31" s="621">
        <v>53242</v>
      </c>
      <c r="CS31" s="634"/>
      <c r="CT31" s="634"/>
      <c r="CU31" s="634"/>
      <c r="CV31" s="634"/>
      <c r="CW31" s="634"/>
      <c r="CX31" s="634"/>
      <c r="CY31" s="635"/>
      <c r="CZ31" s="624">
        <v>0.4</v>
      </c>
      <c r="DA31" s="636"/>
      <c r="DB31" s="636"/>
      <c r="DC31" s="637"/>
      <c r="DD31" s="627">
        <v>53242</v>
      </c>
      <c r="DE31" s="634"/>
      <c r="DF31" s="634"/>
      <c r="DG31" s="634"/>
      <c r="DH31" s="634"/>
      <c r="DI31" s="634"/>
      <c r="DJ31" s="634"/>
      <c r="DK31" s="635"/>
      <c r="DL31" s="627">
        <v>53242</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896271</v>
      </c>
      <c r="S32" s="622"/>
      <c r="T32" s="622"/>
      <c r="U32" s="622"/>
      <c r="V32" s="622"/>
      <c r="W32" s="622"/>
      <c r="X32" s="622"/>
      <c r="Y32" s="623"/>
      <c r="Z32" s="659">
        <v>6.8</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4"/>
      <c r="AU32" s="214" t="s">
        <v>302</v>
      </c>
      <c r="AX32" s="618" t="s">
        <v>303</v>
      </c>
      <c r="AY32" s="619"/>
      <c r="AZ32" s="619"/>
      <c r="BA32" s="619"/>
      <c r="BB32" s="619"/>
      <c r="BC32" s="619"/>
      <c r="BD32" s="619"/>
      <c r="BE32" s="619"/>
      <c r="BF32" s="620"/>
      <c r="BG32" s="687">
        <v>99.4</v>
      </c>
      <c r="BH32" s="634"/>
      <c r="BI32" s="634"/>
      <c r="BJ32" s="634"/>
      <c r="BK32" s="634"/>
      <c r="BL32" s="634"/>
      <c r="BM32" s="625">
        <v>98</v>
      </c>
      <c r="BN32" s="634"/>
      <c r="BO32" s="634"/>
      <c r="BP32" s="634"/>
      <c r="BQ32" s="657"/>
      <c r="BR32" s="687">
        <v>99.1</v>
      </c>
      <c r="BS32" s="634"/>
      <c r="BT32" s="634"/>
      <c r="BU32" s="634"/>
      <c r="BV32" s="634"/>
      <c r="BW32" s="634"/>
      <c r="BX32" s="625">
        <v>98</v>
      </c>
      <c r="BY32" s="634"/>
      <c r="BZ32" s="634"/>
      <c r="CA32" s="634"/>
      <c r="CB32" s="657"/>
      <c r="CD32" s="644"/>
      <c r="CE32" s="645"/>
      <c r="CF32" s="618" t="s">
        <v>304</v>
      </c>
      <c r="CG32" s="619"/>
      <c r="CH32" s="619"/>
      <c r="CI32" s="619"/>
      <c r="CJ32" s="619"/>
      <c r="CK32" s="619"/>
      <c r="CL32" s="619"/>
      <c r="CM32" s="619"/>
      <c r="CN32" s="619"/>
      <c r="CO32" s="619"/>
      <c r="CP32" s="619"/>
      <c r="CQ32" s="620"/>
      <c r="CR32" s="621">
        <v>5</v>
      </c>
      <c r="CS32" s="622"/>
      <c r="CT32" s="622"/>
      <c r="CU32" s="622"/>
      <c r="CV32" s="622"/>
      <c r="CW32" s="622"/>
      <c r="CX32" s="622"/>
      <c r="CY32" s="623"/>
      <c r="CZ32" s="624">
        <v>0</v>
      </c>
      <c r="DA32" s="636"/>
      <c r="DB32" s="636"/>
      <c r="DC32" s="637"/>
      <c r="DD32" s="627">
        <v>5</v>
      </c>
      <c r="DE32" s="622"/>
      <c r="DF32" s="622"/>
      <c r="DG32" s="622"/>
      <c r="DH32" s="622"/>
      <c r="DI32" s="622"/>
      <c r="DJ32" s="622"/>
      <c r="DK32" s="623"/>
      <c r="DL32" s="627">
        <v>5</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32799</v>
      </c>
      <c r="S33" s="622"/>
      <c r="T33" s="622"/>
      <c r="U33" s="622"/>
      <c r="V33" s="622"/>
      <c r="W33" s="622"/>
      <c r="X33" s="622"/>
      <c r="Y33" s="623"/>
      <c r="Z33" s="659">
        <v>0.2</v>
      </c>
      <c r="AA33" s="659"/>
      <c r="AB33" s="659"/>
      <c r="AC33" s="659"/>
      <c r="AD33" s="660">
        <v>17</v>
      </c>
      <c r="AE33" s="660"/>
      <c r="AF33" s="660"/>
      <c r="AG33" s="660"/>
      <c r="AH33" s="660"/>
      <c r="AI33" s="660"/>
      <c r="AJ33" s="660"/>
      <c r="AK33" s="660"/>
      <c r="AL33" s="624">
        <v>0</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99.7</v>
      </c>
      <c r="BH33" s="606"/>
      <c r="BI33" s="606"/>
      <c r="BJ33" s="606"/>
      <c r="BK33" s="606"/>
      <c r="BL33" s="606"/>
      <c r="BM33" s="652">
        <v>99.3</v>
      </c>
      <c r="BN33" s="606"/>
      <c r="BO33" s="606"/>
      <c r="BP33" s="606"/>
      <c r="BQ33" s="669"/>
      <c r="BR33" s="682">
        <v>99.7</v>
      </c>
      <c r="BS33" s="606"/>
      <c r="BT33" s="606"/>
      <c r="BU33" s="606"/>
      <c r="BV33" s="606"/>
      <c r="BW33" s="606"/>
      <c r="BX33" s="652">
        <v>99.4</v>
      </c>
      <c r="BY33" s="606"/>
      <c r="BZ33" s="606"/>
      <c r="CA33" s="606"/>
      <c r="CB33" s="669"/>
      <c r="CD33" s="618" t="s">
        <v>307</v>
      </c>
      <c r="CE33" s="619"/>
      <c r="CF33" s="619"/>
      <c r="CG33" s="619"/>
      <c r="CH33" s="619"/>
      <c r="CI33" s="619"/>
      <c r="CJ33" s="619"/>
      <c r="CK33" s="619"/>
      <c r="CL33" s="619"/>
      <c r="CM33" s="619"/>
      <c r="CN33" s="619"/>
      <c r="CO33" s="619"/>
      <c r="CP33" s="619"/>
      <c r="CQ33" s="620"/>
      <c r="CR33" s="621">
        <v>5334004</v>
      </c>
      <c r="CS33" s="634"/>
      <c r="CT33" s="634"/>
      <c r="CU33" s="634"/>
      <c r="CV33" s="634"/>
      <c r="CW33" s="634"/>
      <c r="CX33" s="634"/>
      <c r="CY33" s="635"/>
      <c r="CZ33" s="624">
        <v>42.1</v>
      </c>
      <c r="DA33" s="636"/>
      <c r="DB33" s="636"/>
      <c r="DC33" s="637"/>
      <c r="DD33" s="627">
        <v>4492564</v>
      </c>
      <c r="DE33" s="634"/>
      <c r="DF33" s="634"/>
      <c r="DG33" s="634"/>
      <c r="DH33" s="634"/>
      <c r="DI33" s="634"/>
      <c r="DJ33" s="634"/>
      <c r="DK33" s="635"/>
      <c r="DL33" s="627">
        <v>3216616</v>
      </c>
      <c r="DM33" s="634"/>
      <c r="DN33" s="634"/>
      <c r="DO33" s="634"/>
      <c r="DP33" s="634"/>
      <c r="DQ33" s="634"/>
      <c r="DR33" s="634"/>
      <c r="DS33" s="634"/>
      <c r="DT33" s="634"/>
      <c r="DU33" s="634"/>
      <c r="DV33" s="635"/>
      <c r="DW33" s="624">
        <v>43.4</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21074</v>
      </c>
      <c r="S34" s="622"/>
      <c r="T34" s="622"/>
      <c r="U34" s="622"/>
      <c r="V34" s="622"/>
      <c r="W34" s="622"/>
      <c r="X34" s="622"/>
      <c r="Y34" s="623"/>
      <c r="Z34" s="659">
        <v>0.2</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1459531</v>
      </c>
      <c r="CS34" s="622"/>
      <c r="CT34" s="622"/>
      <c r="CU34" s="622"/>
      <c r="CV34" s="622"/>
      <c r="CW34" s="622"/>
      <c r="CX34" s="622"/>
      <c r="CY34" s="623"/>
      <c r="CZ34" s="624">
        <v>11.5</v>
      </c>
      <c r="DA34" s="636"/>
      <c r="DB34" s="636"/>
      <c r="DC34" s="637"/>
      <c r="DD34" s="627">
        <v>1247893</v>
      </c>
      <c r="DE34" s="622"/>
      <c r="DF34" s="622"/>
      <c r="DG34" s="622"/>
      <c r="DH34" s="622"/>
      <c r="DI34" s="622"/>
      <c r="DJ34" s="622"/>
      <c r="DK34" s="623"/>
      <c r="DL34" s="627">
        <v>1105425</v>
      </c>
      <c r="DM34" s="622"/>
      <c r="DN34" s="622"/>
      <c r="DO34" s="622"/>
      <c r="DP34" s="622"/>
      <c r="DQ34" s="622"/>
      <c r="DR34" s="622"/>
      <c r="DS34" s="622"/>
      <c r="DT34" s="622"/>
      <c r="DU34" s="622"/>
      <c r="DV34" s="623"/>
      <c r="DW34" s="624">
        <v>14.9</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358009</v>
      </c>
      <c r="S35" s="622"/>
      <c r="T35" s="622"/>
      <c r="U35" s="622"/>
      <c r="V35" s="622"/>
      <c r="W35" s="622"/>
      <c r="X35" s="622"/>
      <c r="Y35" s="623"/>
      <c r="Z35" s="659">
        <v>2.7</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86966</v>
      </c>
      <c r="CS35" s="634"/>
      <c r="CT35" s="634"/>
      <c r="CU35" s="634"/>
      <c r="CV35" s="634"/>
      <c r="CW35" s="634"/>
      <c r="CX35" s="634"/>
      <c r="CY35" s="635"/>
      <c r="CZ35" s="624">
        <v>0.7</v>
      </c>
      <c r="DA35" s="636"/>
      <c r="DB35" s="636"/>
      <c r="DC35" s="637"/>
      <c r="DD35" s="627">
        <v>78687</v>
      </c>
      <c r="DE35" s="634"/>
      <c r="DF35" s="634"/>
      <c r="DG35" s="634"/>
      <c r="DH35" s="634"/>
      <c r="DI35" s="634"/>
      <c r="DJ35" s="634"/>
      <c r="DK35" s="635"/>
      <c r="DL35" s="627">
        <v>72782</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653208</v>
      </c>
      <c r="S36" s="622"/>
      <c r="T36" s="622"/>
      <c r="U36" s="622"/>
      <c r="V36" s="622"/>
      <c r="W36" s="622"/>
      <c r="X36" s="622"/>
      <c r="Y36" s="623"/>
      <c r="Z36" s="659">
        <v>4.9000000000000004</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1779091</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112604</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1993445</v>
      </c>
      <c r="CS36" s="622"/>
      <c r="CT36" s="622"/>
      <c r="CU36" s="622"/>
      <c r="CV36" s="622"/>
      <c r="CW36" s="622"/>
      <c r="CX36" s="622"/>
      <c r="CY36" s="623"/>
      <c r="CZ36" s="624">
        <v>15.7</v>
      </c>
      <c r="DA36" s="636"/>
      <c r="DB36" s="636"/>
      <c r="DC36" s="637"/>
      <c r="DD36" s="627">
        <v>1738986</v>
      </c>
      <c r="DE36" s="622"/>
      <c r="DF36" s="622"/>
      <c r="DG36" s="622"/>
      <c r="DH36" s="622"/>
      <c r="DI36" s="622"/>
      <c r="DJ36" s="622"/>
      <c r="DK36" s="623"/>
      <c r="DL36" s="627">
        <v>1048662</v>
      </c>
      <c r="DM36" s="622"/>
      <c r="DN36" s="622"/>
      <c r="DO36" s="622"/>
      <c r="DP36" s="622"/>
      <c r="DQ36" s="622"/>
      <c r="DR36" s="622"/>
      <c r="DS36" s="622"/>
      <c r="DT36" s="622"/>
      <c r="DU36" s="622"/>
      <c r="DV36" s="623"/>
      <c r="DW36" s="624">
        <v>14.1</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192642</v>
      </c>
      <c r="S37" s="622"/>
      <c r="T37" s="622"/>
      <c r="U37" s="622"/>
      <c r="V37" s="622"/>
      <c r="W37" s="622"/>
      <c r="X37" s="622"/>
      <c r="Y37" s="623"/>
      <c r="Z37" s="659">
        <v>1.5</v>
      </c>
      <c r="AA37" s="659"/>
      <c r="AB37" s="659"/>
      <c r="AC37" s="659"/>
      <c r="AD37" s="660">
        <v>11553</v>
      </c>
      <c r="AE37" s="660"/>
      <c r="AF37" s="660"/>
      <c r="AG37" s="660"/>
      <c r="AH37" s="660"/>
      <c r="AI37" s="660"/>
      <c r="AJ37" s="660"/>
      <c r="AK37" s="660"/>
      <c r="AL37" s="624">
        <v>0.2</v>
      </c>
      <c r="AM37" s="625"/>
      <c r="AN37" s="625"/>
      <c r="AO37" s="661"/>
      <c r="AQ37" s="654" t="s">
        <v>319</v>
      </c>
      <c r="AR37" s="655"/>
      <c r="AS37" s="655"/>
      <c r="AT37" s="655"/>
      <c r="AU37" s="655"/>
      <c r="AV37" s="655"/>
      <c r="AW37" s="655"/>
      <c r="AX37" s="655"/>
      <c r="AY37" s="656"/>
      <c r="AZ37" s="621">
        <v>336974</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65919</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1038156</v>
      </c>
      <c r="CS37" s="634"/>
      <c r="CT37" s="634"/>
      <c r="CU37" s="634"/>
      <c r="CV37" s="634"/>
      <c r="CW37" s="634"/>
      <c r="CX37" s="634"/>
      <c r="CY37" s="635"/>
      <c r="CZ37" s="624">
        <v>8.1999999999999993</v>
      </c>
      <c r="DA37" s="636"/>
      <c r="DB37" s="636"/>
      <c r="DC37" s="637"/>
      <c r="DD37" s="627">
        <v>900836</v>
      </c>
      <c r="DE37" s="634"/>
      <c r="DF37" s="634"/>
      <c r="DG37" s="634"/>
      <c r="DH37" s="634"/>
      <c r="DI37" s="634"/>
      <c r="DJ37" s="634"/>
      <c r="DK37" s="635"/>
      <c r="DL37" s="627">
        <v>835273</v>
      </c>
      <c r="DM37" s="634"/>
      <c r="DN37" s="634"/>
      <c r="DO37" s="634"/>
      <c r="DP37" s="634"/>
      <c r="DQ37" s="634"/>
      <c r="DR37" s="634"/>
      <c r="DS37" s="634"/>
      <c r="DT37" s="634"/>
      <c r="DU37" s="634"/>
      <c r="DV37" s="635"/>
      <c r="DW37" s="624">
        <v>11.3</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1340959</v>
      </c>
      <c r="S38" s="622"/>
      <c r="T38" s="622"/>
      <c r="U38" s="622"/>
      <c r="V38" s="622"/>
      <c r="W38" s="622"/>
      <c r="X38" s="622"/>
      <c r="Y38" s="623"/>
      <c r="Z38" s="659">
        <v>10.1</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125570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3753</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1316547</v>
      </c>
      <c r="CS38" s="622"/>
      <c r="CT38" s="622"/>
      <c r="CU38" s="622"/>
      <c r="CV38" s="622"/>
      <c r="CW38" s="622"/>
      <c r="CX38" s="622"/>
      <c r="CY38" s="623"/>
      <c r="CZ38" s="624">
        <v>10.4</v>
      </c>
      <c r="DA38" s="636"/>
      <c r="DB38" s="636"/>
      <c r="DC38" s="637"/>
      <c r="DD38" s="627">
        <v>1074185</v>
      </c>
      <c r="DE38" s="622"/>
      <c r="DF38" s="622"/>
      <c r="DG38" s="622"/>
      <c r="DH38" s="622"/>
      <c r="DI38" s="622"/>
      <c r="DJ38" s="622"/>
      <c r="DK38" s="623"/>
      <c r="DL38" s="627">
        <v>989747</v>
      </c>
      <c r="DM38" s="622"/>
      <c r="DN38" s="622"/>
      <c r="DO38" s="622"/>
      <c r="DP38" s="622"/>
      <c r="DQ38" s="622"/>
      <c r="DR38" s="622"/>
      <c r="DS38" s="622"/>
      <c r="DT38" s="622"/>
      <c r="DU38" s="622"/>
      <c r="DV38" s="623"/>
      <c r="DW38" s="624">
        <v>13.3</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t="s">
        <v>121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5583</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348415</v>
      </c>
      <c r="CS39" s="634"/>
      <c r="CT39" s="634"/>
      <c r="CU39" s="634"/>
      <c r="CV39" s="634"/>
      <c r="CW39" s="634"/>
      <c r="CX39" s="634"/>
      <c r="CY39" s="635"/>
      <c r="CZ39" s="624">
        <v>2.7</v>
      </c>
      <c r="DA39" s="636"/>
      <c r="DB39" s="636"/>
      <c r="DC39" s="637"/>
      <c r="DD39" s="627">
        <v>347813</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81059</v>
      </c>
      <c r="S40" s="622"/>
      <c r="T40" s="622"/>
      <c r="U40" s="622"/>
      <c r="V40" s="622"/>
      <c r="W40" s="622"/>
      <c r="X40" s="622"/>
      <c r="Y40" s="623"/>
      <c r="Z40" s="659">
        <v>0.6</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t="s">
        <v>121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102</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129100</v>
      </c>
      <c r="CS40" s="622"/>
      <c r="CT40" s="622"/>
      <c r="CU40" s="622"/>
      <c r="CV40" s="622"/>
      <c r="CW40" s="622"/>
      <c r="CX40" s="622"/>
      <c r="CY40" s="623"/>
      <c r="CZ40" s="624">
        <v>1</v>
      </c>
      <c r="DA40" s="636"/>
      <c r="DB40" s="636"/>
      <c r="DC40" s="637"/>
      <c r="DD40" s="627">
        <v>5000</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13251501</v>
      </c>
      <c r="S41" s="646"/>
      <c r="T41" s="646"/>
      <c r="U41" s="646"/>
      <c r="V41" s="646"/>
      <c r="W41" s="646"/>
      <c r="X41" s="646"/>
      <c r="Y41" s="649"/>
      <c r="Z41" s="650">
        <v>100</v>
      </c>
      <c r="AA41" s="650"/>
      <c r="AB41" s="650"/>
      <c r="AC41" s="650"/>
      <c r="AD41" s="651">
        <v>7335932</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280900</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1035647</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385</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1355940</v>
      </c>
      <c r="CS42" s="634"/>
      <c r="CT42" s="634"/>
      <c r="CU42" s="634"/>
      <c r="CV42" s="634"/>
      <c r="CW42" s="634"/>
      <c r="CX42" s="634"/>
      <c r="CY42" s="635"/>
      <c r="CZ42" s="624">
        <v>10.7</v>
      </c>
      <c r="DA42" s="636"/>
      <c r="DB42" s="636"/>
      <c r="DC42" s="637"/>
      <c r="DD42" s="627">
        <v>240862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37578</v>
      </c>
      <c r="CS43" s="634"/>
      <c r="CT43" s="634"/>
      <c r="CU43" s="634"/>
      <c r="CV43" s="634"/>
      <c r="CW43" s="634"/>
      <c r="CX43" s="634"/>
      <c r="CY43" s="635"/>
      <c r="CZ43" s="624">
        <v>0.3</v>
      </c>
      <c r="DA43" s="636"/>
      <c r="DB43" s="636"/>
      <c r="DC43" s="637"/>
      <c r="DD43" s="627">
        <v>37578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1355940</v>
      </c>
      <c r="CS44" s="622"/>
      <c r="CT44" s="622"/>
      <c r="CU44" s="622"/>
      <c r="CV44" s="622"/>
      <c r="CW44" s="622"/>
      <c r="CX44" s="622"/>
      <c r="CY44" s="623"/>
      <c r="CZ44" s="624">
        <v>10.7</v>
      </c>
      <c r="DA44" s="625"/>
      <c r="DB44" s="625"/>
      <c r="DC44" s="626"/>
      <c r="DD44" s="627">
        <v>240862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262438</v>
      </c>
      <c r="CS45" s="634"/>
      <c r="CT45" s="634"/>
      <c r="CU45" s="634"/>
      <c r="CV45" s="634"/>
      <c r="CW45" s="634"/>
      <c r="CX45" s="634"/>
      <c r="CY45" s="635"/>
      <c r="CZ45" s="624">
        <v>2.1</v>
      </c>
      <c r="DA45" s="636"/>
      <c r="DB45" s="636"/>
      <c r="DC45" s="637"/>
      <c r="DD45" s="627">
        <v>30421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1078409</v>
      </c>
      <c r="CS46" s="622"/>
      <c r="CT46" s="622"/>
      <c r="CU46" s="622"/>
      <c r="CV46" s="622"/>
      <c r="CW46" s="622"/>
      <c r="CX46" s="622"/>
      <c r="CY46" s="623"/>
      <c r="CZ46" s="624">
        <v>8.5</v>
      </c>
      <c r="DA46" s="625"/>
      <c r="DB46" s="625"/>
      <c r="DC46" s="626"/>
      <c r="DD46" s="627">
        <v>207948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121</v>
      </c>
      <c r="CS47" s="634"/>
      <c r="CT47" s="634"/>
      <c r="CU47" s="634"/>
      <c r="CV47" s="634"/>
      <c r="CW47" s="634"/>
      <c r="CX47" s="634"/>
      <c r="CY47" s="635"/>
      <c r="CZ47" s="624" t="s">
        <v>121</v>
      </c>
      <c r="DA47" s="636"/>
      <c r="DB47" s="636"/>
      <c r="DC47" s="637"/>
      <c r="DD47" s="627" t="s">
        <v>121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12676392</v>
      </c>
      <c r="CS49" s="606"/>
      <c r="CT49" s="606"/>
      <c r="CU49" s="606"/>
      <c r="CV49" s="606"/>
      <c r="CW49" s="606"/>
      <c r="CX49" s="606"/>
      <c r="CY49" s="607"/>
      <c r="CZ49" s="608">
        <v>100</v>
      </c>
      <c r="DA49" s="609"/>
      <c r="DB49" s="609"/>
      <c r="DC49" s="610"/>
      <c r="DD49" s="611">
        <v>8827119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ftZnbP3uoLB5O30hc1V/qEp7JmYxXNan/JL0DWzPHxeWuxYlvDkPuEJDmIW4cDRoYIsfY/+UIz4FDUEg5K22iQ==" saltValue="9+PbA6TKRD9kyqOoXAI1V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096">
        <v>13252</v>
      </c>
      <c r="R7" s="1097"/>
      <c r="S7" s="1097"/>
      <c r="T7" s="1097"/>
      <c r="U7" s="1097"/>
      <c r="V7" s="1097">
        <v>12676</v>
      </c>
      <c r="W7" s="1097"/>
      <c r="X7" s="1097"/>
      <c r="Y7" s="1097"/>
      <c r="Z7" s="1097"/>
      <c r="AA7" s="1097">
        <v>575</v>
      </c>
      <c r="AB7" s="1097"/>
      <c r="AC7" s="1097"/>
      <c r="AD7" s="1097"/>
      <c r="AE7" s="1098"/>
      <c r="AF7" s="1099">
        <v>551</v>
      </c>
      <c r="AG7" s="1100"/>
      <c r="AH7" s="1100"/>
      <c r="AI7" s="1100"/>
      <c r="AJ7" s="1101"/>
      <c r="AK7" s="1102">
        <v>358</v>
      </c>
      <c r="AL7" s="1103"/>
      <c r="AM7" s="1103"/>
      <c r="AN7" s="1103"/>
      <c r="AO7" s="1103"/>
      <c r="AP7" s="1103">
        <v>13138</v>
      </c>
      <c r="AQ7" s="1103"/>
      <c r="AR7" s="1103"/>
      <c r="AS7" s="1103"/>
      <c r="AT7" s="1103"/>
      <c r="AU7" s="1104"/>
      <c r="AV7" s="1104"/>
      <c r="AW7" s="1104"/>
      <c r="AX7" s="1104"/>
      <c r="AY7" s="1105"/>
      <c r="AZ7" s="232"/>
      <c r="BA7" s="232"/>
      <c r="BB7" s="232"/>
      <c r="BC7" s="232"/>
      <c r="BD7" s="232"/>
      <c r="BE7" s="233"/>
      <c r="BF7" s="233"/>
      <c r="BG7" s="233"/>
      <c r="BH7" s="233"/>
      <c r="BI7" s="233"/>
      <c r="BJ7" s="233"/>
      <c r="BK7" s="233"/>
      <c r="BL7" s="233"/>
      <c r="BM7" s="233"/>
      <c r="BN7" s="233"/>
      <c r="BO7" s="233"/>
      <c r="BP7" s="233"/>
      <c r="BQ7" s="236">
        <v>1</v>
      </c>
      <c r="BR7" s="237"/>
      <c r="BS7" s="992" t="s">
        <v>553</v>
      </c>
      <c r="BT7" s="993"/>
      <c r="BU7" s="993"/>
      <c r="BV7" s="993"/>
      <c r="BW7" s="993"/>
      <c r="BX7" s="993"/>
      <c r="BY7" s="993"/>
      <c r="BZ7" s="993"/>
      <c r="CA7" s="993"/>
      <c r="CB7" s="993"/>
      <c r="CC7" s="993"/>
      <c r="CD7" s="993"/>
      <c r="CE7" s="993"/>
      <c r="CF7" s="993"/>
      <c r="CG7" s="1014"/>
      <c r="CH7" s="989" t="s">
        <v>487</v>
      </c>
      <c r="CI7" s="990"/>
      <c r="CJ7" s="990"/>
      <c r="CK7" s="990"/>
      <c r="CL7" s="991"/>
      <c r="CM7" s="989">
        <v>15</v>
      </c>
      <c r="CN7" s="990"/>
      <c r="CO7" s="990"/>
      <c r="CP7" s="990"/>
      <c r="CQ7" s="991"/>
      <c r="CR7" s="989">
        <v>5</v>
      </c>
      <c r="CS7" s="990"/>
      <c r="CT7" s="990"/>
      <c r="CU7" s="990"/>
      <c r="CV7" s="991"/>
      <c r="CW7" s="989" t="s">
        <v>552</v>
      </c>
      <c r="CX7" s="990"/>
      <c r="CY7" s="990"/>
      <c r="CZ7" s="990"/>
      <c r="DA7" s="991"/>
      <c r="DB7" s="989">
        <v>53</v>
      </c>
      <c r="DC7" s="990"/>
      <c r="DD7" s="990"/>
      <c r="DE7" s="990"/>
      <c r="DF7" s="991"/>
      <c r="DG7" s="989" t="s">
        <v>487</v>
      </c>
      <c r="DH7" s="990"/>
      <c r="DI7" s="990"/>
      <c r="DJ7" s="990"/>
      <c r="DK7" s="991"/>
      <c r="DL7" s="989" t="s">
        <v>487</v>
      </c>
      <c r="DM7" s="990"/>
      <c r="DN7" s="990"/>
      <c r="DO7" s="990"/>
      <c r="DP7" s="991"/>
      <c r="DQ7" s="989" t="s">
        <v>487</v>
      </c>
      <c r="DR7" s="990"/>
      <c r="DS7" s="990"/>
      <c r="DT7" s="990"/>
      <c r="DU7" s="991"/>
      <c r="DV7" s="992"/>
      <c r="DW7" s="993"/>
      <c r="DX7" s="993"/>
      <c r="DY7" s="993"/>
      <c r="DZ7" s="994"/>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13252</v>
      </c>
      <c r="R23" s="1061"/>
      <c r="S23" s="1061"/>
      <c r="T23" s="1061"/>
      <c r="U23" s="1061"/>
      <c r="V23" s="1061">
        <v>12676</v>
      </c>
      <c r="W23" s="1061"/>
      <c r="X23" s="1061"/>
      <c r="Y23" s="1061"/>
      <c r="Z23" s="1061"/>
      <c r="AA23" s="1061">
        <v>575</v>
      </c>
      <c r="AB23" s="1061"/>
      <c r="AC23" s="1061"/>
      <c r="AD23" s="1061"/>
      <c r="AE23" s="1068"/>
      <c r="AF23" s="1069">
        <v>551</v>
      </c>
      <c r="AG23" s="1061"/>
      <c r="AH23" s="1061"/>
      <c r="AI23" s="1061"/>
      <c r="AJ23" s="1070"/>
      <c r="AK23" s="1071"/>
      <c r="AL23" s="1072"/>
      <c r="AM23" s="1072"/>
      <c r="AN23" s="1072"/>
      <c r="AO23" s="1072"/>
      <c r="AP23" s="1061">
        <v>13138</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3149</v>
      </c>
      <c r="R28" s="1051"/>
      <c r="S28" s="1051"/>
      <c r="T28" s="1051"/>
      <c r="U28" s="1051"/>
      <c r="V28" s="1051">
        <v>3037</v>
      </c>
      <c r="W28" s="1051"/>
      <c r="X28" s="1051"/>
      <c r="Y28" s="1051"/>
      <c r="Z28" s="1051"/>
      <c r="AA28" s="1051">
        <v>113</v>
      </c>
      <c r="AB28" s="1051"/>
      <c r="AC28" s="1051"/>
      <c r="AD28" s="1051"/>
      <c r="AE28" s="1052"/>
      <c r="AF28" s="1053">
        <v>113</v>
      </c>
      <c r="AG28" s="1051"/>
      <c r="AH28" s="1051"/>
      <c r="AI28" s="1051"/>
      <c r="AJ28" s="1054"/>
      <c r="AK28" s="1042">
        <v>281</v>
      </c>
      <c r="AL28" s="1043"/>
      <c r="AM28" s="1043"/>
      <c r="AN28" s="1043"/>
      <c r="AO28" s="1043"/>
      <c r="AP28" s="1043" t="s">
        <v>487</v>
      </c>
      <c r="AQ28" s="1043"/>
      <c r="AR28" s="1043"/>
      <c r="AS28" s="1043"/>
      <c r="AT28" s="1043"/>
      <c r="AU28" s="1043" t="s">
        <v>487</v>
      </c>
      <c r="AV28" s="1043"/>
      <c r="AW28" s="1043"/>
      <c r="AX28" s="1043"/>
      <c r="AY28" s="1043"/>
      <c r="AZ28" s="1044" t="s">
        <v>487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3071</v>
      </c>
      <c r="R29" s="1039"/>
      <c r="S29" s="1039"/>
      <c r="T29" s="1039"/>
      <c r="U29" s="1039"/>
      <c r="V29" s="1039">
        <v>2998</v>
      </c>
      <c r="W29" s="1039"/>
      <c r="X29" s="1039"/>
      <c r="Y29" s="1039"/>
      <c r="Z29" s="1039"/>
      <c r="AA29" s="1039">
        <v>73</v>
      </c>
      <c r="AB29" s="1039"/>
      <c r="AC29" s="1039"/>
      <c r="AD29" s="1039"/>
      <c r="AE29" s="1040"/>
      <c r="AF29" s="1035">
        <v>73</v>
      </c>
      <c r="AG29" s="1036"/>
      <c r="AH29" s="1036"/>
      <c r="AI29" s="1036"/>
      <c r="AJ29" s="1037"/>
      <c r="AK29" s="980">
        <v>516</v>
      </c>
      <c r="AL29" s="971"/>
      <c r="AM29" s="971"/>
      <c r="AN29" s="971"/>
      <c r="AO29" s="971"/>
      <c r="AP29" s="971" t="s">
        <v>487</v>
      </c>
      <c r="AQ29" s="971"/>
      <c r="AR29" s="971"/>
      <c r="AS29" s="971"/>
      <c r="AT29" s="971"/>
      <c r="AU29" s="971" t="s">
        <v>487</v>
      </c>
      <c r="AV29" s="971"/>
      <c r="AW29" s="971"/>
      <c r="AX29" s="971"/>
      <c r="AY29" s="971"/>
      <c r="AZ29" s="1041" t="s">
        <v>487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517</v>
      </c>
      <c r="R30" s="1039"/>
      <c r="S30" s="1039"/>
      <c r="T30" s="1039"/>
      <c r="U30" s="1039"/>
      <c r="V30" s="1039">
        <v>503</v>
      </c>
      <c r="W30" s="1039"/>
      <c r="X30" s="1039"/>
      <c r="Y30" s="1039"/>
      <c r="Z30" s="1039"/>
      <c r="AA30" s="1039">
        <v>14</v>
      </c>
      <c r="AB30" s="1039"/>
      <c r="AC30" s="1039"/>
      <c r="AD30" s="1039"/>
      <c r="AE30" s="1040"/>
      <c r="AF30" s="1035">
        <v>14</v>
      </c>
      <c r="AG30" s="1036"/>
      <c r="AH30" s="1036"/>
      <c r="AI30" s="1036"/>
      <c r="AJ30" s="1037"/>
      <c r="AK30" s="980">
        <v>137</v>
      </c>
      <c r="AL30" s="971"/>
      <c r="AM30" s="971"/>
      <c r="AN30" s="971"/>
      <c r="AO30" s="971"/>
      <c r="AP30" s="971" t="s">
        <v>487</v>
      </c>
      <c r="AQ30" s="971"/>
      <c r="AR30" s="971"/>
      <c r="AS30" s="971"/>
      <c r="AT30" s="971"/>
      <c r="AU30" s="971" t="s">
        <v>487</v>
      </c>
      <c r="AV30" s="971"/>
      <c r="AW30" s="971"/>
      <c r="AX30" s="971"/>
      <c r="AY30" s="971"/>
      <c r="AZ30" s="1041" t="s">
        <v>487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18</v>
      </c>
      <c r="R31" s="1039"/>
      <c r="S31" s="1039"/>
      <c r="T31" s="1039"/>
      <c r="U31" s="1039"/>
      <c r="V31" s="1039">
        <v>11</v>
      </c>
      <c r="W31" s="1039"/>
      <c r="X31" s="1039"/>
      <c r="Y31" s="1039"/>
      <c r="Z31" s="1039"/>
      <c r="AA31" s="1039">
        <v>8</v>
      </c>
      <c r="AB31" s="1039"/>
      <c r="AC31" s="1039"/>
      <c r="AD31" s="1039"/>
      <c r="AE31" s="1040"/>
      <c r="AF31" s="1035">
        <v>8</v>
      </c>
      <c r="AG31" s="1036"/>
      <c r="AH31" s="1036"/>
      <c r="AI31" s="1036"/>
      <c r="AJ31" s="1037"/>
      <c r="AK31" s="980" t="s">
        <v>552</v>
      </c>
      <c r="AL31" s="971"/>
      <c r="AM31" s="971"/>
      <c r="AN31" s="971"/>
      <c r="AO31" s="971"/>
      <c r="AP31" s="971" t="s">
        <v>487</v>
      </c>
      <c r="AQ31" s="971"/>
      <c r="AR31" s="971"/>
      <c r="AS31" s="971"/>
      <c r="AT31" s="971"/>
      <c r="AU31" s="971" t="s">
        <v>487</v>
      </c>
      <c r="AV31" s="971"/>
      <c r="AW31" s="971"/>
      <c r="AX31" s="971"/>
      <c r="AY31" s="971"/>
      <c r="AZ31" s="1041" t="s">
        <v>487</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392</v>
      </c>
      <c r="C32" s="1031"/>
      <c r="D32" s="1031"/>
      <c r="E32" s="1031"/>
      <c r="F32" s="1031"/>
      <c r="G32" s="1031"/>
      <c r="H32" s="1031"/>
      <c r="I32" s="1031"/>
      <c r="J32" s="1031"/>
      <c r="K32" s="1031"/>
      <c r="L32" s="1031"/>
      <c r="M32" s="1031"/>
      <c r="N32" s="1031"/>
      <c r="O32" s="1031"/>
      <c r="P32" s="1032"/>
      <c r="Q32" s="1038">
        <v>404</v>
      </c>
      <c r="R32" s="1039"/>
      <c r="S32" s="1039"/>
      <c r="T32" s="1039"/>
      <c r="U32" s="1039"/>
      <c r="V32" s="1039">
        <v>385</v>
      </c>
      <c r="W32" s="1039"/>
      <c r="X32" s="1039"/>
      <c r="Y32" s="1039"/>
      <c r="Z32" s="1039"/>
      <c r="AA32" s="1039">
        <v>19</v>
      </c>
      <c r="AB32" s="1039"/>
      <c r="AC32" s="1039"/>
      <c r="AD32" s="1039"/>
      <c r="AE32" s="1040"/>
      <c r="AF32" s="1035">
        <v>925</v>
      </c>
      <c r="AG32" s="1036"/>
      <c r="AH32" s="1036"/>
      <c r="AI32" s="1036"/>
      <c r="AJ32" s="1037"/>
      <c r="AK32" s="980">
        <v>126</v>
      </c>
      <c r="AL32" s="971"/>
      <c r="AM32" s="971"/>
      <c r="AN32" s="971"/>
      <c r="AO32" s="971"/>
      <c r="AP32" s="971">
        <v>3188</v>
      </c>
      <c r="AQ32" s="971"/>
      <c r="AR32" s="971"/>
      <c r="AS32" s="971"/>
      <c r="AT32" s="971"/>
      <c r="AU32" s="971">
        <v>6</v>
      </c>
      <c r="AV32" s="971"/>
      <c r="AW32" s="971"/>
      <c r="AX32" s="971"/>
      <c r="AY32" s="971"/>
      <c r="AZ32" s="1041" t="s">
        <v>487</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506</v>
      </c>
      <c r="R33" s="1039"/>
      <c r="S33" s="1039"/>
      <c r="T33" s="1039"/>
      <c r="U33" s="1039"/>
      <c r="V33" s="1039">
        <v>399</v>
      </c>
      <c r="W33" s="1039"/>
      <c r="X33" s="1039"/>
      <c r="Y33" s="1039"/>
      <c r="Z33" s="1039"/>
      <c r="AA33" s="1039">
        <v>107</v>
      </c>
      <c r="AB33" s="1039"/>
      <c r="AC33" s="1039"/>
      <c r="AD33" s="1039"/>
      <c r="AE33" s="1040"/>
      <c r="AF33" s="1035">
        <v>76</v>
      </c>
      <c r="AG33" s="1036"/>
      <c r="AH33" s="1036"/>
      <c r="AI33" s="1036"/>
      <c r="AJ33" s="1037"/>
      <c r="AK33" s="980">
        <v>337</v>
      </c>
      <c r="AL33" s="971"/>
      <c r="AM33" s="971"/>
      <c r="AN33" s="971"/>
      <c r="AO33" s="971"/>
      <c r="AP33" s="971">
        <v>4248</v>
      </c>
      <c r="AQ33" s="971"/>
      <c r="AR33" s="971"/>
      <c r="AS33" s="971"/>
      <c r="AT33" s="971"/>
      <c r="AU33" s="971">
        <v>2957</v>
      </c>
      <c r="AV33" s="971"/>
      <c r="AW33" s="971"/>
      <c r="AX33" s="971"/>
      <c r="AY33" s="971"/>
      <c r="AZ33" s="1041" t="s">
        <v>487</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1208</v>
      </c>
      <c r="AG63" s="959"/>
      <c r="AH63" s="959"/>
      <c r="AI63" s="959"/>
      <c r="AJ63" s="1022"/>
      <c r="AK63" s="1023"/>
      <c r="AL63" s="963"/>
      <c r="AM63" s="963"/>
      <c r="AN63" s="963"/>
      <c r="AO63" s="963"/>
      <c r="AP63" s="959">
        <v>7436</v>
      </c>
      <c r="AQ63" s="959"/>
      <c r="AR63" s="959"/>
      <c r="AS63" s="959"/>
      <c r="AT63" s="959"/>
      <c r="AU63" s="959">
        <v>2963</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554</v>
      </c>
      <c r="C68" s="986"/>
      <c r="D68" s="986"/>
      <c r="E68" s="986"/>
      <c r="F68" s="986"/>
      <c r="G68" s="986"/>
      <c r="H68" s="986"/>
      <c r="I68" s="986"/>
      <c r="J68" s="986"/>
      <c r="K68" s="986"/>
      <c r="L68" s="986"/>
      <c r="M68" s="986"/>
      <c r="N68" s="986"/>
      <c r="O68" s="986"/>
      <c r="P68" s="987"/>
      <c r="Q68" s="988">
        <v>430</v>
      </c>
      <c r="R68" s="982"/>
      <c r="S68" s="982"/>
      <c r="T68" s="982"/>
      <c r="U68" s="982"/>
      <c r="V68" s="982">
        <v>342</v>
      </c>
      <c r="W68" s="982"/>
      <c r="X68" s="982"/>
      <c r="Y68" s="982"/>
      <c r="Z68" s="982"/>
      <c r="AA68" s="982">
        <v>89</v>
      </c>
      <c r="AB68" s="982"/>
      <c r="AC68" s="982"/>
      <c r="AD68" s="982"/>
      <c r="AE68" s="982"/>
      <c r="AF68" s="982">
        <v>89</v>
      </c>
      <c r="AG68" s="982"/>
      <c r="AH68" s="982"/>
      <c r="AI68" s="982"/>
      <c r="AJ68" s="982"/>
      <c r="AK68" s="982">
        <v>55</v>
      </c>
      <c r="AL68" s="982"/>
      <c r="AM68" s="982"/>
      <c r="AN68" s="982"/>
      <c r="AO68" s="982"/>
      <c r="AP68" s="982" t="s">
        <v>552</v>
      </c>
      <c r="AQ68" s="982"/>
      <c r="AR68" s="982"/>
      <c r="AS68" s="982"/>
      <c r="AT68" s="982"/>
      <c r="AU68" s="982" t="s">
        <v>552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555</v>
      </c>
      <c r="C69" s="975"/>
      <c r="D69" s="975"/>
      <c r="E69" s="975"/>
      <c r="F69" s="975"/>
      <c r="G69" s="975"/>
      <c r="H69" s="975"/>
      <c r="I69" s="975"/>
      <c r="J69" s="975"/>
      <c r="K69" s="975"/>
      <c r="L69" s="975"/>
      <c r="M69" s="975"/>
      <c r="N69" s="975"/>
      <c r="O69" s="975"/>
      <c r="P69" s="976"/>
      <c r="Q69" s="977">
        <v>607</v>
      </c>
      <c r="R69" s="971"/>
      <c r="S69" s="971"/>
      <c r="T69" s="971"/>
      <c r="U69" s="971"/>
      <c r="V69" s="971">
        <v>607</v>
      </c>
      <c r="W69" s="971"/>
      <c r="X69" s="971"/>
      <c r="Y69" s="971"/>
      <c r="Z69" s="971"/>
      <c r="AA69" s="971" t="s">
        <v>552</v>
      </c>
      <c r="AB69" s="971"/>
      <c r="AC69" s="971"/>
      <c r="AD69" s="971"/>
      <c r="AE69" s="971"/>
      <c r="AF69" s="971" t="s">
        <v>552</v>
      </c>
      <c r="AG69" s="971"/>
      <c r="AH69" s="971"/>
      <c r="AI69" s="971"/>
      <c r="AJ69" s="971"/>
      <c r="AK69" s="971" t="s">
        <v>552</v>
      </c>
      <c r="AL69" s="971"/>
      <c r="AM69" s="971"/>
      <c r="AN69" s="971"/>
      <c r="AO69" s="971"/>
      <c r="AP69" s="971" t="s">
        <v>552</v>
      </c>
      <c r="AQ69" s="971"/>
      <c r="AR69" s="971"/>
      <c r="AS69" s="971"/>
      <c r="AT69" s="971"/>
      <c r="AU69" s="971" t="s">
        <v>552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556</v>
      </c>
      <c r="C70" s="975"/>
      <c r="D70" s="975"/>
      <c r="E70" s="975"/>
      <c r="F70" s="975"/>
      <c r="G70" s="975"/>
      <c r="H70" s="975"/>
      <c r="I70" s="975"/>
      <c r="J70" s="975"/>
      <c r="K70" s="975"/>
      <c r="L70" s="975"/>
      <c r="M70" s="975"/>
      <c r="N70" s="975"/>
      <c r="O70" s="975"/>
      <c r="P70" s="976"/>
      <c r="Q70" s="977">
        <v>4859</v>
      </c>
      <c r="R70" s="971"/>
      <c r="S70" s="971"/>
      <c r="T70" s="971"/>
      <c r="U70" s="971"/>
      <c r="V70" s="971">
        <v>4013</v>
      </c>
      <c r="W70" s="971"/>
      <c r="X70" s="971"/>
      <c r="Y70" s="971"/>
      <c r="Z70" s="971"/>
      <c r="AA70" s="971">
        <v>846</v>
      </c>
      <c r="AB70" s="971"/>
      <c r="AC70" s="971"/>
      <c r="AD70" s="971"/>
      <c r="AE70" s="971"/>
      <c r="AF70" s="971">
        <v>846</v>
      </c>
      <c r="AG70" s="971"/>
      <c r="AH70" s="971"/>
      <c r="AI70" s="971"/>
      <c r="AJ70" s="971"/>
      <c r="AK70" s="971" t="s">
        <v>552</v>
      </c>
      <c r="AL70" s="971"/>
      <c r="AM70" s="971"/>
      <c r="AN70" s="971"/>
      <c r="AO70" s="971"/>
      <c r="AP70" s="971" t="s">
        <v>552</v>
      </c>
      <c r="AQ70" s="971"/>
      <c r="AR70" s="971"/>
      <c r="AS70" s="971"/>
      <c r="AT70" s="971"/>
      <c r="AU70" s="971" t="s">
        <v>552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557</v>
      </c>
      <c r="C71" s="975"/>
      <c r="D71" s="975"/>
      <c r="E71" s="975"/>
      <c r="F71" s="975"/>
      <c r="G71" s="975"/>
      <c r="H71" s="975"/>
      <c r="I71" s="975"/>
      <c r="J71" s="975"/>
      <c r="K71" s="975"/>
      <c r="L71" s="975"/>
      <c r="M71" s="975"/>
      <c r="N71" s="975"/>
      <c r="O71" s="975"/>
      <c r="P71" s="976"/>
      <c r="Q71" s="977">
        <v>540</v>
      </c>
      <c r="R71" s="971"/>
      <c r="S71" s="971"/>
      <c r="T71" s="971"/>
      <c r="U71" s="971"/>
      <c r="V71" s="971">
        <v>538</v>
      </c>
      <c r="W71" s="971"/>
      <c r="X71" s="971"/>
      <c r="Y71" s="971"/>
      <c r="Z71" s="971"/>
      <c r="AA71" s="971">
        <v>2</v>
      </c>
      <c r="AB71" s="971"/>
      <c r="AC71" s="971"/>
      <c r="AD71" s="971"/>
      <c r="AE71" s="971"/>
      <c r="AF71" s="971">
        <v>2</v>
      </c>
      <c r="AG71" s="971"/>
      <c r="AH71" s="971"/>
      <c r="AI71" s="971"/>
      <c r="AJ71" s="971"/>
      <c r="AK71" s="971" t="s">
        <v>552</v>
      </c>
      <c r="AL71" s="971"/>
      <c r="AM71" s="971"/>
      <c r="AN71" s="971"/>
      <c r="AO71" s="971"/>
      <c r="AP71" s="971" t="s">
        <v>552</v>
      </c>
      <c r="AQ71" s="971"/>
      <c r="AR71" s="971"/>
      <c r="AS71" s="971"/>
      <c r="AT71" s="971"/>
      <c r="AU71" s="971" t="s">
        <v>552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558</v>
      </c>
      <c r="C72" s="975"/>
      <c r="D72" s="975"/>
      <c r="E72" s="975"/>
      <c r="F72" s="975"/>
      <c r="G72" s="975"/>
      <c r="H72" s="975"/>
      <c r="I72" s="975"/>
      <c r="J72" s="975"/>
      <c r="K72" s="975"/>
      <c r="L72" s="975"/>
      <c r="M72" s="975"/>
      <c r="N72" s="975"/>
      <c r="O72" s="975"/>
      <c r="P72" s="976"/>
      <c r="Q72" s="977">
        <v>19</v>
      </c>
      <c r="R72" s="971"/>
      <c r="S72" s="971"/>
      <c r="T72" s="971"/>
      <c r="U72" s="971"/>
      <c r="V72" s="971">
        <v>14</v>
      </c>
      <c r="W72" s="971"/>
      <c r="X72" s="971"/>
      <c r="Y72" s="971"/>
      <c r="Z72" s="971"/>
      <c r="AA72" s="971">
        <v>4</v>
      </c>
      <c r="AB72" s="971"/>
      <c r="AC72" s="971"/>
      <c r="AD72" s="971"/>
      <c r="AE72" s="971"/>
      <c r="AF72" s="971">
        <v>4</v>
      </c>
      <c r="AG72" s="971"/>
      <c r="AH72" s="971"/>
      <c r="AI72" s="971"/>
      <c r="AJ72" s="971"/>
      <c r="AK72" s="971" t="s">
        <v>552</v>
      </c>
      <c r="AL72" s="971"/>
      <c r="AM72" s="971"/>
      <c r="AN72" s="971"/>
      <c r="AO72" s="971"/>
      <c r="AP72" s="971" t="s">
        <v>552</v>
      </c>
      <c r="AQ72" s="971"/>
      <c r="AR72" s="971"/>
      <c r="AS72" s="971"/>
      <c r="AT72" s="971"/>
      <c r="AU72" s="971" t="s">
        <v>552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559</v>
      </c>
      <c r="C73" s="975"/>
      <c r="D73" s="975"/>
      <c r="E73" s="975"/>
      <c r="F73" s="975"/>
      <c r="G73" s="975"/>
      <c r="H73" s="975"/>
      <c r="I73" s="975"/>
      <c r="J73" s="975"/>
      <c r="K73" s="975"/>
      <c r="L73" s="975"/>
      <c r="M73" s="975"/>
      <c r="N73" s="975"/>
      <c r="O73" s="975"/>
      <c r="P73" s="976"/>
      <c r="Q73" s="977">
        <v>33</v>
      </c>
      <c r="R73" s="971"/>
      <c r="S73" s="971"/>
      <c r="T73" s="971"/>
      <c r="U73" s="971"/>
      <c r="V73" s="971">
        <v>31</v>
      </c>
      <c r="W73" s="971"/>
      <c r="X73" s="971"/>
      <c r="Y73" s="971"/>
      <c r="Z73" s="971"/>
      <c r="AA73" s="971">
        <v>2</v>
      </c>
      <c r="AB73" s="971"/>
      <c r="AC73" s="971"/>
      <c r="AD73" s="971"/>
      <c r="AE73" s="971"/>
      <c r="AF73" s="971">
        <v>2</v>
      </c>
      <c r="AG73" s="971"/>
      <c r="AH73" s="971"/>
      <c r="AI73" s="971"/>
      <c r="AJ73" s="971"/>
      <c r="AK73" s="971">
        <v>5</v>
      </c>
      <c r="AL73" s="971"/>
      <c r="AM73" s="971"/>
      <c r="AN73" s="971"/>
      <c r="AO73" s="971"/>
      <c r="AP73" s="971" t="s">
        <v>552</v>
      </c>
      <c r="AQ73" s="971"/>
      <c r="AR73" s="971"/>
      <c r="AS73" s="971"/>
      <c r="AT73" s="971"/>
      <c r="AU73" s="971" t="s">
        <v>552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560</v>
      </c>
      <c r="C74" s="975"/>
      <c r="D74" s="975"/>
      <c r="E74" s="975"/>
      <c r="F74" s="975"/>
      <c r="G74" s="975"/>
      <c r="H74" s="975"/>
      <c r="I74" s="975"/>
      <c r="J74" s="975"/>
      <c r="K74" s="975"/>
      <c r="L74" s="975"/>
      <c r="M74" s="975"/>
      <c r="N74" s="975"/>
      <c r="O74" s="975"/>
      <c r="P74" s="976"/>
      <c r="Q74" s="977">
        <v>1</v>
      </c>
      <c r="R74" s="971"/>
      <c r="S74" s="971"/>
      <c r="T74" s="971"/>
      <c r="U74" s="971"/>
      <c r="V74" s="971">
        <v>0</v>
      </c>
      <c r="W74" s="971"/>
      <c r="X74" s="971"/>
      <c r="Y74" s="971"/>
      <c r="Z74" s="971"/>
      <c r="AA74" s="971">
        <v>0</v>
      </c>
      <c r="AB74" s="971"/>
      <c r="AC74" s="971"/>
      <c r="AD74" s="971"/>
      <c r="AE74" s="971"/>
      <c r="AF74" s="971">
        <v>0</v>
      </c>
      <c r="AG74" s="971"/>
      <c r="AH74" s="971"/>
      <c r="AI74" s="971"/>
      <c r="AJ74" s="971"/>
      <c r="AK74" s="971" t="s">
        <v>552</v>
      </c>
      <c r="AL74" s="971"/>
      <c r="AM74" s="971"/>
      <c r="AN74" s="971"/>
      <c r="AO74" s="971"/>
      <c r="AP74" s="971" t="s">
        <v>552</v>
      </c>
      <c r="AQ74" s="971"/>
      <c r="AR74" s="971"/>
      <c r="AS74" s="971"/>
      <c r="AT74" s="971"/>
      <c r="AU74" s="971" t="s">
        <v>552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561</v>
      </c>
      <c r="C75" s="975"/>
      <c r="D75" s="975"/>
      <c r="E75" s="975"/>
      <c r="F75" s="975"/>
      <c r="G75" s="975"/>
      <c r="H75" s="975"/>
      <c r="I75" s="975"/>
      <c r="J75" s="975"/>
      <c r="K75" s="975"/>
      <c r="L75" s="975"/>
      <c r="M75" s="975"/>
      <c r="N75" s="975"/>
      <c r="O75" s="975"/>
      <c r="P75" s="976"/>
      <c r="Q75" s="981">
        <v>95</v>
      </c>
      <c r="R75" s="979"/>
      <c r="S75" s="979"/>
      <c r="T75" s="979"/>
      <c r="U75" s="980"/>
      <c r="V75" s="978">
        <v>95</v>
      </c>
      <c r="W75" s="979"/>
      <c r="X75" s="979"/>
      <c r="Y75" s="979"/>
      <c r="Z75" s="980"/>
      <c r="AA75" s="978">
        <v>0</v>
      </c>
      <c r="AB75" s="979"/>
      <c r="AC75" s="979"/>
      <c r="AD75" s="979"/>
      <c r="AE75" s="980"/>
      <c r="AF75" s="978">
        <v>0</v>
      </c>
      <c r="AG75" s="979"/>
      <c r="AH75" s="979"/>
      <c r="AI75" s="979"/>
      <c r="AJ75" s="980"/>
      <c r="AK75" s="978">
        <v>53</v>
      </c>
      <c r="AL75" s="979"/>
      <c r="AM75" s="979"/>
      <c r="AN75" s="979"/>
      <c r="AO75" s="980"/>
      <c r="AP75" s="978" t="s">
        <v>552</v>
      </c>
      <c r="AQ75" s="979"/>
      <c r="AR75" s="979"/>
      <c r="AS75" s="979"/>
      <c r="AT75" s="980"/>
      <c r="AU75" s="978" t="s">
        <v>552</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562</v>
      </c>
      <c r="C76" s="975"/>
      <c r="D76" s="975"/>
      <c r="E76" s="975"/>
      <c r="F76" s="975"/>
      <c r="G76" s="975"/>
      <c r="H76" s="975"/>
      <c r="I76" s="975"/>
      <c r="J76" s="975"/>
      <c r="K76" s="975"/>
      <c r="L76" s="975"/>
      <c r="M76" s="975"/>
      <c r="N76" s="975"/>
      <c r="O76" s="975"/>
      <c r="P76" s="976"/>
      <c r="Q76" s="981">
        <v>243</v>
      </c>
      <c r="R76" s="979"/>
      <c r="S76" s="979"/>
      <c r="T76" s="979"/>
      <c r="U76" s="980"/>
      <c r="V76" s="978">
        <v>237</v>
      </c>
      <c r="W76" s="979"/>
      <c r="X76" s="979"/>
      <c r="Y76" s="979"/>
      <c r="Z76" s="980"/>
      <c r="AA76" s="978">
        <v>5</v>
      </c>
      <c r="AB76" s="979"/>
      <c r="AC76" s="979"/>
      <c r="AD76" s="979"/>
      <c r="AE76" s="980"/>
      <c r="AF76" s="978">
        <v>5</v>
      </c>
      <c r="AG76" s="979"/>
      <c r="AH76" s="979"/>
      <c r="AI76" s="979"/>
      <c r="AJ76" s="980"/>
      <c r="AK76" s="978" t="s">
        <v>552</v>
      </c>
      <c r="AL76" s="979"/>
      <c r="AM76" s="979"/>
      <c r="AN76" s="979"/>
      <c r="AO76" s="980"/>
      <c r="AP76" s="978">
        <v>236</v>
      </c>
      <c r="AQ76" s="979"/>
      <c r="AR76" s="979"/>
      <c r="AS76" s="979"/>
      <c r="AT76" s="980"/>
      <c r="AU76" s="978">
        <v>175</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563</v>
      </c>
      <c r="C77" s="975"/>
      <c r="D77" s="975"/>
      <c r="E77" s="975"/>
      <c r="F77" s="975"/>
      <c r="G77" s="975"/>
      <c r="H77" s="975"/>
      <c r="I77" s="975"/>
      <c r="J77" s="975"/>
      <c r="K77" s="975"/>
      <c r="L77" s="975"/>
      <c r="M77" s="975"/>
      <c r="N77" s="975"/>
      <c r="O77" s="975"/>
      <c r="P77" s="976"/>
      <c r="Q77" s="981">
        <v>294</v>
      </c>
      <c r="R77" s="979"/>
      <c r="S77" s="979"/>
      <c r="T77" s="979"/>
      <c r="U77" s="980"/>
      <c r="V77" s="978">
        <v>278</v>
      </c>
      <c r="W77" s="979"/>
      <c r="X77" s="979"/>
      <c r="Y77" s="979"/>
      <c r="Z77" s="980"/>
      <c r="AA77" s="978">
        <v>16</v>
      </c>
      <c r="AB77" s="979"/>
      <c r="AC77" s="979"/>
      <c r="AD77" s="979"/>
      <c r="AE77" s="980"/>
      <c r="AF77" s="978">
        <v>16</v>
      </c>
      <c r="AG77" s="979"/>
      <c r="AH77" s="979"/>
      <c r="AI77" s="979"/>
      <c r="AJ77" s="980"/>
      <c r="AK77" s="978" t="s">
        <v>552</v>
      </c>
      <c r="AL77" s="979"/>
      <c r="AM77" s="979"/>
      <c r="AN77" s="979"/>
      <c r="AO77" s="980"/>
      <c r="AP77" s="978">
        <v>14</v>
      </c>
      <c r="AQ77" s="979"/>
      <c r="AR77" s="979"/>
      <c r="AS77" s="979"/>
      <c r="AT77" s="980"/>
      <c r="AU77" s="978">
        <v>7</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564</v>
      </c>
      <c r="C78" s="975"/>
      <c r="D78" s="975"/>
      <c r="E78" s="975"/>
      <c r="F78" s="975"/>
      <c r="G78" s="975"/>
      <c r="H78" s="975"/>
      <c r="I78" s="975"/>
      <c r="J78" s="975"/>
      <c r="K78" s="975"/>
      <c r="L78" s="975"/>
      <c r="M78" s="975"/>
      <c r="N78" s="975"/>
      <c r="O78" s="975"/>
      <c r="P78" s="976"/>
      <c r="Q78" s="977">
        <v>580</v>
      </c>
      <c r="R78" s="971"/>
      <c r="S78" s="971"/>
      <c r="T78" s="971"/>
      <c r="U78" s="971"/>
      <c r="V78" s="971">
        <v>508</v>
      </c>
      <c r="W78" s="971"/>
      <c r="X78" s="971"/>
      <c r="Y78" s="971"/>
      <c r="Z78" s="971"/>
      <c r="AA78" s="971">
        <v>71</v>
      </c>
      <c r="AB78" s="971"/>
      <c r="AC78" s="971"/>
      <c r="AD78" s="971"/>
      <c r="AE78" s="971"/>
      <c r="AF78" s="971">
        <v>71</v>
      </c>
      <c r="AG78" s="971"/>
      <c r="AH78" s="971"/>
      <c r="AI78" s="971"/>
      <c r="AJ78" s="971"/>
      <c r="AK78" s="978" t="s">
        <v>552</v>
      </c>
      <c r="AL78" s="979"/>
      <c r="AM78" s="979"/>
      <c r="AN78" s="979"/>
      <c r="AO78" s="980"/>
      <c r="AP78" s="971">
        <v>260</v>
      </c>
      <c r="AQ78" s="971"/>
      <c r="AR78" s="971"/>
      <c r="AS78" s="971"/>
      <c r="AT78" s="971"/>
      <c r="AU78" s="971">
        <v>80</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565</v>
      </c>
      <c r="C79" s="975"/>
      <c r="D79" s="975"/>
      <c r="E79" s="975"/>
      <c r="F79" s="975"/>
      <c r="G79" s="975"/>
      <c r="H79" s="975"/>
      <c r="I79" s="975"/>
      <c r="J79" s="975"/>
      <c r="K79" s="975"/>
      <c r="L79" s="975"/>
      <c r="M79" s="975"/>
      <c r="N79" s="975"/>
      <c r="O79" s="975"/>
      <c r="P79" s="976"/>
      <c r="Q79" s="977">
        <v>2377</v>
      </c>
      <c r="R79" s="971"/>
      <c r="S79" s="971"/>
      <c r="T79" s="971"/>
      <c r="U79" s="971"/>
      <c r="V79" s="971">
        <v>2302</v>
      </c>
      <c r="W79" s="971"/>
      <c r="X79" s="971"/>
      <c r="Y79" s="971"/>
      <c r="Z79" s="971"/>
      <c r="AA79" s="971">
        <v>75</v>
      </c>
      <c r="AB79" s="971"/>
      <c r="AC79" s="971"/>
      <c r="AD79" s="971"/>
      <c r="AE79" s="971"/>
      <c r="AF79" s="971">
        <v>53</v>
      </c>
      <c r="AG79" s="971"/>
      <c r="AH79" s="971"/>
      <c r="AI79" s="971"/>
      <c r="AJ79" s="971"/>
      <c r="AK79" s="978" t="s">
        <v>552</v>
      </c>
      <c r="AL79" s="979"/>
      <c r="AM79" s="979"/>
      <c r="AN79" s="979"/>
      <c r="AO79" s="980"/>
      <c r="AP79" s="971">
        <v>397</v>
      </c>
      <c r="AQ79" s="971"/>
      <c r="AR79" s="971"/>
      <c r="AS79" s="971"/>
      <c r="AT79" s="971"/>
      <c r="AU79" s="971">
        <v>35</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566</v>
      </c>
      <c r="C80" s="975"/>
      <c r="D80" s="975"/>
      <c r="E80" s="975"/>
      <c r="F80" s="975"/>
      <c r="G80" s="975"/>
      <c r="H80" s="975"/>
      <c r="I80" s="975"/>
      <c r="J80" s="975"/>
      <c r="K80" s="975"/>
      <c r="L80" s="975"/>
      <c r="M80" s="975"/>
      <c r="N80" s="975"/>
      <c r="O80" s="975"/>
      <c r="P80" s="976"/>
      <c r="Q80" s="977">
        <v>16</v>
      </c>
      <c r="R80" s="971"/>
      <c r="S80" s="971"/>
      <c r="T80" s="971"/>
      <c r="U80" s="971"/>
      <c r="V80" s="971">
        <v>14</v>
      </c>
      <c r="W80" s="971"/>
      <c r="X80" s="971"/>
      <c r="Y80" s="971"/>
      <c r="Z80" s="971"/>
      <c r="AA80" s="971">
        <v>2</v>
      </c>
      <c r="AB80" s="971"/>
      <c r="AC80" s="971"/>
      <c r="AD80" s="971"/>
      <c r="AE80" s="971"/>
      <c r="AF80" s="971">
        <v>2</v>
      </c>
      <c r="AG80" s="971"/>
      <c r="AH80" s="971"/>
      <c r="AI80" s="971"/>
      <c r="AJ80" s="971"/>
      <c r="AK80" s="971">
        <v>8</v>
      </c>
      <c r="AL80" s="971"/>
      <c r="AM80" s="971"/>
      <c r="AN80" s="971"/>
      <c r="AO80" s="971"/>
      <c r="AP80" s="971" t="s">
        <v>552</v>
      </c>
      <c r="AQ80" s="971"/>
      <c r="AR80" s="971"/>
      <c r="AS80" s="971"/>
      <c r="AT80" s="971"/>
      <c r="AU80" s="971" t="s">
        <v>552</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t="s">
        <v>567</v>
      </c>
      <c r="C81" s="975"/>
      <c r="D81" s="975"/>
      <c r="E81" s="975"/>
      <c r="F81" s="975"/>
      <c r="G81" s="975"/>
      <c r="H81" s="975"/>
      <c r="I81" s="975"/>
      <c r="J81" s="975"/>
      <c r="K81" s="975"/>
      <c r="L81" s="975"/>
      <c r="M81" s="975"/>
      <c r="N81" s="975"/>
      <c r="O81" s="975"/>
      <c r="P81" s="976"/>
      <c r="Q81" s="977">
        <v>152</v>
      </c>
      <c r="R81" s="971"/>
      <c r="S81" s="971"/>
      <c r="T81" s="971"/>
      <c r="U81" s="971"/>
      <c r="V81" s="971">
        <v>97</v>
      </c>
      <c r="W81" s="971"/>
      <c r="X81" s="971"/>
      <c r="Y81" s="971"/>
      <c r="Z81" s="971"/>
      <c r="AA81" s="971">
        <v>55</v>
      </c>
      <c r="AB81" s="971"/>
      <c r="AC81" s="971"/>
      <c r="AD81" s="971"/>
      <c r="AE81" s="971"/>
      <c r="AF81" s="971">
        <v>55</v>
      </c>
      <c r="AG81" s="971"/>
      <c r="AH81" s="971"/>
      <c r="AI81" s="971"/>
      <c r="AJ81" s="971"/>
      <c r="AK81" s="971" t="s">
        <v>552</v>
      </c>
      <c r="AL81" s="971"/>
      <c r="AM81" s="971"/>
      <c r="AN81" s="971"/>
      <c r="AO81" s="971"/>
      <c r="AP81" s="971" t="s">
        <v>552</v>
      </c>
      <c r="AQ81" s="971"/>
      <c r="AR81" s="971"/>
      <c r="AS81" s="971"/>
      <c r="AT81" s="971"/>
      <c r="AU81" s="971" t="s">
        <v>552</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t="s">
        <v>568</v>
      </c>
      <c r="C82" s="975"/>
      <c r="D82" s="975"/>
      <c r="E82" s="975"/>
      <c r="F82" s="975"/>
      <c r="G82" s="975"/>
      <c r="H82" s="975"/>
      <c r="I82" s="975"/>
      <c r="J82" s="975"/>
      <c r="K82" s="975"/>
      <c r="L82" s="975"/>
      <c r="M82" s="975"/>
      <c r="N82" s="975"/>
      <c r="O82" s="975"/>
      <c r="P82" s="976"/>
      <c r="Q82" s="977">
        <v>88</v>
      </c>
      <c r="R82" s="971"/>
      <c r="S82" s="971"/>
      <c r="T82" s="971"/>
      <c r="U82" s="971"/>
      <c r="V82" s="971">
        <v>69</v>
      </c>
      <c r="W82" s="971"/>
      <c r="X82" s="971"/>
      <c r="Y82" s="971"/>
      <c r="Z82" s="971"/>
      <c r="AA82" s="971">
        <v>19</v>
      </c>
      <c r="AB82" s="971"/>
      <c r="AC82" s="971"/>
      <c r="AD82" s="971"/>
      <c r="AE82" s="971"/>
      <c r="AF82" s="971">
        <v>19</v>
      </c>
      <c r="AG82" s="971"/>
      <c r="AH82" s="971"/>
      <c r="AI82" s="971"/>
      <c r="AJ82" s="971"/>
      <c r="AK82" s="971" t="s">
        <v>552</v>
      </c>
      <c r="AL82" s="971"/>
      <c r="AM82" s="971"/>
      <c r="AN82" s="971"/>
      <c r="AO82" s="971"/>
      <c r="AP82" s="971" t="s">
        <v>552</v>
      </c>
      <c r="AQ82" s="971"/>
      <c r="AR82" s="971"/>
      <c r="AS82" s="971"/>
      <c r="AT82" s="971"/>
      <c r="AU82" s="971" t="s">
        <v>552</v>
      </c>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t="s">
        <v>569</v>
      </c>
      <c r="C83" s="975"/>
      <c r="D83" s="975"/>
      <c r="E83" s="975"/>
      <c r="F83" s="975"/>
      <c r="G83" s="975"/>
      <c r="H83" s="975"/>
      <c r="I83" s="975"/>
      <c r="J83" s="975"/>
      <c r="K83" s="975"/>
      <c r="L83" s="975"/>
      <c r="M83" s="975"/>
      <c r="N83" s="975"/>
      <c r="O83" s="975"/>
      <c r="P83" s="976"/>
      <c r="Q83" s="977">
        <v>230159</v>
      </c>
      <c r="R83" s="971"/>
      <c r="S83" s="971"/>
      <c r="T83" s="971"/>
      <c r="U83" s="971"/>
      <c r="V83" s="971">
        <v>223900</v>
      </c>
      <c r="W83" s="971"/>
      <c r="X83" s="971"/>
      <c r="Y83" s="971"/>
      <c r="Z83" s="971"/>
      <c r="AA83" s="971">
        <v>6259</v>
      </c>
      <c r="AB83" s="971"/>
      <c r="AC83" s="971"/>
      <c r="AD83" s="971"/>
      <c r="AE83" s="971"/>
      <c r="AF83" s="971">
        <v>6259</v>
      </c>
      <c r="AG83" s="971"/>
      <c r="AH83" s="971"/>
      <c r="AI83" s="971"/>
      <c r="AJ83" s="971"/>
      <c r="AK83" s="971" t="s">
        <v>552</v>
      </c>
      <c r="AL83" s="971"/>
      <c r="AM83" s="971"/>
      <c r="AN83" s="971"/>
      <c r="AO83" s="971"/>
      <c r="AP83" s="971" t="s">
        <v>552</v>
      </c>
      <c r="AQ83" s="971"/>
      <c r="AR83" s="971"/>
      <c r="AS83" s="971"/>
      <c r="AT83" s="971"/>
      <c r="AU83" s="971" t="s">
        <v>552</v>
      </c>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7423</v>
      </c>
      <c r="AG88" s="959"/>
      <c r="AH88" s="959"/>
      <c r="AI88" s="959"/>
      <c r="AJ88" s="959"/>
      <c r="AK88" s="963"/>
      <c r="AL88" s="963"/>
      <c r="AM88" s="963"/>
      <c r="AN88" s="963"/>
      <c r="AO88" s="963"/>
      <c r="AP88" s="959">
        <v>907</v>
      </c>
      <c r="AQ88" s="959"/>
      <c r="AR88" s="959"/>
      <c r="AS88" s="959"/>
      <c r="AT88" s="959"/>
      <c r="AU88" s="959">
        <v>297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t="s">
        <v>552</v>
      </c>
      <c r="CX102" s="953"/>
      <c r="CY102" s="953"/>
      <c r="CZ102" s="953"/>
      <c r="DA102" s="954"/>
      <c r="DB102" s="952">
        <v>53</v>
      </c>
      <c r="DC102" s="953"/>
      <c r="DD102" s="953"/>
      <c r="DE102" s="953"/>
      <c r="DF102" s="954"/>
      <c r="DG102" s="952" t="s">
        <v>552</v>
      </c>
      <c r="DH102" s="953"/>
      <c r="DI102" s="953"/>
      <c r="DJ102" s="953"/>
      <c r="DK102" s="954"/>
      <c r="DL102" s="952" t="s">
        <v>552</v>
      </c>
      <c r="DM102" s="953"/>
      <c r="DN102" s="953"/>
      <c r="DO102" s="953"/>
      <c r="DP102" s="954"/>
      <c r="DQ102" s="952" t="s">
        <v>552</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1086771</v>
      </c>
      <c r="AB110" s="889"/>
      <c r="AC110" s="889"/>
      <c r="AD110" s="889"/>
      <c r="AE110" s="890"/>
      <c r="AF110" s="891">
        <v>1093031</v>
      </c>
      <c r="AG110" s="889"/>
      <c r="AH110" s="889"/>
      <c r="AI110" s="889"/>
      <c r="AJ110" s="890"/>
      <c r="AK110" s="891">
        <v>1068111</v>
      </c>
      <c r="AL110" s="889"/>
      <c r="AM110" s="889"/>
      <c r="AN110" s="889"/>
      <c r="AO110" s="890"/>
      <c r="AP110" s="892">
        <v>16.3</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13025739</v>
      </c>
      <c r="BR110" s="842"/>
      <c r="BS110" s="842"/>
      <c r="BT110" s="842"/>
      <c r="BU110" s="842"/>
      <c r="BV110" s="842">
        <v>12811448</v>
      </c>
      <c r="BW110" s="842"/>
      <c r="BX110" s="842"/>
      <c r="BY110" s="842"/>
      <c r="BZ110" s="842"/>
      <c r="CA110" s="842">
        <v>13137538</v>
      </c>
      <c r="CB110" s="842"/>
      <c r="CC110" s="842"/>
      <c r="CD110" s="842"/>
      <c r="CE110" s="842"/>
      <c r="CF110" s="866">
        <v>201</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121</v>
      </c>
      <c r="BR111" s="817"/>
      <c r="BS111" s="817"/>
      <c r="BT111" s="817"/>
      <c r="BU111" s="817"/>
      <c r="BV111" s="817" t="s">
        <v>121</v>
      </c>
      <c r="BW111" s="817"/>
      <c r="BX111" s="817"/>
      <c r="BY111" s="817"/>
      <c r="BZ111" s="817"/>
      <c r="CA111" s="817" t="s">
        <v>121</v>
      </c>
      <c r="CB111" s="817"/>
      <c r="CC111" s="817"/>
      <c r="CD111" s="817"/>
      <c r="CE111" s="817"/>
      <c r="CF111" s="875" t="s">
        <v>121</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3296720</v>
      </c>
      <c r="BR112" s="817"/>
      <c r="BS112" s="817"/>
      <c r="BT112" s="817"/>
      <c r="BU112" s="817"/>
      <c r="BV112" s="817">
        <v>3138282</v>
      </c>
      <c r="BW112" s="817"/>
      <c r="BX112" s="817"/>
      <c r="BY112" s="817"/>
      <c r="BZ112" s="817"/>
      <c r="CA112" s="817">
        <v>2963137</v>
      </c>
      <c r="CB112" s="817"/>
      <c r="CC112" s="817"/>
      <c r="CD112" s="817"/>
      <c r="CE112" s="817"/>
      <c r="CF112" s="875">
        <v>45.3</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242250</v>
      </c>
      <c r="AB113" s="919"/>
      <c r="AC113" s="919"/>
      <c r="AD113" s="919"/>
      <c r="AE113" s="920"/>
      <c r="AF113" s="921">
        <v>256743</v>
      </c>
      <c r="AG113" s="919"/>
      <c r="AH113" s="919"/>
      <c r="AI113" s="919"/>
      <c r="AJ113" s="920"/>
      <c r="AK113" s="921">
        <v>254191</v>
      </c>
      <c r="AL113" s="919"/>
      <c r="AM113" s="919"/>
      <c r="AN113" s="919"/>
      <c r="AO113" s="920"/>
      <c r="AP113" s="922">
        <v>3.9</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409714</v>
      </c>
      <c r="BR113" s="817"/>
      <c r="BS113" s="817"/>
      <c r="BT113" s="817"/>
      <c r="BU113" s="817"/>
      <c r="BV113" s="817">
        <v>323853</v>
      </c>
      <c r="BW113" s="817"/>
      <c r="BX113" s="817"/>
      <c r="BY113" s="817"/>
      <c r="BZ113" s="817"/>
      <c r="CA113" s="817">
        <v>296610</v>
      </c>
      <c r="CB113" s="817"/>
      <c r="CC113" s="817"/>
      <c r="CD113" s="817"/>
      <c r="CE113" s="817"/>
      <c r="CF113" s="875">
        <v>4.5</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69649</v>
      </c>
      <c r="AB114" s="780"/>
      <c r="AC114" s="780"/>
      <c r="AD114" s="780"/>
      <c r="AE114" s="781"/>
      <c r="AF114" s="782">
        <v>94976</v>
      </c>
      <c r="AG114" s="780"/>
      <c r="AH114" s="780"/>
      <c r="AI114" s="780"/>
      <c r="AJ114" s="781"/>
      <c r="AK114" s="782">
        <v>70110</v>
      </c>
      <c r="AL114" s="780"/>
      <c r="AM114" s="780"/>
      <c r="AN114" s="780"/>
      <c r="AO114" s="781"/>
      <c r="AP114" s="824">
        <v>1.1000000000000001</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566961</v>
      </c>
      <c r="BR114" s="817"/>
      <c r="BS114" s="817"/>
      <c r="BT114" s="817"/>
      <c r="BU114" s="817"/>
      <c r="BV114" s="817">
        <v>617814</v>
      </c>
      <c r="BW114" s="817"/>
      <c r="BX114" s="817"/>
      <c r="BY114" s="817"/>
      <c r="BZ114" s="817"/>
      <c r="CA114" s="817">
        <v>615764</v>
      </c>
      <c r="CB114" s="817"/>
      <c r="CC114" s="817"/>
      <c r="CD114" s="817"/>
      <c r="CE114" s="817"/>
      <c r="CF114" s="875">
        <v>9.4</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121</v>
      </c>
      <c r="AB115" s="919"/>
      <c r="AC115" s="919"/>
      <c r="AD115" s="919"/>
      <c r="AE115" s="920"/>
      <c r="AF115" s="921" t="s">
        <v>121</v>
      </c>
      <c r="AG115" s="919"/>
      <c r="AH115" s="919"/>
      <c r="AI115" s="919"/>
      <c r="AJ115" s="920"/>
      <c r="AK115" s="921" t="s">
        <v>121</v>
      </c>
      <c r="AL115" s="919"/>
      <c r="AM115" s="919"/>
      <c r="AN115" s="919"/>
      <c r="AO115" s="920"/>
      <c r="AP115" s="922" t="s">
        <v>121</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1398670</v>
      </c>
      <c r="AB117" s="903"/>
      <c r="AC117" s="903"/>
      <c r="AD117" s="903"/>
      <c r="AE117" s="904"/>
      <c r="AF117" s="905">
        <v>1444750</v>
      </c>
      <c r="AG117" s="903"/>
      <c r="AH117" s="903"/>
      <c r="AI117" s="903"/>
      <c r="AJ117" s="904"/>
      <c r="AK117" s="905">
        <v>1392412</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17299134</v>
      </c>
      <c r="BR119" s="845"/>
      <c r="BS119" s="845"/>
      <c r="BT119" s="845"/>
      <c r="BU119" s="845"/>
      <c r="BV119" s="845">
        <v>16891397</v>
      </c>
      <c r="BW119" s="845"/>
      <c r="BX119" s="845"/>
      <c r="BY119" s="845"/>
      <c r="BZ119" s="845"/>
      <c r="CA119" s="845">
        <v>17013049</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2265815</v>
      </c>
      <c r="BR120" s="842"/>
      <c r="BS120" s="842"/>
      <c r="BT120" s="842"/>
      <c r="BU120" s="842"/>
      <c r="BV120" s="842">
        <v>2648624</v>
      </c>
      <c r="BW120" s="842"/>
      <c r="BX120" s="842"/>
      <c r="BY120" s="842"/>
      <c r="BZ120" s="842"/>
      <c r="CA120" s="842">
        <v>2680025</v>
      </c>
      <c r="CB120" s="842"/>
      <c r="CC120" s="842"/>
      <c r="CD120" s="842"/>
      <c r="CE120" s="842"/>
      <c r="CF120" s="866">
        <v>41</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3287683</v>
      </c>
      <c r="DH120" s="842"/>
      <c r="DI120" s="842"/>
      <c r="DJ120" s="842"/>
      <c r="DK120" s="842"/>
      <c r="DL120" s="842">
        <v>3132444</v>
      </c>
      <c r="DM120" s="842"/>
      <c r="DN120" s="842"/>
      <c r="DO120" s="842"/>
      <c r="DP120" s="842"/>
      <c r="DQ120" s="842">
        <v>2956761</v>
      </c>
      <c r="DR120" s="842"/>
      <c r="DS120" s="842"/>
      <c r="DT120" s="842"/>
      <c r="DU120" s="842"/>
      <c r="DV120" s="843">
        <v>45.2</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t="s">
        <v>121</v>
      </c>
      <c r="BR121" s="817"/>
      <c r="BS121" s="817"/>
      <c r="BT121" s="817"/>
      <c r="BU121" s="817"/>
      <c r="BV121" s="817" t="s">
        <v>121</v>
      </c>
      <c r="BW121" s="817"/>
      <c r="BX121" s="817"/>
      <c r="BY121" s="817"/>
      <c r="BZ121" s="817"/>
      <c r="CA121" s="817" t="s">
        <v>121</v>
      </c>
      <c r="CB121" s="817"/>
      <c r="CC121" s="817"/>
      <c r="CD121" s="817"/>
      <c r="CE121" s="817"/>
      <c r="CF121" s="875" t="s">
        <v>121</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9037</v>
      </c>
      <c r="DH121" s="817"/>
      <c r="DI121" s="817"/>
      <c r="DJ121" s="817"/>
      <c r="DK121" s="817"/>
      <c r="DL121" s="817">
        <v>5838</v>
      </c>
      <c r="DM121" s="817"/>
      <c r="DN121" s="817"/>
      <c r="DO121" s="817"/>
      <c r="DP121" s="817"/>
      <c r="DQ121" s="817">
        <v>6376</v>
      </c>
      <c r="DR121" s="817"/>
      <c r="DS121" s="817"/>
      <c r="DT121" s="817"/>
      <c r="DU121" s="817"/>
      <c r="DV121" s="794">
        <v>0.1</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9879741</v>
      </c>
      <c r="BR122" s="845"/>
      <c r="BS122" s="845"/>
      <c r="BT122" s="845"/>
      <c r="BU122" s="845"/>
      <c r="BV122" s="845">
        <v>9534772</v>
      </c>
      <c r="BW122" s="845"/>
      <c r="BX122" s="845"/>
      <c r="BY122" s="845"/>
      <c r="BZ122" s="845"/>
      <c r="CA122" s="845">
        <v>9654504</v>
      </c>
      <c r="CB122" s="845"/>
      <c r="CC122" s="845"/>
      <c r="CD122" s="845"/>
      <c r="CE122" s="845"/>
      <c r="CF122" s="846">
        <v>147.69999999999999</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12145556</v>
      </c>
      <c r="BR123" s="833"/>
      <c r="BS123" s="833"/>
      <c r="BT123" s="833"/>
      <c r="BU123" s="833"/>
      <c r="BV123" s="833">
        <v>12183396</v>
      </c>
      <c r="BW123" s="833"/>
      <c r="BX123" s="833"/>
      <c r="BY123" s="833"/>
      <c r="BZ123" s="833"/>
      <c r="CA123" s="833">
        <v>12334529</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78.099999999999994</v>
      </c>
      <c r="BR124" s="831"/>
      <c r="BS124" s="831"/>
      <c r="BT124" s="831"/>
      <c r="BU124" s="831"/>
      <c r="BV124" s="831">
        <v>74</v>
      </c>
      <c r="BW124" s="831"/>
      <c r="BX124" s="831"/>
      <c r="BY124" s="831"/>
      <c r="BZ124" s="831"/>
      <c r="CA124" s="831">
        <v>71.5</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t="s">
        <v>121</v>
      </c>
      <c r="AB128" s="801"/>
      <c r="AC128" s="801"/>
      <c r="AD128" s="801"/>
      <c r="AE128" s="802"/>
      <c r="AF128" s="803" t="s">
        <v>121</v>
      </c>
      <c r="AG128" s="801"/>
      <c r="AH128" s="801"/>
      <c r="AI128" s="801"/>
      <c r="AJ128" s="802"/>
      <c r="AK128" s="803" t="s">
        <v>121</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121</v>
      </c>
      <c r="BG128" s="787"/>
      <c r="BH128" s="787"/>
      <c r="BI128" s="787"/>
      <c r="BJ128" s="787"/>
      <c r="BK128" s="787"/>
      <c r="BL128" s="810"/>
      <c r="BM128" s="786">
        <v>13.95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7402550</v>
      </c>
      <c r="AB129" s="780"/>
      <c r="AC129" s="780"/>
      <c r="AD129" s="780"/>
      <c r="AE129" s="781"/>
      <c r="AF129" s="782">
        <v>7144827</v>
      </c>
      <c r="AG129" s="780"/>
      <c r="AH129" s="780"/>
      <c r="AI129" s="780"/>
      <c r="AJ129" s="781"/>
      <c r="AK129" s="782">
        <v>7295508</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121</v>
      </c>
      <c r="BG129" s="771"/>
      <c r="BH129" s="771"/>
      <c r="BI129" s="771"/>
      <c r="BJ129" s="771"/>
      <c r="BK129" s="771"/>
      <c r="BL129" s="772"/>
      <c r="BM129" s="770">
        <v>18.95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805476</v>
      </c>
      <c r="AB130" s="780"/>
      <c r="AC130" s="780"/>
      <c r="AD130" s="780"/>
      <c r="AE130" s="781"/>
      <c r="AF130" s="782">
        <v>783256</v>
      </c>
      <c r="AG130" s="780"/>
      <c r="AH130" s="780"/>
      <c r="AI130" s="780"/>
      <c r="AJ130" s="781"/>
      <c r="AK130" s="782">
        <v>759881</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9.6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6597074</v>
      </c>
      <c r="AB131" s="764"/>
      <c r="AC131" s="764"/>
      <c r="AD131" s="764"/>
      <c r="AE131" s="765"/>
      <c r="AF131" s="766">
        <v>6361571</v>
      </c>
      <c r="AG131" s="764"/>
      <c r="AH131" s="764"/>
      <c r="AI131" s="764"/>
      <c r="AJ131" s="765"/>
      <c r="AK131" s="766">
        <v>6535627</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v>71.5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8.9917742319999991</v>
      </c>
      <c r="AB132" s="745"/>
      <c r="AC132" s="745"/>
      <c r="AD132" s="745"/>
      <c r="AE132" s="746"/>
      <c r="AF132" s="747">
        <v>10.398280550000001</v>
      </c>
      <c r="AG132" s="745"/>
      <c r="AH132" s="745"/>
      <c r="AI132" s="745"/>
      <c r="AJ132" s="746"/>
      <c r="AK132" s="747">
        <v>9.6781991999999999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8.9</v>
      </c>
      <c r="AB133" s="724"/>
      <c r="AC133" s="724"/>
      <c r="AD133" s="724"/>
      <c r="AE133" s="725"/>
      <c r="AF133" s="723">
        <v>9.4</v>
      </c>
      <c r="AG133" s="724"/>
      <c r="AH133" s="724"/>
      <c r="AI133" s="724"/>
      <c r="AJ133" s="725"/>
      <c r="AK133" s="723">
        <v>9.6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6tNfGiv42WyMoqI0l5A/3DcfYP1DBDsYwg/VHfUiKDAPDFL9ETmcQk3f/dNAZKXT3sWp95JNIPK0cRdZU+aOw==" saltValue="Yl9uofoYXeLS2ULrQ2uX0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mY2Frnxmh8wwvZYw8t8+5nkFxgwCes/alpIcHgrRqWjE9GDgZmbtmeZdVbcN6geedID61J10BUg14rxPsczkA==" saltValue="fqVoo7XWs79xm3y+wTEN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KFgGM+j4ikm/osHc+a5ufyfbHy1m6zh19G5Cxka/RsFPv8sFyEcjhBqZlJ7EQS9MrQEGX9TXH17rPylraDX4Q==" saltValue="Lsi0s/c9g7IylVKgKXvEN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1"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2"/>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3" t="s">
        <v>483</v>
      </c>
      <c r="AL9" s="1124"/>
      <c r="AM9" s="1124"/>
      <c r="AN9" s="1125"/>
      <c r="AO9" s="281">
        <v>2053496</v>
      </c>
      <c r="AP9" s="281">
        <v>67523</v>
      </c>
      <c r="AQ9" s="282">
        <v>67248</v>
      </c>
      <c r="AR9" s="283">
        <v>0.4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3" t="s">
        <v>484</v>
      </c>
      <c r="AL10" s="1124"/>
      <c r="AM10" s="1124"/>
      <c r="AN10" s="1125"/>
      <c r="AO10" s="284">
        <v>450281</v>
      </c>
      <c r="AP10" s="284">
        <v>14806</v>
      </c>
      <c r="AQ10" s="285">
        <v>9038</v>
      </c>
      <c r="AR10" s="286">
        <v>63.8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3" t="s">
        <v>485</v>
      </c>
      <c r="AL11" s="1124"/>
      <c r="AM11" s="1124"/>
      <c r="AN11" s="1125"/>
      <c r="AO11" s="284">
        <v>29923</v>
      </c>
      <c r="AP11" s="284">
        <v>984</v>
      </c>
      <c r="AQ11" s="285">
        <v>320</v>
      </c>
      <c r="AR11" s="286">
        <v>207.5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3" t="s">
        <v>486</v>
      </c>
      <c r="AL12" s="1124"/>
      <c r="AM12" s="1124"/>
      <c r="AN12" s="1125"/>
      <c r="AO12" s="284" t="s">
        <v>487</v>
      </c>
      <c r="AP12" s="284" t="s">
        <v>487</v>
      </c>
      <c r="AQ12" s="285">
        <v>22</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3" t="s">
        <v>488</v>
      </c>
      <c r="AL13" s="1124"/>
      <c r="AM13" s="1124"/>
      <c r="AN13" s="1125"/>
      <c r="AO13" s="284">
        <v>91150</v>
      </c>
      <c r="AP13" s="284">
        <v>2997</v>
      </c>
      <c r="AQ13" s="285">
        <v>2764</v>
      </c>
      <c r="AR13" s="286">
        <v>8.4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3" t="s">
        <v>489</v>
      </c>
      <c r="AL14" s="1124"/>
      <c r="AM14" s="1124"/>
      <c r="AN14" s="1125"/>
      <c r="AO14" s="284">
        <v>37578</v>
      </c>
      <c r="AP14" s="284">
        <v>1236</v>
      </c>
      <c r="AQ14" s="285">
        <v>1165</v>
      </c>
      <c r="AR14" s="286">
        <v>6.1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6" t="s">
        <v>490</v>
      </c>
      <c r="AL15" s="1127"/>
      <c r="AM15" s="1127"/>
      <c r="AN15" s="1128"/>
      <c r="AO15" s="284">
        <v>-141635</v>
      </c>
      <c r="AP15" s="284">
        <v>-4657</v>
      </c>
      <c r="AQ15" s="285">
        <v>-3941</v>
      </c>
      <c r="AR15" s="286">
        <v>18.2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6" t="s">
        <v>177</v>
      </c>
      <c r="AL16" s="1127"/>
      <c r="AM16" s="1127"/>
      <c r="AN16" s="1128"/>
      <c r="AO16" s="284">
        <v>2520793</v>
      </c>
      <c r="AP16" s="284">
        <v>82888</v>
      </c>
      <c r="AQ16" s="285">
        <v>76616</v>
      </c>
      <c r="AR16" s="286">
        <v>8.1999999999999993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9" t="s">
        <v>495</v>
      </c>
      <c r="AL21" s="1130"/>
      <c r="AM21" s="1130"/>
      <c r="AN21" s="1131"/>
      <c r="AO21" s="297">
        <v>6.71</v>
      </c>
      <c r="AP21" s="298">
        <v>6.73</v>
      </c>
      <c r="AQ21" s="299">
        <v>-0.02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9" t="s">
        <v>496</v>
      </c>
      <c r="AL22" s="1130"/>
      <c r="AM22" s="1130"/>
      <c r="AN22" s="1131"/>
      <c r="AO22" s="302">
        <v>94.1</v>
      </c>
      <c r="AP22" s="303">
        <v>96.9</v>
      </c>
      <c r="AQ22" s="304">
        <v>-2.8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2" t="s">
        <v>497</v>
      </c>
      <c r="B26" s="1122"/>
      <c r="C26" s="1122"/>
      <c r="D26" s="1122"/>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c r="AK26" s="1122"/>
      <c r="AL26" s="1122"/>
      <c r="AM26" s="1122"/>
      <c r="AN26" s="1122"/>
      <c r="AO26" s="1122"/>
      <c r="AP26" s="1122"/>
      <c r="AQ26" s="1122"/>
      <c r="AR26" s="1122"/>
      <c r="AS26" s="1122"/>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1"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2"/>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500</v>
      </c>
      <c r="AL32" s="1114"/>
      <c r="AM32" s="1114"/>
      <c r="AN32" s="1115"/>
      <c r="AO32" s="312">
        <v>1068111</v>
      </c>
      <c r="AP32" s="312">
        <v>35121</v>
      </c>
      <c r="AQ32" s="313">
        <v>33390</v>
      </c>
      <c r="AR32" s="314">
        <v>5.2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501</v>
      </c>
      <c r="AL33" s="1114"/>
      <c r="AM33" s="1114"/>
      <c r="AN33" s="1115"/>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502</v>
      </c>
      <c r="AL34" s="1114"/>
      <c r="AM34" s="1114"/>
      <c r="AN34" s="1115"/>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503</v>
      </c>
      <c r="AL35" s="1114"/>
      <c r="AM35" s="1114"/>
      <c r="AN35" s="1115"/>
      <c r="AO35" s="312">
        <v>254191</v>
      </c>
      <c r="AP35" s="312">
        <v>8358</v>
      </c>
      <c r="AQ35" s="313">
        <v>8851</v>
      </c>
      <c r="AR35" s="314">
        <v>-5.6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504</v>
      </c>
      <c r="AL36" s="1114"/>
      <c r="AM36" s="1114"/>
      <c r="AN36" s="1115"/>
      <c r="AO36" s="312">
        <v>70110</v>
      </c>
      <c r="AP36" s="312">
        <v>2305</v>
      </c>
      <c r="AQ36" s="313">
        <v>2033</v>
      </c>
      <c r="AR36" s="314">
        <v>13.4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505</v>
      </c>
      <c r="AL37" s="1114"/>
      <c r="AM37" s="1114"/>
      <c r="AN37" s="1115"/>
      <c r="AO37" s="312" t="s">
        <v>487</v>
      </c>
      <c r="AP37" s="312" t="s">
        <v>487</v>
      </c>
      <c r="AQ37" s="313">
        <v>640</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506</v>
      </c>
      <c r="AL38" s="1117"/>
      <c r="AM38" s="1117"/>
      <c r="AN38" s="1118"/>
      <c r="AO38" s="315" t="s">
        <v>487</v>
      </c>
      <c r="AP38" s="315" t="s">
        <v>487</v>
      </c>
      <c r="AQ38" s="316">
        <v>1</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507</v>
      </c>
      <c r="AL39" s="1117"/>
      <c r="AM39" s="1117"/>
      <c r="AN39" s="1118"/>
      <c r="AO39" s="312" t="s">
        <v>487</v>
      </c>
      <c r="AP39" s="312" t="s">
        <v>487</v>
      </c>
      <c r="AQ39" s="313">
        <v>-3025</v>
      </c>
      <c r="AR39" s="314" t="s">
        <v>487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508</v>
      </c>
      <c r="AL40" s="1114"/>
      <c r="AM40" s="1114"/>
      <c r="AN40" s="1115"/>
      <c r="AO40" s="312">
        <v>-759881</v>
      </c>
      <c r="AP40" s="312">
        <v>-24986</v>
      </c>
      <c r="AQ40" s="313">
        <v>-26876</v>
      </c>
      <c r="AR40" s="314">
        <v>-7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287</v>
      </c>
      <c r="AL41" s="1120"/>
      <c r="AM41" s="1120"/>
      <c r="AN41" s="1121"/>
      <c r="AO41" s="312">
        <v>632531</v>
      </c>
      <c r="AP41" s="312">
        <v>20799</v>
      </c>
      <c r="AQ41" s="313">
        <v>15015</v>
      </c>
      <c r="AR41" s="314">
        <v>38.5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06" t="s">
        <v>478</v>
      </c>
      <c r="AN49" s="1108" t="s">
        <v>511</v>
      </c>
      <c r="AO49" s="1109"/>
      <c r="AP49" s="1109"/>
      <c r="AQ49" s="1109"/>
      <c r="AR49" s="111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07"/>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2025505</v>
      </c>
      <c r="AN51" s="334">
        <v>66046</v>
      </c>
      <c r="AO51" s="335">
        <v>96.8</v>
      </c>
      <c r="AP51" s="336">
        <v>51264</v>
      </c>
      <c r="AQ51" s="337">
        <v>8.1999999999999993</v>
      </c>
      <c r="AR51" s="338">
        <v>88.6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679899</v>
      </c>
      <c r="AN52" s="342">
        <v>22170</v>
      </c>
      <c r="AO52" s="343">
        <v>36.5</v>
      </c>
      <c r="AP52" s="344">
        <v>26040</v>
      </c>
      <c r="AQ52" s="345">
        <v>4.5</v>
      </c>
      <c r="AR52" s="346">
        <v>32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2251119</v>
      </c>
      <c r="AN53" s="334">
        <v>73513</v>
      </c>
      <c r="AO53" s="335">
        <v>11.3</v>
      </c>
      <c r="AP53" s="336">
        <v>52068</v>
      </c>
      <c r="AQ53" s="337">
        <v>1.6</v>
      </c>
      <c r="AR53" s="338">
        <v>9.6999999999999993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1320736</v>
      </c>
      <c r="AN54" s="342">
        <v>43130</v>
      </c>
      <c r="AO54" s="343">
        <v>94.5</v>
      </c>
      <c r="AP54" s="344">
        <v>26936</v>
      </c>
      <c r="AQ54" s="345">
        <v>3.4</v>
      </c>
      <c r="AR54" s="346">
        <v>91.1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1802863</v>
      </c>
      <c r="AN55" s="334">
        <v>59246</v>
      </c>
      <c r="AO55" s="335">
        <v>-19.399999999999999</v>
      </c>
      <c r="AP55" s="336">
        <v>47161</v>
      </c>
      <c r="AQ55" s="337">
        <v>-9.4</v>
      </c>
      <c r="AR55" s="338">
        <v>-10</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929053</v>
      </c>
      <c r="AN56" s="342">
        <v>30531</v>
      </c>
      <c r="AO56" s="343">
        <v>-29.2</v>
      </c>
      <c r="AP56" s="344">
        <v>24595</v>
      </c>
      <c r="AQ56" s="345">
        <v>-8.6999999999999993</v>
      </c>
      <c r="AR56" s="346">
        <v>-20.5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886829</v>
      </c>
      <c r="AN57" s="334">
        <v>29207</v>
      </c>
      <c r="AO57" s="335">
        <v>-50.7</v>
      </c>
      <c r="AP57" s="336">
        <v>43423</v>
      </c>
      <c r="AQ57" s="337">
        <v>-7.9</v>
      </c>
      <c r="AR57" s="338">
        <v>-42.8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721870</v>
      </c>
      <c r="AN58" s="342">
        <v>23774</v>
      </c>
      <c r="AO58" s="343">
        <v>-22.1</v>
      </c>
      <c r="AP58" s="344">
        <v>22207</v>
      </c>
      <c r="AQ58" s="345">
        <v>-9.6999999999999993</v>
      </c>
      <c r="AR58" s="346">
        <v>-12.4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1355940</v>
      </c>
      <c r="AN59" s="334">
        <v>44586</v>
      </c>
      <c r="AO59" s="335">
        <v>52.7</v>
      </c>
      <c r="AP59" s="336">
        <v>45265</v>
      </c>
      <c r="AQ59" s="337">
        <v>4.2</v>
      </c>
      <c r="AR59" s="338">
        <v>48.5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1078409</v>
      </c>
      <c r="AN60" s="342">
        <v>35460</v>
      </c>
      <c r="AO60" s="343">
        <v>49.2</v>
      </c>
      <c r="AP60" s="344">
        <v>22600</v>
      </c>
      <c r="AQ60" s="345">
        <v>1.8</v>
      </c>
      <c r="AR60" s="346">
        <v>47.4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1664451</v>
      </c>
      <c r="AN61" s="349">
        <v>54520</v>
      </c>
      <c r="AO61" s="350">
        <v>18.100000000000001</v>
      </c>
      <c r="AP61" s="351">
        <v>47836</v>
      </c>
      <c r="AQ61" s="352">
        <v>-0.7</v>
      </c>
      <c r="AR61" s="338">
        <v>18.8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945993</v>
      </c>
      <c r="AN62" s="342">
        <v>31013</v>
      </c>
      <c r="AO62" s="343">
        <v>25.8</v>
      </c>
      <c r="AP62" s="344">
        <v>24476</v>
      </c>
      <c r="AQ62" s="345">
        <v>-1.7</v>
      </c>
      <c r="AR62" s="346">
        <v>27.5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KF921ItiT0TaT8B+5jzhqqBMQSpN9zBvTUXOAqUxQnVah3YwVsr7f/6T56oicls2yRXAY1a+otX+jKDtO5nRw==" saltValue="LVEd/4ktEUD98J8L+rQSJ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TK8upm1D5InFoijUULLNMr6ZHF9yOwTLAFSmK4rjQoTZqKKwckLX8+vpqpSbCnEW7nmFrZbu0FwlsLI3tUVqig==" saltValue="ZMYWzEhyGOL4GxsZxp5p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8wo1gqTcvtxysIiyS/bXgJyU7fDXiZEIlwGLp4AUlnzAA9+lpxjwroz01L8hb1ZIkfhXVnSLkbgP6XxUVanbRA==" saltValue="Q1TfeuRNBdG2snbXo4df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2" t="s">
        <v>3</v>
      </c>
      <c r="D47" s="1132"/>
      <c r="E47" s="1133"/>
      <c r="F47" s="11">
        <v>10.14</v>
      </c>
      <c r="G47" s="12">
        <v>8.18</v>
      </c>
      <c r="H47" s="12">
        <v>9.75</v>
      </c>
      <c r="I47" s="12">
        <v>14.37</v>
      </c>
      <c r="J47" s="13">
        <v>13.87</v>
      </c>
    </row>
    <row r="48" spans="2:10" ht="57.75" customHeight="1" x14ac:dyDescent="0.15">
      <c r="B48" s="14"/>
      <c r="C48" s="1134" t="s">
        <v>4</v>
      </c>
      <c r="D48" s="1134"/>
      <c r="E48" s="1135"/>
      <c r="F48" s="15">
        <v>4.3499999999999996</v>
      </c>
      <c r="G48" s="16">
        <v>5.82</v>
      </c>
      <c r="H48" s="16">
        <v>9.9700000000000006</v>
      </c>
      <c r="I48" s="16">
        <v>8.8000000000000007</v>
      </c>
      <c r="J48" s="17">
        <v>7.55</v>
      </c>
    </row>
    <row r="49" spans="2:10" ht="57.75" customHeight="1" thickBot="1" x14ac:dyDescent="0.2">
      <c r="B49" s="18"/>
      <c r="C49" s="1136" t="s">
        <v>5</v>
      </c>
      <c r="D49" s="1136"/>
      <c r="E49" s="1137"/>
      <c r="F49" s="19" t="s">
        <v>530</v>
      </c>
      <c r="G49" s="20">
        <v>0.18</v>
      </c>
      <c r="H49" s="20">
        <v>6.46</v>
      </c>
      <c r="I49" s="20">
        <v>2.74</v>
      </c>
      <c r="J49" s="21" t="s">
        <v>531</v>
      </c>
    </row>
    <row r="50" spans="2:10" x14ac:dyDescent="0.15"/>
  </sheetData>
  <sheetProtection algorithmName="SHA-512" hashValue="qfjlhQJrJBAH4x2I1e+xpSIyFQw0CpkBTWD1uUEkY8UtIcPkaeqx1xyQwyFcgMMrzF6UoMPWtLDiv0D8Elb0tg==" saltValue="UXozw/lDcf5vSa2usxoO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44" t="s">
        <v>532</v>
      </c>
      <c r="D34" s="1144"/>
      <c r="E34" s="1145"/>
      <c r="F34" s="32">
        <v>15.61</v>
      </c>
      <c r="G34" s="33">
        <v>14.02</v>
      </c>
      <c r="H34" s="33">
        <v>12.85</v>
      </c>
      <c r="I34" s="33">
        <v>13.09</v>
      </c>
      <c r="J34" s="34">
        <v>12.68</v>
      </c>
      <c r="K34" s="22"/>
      <c r="L34" s="22"/>
      <c r="M34" s="22"/>
      <c r="N34" s="22"/>
      <c r="O34" s="22"/>
      <c r="P34" s="22"/>
    </row>
    <row r="35" spans="1:16" ht="39" customHeight="1" x14ac:dyDescent="0.15">
      <c r="A35" s="22"/>
      <c r="B35" s="35"/>
      <c r="C35" s="1138" t="s">
        <v>533</v>
      </c>
      <c r="D35" s="1139"/>
      <c r="E35" s="1140"/>
      <c r="F35" s="36">
        <v>4.34</v>
      </c>
      <c r="G35" s="37">
        <v>5.81</v>
      </c>
      <c r="H35" s="37">
        <v>9.9600000000000009</v>
      </c>
      <c r="I35" s="37">
        <v>8.7899999999999991</v>
      </c>
      <c r="J35" s="38">
        <v>7.55</v>
      </c>
      <c r="K35" s="22"/>
      <c r="L35" s="22"/>
      <c r="M35" s="22"/>
      <c r="N35" s="22"/>
      <c r="O35" s="22"/>
      <c r="P35" s="22"/>
    </row>
    <row r="36" spans="1:16" ht="39" customHeight="1" x14ac:dyDescent="0.15">
      <c r="A36" s="22"/>
      <c r="B36" s="35"/>
      <c r="C36" s="1138" t="s">
        <v>534</v>
      </c>
      <c r="D36" s="1139"/>
      <c r="E36" s="1140"/>
      <c r="F36" s="36">
        <v>3.28</v>
      </c>
      <c r="G36" s="37">
        <v>2.41</v>
      </c>
      <c r="H36" s="37">
        <v>2.0099999999999998</v>
      </c>
      <c r="I36" s="37">
        <v>1.32</v>
      </c>
      <c r="J36" s="38">
        <v>1.54</v>
      </c>
      <c r="K36" s="22"/>
      <c r="L36" s="22"/>
      <c r="M36" s="22"/>
      <c r="N36" s="22"/>
      <c r="O36" s="22"/>
      <c r="P36" s="22"/>
    </row>
    <row r="37" spans="1:16" ht="39" customHeight="1" x14ac:dyDescent="0.15">
      <c r="A37" s="22"/>
      <c r="B37" s="35"/>
      <c r="C37" s="1138" t="s">
        <v>535</v>
      </c>
      <c r="D37" s="1139"/>
      <c r="E37" s="1140"/>
      <c r="F37" s="36" t="s">
        <v>487</v>
      </c>
      <c r="G37" s="37">
        <v>0.68</v>
      </c>
      <c r="H37" s="37">
        <v>0.88</v>
      </c>
      <c r="I37" s="37">
        <v>0.95</v>
      </c>
      <c r="J37" s="38">
        <v>1.03</v>
      </c>
      <c r="K37" s="22"/>
      <c r="L37" s="22"/>
      <c r="M37" s="22"/>
      <c r="N37" s="22"/>
      <c r="O37" s="22"/>
      <c r="P37" s="22"/>
    </row>
    <row r="38" spans="1:16" ht="39" customHeight="1" x14ac:dyDescent="0.15">
      <c r="A38" s="22"/>
      <c r="B38" s="35"/>
      <c r="C38" s="1138" t="s">
        <v>536</v>
      </c>
      <c r="D38" s="1139"/>
      <c r="E38" s="1140"/>
      <c r="F38" s="36">
        <v>1.19</v>
      </c>
      <c r="G38" s="37">
        <v>0.91</v>
      </c>
      <c r="H38" s="37">
        <v>1.08</v>
      </c>
      <c r="I38" s="37">
        <v>1.21</v>
      </c>
      <c r="J38" s="38">
        <v>0.99</v>
      </c>
      <c r="K38" s="22"/>
      <c r="L38" s="22"/>
      <c r="M38" s="22"/>
      <c r="N38" s="22"/>
      <c r="O38" s="22"/>
      <c r="P38" s="22"/>
    </row>
    <row r="39" spans="1:16" ht="39" customHeight="1" x14ac:dyDescent="0.15">
      <c r="A39" s="22"/>
      <c r="B39" s="35"/>
      <c r="C39" s="1138" t="s">
        <v>537</v>
      </c>
      <c r="D39" s="1139"/>
      <c r="E39" s="1140"/>
      <c r="F39" s="36">
        <v>0.24</v>
      </c>
      <c r="G39" s="37">
        <v>0.27</v>
      </c>
      <c r="H39" s="37">
        <v>0.25</v>
      </c>
      <c r="I39" s="37">
        <v>0.25</v>
      </c>
      <c r="J39" s="38">
        <v>0.19</v>
      </c>
      <c r="K39" s="22"/>
      <c r="L39" s="22"/>
      <c r="M39" s="22"/>
      <c r="N39" s="22"/>
      <c r="O39" s="22"/>
      <c r="P39" s="22"/>
    </row>
    <row r="40" spans="1:16" ht="39" customHeight="1" x14ac:dyDescent="0.15">
      <c r="A40" s="22"/>
      <c r="B40" s="35"/>
      <c r="C40" s="1138" t="s">
        <v>538</v>
      </c>
      <c r="D40" s="1139"/>
      <c r="E40" s="1140"/>
      <c r="F40" s="36">
        <v>0.02</v>
      </c>
      <c r="G40" s="37">
        <v>0.02</v>
      </c>
      <c r="H40" s="37">
        <v>0.04</v>
      </c>
      <c r="I40" s="37">
        <v>0.06</v>
      </c>
      <c r="J40" s="38">
        <v>0.1</v>
      </c>
      <c r="K40" s="22"/>
      <c r="L40" s="22"/>
      <c r="M40" s="22"/>
      <c r="N40" s="22"/>
      <c r="O40" s="22"/>
      <c r="P40" s="22"/>
    </row>
    <row r="41" spans="1:16" ht="39" customHeight="1" x14ac:dyDescent="0.15">
      <c r="A41" s="22"/>
      <c r="B41" s="35"/>
      <c r="C41" s="1138"/>
      <c r="D41" s="1139"/>
      <c r="E41" s="1140"/>
      <c r="F41" s="36"/>
      <c r="G41" s="37"/>
      <c r="H41" s="37"/>
      <c r="I41" s="37"/>
      <c r="J41" s="38"/>
      <c r="K41" s="22"/>
      <c r="L41" s="22"/>
      <c r="M41" s="22"/>
      <c r="N41" s="22"/>
      <c r="O41" s="22"/>
      <c r="P41" s="22"/>
    </row>
    <row r="42" spans="1:16" ht="39" customHeight="1" x14ac:dyDescent="0.15">
      <c r="A42" s="22"/>
      <c r="B42" s="39"/>
      <c r="C42" s="1138" t="s">
        <v>539</v>
      </c>
      <c r="D42" s="1139"/>
      <c r="E42" s="1140"/>
      <c r="F42" s="36" t="s">
        <v>487</v>
      </c>
      <c r="G42" s="37" t="s">
        <v>487</v>
      </c>
      <c r="H42" s="37" t="s">
        <v>487</v>
      </c>
      <c r="I42" s="37" t="s">
        <v>487</v>
      </c>
      <c r="J42" s="38" t="s">
        <v>487</v>
      </c>
      <c r="K42" s="22"/>
      <c r="L42" s="22"/>
      <c r="M42" s="22"/>
      <c r="N42" s="22"/>
      <c r="O42" s="22"/>
      <c r="P42" s="22"/>
    </row>
    <row r="43" spans="1:16" ht="39" customHeight="1" thickBot="1" x14ac:dyDescent="0.2">
      <c r="A43" s="22"/>
      <c r="B43" s="40"/>
      <c r="C43" s="1141" t="s">
        <v>540</v>
      </c>
      <c r="D43" s="1142"/>
      <c r="E43" s="1143"/>
      <c r="F43" s="41">
        <v>0.46</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piZkZW1E5cu95V5Fe3U7riWA0/id/UsX6KuR3GuLIQSczPjIgQMOUSavQl222AnKrwBiKPeg2hMZE2ngWrDqQ==" saltValue="Ab94pEA9lifLeSfuffUz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69" t="s">
        <v>9</v>
      </c>
      <c r="C45" s="1170"/>
      <c r="D45" s="58"/>
      <c r="E45" s="1175" t="s">
        <v>10</v>
      </c>
      <c r="F45" s="1175"/>
      <c r="G45" s="1175"/>
      <c r="H45" s="1175"/>
      <c r="I45" s="1175"/>
      <c r="J45" s="1176"/>
      <c r="K45" s="59">
        <v>1009</v>
      </c>
      <c r="L45" s="60">
        <v>1052</v>
      </c>
      <c r="M45" s="60">
        <v>1087</v>
      </c>
      <c r="N45" s="60">
        <v>1093</v>
      </c>
      <c r="O45" s="61">
        <v>1068</v>
      </c>
      <c r="P45" s="48"/>
      <c r="Q45" s="48"/>
      <c r="R45" s="48"/>
      <c r="S45" s="48"/>
      <c r="T45" s="48"/>
      <c r="U45" s="48"/>
    </row>
    <row r="46" spans="1:21" ht="30.75" customHeight="1" x14ac:dyDescent="0.15">
      <c r="A46" s="48"/>
      <c r="B46" s="1171"/>
      <c r="C46" s="1172"/>
      <c r="D46" s="62"/>
      <c r="E46" s="1148" t="s">
        <v>11</v>
      </c>
      <c r="F46" s="1148"/>
      <c r="G46" s="1148"/>
      <c r="H46" s="1148"/>
      <c r="I46" s="1148"/>
      <c r="J46" s="1149"/>
      <c r="K46" s="63" t="s">
        <v>487</v>
      </c>
      <c r="L46" s="64" t="s">
        <v>487</v>
      </c>
      <c r="M46" s="64" t="s">
        <v>487</v>
      </c>
      <c r="N46" s="64" t="s">
        <v>487</v>
      </c>
      <c r="O46" s="65" t="s">
        <v>487</v>
      </c>
      <c r="P46" s="48"/>
      <c r="Q46" s="48"/>
      <c r="R46" s="48"/>
      <c r="S46" s="48"/>
      <c r="T46" s="48"/>
      <c r="U46" s="48"/>
    </row>
    <row r="47" spans="1:21" ht="30.75" customHeight="1" x14ac:dyDescent="0.15">
      <c r="A47" s="48"/>
      <c r="B47" s="1171"/>
      <c r="C47" s="1172"/>
      <c r="D47" s="62"/>
      <c r="E47" s="1148" t="s">
        <v>12</v>
      </c>
      <c r="F47" s="1148"/>
      <c r="G47" s="1148"/>
      <c r="H47" s="1148"/>
      <c r="I47" s="1148"/>
      <c r="J47" s="1149"/>
      <c r="K47" s="63" t="s">
        <v>487</v>
      </c>
      <c r="L47" s="64" t="s">
        <v>487</v>
      </c>
      <c r="M47" s="64" t="s">
        <v>487</v>
      </c>
      <c r="N47" s="64" t="s">
        <v>487</v>
      </c>
      <c r="O47" s="65" t="s">
        <v>487</v>
      </c>
      <c r="P47" s="48"/>
      <c r="Q47" s="48"/>
      <c r="R47" s="48"/>
      <c r="S47" s="48"/>
      <c r="T47" s="48"/>
      <c r="U47" s="48"/>
    </row>
    <row r="48" spans="1:21" ht="30.75" customHeight="1" x14ac:dyDescent="0.15">
      <c r="A48" s="48"/>
      <c r="B48" s="1171"/>
      <c r="C48" s="1172"/>
      <c r="D48" s="62"/>
      <c r="E48" s="1148" t="s">
        <v>13</v>
      </c>
      <c r="F48" s="1148"/>
      <c r="G48" s="1148"/>
      <c r="H48" s="1148"/>
      <c r="I48" s="1148"/>
      <c r="J48" s="1149"/>
      <c r="K48" s="63">
        <v>257</v>
      </c>
      <c r="L48" s="64">
        <v>249</v>
      </c>
      <c r="M48" s="64">
        <v>242</v>
      </c>
      <c r="N48" s="64">
        <v>257</v>
      </c>
      <c r="O48" s="65">
        <v>254</v>
      </c>
      <c r="P48" s="48"/>
      <c r="Q48" s="48"/>
      <c r="R48" s="48"/>
      <c r="S48" s="48"/>
      <c r="T48" s="48"/>
      <c r="U48" s="48"/>
    </row>
    <row r="49" spans="1:21" ht="30.75" customHeight="1" x14ac:dyDescent="0.15">
      <c r="A49" s="48"/>
      <c r="B49" s="1171"/>
      <c r="C49" s="1172"/>
      <c r="D49" s="62"/>
      <c r="E49" s="1148" t="s">
        <v>14</v>
      </c>
      <c r="F49" s="1148"/>
      <c r="G49" s="1148"/>
      <c r="H49" s="1148"/>
      <c r="I49" s="1148"/>
      <c r="J49" s="1149"/>
      <c r="K49" s="63">
        <v>59</v>
      </c>
      <c r="L49" s="64">
        <v>61</v>
      </c>
      <c r="M49" s="64">
        <v>70</v>
      </c>
      <c r="N49" s="64">
        <v>95</v>
      </c>
      <c r="O49" s="65">
        <v>70</v>
      </c>
      <c r="P49" s="48"/>
      <c r="Q49" s="48"/>
      <c r="R49" s="48"/>
      <c r="S49" s="48"/>
      <c r="T49" s="48"/>
      <c r="U49" s="48"/>
    </row>
    <row r="50" spans="1:21" ht="30.75" customHeight="1" x14ac:dyDescent="0.15">
      <c r="A50" s="48"/>
      <c r="B50" s="1171"/>
      <c r="C50" s="1172"/>
      <c r="D50" s="62"/>
      <c r="E50" s="1148" t="s">
        <v>15</v>
      </c>
      <c r="F50" s="1148"/>
      <c r="G50" s="1148"/>
      <c r="H50" s="1148"/>
      <c r="I50" s="1148"/>
      <c r="J50" s="1149"/>
      <c r="K50" s="63" t="s">
        <v>487</v>
      </c>
      <c r="L50" s="64" t="s">
        <v>487</v>
      </c>
      <c r="M50" s="64" t="s">
        <v>487</v>
      </c>
      <c r="N50" s="64" t="s">
        <v>487</v>
      </c>
      <c r="O50" s="65" t="s">
        <v>487</v>
      </c>
      <c r="P50" s="48"/>
      <c r="Q50" s="48"/>
      <c r="R50" s="48"/>
      <c r="S50" s="48"/>
      <c r="T50" s="48"/>
      <c r="U50" s="48"/>
    </row>
    <row r="51" spans="1:21" ht="30.75" customHeight="1" x14ac:dyDescent="0.15">
      <c r="A51" s="48"/>
      <c r="B51" s="1173"/>
      <c r="C51" s="1174"/>
      <c r="D51" s="66"/>
      <c r="E51" s="1148" t="s">
        <v>16</v>
      </c>
      <c r="F51" s="1148"/>
      <c r="G51" s="1148"/>
      <c r="H51" s="1148"/>
      <c r="I51" s="1148"/>
      <c r="J51" s="1149"/>
      <c r="K51" s="63">
        <v>0</v>
      </c>
      <c r="L51" s="64">
        <v>0</v>
      </c>
      <c r="M51" s="64" t="s">
        <v>487</v>
      </c>
      <c r="N51" s="64" t="s">
        <v>487</v>
      </c>
      <c r="O51" s="65" t="s">
        <v>487</v>
      </c>
      <c r="P51" s="48"/>
      <c r="Q51" s="48"/>
      <c r="R51" s="48"/>
      <c r="S51" s="48"/>
      <c r="T51" s="48"/>
      <c r="U51" s="48"/>
    </row>
    <row r="52" spans="1:21" ht="30.75" customHeight="1" x14ac:dyDescent="0.15">
      <c r="A52" s="48"/>
      <c r="B52" s="1146" t="s">
        <v>17</v>
      </c>
      <c r="C52" s="1147"/>
      <c r="D52" s="66"/>
      <c r="E52" s="1148" t="s">
        <v>18</v>
      </c>
      <c r="F52" s="1148"/>
      <c r="G52" s="1148"/>
      <c r="H52" s="1148"/>
      <c r="I52" s="1148"/>
      <c r="J52" s="1149"/>
      <c r="K52" s="63">
        <v>819</v>
      </c>
      <c r="L52" s="64">
        <v>797</v>
      </c>
      <c r="M52" s="64">
        <v>805</v>
      </c>
      <c r="N52" s="64">
        <v>784</v>
      </c>
      <c r="O52" s="65">
        <v>759</v>
      </c>
      <c r="P52" s="48"/>
      <c r="Q52" s="48"/>
      <c r="R52" s="48"/>
      <c r="S52" s="48"/>
      <c r="T52" s="48"/>
      <c r="U52" s="48"/>
    </row>
    <row r="53" spans="1:21" ht="30.75" customHeight="1" thickBot="1" x14ac:dyDescent="0.2">
      <c r="A53" s="48"/>
      <c r="B53" s="1150" t="s">
        <v>19</v>
      </c>
      <c r="C53" s="1151"/>
      <c r="D53" s="67"/>
      <c r="E53" s="1152" t="s">
        <v>20</v>
      </c>
      <c r="F53" s="1152"/>
      <c r="G53" s="1152"/>
      <c r="H53" s="1152"/>
      <c r="I53" s="1152"/>
      <c r="J53" s="1153"/>
      <c r="K53" s="68">
        <v>506</v>
      </c>
      <c r="L53" s="69">
        <v>565</v>
      </c>
      <c r="M53" s="69">
        <v>594</v>
      </c>
      <c r="N53" s="69">
        <v>661</v>
      </c>
      <c r="O53" s="70">
        <v>633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54" t="s">
        <v>24</v>
      </c>
      <c r="C58" s="1155"/>
      <c r="D58" s="1160" t="s">
        <v>25</v>
      </c>
      <c r="E58" s="1161"/>
      <c r="F58" s="1161"/>
      <c r="G58" s="1161"/>
      <c r="H58" s="1161"/>
      <c r="I58" s="1161"/>
      <c r="J58" s="1162"/>
      <c r="K58" s="83" t="s">
        <v>551</v>
      </c>
      <c r="L58" s="84" t="s">
        <v>551</v>
      </c>
      <c r="M58" s="84" t="s">
        <v>551</v>
      </c>
      <c r="N58" s="84" t="s">
        <v>551</v>
      </c>
      <c r="O58" s="85" t="s">
        <v>551</v>
      </c>
    </row>
    <row r="59" spans="1:21" ht="31.5" customHeight="1" x14ac:dyDescent="0.15">
      <c r="B59" s="1156"/>
      <c r="C59" s="1157"/>
      <c r="D59" s="1163" t="s">
        <v>26</v>
      </c>
      <c r="E59" s="1164"/>
      <c r="F59" s="1164"/>
      <c r="G59" s="1164"/>
      <c r="H59" s="1164"/>
      <c r="I59" s="1164"/>
      <c r="J59" s="1165"/>
      <c r="K59" s="86" t="s">
        <v>551</v>
      </c>
      <c r="L59" s="87" t="s">
        <v>551</v>
      </c>
      <c r="M59" s="87" t="s">
        <v>551</v>
      </c>
      <c r="N59" s="87" t="s">
        <v>551</v>
      </c>
      <c r="O59" s="88" t="s">
        <v>551</v>
      </c>
    </row>
    <row r="60" spans="1:21" ht="31.5" customHeight="1" thickBot="1" x14ac:dyDescent="0.2">
      <c r="B60" s="1158"/>
      <c r="C60" s="1159"/>
      <c r="D60" s="1166" t="s">
        <v>27</v>
      </c>
      <c r="E60" s="1167"/>
      <c r="F60" s="1167"/>
      <c r="G60" s="1167"/>
      <c r="H60" s="1167"/>
      <c r="I60" s="1167"/>
      <c r="J60" s="1168"/>
      <c r="K60" s="89" t="s">
        <v>551</v>
      </c>
      <c r="L60" s="90" t="s">
        <v>551</v>
      </c>
      <c r="M60" s="90" t="s">
        <v>551</v>
      </c>
      <c r="N60" s="90" t="s">
        <v>551</v>
      </c>
      <c r="O60" s="91" t="s">
        <v>551</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hnnrBJqyRE2UdMhVTdpKooLzqH32/vcKM71qDbpLvezMFqMS5jG8gI+ODNVuRiw40vigqnhHuw48aRmIojQWQ==" saltValue="sM+VlkEE0WCAT+Bl3Zvgo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9" t="s">
        <v>30</v>
      </c>
      <c r="C41" s="1190"/>
      <c r="D41" s="105"/>
      <c r="E41" s="1191" t="s">
        <v>31</v>
      </c>
      <c r="F41" s="1191"/>
      <c r="G41" s="1191"/>
      <c r="H41" s="1192"/>
      <c r="I41" s="355">
        <v>11477</v>
      </c>
      <c r="J41" s="356">
        <v>12410</v>
      </c>
      <c r="K41" s="356">
        <v>13026</v>
      </c>
      <c r="L41" s="356">
        <v>12811</v>
      </c>
      <c r="M41" s="357">
        <v>13138</v>
      </c>
    </row>
    <row r="42" spans="2:13" ht="27.75" customHeight="1" x14ac:dyDescent="0.15">
      <c r="B42" s="1179"/>
      <c r="C42" s="1180"/>
      <c r="D42" s="106"/>
      <c r="E42" s="1183" t="s">
        <v>32</v>
      </c>
      <c r="F42" s="1183"/>
      <c r="G42" s="1183"/>
      <c r="H42" s="1184"/>
      <c r="I42" s="358">
        <v>1955</v>
      </c>
      <c r="J42" s="359" t="s">
        <v>487</v>
      </c>
      <c r="K42" s="359" t="s">
        <v>487</v>
      </c>
      <c r="L42" s="359" t="s">
        <v>487</v>
      </c>
      <c r="M42" s="360" t="s">
        <v>487</v>
      </c>
    </row>
    <row r="43" spans="2:13" ht="27.75" customHeight="1" x14ac:dyDescent="0.15">
      <c r="B43" s="1179"/>
      <c r="C43" s="1180"/>
      <c r="D43" s="106"/>
      <c r="E43" s="1183" t="s">
        <v>33</v>
      </c>
      <c r="F43" s="1183"/>
      <c r="G43" s="1183"/>
      <c r="H43" s="1184"/>
      <c r="I43" s="358">
        <v>3931</v>
      </c>
      <c r="J43" s="359">
        <v>3636</v>
      </c>
      <c r="K43" s="359">
        <v>3297</v>
      </c>
      <c r="L43" s="359">
        <v>3138</v>
      </c>
      <c r="M43" s="360">
        <v>2963</v>
      </c>
    </row>
    <row r="44" spans="2:13" ht="27.75" customHeight="1" x14ac:dyDescent="0.15">
      <c r="B44" s="1179"/>
      <c r="C44" s="1180"/>
      <c r="D44" s="106"/>
      <c r="E44" s="1183" t="s">
        <v>34</v>
      </c>
      <c r="F44" s="1183"/>
      <c r="G44" s="1183"/>
      <c r="H44" s="1184"/>
      <c r="I44" s="358">
        <v>494</v>
      </c>
      <c r="J44" s="359">
        <v>486</v>
      </c>
      <c r="K44" s="359">
        <v>410</v>
      </c>
      <c r="L44" s="359">
        <v>324</v>
      </c>
      <c r="M44" s="360">
        <v>297</v>
      </c>
    </row>
    <row r="45" spans="2:13" ht="27.75" customHeight="1" x14ac:dyDescent="0.15">
      <c r="B45" s="1179"/>
      <c r="C45" s="1180"/>
      <c r="D45" s="106"/>
      <c r="E45" s="1183" t="s">
        <v>35</v>
      </c>
      <c r="F45" s="1183"/>
      <c r="G45" s="1183"/>
      <c r="H45" s="1184"/>
      <c r="I45" s="358">
        <v>612</v>
      </c>
      <c r="J45" s="359">
        <v>639</v>
      </c>
      <c r="K45" s="359">
        <v>567</v>
      </c>
      <c r="L45" s="359">
        <v>618</v>
      </c>
      <c r="M45" s="360">
        <v>616</v>
      </c>
    </row>
    <row r="46" spans="2:13" ht="27.75" customHeight="1" x14ac:dyDescent="0.15">
      <c r="B46" s="1179"/>
      <c r="C46" s="1180"/>
      <c r="D46" s="107"/>
      <c r="E46" s="1183" t="s">
        <v>36</v>
      </c>
      <c r="F46" s="1183"/>
      <c r="G46" s="1183"/>
      <c r="H46" s="1184"/>
      <c r="I46" s="358" t="s">
        <v>487</v>
      </c>
      <c r="J46" s="359" t="s">
        <v>487</v>
      </c>
      <c r="K46" s="359" t="s">
        <v>487</v>
      </c>
      <c r="L46" s="359" t="s">
        <v>487</v>
      </c>
      <c r="M46" s="360" t="s">
        <v>487</v>
      </c>
    </row>
    <row r="47" spans="2:13" ht="27.75" customHeight="1" x14ac:dyDescent="0.15">
      <c r="B47" s="1179"/>
      <c r="C47" s="1180"/>
      <c r="D47" s="108"/>
      <c r="E47" s="1193" t="s">
        <v>37</v>
      </c>
      <c r="F47" s="1194"/>
      <c r="G47" s="1194"/>
      <c r="H47" s="1195"/>
      <c r="I47" s="358" t="s">
        <v>487</v>
      </c>
      <c r="J47" s="359" t="s">
        <v>487</v>
      </c>
      <c r="K47" s="359" t="s">
        <v>487</v>
      </c>
      <c r="L47" s="359" t="s">
        <v>487</v>
      </c>
      <c r="M47" s="360" t="s">
        <v>487</v>
      </c>
    </row>
    <row r="48" spans="2:13" ht="27.75" customHeight="1" x14ac:dyDescent="0.15">
      <c r="B48" s="1179"/>
      <c r="C48" s="1180"/>
      <c r="D48" s="106"/>
      <c r="E48" s="1183" t="s">
        <v>38</v>
      </c>
      <c r="F48" s="1183"/>
      <c r="G48" s="1183"/>
      <c r="H48" s="1184"/>
      <c r="I48" s="358" t="s">
        <v>487</v>
      </c>
      <c r="J48" s="359" t="s">
        <v>487</v>
      </c>
      <c r="K48" s="359" t="s">
        <v>487</v>
      </c>
      <c r="L48" s="359" t="s">
        <v>487</v>
      </c>
      <c r="M48" s="360" t="s">
        <v>487</v>
      </c>
    </row>
    <row r="49" spans="2:13" ht="27.75" customHeight="1" x14ac:dyDescent="0.15">
      <c r="B49" s="1181"/>
      <c r="C49" s="1182"/>
      <c r="D49" s="106"/>
      <c r="E49" s="1183" t="s">
        <v>39</v>
      </c>
      <c r="F49" s="1183"/>
      <c r="G49" s="1183"/>
      <c r="H49" s="1184"/>
      <c r="I49" s="358" t="s">
        <v>487</v>
      </c>
      <c r="J49" s="359" t="s">
        <v>487</v>
      </c>
      <c r="K49" s="359" t="s">
        <v>487</v>
      </c>
      <c r="L49" s="359" t="s">
        <v>487</v>
      </c>
      <c r="M49" s="360" t="s">
        <v>487</v>
      </c>
    </row>
    <row r="50" spans="2:13" ht="27.75" customHeight="1" x14ac:dyDescent="0.15">
      <c r="B50" s="1177" t="s">
        <v>40</v>
      </c>
      <c r="C50" s="1178"/>
      <c r="D50" s="109"/>
      <c r="E50" s="1183" t="s">
        <v>41</v>
      </c>
      <c r="F50" s="1183"/>
      <c r="G50" s="1183"/>
      <c r="H50" s="1184"/>
      <c r="I50" s="358">
        <v>1987</v>
      </c>
      <c r="J50" s="359">
        <v>1930</v>
      </c>
      <c r="K50" s="359">
        <v>2266</v>
      </c>
      <c r="L50" s="359">
        <v>2649</v>
      </c>
      <c r="M50" s="360">
        <v>2680</v>
      </c>
    </row>
    <row r="51" spans="2:13" ht="27.75" customHeight="1" x14ac:dyDescent="0.15">
      <c r="B51" s="1179"/>
      <c r="C51" s="1180"/>
      <c r="D51" s="106"/>
      <c r="E51" s="1183" t="s">
        <v>42</v>
      </c>
      <c r="F51" s="1183"/>
      <c r="G51" s="1183"/>
      <c r="H51" s="1184"/>
      <c r="I51" s="358" t="s">
        <v>487</v>
      </c>
      <c r="J51" s="359" t="s">
        <v>487</v>
      </c>
      <c r="K51" s="359" t="s">
        <v>487</v>
      </c>
      <c r="L51" s="359" t="s">
        <v>487</v>
      </c>
      <c r="M51" s="360" t="s">
        <v>487</v>
      </c>
    </row>
    <row r="52" spans="2:13" ht="27.75" customHeight="1" x14ac:dyDescent="0.15">
      <c r="B52" s="1181"/>
      <c r="C52" s="1182"/>
      <c r="D52" s="106"/>
      <c r="E52" s="1183" t="s">
        <v>43</v>
      </c>
      <c r="F52" s="1183"/>
      <c r="G52" s="1183"/>
      <c r="H52" s="1184"/>
      <c r="I52" s="358">
        <v>9630</v>
      </c>
      <c r="J52" s="359">
        <v>9910</v>
      </c>
      <c r="K52" s="359">
        <v>9880</v>
      </c>
      <c r="L52" s="359">
        <v>9535</v>
      </c>
      <c r="M52" s="360">
        <v>9655</v>
      </c>
    </row>
    <row r="53" spans="2:13" ht="27.75" customHeight="1" thickBot="1" x14ac:dyDescent="0.2">
      <c r="B53" s="1185" t="s">
        <v>19</v>
      </c>
      <c r="C53" s="1186"/>
      <c r="D53" s="110"/>
      <c r="E53" s="1187" t="s">
        <v>44</v>
      </c>
      <c r="F53" s="1187"/>
      <c r="G53" s="1187"/>
      <c r="H53" s="1188"/>
      <c r="I53" s="361">
        <v>6852</v>
      </c>
      <c r="J53" s="362">
        <v>5331</v>
      </c>
      <c r="K53" s="362">
        <v>5154</v>
      </c>
      <c r="L53" s="362">
        <v>4708</v>
      </c>
      <c r="M53" s="363">
        <v>4679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OKBPWWWbKbE1pdTGl/bj7eyu6Av2bSbtgDtTIE12Z1b8jW4hZcmBw50lyoBARfliZRJB+puPjomjLGx9DJzuoQ==" saltValue="zvEolfsTPrgyisna/5iD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04" t="s">
        <v>46</v>
      </c>
      <c r="D55" s="1204"/>
      <c r="E55" s="1205"/>
      <c r="F55" s="122">
        <v>722</v>
      </c>
      <c r="G55" s="122">
        <v>1027</v>
      </c>
      <c r="H55" s="123">
        <v>1012</v>
      </c>
    </row>
    <row r="56" spans="2:8" ht="52.5" customHeight="1" x14ac:dyDescent="0.15">
      <c r="B56" s="124"/>
      <c r="C56" s="1206" t="s">
        <v>47</v>
      </c>
      <c r="D56" s="1206"/>
      <c r="E56" s="1207"/>
      <c r="F56" s="125">
        <v>349</v>
      </c>
      <c r="G56" s="125">
        <v>349</v>
      </c>
      <c r="H56" s="126">
        <v>350</v>
      </c>
    </row>
    <row r="57" spans="2:8" ht="53.25" customHeight="1" x14ac:dyDescent="0.15">
      <c r="B57" s="124"/>
      <c r="C57" s="1208" t="s">
        <v>48</v>
      </c>
      <c r="D57" s="1208"/>
      <c r="E57" s="1209"/>
      <c r="F57" s="127">
        <v>969</v>
      </c>
      <c r="G57" s="127">
        <v>1030</v>
      </c>
      <c r="H57" s="128">
        <v>1060</v>
      </c>
    </row>
    <row r="58" spans="2:8" ht="45.75" customHeight="1" x14ac:dyDescent="0.15">
      <c r="B58" s="129"/>
      <c r="C58" s="1196" t="s">
        <v>546</v>
      </c>
      <c r="D58" s="1197"/>
      <c r="E58" s="1198"/>
      <c r="F58" s="130">
        <v>353</v>
      </c>
      <c r="G58" s="130">
        <v>353</v>
      </c>
      <c r="H58" s="131">
        <v>353</v>
      </c>
    </row>
    <row r="59" spans="2:8" ht="45.75" customHeight="1" x14ac:dyDescent="0.15">
      <c r="B59" s="129"/>
      <c r="C59" s="1196" t="s">
        <v>547</v>
      </c>
      <c r="D59" s="1197"/>
      <c r="E59" s="1198"/>
      <c r="F59" s="130">
        <v>270</v>
      </c>
      <c r="G59" s="130">
        <v>300</v>
      </c>
      <c r="H59" s="131">
        <v>300</v>
      </c>
    </row>
    <row r="60" spans="2:8" ht="45.75" customHeight="1" x14ac:dyDescent="0.15">
      <c r="B60" s="129"/>
      <c r="C60" s="1196" t="s">
        <v>548</v>
      </c>
      <c r="D60" s="1197"/>
      <c r="E60" s="1198"/>
      <c r="F60" s="130">
        <v>180</v>
      </c>
      <c r="G60" s="130">
        <v>210</v>
      </c>
      <c r="H60" s="131">
        <v>241</v>
      </c>
    </row>
    <row r="61" spans="2:8" ht="45.75" customHeight="1" x14ac:dyDescent="0.15">
      <c r="B61" s="129"/>
      <c r="C61" s="1196" t="s">
        <v>549</v>
      </c>
      <c r="D61" s="1197"/>
      <c r="E61" s="1198"/>
      <c r="F61" s="130">
        <v>158</v>
      </c>
      <c r="G61" s="130">
        <v>158</v>
      </c>
      <c r="H61" s="131">
        <v>158</v>
      </c>
    </row>
    <row r="62" spans="2:8" ht="45.75" customHeight="1" thickBot="1" x14ac:dyDescent="0.2">
      <c r="B62" s="132"/>
      <c r="C62" s="1199" t="s">
        <v>550</v>
      </c>
      <c r="D62" s="1200"/>
      <c r="E62" s="1201"/>
      <c r="F62" s="133">
        <v>5</v>
      </c>
      <c r="G62" s="133">
        <v>7</v>
      </c>
      <c r="H62" s="134">
        <v>9</v>
      </c>
    </row>
    <row r="63" spans="2:8" ht="52.5" customHeight="1" thickBot="1" x14ac:dyDescent="0.2">
      <c r="B63" s="135"/>
      <c r="C63" s="1202" t="s">
        <v>49</v>
      </c>
      <c r="D63" s="1202"/>
      <c r="E63" s="1203"/>
      <c r="F63" s="136">
        <v>2040</v>
      </c>
      <c r="G63" s="136">
        <v>2406</v>
      </c>
      <c r="H63" s="137">
        <v>2422</v>
      </c>
    </row>
    <row r="64" spans="2:8" x14ac:dyDescent="0.15"/>
  </sheetData>
  <sheetProtection algorithmName="SHA-512" hashValue="HW9X/PmNfqa7YAf21k92dPvh9pFYeH4UGzSyujdTKdTgvUIlacUmGQT0gRLwE7fEGBC7tkdrCgHHbirpL4v0dQ==" saltValue="Ua7C4slAUlE9zoQjy1tJ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66046</v>
      </c>
      <c r="E3" s="156"/>
      <c r="F3" s="157">
        <v>51264</v>
      </c>
      <c r="G3" s="158"/>
      <c r="H3" s="159"/>
    </row>
    <row r="4" spans="1:8" x14ac:dyDescent="0.15">
      <c r="A4" s="160"/>
      <c r="B4" s="161"/>
      <c r="C4" s="162"/>
      <c r="D4" s="163">
        <v>22170</v>
      </c>
      <c r="E4" s="164"/>
      <c r="F4" s="165">
        <v>26040</v>
      </c>
      <c r="G4" s="166"/>
      <c r="H4" s="167"/>
    </row>
    <row r="5" spans="1:8" x14ac:dyDescent="0.15">
      <c r="A5" s="148" t="s">
        <v>519</v>
      </c>
      <c r="B5" s="153"/>
      <c r="C5" s="154"/>
      <c r="D5" s="155">
        <v>73513</v>
      </c>
      <c r="E5" s="156"/>
      <c r="F5" s="157">
        <v>52068</v>
      </c>
      <c r="G5" s="158"/>
      <c r="H5" s="159"/>
    </row>
    <row r="6" spans="1:8" x14ac:dyDescent="0.15">
      <c r="A6" s="160"/>
      <c r="B6" s="161"/>
      <c r="C6" s="162"/>
      <c r="D6" s="163">
        <v>43130</v>
      </c>
      <c r="E6" s="164"/>
      <c r="F6" s="165">
        <v>26936</v>
      </c>
      <c r="G6" s="166"/>
      <c r="H6" s="167"/>
    </row>
    <row r="7" spans="1:8" x14ac:dyDescent="0.15">
      <c r="A7" s="148" t="s">
        <v>520</v>
      </c>
      <c r="B7" s="153"/>
      <c r="C7" s="154"/>
      <c r="D7" s="155">
        <v>59246</v>
      </c>
      <c r="E7" s="156"/>
      <c r="F7" s="157">
        <v>47161</v>
      </c>
      <c r="G7" s="158"/>
      <c r="H7" s="159"/>
    </row>
    <row r="8" spans="1:8" x14ac:dyDescent="0.15">
      <c r="A8" s="160"/>
      <c r="B8" s="161"/>
      <c r="C8" s="162"/>
      <c r="D8" s="163">
        <v>30531</v>
      </c>
      <c r="E8" s="164"/>
      <c r="F8" s="165">
        <v>24595</v>
      </c>
      <c r="G8" s="166"/>
      <c r="H8" s="167"/>
    </row>
    <row r="9" spans="1:8" x14ac:dyDescent="0.15">
      <c r="A9" s="148" t="s">
        <v>521</v>
      </c>
      <c r="B9" s="153"/>
      <c r="C9" s="154"/>
      <c r="D9" s="155">
        <v>29207</v>
      </c>
      <c r="E9" s="156"/>
      <c r="F9" s="157">
        <v>43423</v>
      </c>
      <c r="G9" s="158"/>
      <c r="H9" s="159"/>
    </row>
    <row r="10" spans="1:8" x14ac:dyDescent="0.15">
      <c r="A10" s="160"/>
      <c r="B10" s="161"/>
      <c r="C10" s="162"/>
      <c r="D10" s="163">
        <v>23774</v>
      </c>
      <c r="E10" s="164"/>
      <c r="F10" s="165">
        <v>22207</v>
      </c>
      <c r="G10" s="166"/>
      <c r="H10" s="167"/>
    </row>
    <row r="11" spans="1:8" x14ac:dyDescent="0.15">
      <c r="A11" s="148" t="s">
        <v>522</v>
      </c>
      <c r="B11" s="153"/>
      <c r="C11" s="154"/>
      <c r="D11" s="155">
        <v>44586</v>
      </c>
      <c r="E11" s="156"/>
      <c r="F11" s="157">
        <v>45265</v>
      </c>
      <c r="G11" s="158"/>
      <c r="H11" s="159"/>
    </row>
    <row r="12" spans="1:8" x14ac:dyDescent="0.15">
      <c r="A12" s="160"/>
      <c r="B12" s="161"/>
      <c r="C12" s="168"/>
      <c r="D12" s="163">
        <v>35460</v>
      </c>
      <c r="E12" s="164"/>
      <c r="F12" s="165">
        <v>22600</v>
      </c>
      <c r="G12" s="166"/>
      <c r="H12" s="167"/>
    </row>
    <row r="13" spans="1:8" x14ac:dyDescent="0.15">
      <c r="A13" s="148"/>
      <c r="B13" s="153"/>
      <c r="C13" s="169"/>
      <c r="D13" s="170">
        <v>54520</v>
      </c>
      <c r="E13" s="171"/>
      <c r="F13" s="172">
        <v>47836</v>
      </c>
      <c r="G13" s="173"/>
      <c r="H13" s="159"/>
    </row>
    <row r="14" spans="1:8" x14ac:dyDescent="0.15">
      <c r="A14" s="160"/>
      <c r="B14" s="161"/>
      <c r="C14" s="162"/>
      <c r="D14" s="163">
        <v>31013</v>
      </c>
      <c r="E14" s="164"/>
      <c r="F14" s="165">
        <v>24476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4.3499999999999996</v>
      </c>
      <c r="C19" s="174">
        <f>ROUND(VALUE(SUBSTITUTE(実質収支比率等に係る経年分析!G$48,"▲","-")),2)</f>
        <v>5.82</v>
      </c>
      <c r="D19" s="174">
        <f>ROUND(VALUE(SUBSTITUTE(実質収支比率等に係る経年分析!H$48,"▲","-")),2)</f>
        <v>9.9700000000000006</v>
      </c>
      <c r="E19" s="174">
        <f>ROUND(VALUE(SUBSTITUTE(実質収支比率等に係る経年分析!I$48,"▲","-")),2)</f>
        <v>8.8000000000000007</v>
      </c>
      <c r="F19" s="174">
        <f>ROUND(VALUE(SUBSTITUTE(実質収支比率等に係る経年分析!J$48,"▲","-")),2)</f>
        <v>7.55</v>
      </c>
    </row>
    <row r="20" spans="1:11" x14ac:dyDescent="0.15">
      <c r="A20" s="174" t="s">
        <v>53</v>
      </c>
      <c r="B20" s="174">
        <f>ROUND(VALUE(SUBSTITUTE(実質収支比率等に係る経年分析!F$47,"▲","-")),2)</f>
        <v>10.14</v>
      </c>
      <c r="C20" s="174">
        <f>ROUND(VALUE(SUBSTITUTE(実質収支比率等に係る経年分析!G$47,"▲","-")),2)</f>
        <v>8.18</v>
      </c>
      <c r="D20" s="174">
        <f>ROUND(VALUE(SUBSTITUTE(実質収支比率等に係る経年分析!H$47,"▲","-")),2)</f>
        <v>9.75</v>
      </c>
      <c r="E20" s="174">
        <f>ROUND(VALUE(SUBSTITUTE(実質収支比率等に係る経年分析!I$47,"▲","-")),2)</f>
        <v>14.37</v>
      </c>
      <c r="F20" s="174">
        <f>ROUND(VALUE(SUBSTITUTE(実質収支比率等に係る経年分析!J$47,"▲","-")),2)</f>
        <v>13.87</v>
      </c>
    </row>
    <row r="21" spans="1:11" x14ac:dyDescent="0.15">
      <c r="A21" s="174" t="s">
        <v>54</v>
      </c>
      <c r="B21" s="174">
        <f>IF(ISNUMBER(VALUE(SUBSTITUTE(実質収支比率等に係る経年分析!F$49,"▲","-"))),ROUND(VALUE(SUBSTITUTE(実質収支比率等に係る経年分析!F$49,"▲","-")),2),NA())</f>
        <v>-1.47</v>
      </c>
      <c r="C21" s="174">
        <f>IF(ISNUMBER(VALUE(SUBSTITUTE(実質収支比率等に係る経年分析!G$49,"▲","-"))),ROUND(VALUE(SUBSTITUTE(実質収支比率等に係る経年分析!G$49,"▲","-")),2),NA())</f>
        <v>0.18</v>
      </c>
      <c r="D21" s="174">
        <f>IF(ISNUMBER(VALUE(SUBSTITUTE(実質収支比率等に係る経年分析!H$49,"▲","-"))),ROUND(VALUE(SUBSTITUTE(実質収支比率等に係る経年分析!H$49,"▲","-")),2),NA())</f>
        <v>6.46</v>
      </c>
      <c r="E21" s="174">
        <f>IF(ISNUMBER(VALUE(SUBSTITUTE(実質収支比率等に係る経年分析!I$49,"▲","-"))),ROUND(VALUE(SUBSTITUTE(実質収支比率等に係る経年分析!I$49,"▲","-")),2),NA())</f>
        <v>2.74</v>
      </c>
      <c r="F21" s="174">
        <f>IF(ISNUMBER(VALUE(SUBSTITUTE(実質収支比率等に係る経年分析!J$49,"▲","-"))),ROUND(VALUE(SUBSTITUTE(実質収支比率等に係る経年分析!J$49,"▲","-")),2),NA())</f>
        <v>-1.26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0.46</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介護保険特別会計（介護サービス事業勘定）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0.19</v>
      </c>
    </row>
    <row r="32" spans="1:11" x14ac:dyDescent="0.15">
      <c r="A32" s="175" t="str">
        <f>IF(連結実質赤字比率に係る赤字・黒字の構成分析!C$38="",NA(),連結実質赤字比率に係る赤字・黒字の構成分析!C$38)</f>
        <v>介護保険特別会計（保険事業勘定）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0.99</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1.03</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3.28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2.41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2.0099999999999998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4.34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5.81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9.9600000000000009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8.7899999999999991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7.55</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15.61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14.02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12.85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13.09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12.68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819</v>
      </c>
      <c r="E42" s="176"/>
      <c r="F42" s="176"/>
      <c r="G42" s="176">
        <f>'実質公債費比率（分子）の構造'!L$52</f>
        <v>797</v>
      </c>
      <c r="H42" s="176"/>
      <c r="I42" s="176"/>
      <c r="J42" s="176">
        <f>'実質公債費比率（分子）の構造'!M$52</f>
        <v>805</v>
      </c>
      <c r="K42" s="176"/>
      <c r="L42" s="176"/>
      <c r="M42" s="176">
        <f>'実質公債費比率（分子）の構造'!N$52</f>
        <v>784</v>
      </c>
      <c r="N42" s="176"/>
      <c r="O42" s="176"/>
      <c r="P42" s="176">
        <f>'実質公債費比率（分子）の構造'!O$52</f>
        <v>759</v>
      </c>
    </row>
    <row r="43" spans="1:16" x14ac:dyDescent="0.15">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59</v>
      </c>
      <c r="C45" s="176"/>
      <c r="D45" s="176"/>
      <c r="E45" s="176">
        <f>'実質公債費比率（分子）の構造'!L$49</f>
        <v>61</v>
      </c>
      <c r="F45" s="176"/>
      <c r="G45" s="176"/>
      <c r="H45" s="176">
        <f>'実質公債費比率（分子）の構造'!M$49</f>
        <v>70</v>
      </c>
      <c r="I45" s="176"/>
      <c r="J45" s="176"/>
      <c r="K45" s="176">
        <f>'実質公債費比率（分子）の構造'!N$49</f>
        <v>95</v>
      </c>
      <c r="L45" s="176"/>
      <c r="M45" s="176"/>
      <c r="N45" s="176">
        <f>'実質公債費比率（分子）の構造'!O$49</f>
        <v>70</v>
      </c>
      <c r="O45" s="176"/>
      <c r="P45" s="176"/>
    </row>
    <row r="46" spans="1:16" x14ac:dyDescent="0.15">
      <c r="A46" s="176" t="s">
        <v>64</v>
      </c>
      <c r="B46" s="176">
        <f>'実質公債費比率（分子）の構造'!K$48</f>
        <v>257</v>
      </c>
      <c r="C46" s="176"/>
      <c r="D46" s="176"/>
      <c r="E46" s="176">
        <f>'実質公債費比率（分子）の構造'!L$48</f>
        <v>249</v>
      </c>
      <c r="F46" s="176"/>
      <c r="G46" s="176"/>
      <c r="H46" s="176">
        <f>'実質公債費比率（分子）の構造'!M$48</f>
        <v>242</v>
      </c>
      <c r="I46" s="176"/>
      <c r="J46" s="176"/>
      <c r="K46" s="176">
        <f>'実質公債費比率（分子）の構造'!N$48</f>
        <v>257</v>
      </c>
      <c r="L46" s="176"/>
      <c r="M46" s="176"/>
      <c r="N46" s="176">
        <f>'実質公債費比率（分子）の構造'!O$48</f>
        <v>254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1009</v>
      </c>
      <c r="C49" s="176"/>
      <c r="D49" s="176"/>
      <c r="E49" s="176">
        <f>'実質公債費比率（分子）の構造'!L$45</f>
        <v>1052</v>
      </c>
      <c r="F49" s="176"/>
      <c r="G49" s="176"/>
      <c r="H49" s="176">
        <f>'実質公債費比率（分子）の構造'!M$45</f>
        <v>1087</v>
      </c>
      <c r="I49" s="176"/>
      <c r="J49" s="176"/>
      <c r="K49" s="176">
        <f>'実質公債費比率（分子）の構造'!N$45</f>
        <v>1093</v>
      </c>
      <c r="L49" s="176"/>
      <c r="M49" s="176"/>
      <c r="N49" s="176">
        <f>'実質公債費比率（分子）の構造'!O$45</f>
        <v>1068</v>
      </c>
      <c r="O49" s="176"/>
      <c r="P49" s="176"/>
    </row>
    <row r="50" spans="1:16" x14ac:dyDescent="0.15">
      <c r="A50" s="176" t="s">
        <v>67</v>
      </c>
      <c r="B50" s="176" t="e">
        <f>NA()</f>
        <v>#N/A</v>
      </c>
      <c r="C50" s="176">
        <f>IF(ISNUMBER('実質公債費比率（分子）の構造'!K$53),'実質公債費比率（分子）の構造'!K$53,NA())</f>
        <v>506</v>
      </c>
      <c r="D50" s="176" t="e">
        <f>NA()</f>
        <v>#N/A</v>
      </c>
      <c r="E50" s="176" t="e">
        <f>NA()</f>
        <v>#N/A</v>
      </c>
      <c r="F50" s="176">
        <f>IF(ISNUMBER('実質公債費比率（分子）の構造'!L$53),'実質公債費比率（分子）の構造'!L$53,NA())</f>
        <v>565</v>
      </c>
      <c r="G50" s="176" t="e">
        <f>NA()</f>
        <v>#N/A</v>
      </c>
      <c r="H50" s="176" t="e">
        <f>NA()</f>
        <v>#N/A</v>
      </c>
      <c r="I50" s="176">
        <f>IF(ISNUMBER('実質公債費比率（分子）の構造'!M$53),'実質公債費比率（分子）の構造'!M$53,NA())</f>
        <v>594</v>
      </c>
      <c r="J50" s="176" t="e">
        <f>NA()</f>
        <v>#N/A</v>
      </c>
      <c r="K50" s="176" t="e">
        <f>NA()</f>
        <v>#N/A</v>
      </c>
      <c r="L50" s="176">
        <f>IF(ISNUMBER('実質公債費比率（分子）の構造'!N$53),'実質公債費比率（分子）の構造'!N$53,NA())</f>
        <v>661</v>
      </c>
      <c r="M50" s="176" t="e">
        <f>NA()</f>
        <v>#N/A</v>
      </c>
      <c r="N50" s="176" t="e">
        <f>NA()</f>
        <v>#N/A</v>
      </c>
      <c r="O50" s="176">
        <f>IF(ISNUMBER('実質公債費比率（分子）の構造'!O$53),'実質公債費比率（分子）の構造'!O$53,NA())</f>
        <v>633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9630</v>
      </c>
      <c r="E56" s="175"/>
      <c r="F56" s="175"/>
      <c r="G56" s="175">
        <f>'将来負担比率（分子）の構造'!J$52</f>
        <v>9910</v>
      </c>
      <c r="H56" s="175"/>
      <c r="I56" s="175"/>
      <c r="J56" s="175">
        <f>'将来負担比率（分子）の構造'!K$52</f>
        <v>9880</v>
      </c>
      <c r="K56" s="175"/>
      <c r="L56" s="175"/>
      <c r="M56" s="175">
        <f>'将来負担比率（分子）の構造'!L$52</f>
        <v>9535</v>
      </c>
      <c r="N56" s="175"/>
      <c r="O56" s="175"/>
      <c r="P56" s="175">
        <f>'将来負担比率（分子）の構造'!M$52</f>
        <v>9655</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1987</v>
      </c>
      <c r="E58" s="175"/>
      <c r="F58" s="175"/>
      <c r="G58" s="175">
        <f>'将来負担比率（分子）の構造'!J$50</f>
        <v>1930</v>
      </c>
      <c r="H58" s="175"/>
      <c r="I58" s="175"/>
      <c r="J58" s="175">
        <f>'将来負担比率（分子）の構造'!K$50</f>
        <v>2266</v>
      </c>
      <c r="K58" s="175"/>
      <c r="L58" s="175"/>
      <c r="M58" s="175">
        <f>'将来負担比率（分子）の構造'!L$50</f>
        <v>2649</v>
      </c>
      <c r="N58" s="175"/>
      <c r="O58" s="175"/>
      <c r="P58" s="175">
        <f>'将来負担比率（分子）の構造'!M$50</f>
        <v>2680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612</v>
      </c>
      <c r="C62" s="175"/>
      <c r="D62" s="175"/>
      <c r="E62" s="175">
        <f>'将来負担比率（分子）の構造'!J$45</f>
        <v>639</v>
      </c>
      <c r="F62" s="175"/>
      <c r="G62" s="175"/>
      <c r="H62" s="175">
        <f>'将来負担比率（分子）の構造'!K$45</f>
        <v>567</v>
      </c>
      <c r="I62" s="175"/>
      <c r="J62" s="175"/>
      <c r="K62" s="175">
        <f>'将来負担比率（分子）の構造'!L$45</f>
        <v>618</v>
      </c>
      <c r="L62" s="175"/>
      <c r="M62" s="175"/>
      <c r="N62" s="175">
        <f>'将来負担比率（分子）の構造'!M$45</f>
        <v>616</v>
      </c>
      <c r="O62" s="175"/>
      <c r="P62" s="175"/>
    </row>
    <row r="63" spans="1:16" x14ac:dyDescent="0.15">
      <c r="A63" s="175" t="s">
        <v>34</v>
      </c>
      <c r="B63" s="175">
        <f>'将来負担比率（分子）の構造'!I$44</f>
        <v>494</v>
      </c>
      <c r="C63" s="175"/>
      <c r="D63" s="175"/>
      <c r="E63" s="175">
        <f>'将来負担比率（分子）の構造'!J$44</f>
        <v>486</v>
      </c>
      <c r="F63" s="175"/>
      <c r="G63" s="175"/>
      <c r="H63" s="175">
        <f>'将来負担比率（分子）の構造'!K$44</f>
        <v>410</v>
      </c>
      <c r="I63" s="175"/>
      <c r="J63" s="175"/>
      <c r="K63" s="175">
        <f>'将来負担比率（分子）の構造'!L$44</f>
        <v>324</v>
      </c>
      <c r="L63" s="175"/>
      <c r="M63" s="175"/>
      <c r="N63" s="175">
        <f>'将来負担比率（分子）の構造'!M$44</f>
        <v>297</v>
      </c>
      <c r="O63" s="175"/>
      <c r="P63" s="175"/>
    </row>
    <row r="64" spans="1:16" x14ac:dyDescent="0.15">
      <c r="A64" s="175" t="s">
        <v>33</v>
      </c>
      <c r="B64" s="175">
        <f>'将来負担比率（分子）の構造'!I$43</f>
        <v>3931</v>
      </c>
      <c r="C64" s="175"/>
      <c r="D64" s="175"/>
      <c r="E64" s="175">
        <f>'将来負担比率（分子）の構造'!J$43</f>
        <v>3636</v>
      </c>
      <c r="F64" s="175"/>
      <c r="G64" s="175"/>
      <c r="H64" s="175">
        <f>'将来負担比率（分子）の構造'!K$43</f>
        <v>3297</v>
      </c>
      <c r="I64" s="175"/>
      <c r="J64" s="175"/>
      <c r="K64" s="175">
        <f>'将来負担比率（分子）の構造'!L$43</f>
        <v>3138</v>
      </c>
      <c r="L64" s="175"/>
      <c r="M64" s="175"/>
      <c r="N64" s="175">
        <f>'将来負担比率（分子）の構造'!M$43</f>
        <v>2963</v>
      </c>
      <c r="O64" s="175"/>
      <c r="P64" s="175"/>
    </row>
    <row r="65" spans="1:16" x14ac:dyDescent="0.15">
      <c r="A65" s="175" t="s">
        <v>32</v>
      </c>
      <c r="B65" s="175">
        <f>'将来負担比率（分子）の構造'!I$42</f>
        <v>1955</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11477</v>
      </c>
      <c r="C66" s="175"/>
      <c r="D66" s="175"/>
      <c r="E66" s="175">
        <f>'将来負担比率（分子）の構造'!J$41</f>
        <v>12410</v>
      </c>
      <c r="F66" s="175"/>
      <c r="G66" s="175"/>
      <c r="H66" s="175">
        <f>'将来負担比率（分子）の構造'!K$41</f>
        <v>13026</v>
      </c>
      <c r="I66" s="175"/>
      <c r="J66" s="175"/>
      <c r="K66" s="175">
        <f>'将来負担比率（分子）の構造'!L$41</f>
        <v>12811</v>
      </c>
      <c r="L66" s="175"/>
      <c r="M66" s="175"/>
      <c r="N66" s="175">
        <f>'将来負担比率（分子）の構造'!M$41</f>
        <v>13138</v>
      </c>
      <c r="O66" s="175"/>
      <c r="P66" s="175"/>
    </row>
    <row r="67" spans="1:16" x14ac:dyDescent="0.15">
      <c r="A67" s="175" t="s">
        <v>71</v>
      </c>
      <c r="B67" s="175" t="e">
        <f>NA()</f>
        <v>#N/A</v>
      </c>
      <c r="C67" s="175">
        <f>IF(ISNUMBER('将来負担比率（分子）の構造'!I$53), IF('将来負担比率（分子）の構造'!I$53 &lt; 0, 0, '将来負担比率（分子）の構造'!I$53), NA())</f>
        <v>6852</v>
      </c>
      <c r="D67" s="175" t="e">
        <f>NA()</f>
        <v>#N/A</v>
      </c>
      <c r="E67" s="175" t="e">
        <f>NA()</f>
        <v>#N/A</v>
      </c>
      <c r="F67" s="175">
        <f>IF(ISNUMBER('将来負担比率（分子）の構造'!J$53), IF('将来負担比率（分子）の構造'!J$53 &lt; 0, 0, '将来負担比率（分子）の構造'!J$53), NA())</f>
        <v>5331</v>
      </c>
      <c r="G67" s="175" t="e">
        <f>NA()</f>
        <v>#N/A</v>
      </c>
      <c r="H67" s="175" t="e">
        <f>NA()</f>
        <v>#N/A</v>
      </c>
      <c r="I67" s="175">
        <f>IF(ISNUMBER('将来負担比率（分子）の構造'!K$53), IF('将来負担比率（分子）の構造'!K$53 &lt; 0, 0, '将来負担比率（分子）の構造'!K$53), NA())</f>
        <v>5154</v>
      </c>
      <c r="J67" s="175" t="e">
        <f>NA()</f>
        <v>#N/A</v>
      </c>
      <c r="K67" s="175" t="e">
        <f>NA()</f>
        <v>#N/A</v>
      </c>
      <c r="L67" s="175">
        <f>IF(ISNUMBER('将来負担比率（分子）の構造'!L$53), IF('将来負担比率（分子）の構造'!L$53 &lt; 0, 0, '将来負担比率（分子）の構造'!L$53), NA())</f>
        <v>4708</v>
      </c>
      <c r="M67" s="175" t="e">
        <f>NA()</f>
        <v>#N/A</v>
      </c>
      <c r="N67" s="175" t="e">
        <f>NA()</f>
        <v>#N/A</v>
      </c>
      <c r="O67" s="175">
        <f>IF(ISNUMBER('将来負担比率（分子）の構造'!M$53), IF('将来負担比率（分子）の構造'!M$53 &lt; 0, 0, '将来負担比率（分子）の構造'!M$53), NA())</f>
        <v>4679</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722</v>
      </c>
      <c r="C72" s="179">
        <f>基金残高に係る経年分析!G55</f>
        <v>1027</v>
      </c>
      <c r="D72" s="179">
        <f>基金残高に係る経年分析!H55</f>
        <v>1012</v>
      </c>
    </row>
    <row r="73" spans="1:16" x14ac:dyDescent="0.15">
      <c r="A73" s="178" t="s">
        <v>74</v>
      </c>
      <c r="B73" s="179">
        <f>基金残高に係る経年分析!F56</f>
        <v>349</v>
      </c>
      <c r="C73" s="179">
        <f>基金残高に係る経年分析!G56</f>
        <v>349</v>
      </c>
      <c r="D73" s="179">
        <f>基金残高に係る経年分析!H56</f>
        <v>350</v>
      </c>
    </row>
    <row r="74" spans="1:16" x14ac:dyDescent="0.15">
      <c r="A74" s="178" t="s">
        <v>75</v>
      </c>
      <c r="B74" s="179">
        <f>基金残高に係る経年分析!F57</f>
        <v>969</v>
      </c>
      <c r="C74" s="179">
        <f>基金残高に係る経年分析!G57</f>
        <v>1030</v>
      </c>
      <c r="D74" s="179">
        <f>基金残高に係る経年分析!H57</f>
        <v>1060</v>
      </c>
    </row>
  </sheetData>
  <sheetProtection algorithmName="SHA-512" hashValue="n1BzT3seB0qxFg8Z6czCRQ2o1RtCjsUHkX4Go4lh9jBhGgTu1XQgJtOTxgqNulvxMuK0aDxU3iEEtXyxNVaJ/w==" saltValue="pIfk8K7wkQw6iPwte/2N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2025-03-19T01:38:44Z</cp:lastPrinted>
  <dcterms:created xsi:type="dcterms:W3CDTF">2025-02-19T04:36:05Z</dcterms:created>
  <dcterms:modified xsi:type="dcterms:W3CDTF">2025-03-19T01:44:23Z</dcterms:modified>
  <cp:category/>
</cp:coreProperties>
</file>