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0.1.5.5\●新FileSV\004.総務課\05.財政係\04.個人別\R６事務【森】\00調査・報告・その他\3.3【依頼3_14〆】令和５年度財政状況資料集の作成等について\【財政状況資料集】_383864_久万高原町_2023\"/>
    </mc:Choice>
  </mc:AlternateContent>
  <xr:revisionPtr revIDLastSave="0" documentId="13_ncr:1_{1671C8D3-749C-4AC7-80CA-AED55086D425}"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C38" i="10"/>
  <c r="BE37" i="10"/>
  <c r="C37" i="10"/>
  <c r="BE36" i="10"/>
  <c r="C36" i="10"/>
  <c r="BE35" i="10"/>
  <c r="CO34" i="10"/>
  <c r="CO35" i="10" s="1"/>
  <c r="CO36" i="10" s="1"/>
  <c r="CO37" i="10" s="1"/>
  <c r="CO38" i="10" s="1"/>
  <c r="CO39" i="10" s="1"/>
  <c r="BW34" i="10"/>
  <c r="BW35" i="10" s="1"/>
  <c r="BW36" i="10" s="1"/>
  <c r="BW37" i="10" s="1"/>
  <c r="BW38" i="10" s="1"/>
  <c r="BW39" i="10" s="1"/>
  <c r="BW40" i="10" s="1"/>
  <c r="BW41" i="10" s="1"/>
  <c r="BW42" i="10" s="1"/>
  <c r="BW43" i="10" s="1"/>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calcChain>
</file>

<file path=xl/sharedStrings.xml><?xml version="1.0" encoding="utf-8"?>
<sst xmlns="http://schemas.openxmlformats.org/spreadsheetml/2006/main" count="1155" uniqueCount="584">
  <si>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</si>
  <si>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</si>
  <si>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</si>
  <si>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</si>
  <si>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</si>
  <si>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</si>
  <si>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</si>
  <si>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</si>
  <si>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</si>
  <si>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</si>
  <si>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</si>
  <si>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</si>
  <si>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</si>
  <si>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</si>
  <si>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</si>
  <si>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</si>
  <si>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</si>
  <si>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</si>
  <si>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</si>
  <si>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</si>
  <si>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</si>
  <si>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</si>
  <si>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</si>
  <si>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</si>
  <si>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</si>
  <si>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</si>
  <si>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</si>
  <si>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</si>
  <si>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</si>
  <si>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</si>
  <si>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</si>
  <si>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</si>
  <si>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</si>
  <si>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</si>
  <si>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</si>
  <si>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</si>
  <si>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</si>
  <si>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</si>
  <si>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</si>
  <si>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</si>
  <si>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</si>
  <si>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</si>
  <si>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</si>
  <si>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</si>
  <si>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</si>
  <si>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</si>
  <si>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</si>
  <si>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</si>
  <si>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</si>
  <si>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</si>
  <si>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</si>
  <si>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</si>
  <si>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</si>
  <si>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</si>
  <si>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</si>
  <si>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</si>
  <si>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</si>
  <si>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</si>
  <si>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</si>
  <si>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</si>
  <si>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</si>
  <si>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</si>
  <si>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</si>
  <si>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</si>
  <si>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</si>
  <si>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</si>
  <si>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</si>
  <si>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</si>
  <si>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</si>
  <si>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</si>
  <si>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</si>
  <si>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</si>
  <si>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</si>
  <si>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</si>
  <si>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</si>
  <si>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</si>
  <si>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</si>
  <si>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</si>
  <si>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</si>
  <si>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</si>
  <si>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</si>
  <si>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</si>
  <si>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</si>
  <si>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</si>
  <si>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</si>
  <si>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</si>
  <si>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</si>
  <si>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</si>
  <si>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</si>
  <si>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</si>
  <si>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</si>
  <si>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</si>
  <si>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</si>
  <si>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</si>
  <si>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久万高原町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</si>
  <si>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</si>
  <si>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</si>
  <si>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</si>
  <si>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</si>
  <si>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</si>
  <si>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</si>
  <si>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</si>
  <si>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</si>
  <si>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</si>
  <si>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</si>
  <si>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</si>
  <si>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</si>
  <si>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</si>
  <si>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</si>
  <si>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</si>
  <si>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</si>
  <si>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</si>
  <si>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</si>
  <si>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</si>
  <si>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</si>
  <si>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</si>
  <si>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</si>
  <si>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</si>
  <si>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</si>
  <si>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</si>
  <si>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</si>
  <si>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</si>
  <si>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</si>
  <si>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</si>
  <si>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</si>
  <si>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</si>
  <si>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</si>
  <si>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</si>
  <si>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</si>
  <si>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</si>
  <si>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</si>
  <si>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</si>
  <si>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</si>
  <si>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</si>
  <si>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</si>
  <si>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</si>
  <si>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</si>
  <si>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</si>
  <si>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</si>
  <si>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</si>
  <si>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</si>
  <si>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</si>
  <si>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</si>
  <si>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</si>
  <si>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</si>
  <si>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</si>
  <si>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</si>
  <si>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</si>
  <si>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</si>
  <si>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</si>
  <si>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</si>
  <si>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</si>
  <si>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</si>
  <si>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</si>
  <si>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</si>
  <si>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</si>
  <si>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</si>
  <si>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</si>
  <si>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</si>
  <si>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</si>
  <si>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</si>
  <si>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</si>
  <si>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</si>
  <si>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</si>
  <si>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</si>
  <si>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</si>
  <si>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</si>
  <si>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</si>
  <si>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</si>
  <si>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</si>
  <si>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</si>
  <si>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</si>
  <si>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</si>
  <si>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</si>
  <si>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</si>
  <si>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</si>
  <si>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</si>
  <si>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</si>
  <si>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</si>
  <si>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</si>
  <si>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</si>
  <si>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</si>
  <si>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</si>
  <si>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</si>
  <si>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</si>
  <si>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</si>
  <si>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</si>
  <si>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</si>
  <si>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</si>
  <si>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</si>
  <si>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</si>
  <si>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</si>
  <si>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</si>
  <si>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</si>
  <si>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</si>
  <si>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</si>
  <si>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</si>
  <si>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</si>
  <si>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</si>
  <si>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</si>
  <si>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</si>
  <si>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</si>
  <si>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愛媛県久万高原町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</si>
  <si>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</si>
  <si>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</si>
  <si>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</si>
  <si>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</si>
  <si>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</si>
  <si>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</si>
  <si>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</si>
  <si>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</si>
  <si>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</si>
  <si>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</si>
  <si>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</si>
  <si>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</si>
  <si>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</si>
  <si>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</si>
  <si>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</si>
  <si>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</si>
  <si>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</si>
  <si>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</si>
  <si>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</si>
  <si>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</si>
  <si>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</si>
  <si>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</si>
  <si>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</si>
  <si>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</si>
  <si>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</si>
  <si>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</si>
  <si>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</si>
  <si>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</si>
  <si>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</si>
  <si>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</si>
  <si>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</si>
  <si>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</si>
  <si>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</si>
  <si>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</si>
  <si>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</si>
  <si>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</si>
  <si>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</si>
  <si>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</si>
  <si>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</si>
  <si>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</si>
  <si>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</si>
  <si>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</si>
  <si>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</si>
  <si>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</si>
  <si>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</si>
  <si>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</si>
  <si>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</si>
  <si>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</si>
  <si>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</si>
  <si>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</si>
  <si>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</si>
  <si>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</si>
  <si>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</si>
  <si>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</si>
  <si>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</si>
  <si>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</si>
  <si>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</si>
  <si>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</si>
  <si>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</si>
  <si>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</si>
  <si>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</si>
  <si>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</si>
  <si>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</si>
  <si>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</si>
  <si>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</si>
  <si>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</si>
  <si>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</si>
  <si>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</si>
  <si>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</si>
  <si>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</si>
  <si>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</si>
  <si>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</si>
  <si>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</si>
  <si>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</si>
  <si>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</si>
  <si>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</si>
  <si>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</si>
  <si>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</si>
  <si>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</si>
  <si>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</si>
  <si>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</si>
  <si>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</si>
  <si>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</si>
  <si>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</si>
  <si>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</si>
  <si>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</si>
  <si>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</si>
  <si>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</si>
  <si>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</si>
  <si>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</si>
  <si>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</si>
  <si>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</si>
  <si>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</si>
  <si>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</si>
  <si>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</si>
  <si>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</si>
  <si>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</si>
  <si>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</si>
  <si>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</si>
  <si>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</si>
  <si>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</si>
  <si>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</si>
  <si>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</si>
  <si>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</si>
  <si>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</si>
  <si>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</si>
  <si>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</si>
  <si>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</si>
  <si>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</si>
  <si>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</si>
  <si>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</si>
  <si>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</si>
  <si>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</si>
  <si>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</si>
  <si>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</si>
  <si>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</si>
  <si>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</si>
  <si>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</si>
  <si>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</si>
  <si>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</si>
  <si>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</si>
  <si>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</si>
  <si>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</si>
  <si>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</si>
  <si>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</si>
  <si>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</si>
  <si>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</si>
  <si>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</si>
  <si>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</si>
  <si>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</si>
  <si>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</si>
  <si>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</si>
  <si>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</si>
  <si>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</si>
  <si>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</si>
  <si>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</si>
  <si>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</si>
  <si>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</si>
  <si>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</si>
  <si>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</si>
  <si>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</si>
  <si>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</si>
  <si>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</si>
  <si>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</si>
  <si>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</si>
  <si>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</si>
  <si>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</si>
  <si>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</si>
  <si>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</si>
  <si>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</si>
  <si>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愛媛県久万高原町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</si>
  <si>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</si>
  <si>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</si>
  <si>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</si>
  <si>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</si>
  <si>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</si>
  <si>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</si>
  <si>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</si>
  <si>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</si>
  <si>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</si>
  <si>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</si>
  <si>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</si>
  <si>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</si>
  <si>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</si>
  <si>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</si>
  <si>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</si>
  <si>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</si>
  <si>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</si>
  <si>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</si>
  <si>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</si>
  <si>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</si>
  <si>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凶荒予備事業特別会計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</si>
  <si>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</si>
  <si>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</si>
  <si>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</si>
  <si>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</si>
  <si>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</si>
  <si>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</si>
  <si>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</si>
  <si>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</si>
  <si>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</si>
  <si>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</si>
  <si>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</si>
  <si>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</si>
  <si>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</si>
  <si>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訪問看護事業特別会計</t>
    <phoneticPr fontId="5"/>
  </si>
  <si>
    <t>国民健康保険事業特別会計</t>
    <phoneticPr fontId="5"/>
  </si>
  <si>
    <t>国民健康保険診療所事業特別会計</t>
    <phoneticPr fontId="5"/>
  </si>
  <si>
    <t>介護保険事業特別会計</t>
    <phoneticPr fontId="5"/>
  </si>
  <si>
    <t>後期高齢者医療保険事業特別会計</t>
    <phoneticPr fontId="5"/>
  </si>
  <si>
    <t>病院事業会計</t>
    <phoneticPr fontId="5"/>
  </si>
  <si>
    <t>法適用企業</t>
    <phoneticPr fontId="5"/>
  </si>
  <si>
    <t>老人保健施設事業会計</t>
    <phoneticPr fontId="5"/>
  </si>
  <si>
    <t>簡易水道事業会計</t>
    <phoneticPr fontId="5"/>
  </si>
  <si>
    <t>下水道事業会計</t>
    <phoneticPr fontId="5"/>
  </si>
  <si>
    <t>分譲宅地造成事業特別会計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</si>
  <si>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</si>
  <si>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</si>
  <si>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</si>
  <si>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</si>
  <si>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</si>
  <si>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</si>
  <si>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</si>
  <si>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</si>
  <si>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</si>
  <si>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</si>
  <si>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</si>
  <si>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</si>
  <si>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</si>
  <si>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</si>
  <si>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</si>
  <si>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</si>
  <si>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</si>
  <si>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</si>
  <si>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</si>
  <si>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</si>
  <si>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</si>
  <si>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</si>
  <si>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</si>
  <si>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</si>
  <si>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</si>
  <si>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</si>
  <si>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</si>
  <si>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</si>
  <si>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</si>
  <si>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</si>
  <si>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</si>
  <si>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</si>
  <si>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</si>
  <si>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</si>
  <si>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</si>
  <si>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</si>
  <si>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</si>
  <si>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</si>
  <si>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</si>
  <si>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</si>
  <si>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</si>
  <si>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</si>
  <si>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</si>
  <si>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</si>
  <si>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</si>
  <si>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</si>
  <si>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</si>
  <si>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</si>
  <si>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</si>
  <si>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</si>
  <si>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</si>
  <si>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</si>
  <si>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</si>
  <si>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</si>
  <si>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</si>
  <si>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</si>
  <si>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</si>
  <si>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</si>
  <si>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</si>
  <si>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</si>
  <si>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</si>
  <si>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</si>
  <si>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</si>
  <si>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</si>
  <si>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</si>
  <si>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</si>
  <si>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</si>
  <si>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</si>
  <si>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</si>
  <si>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</si>
  <si>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</si>
  <si>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</si>
  <si>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</si>
  <si>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</si>
  <si>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</si>
  <si>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</si>
  <si>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</si>
  <si>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</si>
  <si>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</si>
  <si>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</si>
  <si>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</si>
  <si>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</si>
  <si>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</si>
  <si>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</si>
  <si>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</si>
  <si>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</si>
  <si>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</si>
  <si>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</si>
  <si>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</si>
  <si>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</si>
  <si>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</si>
  <si>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</si>
  <si>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</si>
  <si>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</si>
  <si>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</si>
  <si>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</si>
  <si>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</si>
  <si>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</si>
  <si>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</si>
  <si>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</si>
  <si>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</si>
  <si>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</si>
  <si>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</si>
  <si>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</si>
  <si>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</si>
  <si>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</si>
  <si>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</si>
  <si>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</si>
  <si>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</si>
  <si>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</si>
  <si>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</si>
  <si>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</si>
  <si>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</si>
  <si>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</si>
  <si>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</si>
  <si>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</si>
  <si>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</si>
  <si>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</si>
  <si>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</si>
  <si>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</si>
  <si>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</si>
  <si>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</si>
  <si>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</si>
  <si>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</si>
  <si>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</si>
  <si>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</si>
  <si>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</si>
  <si>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</si>
  <si>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</si>
  <si>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</si>
  <si>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</si>
  <si>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</si>
  <si>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</si>
  <si>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</si>
  <si>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</si>
  <si>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</si>
  <si>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3.60</t>
  </si>
  <si>
    <t>▲ 9.25</t>
  </si>
  <si>
    <t>▲ 2.17</t>
  </si>
  <si>
    <t>▲ 14.21</t>
  </si>
  <si>
    <t>▲ 11.71</t>
  </si>
  <si>
    <t>一般会計</t>
  </si>
  <si>
    <t>病院事業会計</t>
  </si>
  <si>
    <t>老人保健施設事業会計</t>
  </si>
  <si>
    <t>介護保険事業特別会計</t>
  </si>
  <si>
    <t>簡易水道事業会計</t>
  </si>
  <si>
    <t>国民健康保険事業特別会計</t>
  </si>
  <si>
    <t>訪問看護事業特別会計</t>
  </si>
  <si>
    <t>凶荒予備事業特別会計</t>
  </si>
  <si>
    <t>その他会計（赤字）</t>
  </si>
  <si>
    <t>▲ 0.00</t>
  </si>
  <si>
    <t>その他会計（黒字）</t>
  </si>
  <si>
    <t>R01</t>
    <phoneticPr fontId="5"/>
  </si>
  <si>
    <t>R02</t>
    <phoneticPr fontId="5"/>
  </si>
  <si>
    <t>R03</t>
    <phoneticPr fontId="5"/>
  </si>
  <si>
    <t>R04</t>
    <phoneticPr fontId="5"/>
  </si>
  <si>
    <t>R05</t>
    <phoneticPr fontId="5"/>
  </si>
  <si>
    <t>-</t>
    <phoneticPr fontId="2"/>
  </si>
  <si>
    <t>松山広域福祉施設事務組合　一般会計</t>
    <rPh sb="0" eb="2">
      <t>マツヤマ</t>
    </rPh>
    <rPh sb="2" eb="4">
      <t>コウイキ</t>
    </rPh>
    <rPh sb="4" eb="8">
      <t>フクシシセツ</t>
    </rPh>
    <rPh sb="8" eb="12">
      <t>ジムクミアイ</t>
    </rPh>
    <rPh sb="13" eb="17">
      <t>イッパンカイケイ</t>
    </rPh>
    <phoneticPr fontId="10"/>
  </si>
  <si>
    <t>松山広域福祉施設事務組合　公営企業会計</t>
    <rPh sb="0" eb="12">
      <t>マツヤマコウイキフクシシセツジムクミアイ</t>
    </rPh>
    <rPh sb="13" eb="19">
      <t>コウエイキギョウカイケイ</t>
    </rPh>
    <phoneticPr fontId="10"/>
  </si>
  <si>
    <t>松山衛生事務組合</t>
    <rPh sb="0" eb="2">
      <t>マツヤマ</t>
    </rPh>
    <rPh sb="2" eb="8">
      <t>エイセイジムクミアイ</t>
    </rPh>
    <phoneticPr fontId="10"/>
  </si>
  <si>
    <t>愛媛県市町総合事務組合　退職手当事業分</t>
    <rPh sb="0" eb="11">
      <t>エヒメケンシチョウソウゴウジムクミアイ</t>
    </rPh>
    <rPh sb="12" eb="16">
      <t>タイショクテアテ</t>
    </rPh>
    <rPh sb="16" eb="18">
      <t>ジギョウ</t>
    </rPh>
    <rPh sb="18" eb="19">
      <t>ブン</t>
    </rPh>
    <phoneticPr fontId="10"/>
  </si>
  <si>
    <t>愛媛県市町総合事務組合　消防補償事業分</t>
    <rPh sb="0" eb="3">
      <t>エヒメケン</t>
    </rPh>
    <rPh sb="3" eb="7">
      <t>シマチソウゴウ</t>
    </rPh>
    <rPh sb="7" eb="11">
      <t>ジムクミアイ</t>
    </rPh>
    <rPh sb="12" eb="19">
      <t>ショウボウホショウジギョウブン</t>
    </rPh>
    <phoneticPr fontId="10"/>
  </si>
  <si>
    <t>愛媛県市町総合事務組合　交通災害事業分</t>
    <rPh sb="0" eb="3">
      <t>エヒメケン</t>
    </rPh>
    <rPh sb="3" eb="5">
      <t>シマチ</t>
    </rPh>
    <rPh sb="5" eb="11">
      <t>ソウゴウジムクミアイ</t>
    </rPh>
    <rPh sb="12" eb="16">
      <t>コウツウサイガイ</t>
    </rPh>
    <rPh sb="16" eb="19">
      <t>ジギョウブン</t>
    </rPh>
    <phoneticPr fontId="10"/>
  </si>
  <si>
    <t>愛媛県市町総合事務組合　自治会館事業分</t>
    <rPh sb="0" eb="3">
      <t>エヒメケン</t>
    </rPh>
    <rPh sb="3" eb="5">
      <t>シマチ</t>
    </rPh>
    <rPh sb="5" eb="7">
      <t>ソウゴウ</t>
    </rPh>
    <rPh sb="7" eb="11">
      <t>ジムクミアイ</t>
    </rPh>
    <rPh sb="12" eb="19">
      <t>ジチカイカンジギョウブン</t>
    </rPh>
    <phoneticPr fontId="10"/>
  </si>
  <si>
    <t>愛媛県市町総合事務組合　議員公務災害事業分</t>
    <rPh sb="0" eb="3">
      <t>エヒメケン</t>
    </rPh>
    <rPh sb="3" eb="5">
      <t>シマチ</t>
    </rPh>
    <rPh sb="5" eb="11">
      <t>ソウゴウジムクミアイ</t>
    </rPh>
    <rPh sb="12" eb="21">
      <t>ギインコウムサイガイジギョウブン</t>
    </rPh>
    <phoneticPr fontId="10"/>
  </si>
  <si>
    <t>愛媛県市町総合事務組合　共通経費分</t>
    <rPh sb="0" eb="3">
      <t>エヒメケン</t>
    </rPh>
    <rPh sb="3" eb="5">
      <t>シマチ</t>
    </rPh>
    <rPh sb="5" eb="7">
      <t>ソウゴウ</t>
    </rPh>
    <rPh sb="7" eb="11">
      <t>ジムクミアイ</t>
    </rPh>
    <rPh sb="12" eb="14">
      <t>キョウツウ</t>
    </rPh>
    <rPh sb="14" eb="17">
      <t>ケイヒブン</t>
    </rPh>
    <phoneticPr fontId="10"/>
  </si>
  <si>
    <t>愛媛地方税滞納整理機構</t>
    <rPh sb="0" eb="2">
      <t>エヒメ</t>
    </rPh>
    <rPh sb="2" eb="5">
      <t>チホウゼイ</t>
    </rPh>
    <rPh sb="5" eb="11">
      <t>タイノウセイリキコウ</t>
    </rPh>
    <phoneticPr fontId="10"/>
  </si>
  <si>
    <t>愛媛県後期高齢者医療広域連合　一般会計</t>
    <rPh sb="0" eb="3">
      <t>エヒメケン</t>
    </rPh>
    <rPh sb="3" eb="8">
      <t>コウキコウレイシャ</t>
    </rPh>
    <rPh sb="8" eb="14">
      <t>イリョウコウイキレンゴウ</t>
    </rPh>
    <rPh sb="15" eb="19">
      <t>イッパンカイケイ</t>
    </rPh>
    <phoneticPr fontId="10"/>
  </si>
  <si>
    <t>愛媛県後期高齢者医療広域連合　後期高齢者医療特別会計</t>
    <rPh sb="0" eb="3">
      <t>エヒメケン</t>
    </rPh>
    <rPh sb="3" eb="8">
      <t>コウキコウレイシャ</t>
    </rPh>
    <rPh sb="8" eb="14">
      <t>イリョウコウイキレンゴウ</t>
    </rPh>
    <rPh sb="15" eb="20">
      <t>コウキコウレイシャ</t>
    </rPh>
    <rPh sb="20" eb="22">
      <t>イリョウ</t>
    </rPh>
    <rPh sb="22" eb="26">
      <t>トクベツカイケイ</t>
    </rPh>
    <phoneticPr fontId="10"/>
  </si>
  <si>
    <t>公益社団法人久万高原農業公社</t>
    <rPh sb="0" eb="2">
      <t>コウエキ</t>
    </rPh>
    <rPh sb="2" eb="4">
      <t>シャダン</t>
    </rPh>
    <rPh sb="4" eb="6">
      <t>ホウジン</t>
    </rPh>
    <rPh sb="6" eb="10">
      <t>クマコウゲン</t>
    </rPh>
    <rPh sb="10" eb="12">
      <t>ノウギョウ</t>
    </rPh>
    <rPh sb="12" eb="14">
      <t>コウシャ</t>
    </rPh>
    <phoneticPr fontId="10"/>
  </si>
  <si>
    <t>株式会社いぶき</t>
    <rPh sb="0" eb="4">
      <t>カブシキガイシャ</t>
    </rPh>
    <phoneticPr fontId="10"/>
  </si>
  <si>
    <t>一般社団法人柳谷産業開発公社</t>
    <rPh sb="0" eb="2">
      <t>イッパン</t>
    </rPh>
    <rPh sb="2" eb="4">
      <t>シャダン</t>
    </rPh>
    <rPh sb="4" eb="6">
      <t>ホウジン</t>
    </rPh>
    <rPh sb="6" eb="8">
      <t>ヤナダニ</t>
    </rPh>
    <rPh sb="8" eb="10">
      <t>サンギョウ</t>
    </rPh>
    <rPh sb="10" eb="12">
      <t>カイハツ</t>
    </rPh>
    <rPh sb="12" eb="14">
      <t>コウシャ</t>
    </rPh>
    <phoneticPr fontId="10"/>
  </si>
  <si>
    <t>株式会社みかわ</t>
    <rPh sb="0" eb="4">
      <t>カブシキガイシャ</t>
    </rPh>
    <phoneticPr fontId="10"/>
  </si>
  <si>
    <t>株式会社さんさん久万高原</t>
    <rPh sb="0" eb="2">
      <t>カブシキ</t>
    </rPh>
    <rPh sb="2" eb="4">
      <t>カイシャ</t>
    </rPh>
    <rPh sb="8" eb="10">
      <t>クマ</t>
    </rPh>
    <rPh sb="10" eb="12">
      <t>コウゲン</t>
    </rPh>
    <phoneticPr fontId="10"/>
  </si>
  <si>
    <t>株式会社林業商社天空の森</t>
  </si>
  <si>
    <t>公共施設等総合管理基金</t>
  </si>
  <si>
    <t>農林業担い手育成確保対策事業地域振興基金</t>
  </si>
  <si>
    <t>防災減災基金</t>
  </si>
  <si>
    <t>まちづくり地域振興基金</t>
  </si>
  <si>
    <t>環境保全基金</t>
  </si>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</sst>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4509-498D-941B-52D68CE616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202382</c:v>
                </c:pt>
                <c:pt idx="1">
                  <c:v>121483</c:v>
                </c:pt>
                <c:pt idx="2">
                  <c:v>215447</c:v>
                </c:pt>
                <c:pt idx="3">
                  <c:v>125823</c:v>
                </c:pt>
                <c:pt idx="4">
                  <c:v>153496</c:v>
                </c:pt>
              </c:numCache>
            </c:numRef>
          </c:val>
          <c:smooth val="0"/>
          <c:extLst>
            <c:ext xmlns:c16="http://schemas.microsoft.com/office/drawing/2014/chart" uri="{C3380CC4-5D6E-409C-BE32-E72D297353CC}">
              <c16:uniqueId val="{00000001-4509-498D-941B-52D68CE6163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16.34</c:v>
                </c:pt>
                <c:pt idx="1">
                  <c:v>11.76</c:v>
                </c:pt>
                <c:pt idx="2">
                  <c:v>13.78</c:v>
                </c:pt>
                <c:pt idx="3">
                  <c:v>13.35</c:v>
                </c:pt>
                <c:pt idx="4">
                  <c:v>10.88</c:v>
                </c:pt>
              </c:numCache>
            </c:numRef>
          </c:val>
          <c:extLst>
            <c:ext xmlns:c16="http://schemas.microsoft.com/office/drawing/2014/chart" uri="{C3380CC4-5D6E-409C-BE32-E72D297353CC}">
              <c16:uniqueId val="{00000000-69E1-408C-A625-83B2EE54CD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63.93</c:v>
                </c:pt>
                <c:pt idx="1">
                  <c:v>64.06</c:v>
                </c:pt>
                <c:pt idx="2">
                  <c:v>62.68</c:v>
                </c:pt>
                <c:pt idx="3">
                  <c:v>58.48</c:v>
                </c:pt>
                <c:pt idx="4">
                  <c:v>55.64</c:v>
                </c:pt>
              </c:numCache>
            </c:numRef>
          </c:val>
          <c:extLst>
            <c:ext xmlns:c16="http://schemas.microsoft.com/office/drawing/2014/chart" uri="{C3380CC4-5D6E-409C-BE32-E72D297353CC}">
              <c16:uniqueId val="{00000001-69E1-408C-A625-83B2EE54CD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-3.6</c:v>
                </c:pt>
                <c:pt idx="1">
                  <c:v>-9.25</c:v>
                </c:pt>
                <c:pt idx="2">
                  <c:v>-2.17</c:v>
                </c:pt>
                <c:pt idx="3">
                  <c:v>-14.21</c:v>
                </c:pt>
                <c:pt idx="4">
                  <c:v>-11.71</c:v>
                </c:pt>
              </c:numCache>
            </c:numRef>
          </c:val>
          <c:smooth val="0"/>
          <c:extLst>
            <c:ext xmlns:c16="http://schemas.microsoft.com/office/drawing/2014/chart" uri="{C3380CC4-5D6E-409C-BE32-E72D297353CC}">
              <c16:uniqueId val="{00000002-69E1-408C-A625-83B2EE54CD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0.57999999999999996</c:v>
                </c:pt>
                <c:pt idx="2">
                  <c:v>#N/A</c:v>
                </c:pt>
                <c:pt idx="3">
                  <c:v>0.83</c:v>
                </c:pt>
                <c:pt idx="4">
                  <c:v>#N/A</c:v>
                </c:pt>
                <c:pt idx="5">
                  <c:v>1.1399999999999999</c:v>
                </c:pt>
                <c:pt idx="6">
                  <c:v>#N/A</c:v>
                </c:pt>
                <c:pt idx="7">
                  <c:v>0.64</c:v>
                </c:pt>
                <c:pt idx="8">
                  <c:v>#N/A</c:v>
                </c:pt>
                <c:pt idx="9">
                  <c:v>0.87</c:v>
                </c:pt>
              </c:numCache>
            </c:numRef>
          </c:val>
          <c:extLst>
            <c:ext xmlns:c16="http://schemas.microsoft.com/office/drawing/2014/chart" uri="{C3380CC4-5D6E-409C-BE32-E72D297353CC}">
              <c16:uniqueId val="{00000000-11FF-47A7-BAA2-D198C27D6C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c:ext xmlns:c16="http://schemas.microsoft.com/office/drawing/2014/chart" uri="{C3380CC4-5D6E-409C-BE32-E72D297353CC}">
              <c16:uniqueId val="{00000001-11FF-47A7-BAA2-D198C27D6C30}"/>
            </c:ext>
          </c:extLst>
        </c:ser>
        <c:ser>
          <c:idx val="2"/>
          <c:order val="2"/>
          <c:tx>
            <c:strRef>
              <c:f>データシート!$A$29</c:f>
              <c:strCache>
                <c:ptCount val="1"/>
                <c:pt idx="0">
                  <c:v>凶荒予備事業特別会計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0.19</c:v>
                </c:pt>
                <c:pt idx="2">
                  <c:v>#N/A</c:v>
                </c:pt>
                <c:pt idx="3">
                  <c:v>0.11</c:v>
                </c:pt>
                <c:pt idx="4">
                  <c:v>#N/A</c:v>
                </c:pt>
                <c:pt idx="5">
                  <c:v>0.06</c:v>
                </c:pt>
                <c:pt idx="6">
                  <c:v>#N/A</c:v>
                </c:pt>
                <c:pt idx="7">
                  <c:v>0.5</c:v>
                </c:pt>
                <c:pt idx="8">
                  <c:v>#N/A</c:v>
                </c:pt>
                <c:pt idx="9">
                  <c:v>0.72</c:v>
                </c:pt>
              </c:numCache>
            </c:numRef>
          </c:val>
          <c:extLst>
            <c:ext xmlns:c16="http://schemas.microsoft.com/office/drawing/2014/chart" uri="{C3380CC4-5D6E-409C-BE32-E72D297353CC}">
              <c16:uniqueId val="{00000002-11FF-47A7-BAA2-D198C27D6C30}"/>
            </c:ext>
          </c:extLst>
        </c:ser>
        <c:ser>
          <c:idx val="3"/>
          <c:order val="3"/>
          <c:tx>
            <c:strRef>
              <c:f>データシート!$A$30</c:f>
              <c:strCache>
                <c:ptCount val="1"/>
                <c:pt idx="0">
                  <c:v>訪問看護事業特別会計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0.27</c:v>
                </c:pt>
                <c:pt idx="2">
                  <c:v>#N/A</c:v>
                </c:pt>
                <c:pt idx="3">
                  <c:v>0.6</c:v>
                </c:pt>
                <c:pt idx="4">
                  <c:v>#N/A</c:v>
                </c:pt>
                <c:pt idx="5">
                  <c:v>0.82</c:v>
                </c:pt>
                <c:pt idx="6">
                  <c:v>#N/A</c:v>
                </c:pt>
                <c:pt idx="7">
                  <c:v>0.77</c:v>
                </c:pt>
                <c:pt idx="8">
                  <c:v>#N/A</c:v>
                </c:pt>
                <c:pt idx="9">
                  <c:v>0.72</c:v>
                </c:pt>
              </c:numCache>
            </c:numRef>
          </c:val>
          <c:extLst>
            <c:ext xmlns:c16="http://schemas.microsoft.com/office/drawing/2014/chart" uri="{C3380CC4-5D6E-409C-BE32-E72D297353CC}">
              <c16:uniqueId val="{00000003-11FF-47A7-BAA2-D198C27D6C30}"/>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1.45</c:v>
                </c:pt>
                <c:pt idx="2">
                  <c:v>#N/A</c:v>
                </c:pt>
                <c:pt idx="3">
                  <c:v>0.97</c:v>
                </c:pt>
                <c:pt idx="4">
                  <c:v>#N/A</c:v>
                </c:pt>
                <c:pt idx="5">
                  <c:v>0.75</c:v>
                </c:pt>
                <c:pt idx="6">
                  <c:v>#N/A</c:v>
                </c:pt>
                <c:pt idx="7">
                  <c:v>0.82</c:v>
                </c:pt>
                <c:pt idx="8">
                  <c:v>#N/A</c:v>
                </c:pt>
                <c:pt idx="9">
                  <c:v>0.82</c:v>
                </c:pt>
              </c:numCache>
            </c:numRef>
          </c:val>
          <c:extLst>
            <c:ext xmlns:c16="http://schemas.microsoft.com/office/drawing/2014/chart" uri="{C3380CC4-5D6E-409C-BE32-E72D297353CC}">
              <c16:uniqueId val="{00000004-11FF-47A7-BAA2-D198C27D6C30}"/>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1.39</c:v>
                </c:pt>
                <c:pt idx="2">
                  <c:v>#N/A</c:v>
                </c:pt>
                <c:pt idx="3">
                  <c:v>1.87</c:v>
                </c:pt>
                <c:pt idx="4">
                  <c:v>#N/A</c:v>
                </c:pt>
                <c:pt idx="5">
                  <c:v>1.65</c:v>
                </c:pt>
                <c:pt idx="6">
                  <c:v>#N/A</c:v>
                </c:pt>
                <c:pt idx="7">
                  <c:v>2.71</c:v>
                </c:pt>
                <c:pt idx="8">
                  <c:v>#N/A</c:v>
                </c:pt>
                <c:pt idx="9">
                  <c:v>2</c:v>
                </c:pt>
              </c:numCache>
            </c:numRef>
          </c:val>
          <c:extLst>
            <c:ext xmlns:c16="http://schemas.microsoft.com/office/drawing/2014/chart" uri="{C3380CC4-5D6E-409C-BE32-E72D297353CC}">
              <c16:uniqueId val="{00000005-11FF-47A7-BAA2-D198C27D6C3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0.06</c:v>
                </c:pt>
                <c:pt idx="2">
                  <c:v>#N/A</c:v>
                </c:pt>
                <c:pt idx="3">
                  <c:v>0.42</c:v>
                </c:pt>
                <c:pt idx="4">
                  <c:v>#N/A</c:v>
                </c:pt>
                <c:pt idx="5">
                  <c:v>1.85</c:v>
                </c:pt>
                <c:pt idx="6">
                  <c:v>#N/A</c:v>
                </c:pt>
                <c:pt idx="7">
                  <c:v>2.27</c:v>
                </c:pt>
                <c:pt idx="8">
                  <c:v>#N/A</c:v>
                </c:pt>
                <c:pt idx="9">
                  <c:v>2.13</c:v>
                </c:pt>
              </c:numCache>
            </c:numRef>
          </c:val>
          <c:extLst>
            <c:ext xmlns:c16="http://schemas.microsoft.com/office/drawing/2014/chart" uri="{C3380CC4-5D6E-409C-BE32-E72D297353CC}">
              <c16:uniqueId val="{00000006-11FF-47A7-BAA2-D198C27D6C30}"/>
            </c:ext>
          </c:extLst>
        </c:ser>
        <c:ser>
          <c:idx val="7"/>
          <c:order val="7"/>
          <c:tx>
            <c:strRef>
              <c:f>データシート!$A$34</c:f>
              <c:strCache>
                <c:ptCount val="1"/>
                <c:pt idx="0">
                  <c:v>老人保健施設事業会計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5.44</c:v>
                </c:pt>
                <c:pt idx="2">
                  <c:v>#N/A</c:v>
                </c:pt>
                <c:pt idx="3">
                  <c:v>5.22</c:v>
                </c:pt>
                <c:pt idx="4">
                  <c:v>#N/A</c:v>
                </c:pt>
                <c:pt idx="5">
                  <c:v>5.12</c:v>
                </c:pt>
                <c:pt idx="6">
                  <c:v>#N/A</c:v>
                </c:pt>
                <c:pt idx="7">
                  <c:v>5.16</c:v>
                </c:pt>
                <c:pt idx="8">
                  <c:v>#N/A</c:v>
                </c:pt>
                <c:pt idx="9">
                  <c:v>4.8099999999999996</c:v>
                </c:pt>
              </c:numCache>
            </c:numRef>
          </c:val>
          <c:extLst>
            <c:ext xmlns:c16="http://schemas.microsoft.com/office/drawing/2014/chart" uri="{C3380CC4-5D6E-409C-BE32-E72D297353CC}">
              <c16:uniqueId val="{00000007-11FF-47A7-BAA2-D198C27D6C30}"/>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11.49</c:v>
                </c:pt>
                <c:pt idx="2">
                  <c:v>#N/A</c:v>
                </c:pt>
                <c:pt idx="3">
                  <c:v>11.37</c:v>
                </c:pt>
                <c:pt idx="4">
                  <c:v>#N/A</c:v>
                </c:pt>
                <c:pt idx="5">
                  <c:v>10.37</c:v>
                </c:pt>
                <c:pt idx="6">
                  <c:v>#N/A</c:v>
                </c:pt>
                <c:pt idx="7">
                  <c:v>11.07</c:v>
                </c:pt>
                <c:pt idx="8">
                  <c:v>#N/A</c:v>
                </c:pt>
                <c:pt idx="9">
                  <c:v>9.3800000000000008</c:v>
                </c:pt>
              </c:numCache>
            </c:numRef>
          </c:val>
          <c:extLst>
            <c:ext xmlns:c16="http://schemas.microsoft.com/office/drawing/2014/chart" uri="{C3380CC4-5D6E-409C-BE32-E72D297353CC}">
              <c16:uniqueId val="{00000008-11FF-47A7-BAA2-D198C27D6C3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16.14</c:v>
                </c:pt>
                <c:pt idx="2">
                  <c:v>#N/A</c:v>
                </c:pt>
                <c:pt idx="3">
                  <c:v>11.64</c:v>
                </c:pt>
                <c:pt idx="4">
                  <c:v>#N/A</c:v>
                </c:pt>
                <c:pt idx="5">
                  <c:v>13.71</c:v>
                </c:pt>
                <c:pt idx="6">
                  <c:v>#N/A</c:v>
                </c:pt>
                <c:pt idx="7">
                  <c:v>12.84</c:v>
                </c:pt>
                <c:pt idx="8">
                  <c:v>#N/A</c:v>
                </c:pt>
                <c:pt idx="9">
                  <c:v>10.15</c:v>
                </c:pt>
              </c:numCache>
            </c:numRef>
          </c:val>
          <c:extLst>
            <c:ext xmlns:c16="http://schemas.microsoft.com/office/drawing/2014/chart" uri="{C3380CC4-5D6E-409C-BE32-E72D297353CC}">
              <c16:uniqueId val="{00000009-11FF-47A7-BAA2-D198C27D6C3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1012</c:v>
                </c:pt>
                <c:pt idx="5">
                  <c:v>958</c:v>
                </c:pt>
                <c:pt idx="8">
                  <c:v>923</c:v>
                </c:pt>
                <c:pt idx="11">
                  <c:v>904</c:v>
                </c:pt>
                <c:pt idx="14">
                  <c:v>907</c:v>
                </c:pt>
              </c:numCache>
            </c:numRef>
          </c:val>
          <c:extLst>
            <c:ext xmlns:c16="http://schemas.microsoft.com/office/drawing/2014/chart" uri="{C3380CC4-5D6E-409C-BE32-E72D297353CC}">
              <c16:uniqueId val="{00000000-56C9-4688-8FAD-A1D206091D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C9-4688-8FAD-A1D206091D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16</c:v>
                </c:pt>
                <c:pt idx="3">
                  <c:v>15</c:v>
                </c:pt>
                <c:pt idx="6">
                  <c:v>15</c:v>
                </c:pt>
                <c:pt idx="9">
                  <c:v>15</c:v>
                </c:pt>
                <c:pt idx="12">
                  <c:v>15</c:v>
                </c:pt>
              </c:numCache>
            </c:numRef>
          </c:val>
          <c:extLst>
            <c:ext xmlns:c16="http://schemas.microsoft.com/office/drawing/2014/chart" uri="{C3380CC4-5D6E-409C-BE32-E72D297353CC}">
              <c16:uniqueId val="{00000002-56C9-4688-8FAD-A1D206091D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7</c:v>
                </c:pt>
                <c:pt idx="12">
                  <c:v>9</c:v>
                </c:pt>
              </c:numCache>
            </c:numRef>
          </c:val>
          <c:extLst>
            <c:ext xmlns:c16="http://schemas.microsoft.com/office/drawing/2014/chart" uri="{C3380CC4-5D6E-409C-BE32-E72D297353CC}">
              <c16:uniqueId val="{00000003-56C9-4688-8FAD-A1D206091D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605</c:v>
                </c:pt>
                <c:pt idx="3">
                  <c:v>622</c:v>
                </c:pt>
                <c:pt idx="6">
                  <c:v>589</c:v>
                </c:pt>
                <c:pt idx="9">
                  <c:v>572</c:v>
                </c:pt>
                <c:pt idx="12">
                  <c:v>552</c:v>
                </c:pt>
              </c:numCache>
            </c:numRef>
          </c:val>
          <c:extLst>
            <c:ext xmlns:c16="http://schemas.microsoft.com/office/drawing/2014/chart" uri="{C3380CC4-5D6E-409C-BE32-E72D297353CC}">
              <c16:uniqueId val="{00000004-56C9-4688-8FAD-A1D206091D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C9-4688-8FAD-A1D206091D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C9-4688-8FAD-A1D206091D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896</c:v>
                </c:pt>
                <c:pt idx="3">
                  <c:v>817</c:v>
                </c:pt>
                <c:pt idx="6">
                  <c:v>827</c:v>
                </c:pt>
                <c:pt idx="9">
                  <c:v>825</c:v>
                </c:pt>
                <c:pt idx="12">
                  <c:v>867</c:v>
                </c:pt>
              </c:numCache>
            </c:numRef>
          </c:val>
          <c:extLst>
            <c:ext xmlns:c16="http://schemas.microsoft.com/office/drawing/2014/chart" uri="{C3380CC4-5D6E-409C-BE32-E72D297353CC}">
              <c16:uniqueId val="{00000007-56C9-4688-8FAD-A1D206091D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505</c:v>
                </c:pt>
                <c:pt idx="2">
                  <c:v>#N/A</c:v>
                </c:pt>
                <c:pt idx="3">
                  <c:v>#N/A</c:v>
                </c:pt>
                <c:pt idx="4">
                  <c:v>496</c:v>
                </c:pt>
                <c:pt idx="5">
                  <c:v>#N/A</c:v>
                </c:pt>
                <c:pt idx="6">
                  <c:v>#N/A</c:v>
                </c:pt>
                <c:pt idx="7">
                  <c:v>508</c:v>
                </c:pt>
                <c:pt idx="8">
                  <c:v>#N/A</c:v>
                </c:pt>
                <c:pt idx="9">
                  <c:v>#N/A</c:v>
                </c:pt>
                <c:pt idx="10">
                  <c:v>515</c:v>
                </c:pt>
                <c:pt idx="11">
                  <c:v>#N/A</c:v>
                </c:pt>
                <c:pt idx="12">
                  <c:v>#N/A</c:v>
                </c:pt>
                <c:pt idx="13">
                  <c:v>536</c:v>
                </c:pt>
                <c:pt idx="14">
                  <c:v>#N/A</c:v>
                </c:pt>
              </c:numCache>
            </c:numRef>
          </c:val>
          <c:smooth val="0"/>
          <c:extLst>
            <c:ext xmlns:c16="http://schemas.microsoft.com/office/drawing/2014/chart" uri="{C3380CC4-5D6E-409C-BE32-E72D297353CC}">
              <c16:uniqueId val="{00000008-56C9-4688-8FAD-A1D206091D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8983</c:v>
                </c:pt>
                <c:pt idx="5">
                  <c:v>9277</c:v>
                </c:pt>
                <c:pt idx="8">
                  <c:v>9201</c:v>
                </c:pt>
                <c:pt idx="11">
                  <c:v>8787</c:v>
                </c:pt>
                <c:pt idx="14">
                  <c:v>8455</c:v>
                </c:pt>
              </c:numCache>
            </c:numRef>
          </c:val>
          <c:extLst>
            <c:ext xmlns:c16="http://schemas.microsoft.com/office/drawing/2014/chart" uri="{C3380CC4-5D6E-409C-BE32-E72D297353CC}">
              <c16:uniqueId val="{00000000-5EFC-4FC0-96F6-500DA22D4C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80</c:v>
                </c:pt>
                <c:pt idx="5">
                  <c:v>62</c:v>
                </c:pt>
                <c:pt idx="8">
                  <c:v>38</c:v>
                </c:pt>
                <c:pt idx="11">
                  <c:v>63</c:v>
                </c:pt>
                <c:pt idx="14">
                  <c:v>72</c:v>
                </c:pt>
              </c:numCache>
            </c:numRef>
          </c:val>
          <c:extLst>
            <c:ext xmlns:c16="http://schemas.microsoft.com/office/drawing/2014/chart" uri="{C3380CC4-5D6E-409C-BE32-E72D297353CC}">
              <c16:uniqueId val="{00000001-5EFC-4FC0-96F6-500DA22D4C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6167</c:v>
                </c:pt>
                <c:pt idx="5">
                  <c:v>6147</c:v>
                </c:pt>
                <c:pt idx="8">
                  <c:v>6070</c:v>
                </c:pt>
                <c:pt idx="11">
                  <c:v>5623</c:v>
                </c:pt>
                <c:pt idx="14">
                  <c:v>5313</c:v>
                </c:pt>
              </c:numCache>
            </c:numRef>
          </c:val>
          <c:extLst>
            <c:ext xmlns:c16="http://schemas.microsoft.com/office/drawing/2014/chart" uri="{C3380CC4-5D6E-409C-BE32-E72D297353CC}">
              <c16:uniqueId val="{00000002-5EFC-4FC0-96F6-500DA22D4C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FC-4FC0-96F6-500DA22D4C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FC-4FC0-96F6-500DA22D4C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FC-4FC0-96F6-500DA22D4C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1191</c:v>
                </c:pt>
                <c:pt idx="3">
                  <c:v>1164</c:v>
                </c:pt>
                <c:pt idx="6">
                  <c:v>1143</c:v>
                </c:pt>
                <c:pt idx="9">
                  <c:v>1128</c:v>
                </c:pt>
                <c:pt idx="12">
                  <c:v>1127</c:v>
                </c:pt>
              </c:numCache>
            </c:numRef>
          </c:val>
          <c:extLst>
            <c:ext xmlns:c16="http://schemas.microsoft.com/office/drawing/2014/chart" uri="{C3380CC4-5D6E-409C-BE32-E72D297353CC}">
              <c16:uniqueId val="{00000006-5EFC-4FC0-96F6-500DA22D4C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90</c:v>
                </c:pt>
                <c:pt idx="12">
                  <c:v>81</c:v>
                </c:pt>
              </c:numCache>
            </c:numRef>
          </c:val>
          <c:extLst>
            <c:ext xmlns:c16="http://schemas.microsoft.com/office/drawing/2014/chart" uri="{C3380CC4-5D6E-409C-BE32-E72D297353CC}">
              <c16:uniqueId val="{00000007-5EFC-4FC0-96F6-500DA22D4C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4509</c:v>
                </c:pt>
                <c:pt idx="3">
                  <c:v>4072</c:v>
                </c:pt>
                <c:pt idx="6">
                  <c:v>3541</c:v>
                </c:pt>
                <c:pt idx="9">
                  <c:v>3069</c:v>
                </c:pt>
                <c:pt idx="12">
                  <c:v>2927</c:v>
                </c:pt>
              </c:numCache>
            </c:numRef>
          </c:val>
          <c:extLst>
            <c:ext xmlns:c16="http://schemas.microsoft.com/office/drawing/2014/chart" uri="{C3380CC4-5D6E-409C-BE32-E72D297353CC}">
              <c16:uniqueId val="{00000008-5EFC-4FC0-96F6-500DA22D4C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77</c:v>
                </c:pt>
                <c:pt idx="3">
                  <c:v>59</c:v>
                </c:pt>
                <c:pt idx="6">
                  <c:v>44</c:v>
                </c:pt>
                <c:pt idx="9">
                  <c:v>30</c:v>
                </c:pt>
                <c:pt idx="12">
                  <c:v>15</c:v>
                </c:pt>
              </c:numCache>
            </c:numRef>
          </c:val>
          <c:extLst>
            <c:ext xmlns:c16="http://schemas.microsoft.com/office/drawing/2014/chart" uri="{C3380CC4-5D6E-409C-BE32-E72D297353CC}">
              <c16:uniqueId val="{00000009-5EFC-4FC0-96F6-500DA22D4C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8742</c:v>
                </c:pt>
                <c:pt idx="3">
                  <c:v>8841</c:v>
                </c:pt>
                <c:pt idx="6">
                  <c:v>9425</c:v>
                </c:pt>
                <c:pt idx="9">
                  <c:v>9330</c:v>
                </c:pt>
                <c:pt idx="12">
                  <c:v>9149</c:v>
                </c:pt>
              </c:numCache>
            </c:numRef>
          </c:val>
          <c:extLst>
            <c:ext xmlns:c16="http://schemas.microsoft.com/office/drawing/2014/chart" uri="{C3380CC4-5D6E-409C-BE32-E72D297353CC}">
              <c16:uniqueId val="{0000000A-5EFC-4FC0-96F6-500DA22D4C4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EFC-4FC0-96F6-500DA22D4C4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3761</c:v>
                </c:pt>
                <c:pt idx="1">
                  <c:v>3404</c:v>
                </c:pt>
                <c:pt idx="2">
                  <c:v>3258</c:v>
                </c:pt>
              </c:numCache>
            </c:numRef>
          </c:val>
          <c:extLst>
            <c:ext xmlns:c16="http://schemas.microsoft.com/office/drawing/2014/chart" uri="{C3380CC4-5D6E-409C-BE32-E72D297353CC}">
              <c16:uniqueId val="{00000000-9AD8-43EE-8559-993E4B3E90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249</c:v>
                </c:pt>
                <c:pt idx="1">
                  <c:v>249</c:v>
                </c:pt>
                <c:pt idx="2">
                  <c:v>274</c:v>
                </c:pt>
              </c:numCache>
            </c:numRef>
          </c:val>
          <c:extLst>
            <c:ext xmlns:c16="http://schemas.microsoft.com/office/drawing/2014/chart" uri="{C3380CC4-5D6E-409C-BE32-E72D297353CC}">
              <c16:uniqueId val="{00000001-9AD8-43EE-8559-993E4B3E90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1878</c:v>
                </c:pt>
                <c:pt idx="1">
                  <c:v>1755</c:v>
                </c:pt>
                <c:pt idx="2">
                  <c:v>1576</c:v>
                </c:pt>
              </c:numCache>
            </c:numRef>
          </c:val>
          <c:extLst>
            <c:ext xmlns:c16="http://schemas.microsoft.com/office/drawing/2014/chart" uri="{C3380CC4-5D6E-409C-BE32-E72D297353CC}">
              <c16:uniqueId val="{00000002-9AD8-43EE-8559-993E4B3E907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7,145
7,120
583.69
10,801,682
9,826,417
637,256
5,855,844
9,148,873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050" baseline="0">
              <a:solidFill>
                <a:schemeClr val="dk1"/>
              </a:solidFill>
              <a:effectLst/>
              <a:latin typeface="+mn-lt"/>
              <a:ea typeface="+mn-ea"/>
              <a:cs typeface="+mn-cs"/>
            </a:rPr>
            <a:t>人口減少や</a:t>
          </a:r>
          <a:r>
            <a:rPr kumimoji="1" lang="en-US" altLang="ja-JP" sz="1050" baseline="0">
              <a:solidFill>
                <a:schemeClr val="dk1"/>
              </a:solidFill>
              <a:effectLst/>
              <a:latin typeface="+mn-lt"/>
              <a:ea typeface="+mn-ea"/>
              <a:cs typeface="+mn-cs"/>
            </a:rPr>
            <a:t>50</a:t>
          </a:r>
          <a:r>
            <a:rPr kumimoji="1" lang="ja-JP" altLang="ja-JP" sz="1050" baseline="0">
              <a:solidFill>
                <a:schemeClr val="dk1"/>
              </a:solidFill>
              <a:effectLst/>
              <a:latin typeface="+mn-lt"/>
              <a:ea typeface="+mn-ea"/>
              <a:cs typeface="+mn-cs"/>
            </a:rPr>
            <a:t>％を超える高齢化率に加え、基幹産業である農林業の低迷が依然として続き、財政基盤も弱く全国市町村平均や類似団体を大きく下回っている。これまで、歳出面では職階の短縮や一般職</a:t>
          </a:r>
          <a:r>
            <a:rPr kumimoji="1" lang="en-US" altLang="ja-JP" sz="1050" baseline="0">
              <a:solidFill>
                <a:schemeClr val="dk1"/>
              </a:solidFill>
              <a:effectLst/>
              <a:latin typeface="+mn-lt"/>
              <a:ea typeface="+mn-ea"/>
              <a:cs typeface="+mn-cs"/>
            </a:rPr>
            <a:t>5</a:t>
          </a:r>
          <a:r>
            <a:rPr kumimoji="1" lang="ja-JP" altLang="ja-JP" sz="1050" baseline="0">
              <a:solidFill>
                <a:schemeClr val="dk1"/>
              </a:solidFill>
              <a:effectLst/>
              <a:latin typeface="+mn-lt"/>
              <a:ea typeface="+mn-ea"/>
              <a:cs typeface="+mn-cs"/>
            </a:rPr>
            <a:t>％給与カット、特別職の一部報酬減等による人件費削減、歳入面では分担金・負担金の見直しや税・使用料の収納率の向上に取り組んできたが、今後においても財政規模に応じた職員数の適正化や農林業の基盤整備による生産量の拡大に努め、「いつまでも住み続けたい、住んでみたいまちづくり」を展開しつつ、行財政改革に取り組み健全化を図る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148872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162278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43</xdr:row>
      <xdr:rowOff>162278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textlink="">
      <xdr:nvSpPr>
        <xdr:cNvPr id="87" name="楕円 86">
          <a:extLst>
            <a:ext uri="{FF2B5EF4-FFF2-40B4-BE49-F238E27FC236}">
              <a16:creationId xmlns:a16="http://schemas.microsoft.com/office/drawing/2014/main" id="{00000000-0008-0000-0300-000057000000}"/>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textlink="">
      <xdr:nvSpPr>
        <xdr:cNvPr id="89" name="楕円 88">
          <a:extLst>
            <a:ext uri="{FF2B5EF4-FFF2-40B4-BE49-F238E27FC236}">
              <a16:creationId xmlns:a16="http://schemas.microsoft.com/office/drawing/2014/main" id="{00000000-0008-0000-0300-000059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textlink="">
      <xdr:nvSpPr>
        <xdr:cNvPr id="91" name="楕円 90">
          <a:extLst>
            <a:ext uri="{FF2B5EF4-FFF2-40B4-BE49-F238E27FC236}">
              <a16:creationId xmlns:a16="http://schemas.microsoft.com/office/drawing/2014/main" id="{00000000-0008-0000-0300-00005B000000}"/>
            </a:ext>
          </a:extLst>
        </xdr:cNvPr>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textlink="">
      <xdr:nvSpPr>
        <xdr:cNvPr id="93" name="楕円 92">
          <a:extLst>
            <a:ext uri="{FF2B5EF4-FFF2-40B4-BE49-F238E27FC236}">
              <a16:creationId xmlns:a16="http://schemas.microsoft.com/office/drawing/2014/main" id="{00000000-0008-0000-0300-00005D000000}"/>
            </a:ext>
          </a:extLst>
        </xdr:cNvPr>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textlink="">
      <xdr:nvSpPr>
        <xdr:cNvPr id="95" name="楕円 94">
          <a:extLst>
            <a:ext uri="{FF2B5EF4-FFF2-40B4-BE49-F238E27FC236}">
              <a16:creationId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年度は前年度から</a:t>
          </a:r>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ポイント上昇し、</a:t>
          </a:r>
          <a:r>
            <a:rPr kumimoji="1" lang="en-US" altLang="ja-JP" sz="1000">
              <a:solidFill>
                <a:schemeClr val="dk1"/>
              </a:solidFill>
              <a:effectLst/>
              <a:latin typeface="+mn-lt"/>
              <a:ea typeface="+mn-ea"/>
              <a:cs typeface="+mn-cs"/>
            </a:rPr>
            <a:t>87.8</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増加要因としては、臨時財政対策債が前年度より</a:t>
          </a:r>
          <a:r>
            <a:rPr kumimoji="1" lang="en-US" altLang="ja-JP" sz="1000">
              <a:solidFill>
                <a:schemeClr val="dk1"/>
              </a:solidFill>
              <a:effectLst/>
              <a:latin typeface="+mn-lt"/>
              <a:ea typeface="+mn-ea"/>
              <a:cs typeface="+mn-cs"/>
            </a:rPr>
            <a:t>26,200</a:t>
          </a:r>
          <a:r>
            <a:rPr kumimoji="1" lang="ja-JP" altLang="ja-JP" sz="1000">
              <a:solidFill>
                <a:schemeClr val="dk1"/>
              </a:solidFill>
              <a:effectLst/>
              <a:latin typeface="+mn-lt"/>
              <a:ea typeface="+mn-ea"/>
              <a:cs typeface="+mn-cs"/>
            </a:rPr>
            <a:t>千円減となったこと</a:t>
          </a:r>
          <a:r>
            <a:rPr kumimoji="1" lang="ja-JP" altLang="en-US" sz="1000">
              <a:solidFill>
                <a:schemeClr val="dk1"/>
              </a:solidFill>
              <a:effectLst/>
              <a:latin typeface="+mn-lt"/>
              <a:ea typeface="+mn-ea"/>
              <a:cs typeface="+mn-cs"/>
            </a:rPr>
            <a:t>やコロナ収束に伴う旅費等の増加により物件費が</a:t>
          </a:r>
          <a:r>
            <a:rPr kumimoji="1" lang="en-US" altLang="ja-JP" sz="1000">
              <a:solidFill>
                <a:schemeClr val="dk1"/>
              </a:solidFill>
              <a:effectLst/>
              <a:latin typeface="+mn-lt"/>
              <a:ea typeface="+mn-ea"/>
              <a:cs typeface="+mn-cs"/>
            </a:rPr>
            <a:t>34,415</a:t>
          </a:r>
          <a:r>
            <a:rPr kumimoji="1" lang="ja-JP" altLang="en-US" sz="1000">
              <a:solidFill>
                <a:schemeClr val="dk1"/>
              </a:solidFill>
              <a:effectLst/>
              <a:latin typeface="+mn-lt"/>
              <a:ea typeface="+mn-ea"/>
              <a:cs typeface="+mn-cs"/>
            </a:rPr>
            <a:t>千円増加したことなどが挙げられる。</a:t>
          </a:r>
          <a:r>
            <a:rPr kumimoji="1" lang="ja-JP" altLang="ja-JP" sz="1000">
              <a:solidFill>
                <a:schemeClr val="dk1"/>
              </a:solidFill>
              <a:effectLst/>
              <a:latin typeface="+mn-lt"/>
              <a:ea typeface="+mn-ea"/>
              <a:cs typeface="+mn-cs"/>
            </a:rPr>
            <a:t>物件費や扶助費、補助費等については、少子高齢化の進行を踏まえ、今後必要となるコストは当面の間一定の規模を維持し続けるものと予想される。また、施設の老朽化が深刻であり、維持補修費のコスト増加は避けられないものと思われるが、公用施設等総合管理計画に基づき施設の適正化を図り、コストを圧縮していく必要がある。</a:t>
          </a:r>
          <a:endParaRPr lang="ja-JP" altLang="ja-JP" sz="1100">
            <a:effectLst/>
          </a:endParaRPr>
        </a:p>
      </xdr:txBody>
    </xdr:sp>
    <xdr:clientData/>
  </xdr:twoCellAnchor>
  <xdr:oneCellAnchor>
    <xdr:from>
      <xdr:col>3</xdr:col>
      <xdr:colOff>95250</xdr:colOff>
      <xdr:row>54</xdr:row>
      <xdr:rowOff>139700</xdr:rowOff>
    </xdr:from>
    <xdr:ext cx="298543" cy="225703"/>
    <xdr:sp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51562</xdr:rowOff>
    </xdr:from>
    <xdr:to>
      <xdr:col>23</xdr:col>
      <xdr:colOff>133350</xdr:colOff>
      <xdr:row>63</xdr:row>
      <xdr:rowOff>128778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5291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5842</xdr:rowOff>
    </xdr:from>
    <xdr:to>
      <xdr:col>19</xdr:col>
      <xdr:colOff>133350</xdr:colOff>
      <xdr:row>63</xdr:row>
      <xdr:rowOff>51562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63574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5842</xdr:rowOff>
    </xdr:from>
    <xdr:to>
      <xdr:col>15</xdr:col>
      <xdr:colOff>82550</xdr:colOff>
      <xdr:row>63</xdr:row>
      <xdr:rowOff>61214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635742"/>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61214</xdr:rowOff>
    </xdr:from>
    <xdr:to>
      <xdr:col>11</xdr:col>
      <xdr:colOff>31750</xdr:colOff>
      <xdr:row>64</xdr:row>
      <xdr:rowOff>762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6256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textlink="">
      <xdr:nvSpPr>
        <xdr:cNvPr id="148" name="楕円 147">
          <a:extLst>
            <a:ext uri="{FF2B5EF4-FFF2-40B4-BE49-F238E27FC236}">
              <a16:creationId xmlns:a16="http://schemas.microsoft.com/office/drawing/2014/main" id="{00000000-0008-0000-0300-000094000000}"/>
            </a:ext>
          </a:extLst>
        </xdr:cNvPr>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50055</xdr:rowOff>
    </xdr:from>
    <xdr:ext cx="762000" cy="259045"/>
    <xdr:sp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762</xdr:rowOff>
    </xdr:from>
    <xdr:to>
      <xdr:col>19</xdr:col>
      <xdr:colOff>184150</xdr:colOff>
      <xdr:row>63</xdr:row>
      <xdr:rowOff>102362</xdr:rowOff>
    </xdr:to>
    <xdr:sp textlink="">
      <xdr:nvSpPr>
        <xdr:cNvPr id="150" name="楕円 149">
          <a:extLst>
            <a:ext uri="{FF2B5EF4-FFF2-40B4-BE49-F238E27FC236}">
              <a16:creationId xmlns:a16="http://schemas.microsoft.com/office/drawing/2014/main" id="{00000000-0008-0000-0300-000096000000}"/>
            </a:ext>
          </a:extLst>
        </xdr:cNvPr>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112539</xdr:rowOff>
    </xdr:from>
    <xdr:ext cx="736600" cy="259045"/>
    <xdr:sp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126492</xdr:rowOff>
    </xdr:from>
    <xdr:to>
      <xdr:col>15</xdr:col>
      <xdr:colOff>133350</xdr:colOff>
      <xdr:row>62</xdr:row>
      <xdr:rowOff>56642</xdr:rowOff>
    </xdr:to>
    <xdr:sp textlink="">
      <xdr:nvSpPr>
        <xdr:cNvPr id="152" name="楕円 151">
          <a:extLst>
            <a:ext uri="{FF2B5EF4-FFF2-40B4-BE49-F238E27FC236}">
              <a16:creationId xmlns:a16="http://schemas.microsoft.com/office/drawing/2014/main" id="{00000000-0008-0000-0300-000098000000}"/>
            </a:ext>
          </a:extLst>
        </xdr:cNvPr>
        <xdr:cNvSpPr/>
      </xdr:nvSpPr>
      <xdr:spPr>
        <a:xfrm>
          <a:off x="3175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66819</xdr:rowOff>
    </xdr:from>
    <xdr:ext cx="762000" cy="259045"/>
    <xdr:sp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10414</xdr:rowOff>
    </xdr:from>
    <xdr:to>
      <xdr:col>11</xdr:col>
      <xdr:colOff>82550</xdr:colOff>
      <xdr:row>63</xdr:row>
      <xdr:rowOff>112014</xdr:rowOff>
    </xdr:to>
    <xdr:sp textlink="">
      <xdr:nvSpPr>
        <xdr:cNvPr id="154" name="楕円 153">
          <a:extLst>
            <a:ext uri="{FF2B5EF4-FFF2-40B4-BE49-F238E27FC236}">
              <a16:creationId xmlns:a16="http://schemas.microsoft.com/office/drawing/2014/main" id="{00000000-0008-0000-0300-00009A000000}"/>
            </a:ext>
          </a:extLst>
        </xdr:cNvPr>
        <xdr:cNvSpPr/>
      </xdr:nvSpPr>
      <xdr:spPr>
        <a:xfrm>
          <a:off x="2286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122191</xdr:rowOff>
    </xdr:from>
    <xdr:ext cx="762000" cy="259045"/>
    <xdr:sp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121412</xdr:rowOff>
    </xdr:from>
    <xdr:to>
      <xdr:col>7</xdr:col>
      <xdr:colOff>31750</xdr:colOff>
      <xdr:row>64</xdr:row>
      <xdr:rowOff>51562</xdr:rowOff>
    </xdr:to>
    <xdr:sp textlink="">
      <xdr:nvSpPr>
        <xdr:cNvPr id="156" name="楕円 155">
          <a:extLst>
            <a:ext uri="{FF2B5EF4-FFF2-40B4-BE49-F238E27FC236}">
              <a16:creationId xmlns:a16="http://schemas.microsoft.com/office/drawing/2014/main" id="{00000000-0008-0000-0300-00009C000000}"/>
            </a:ext>
          </a:extLst>
        </xdr:cNvPr>
        <xdr:cNvSpPr/>
      </xdr:nvSpPr>
      <xdr:spPr>
        <a:xfrm>
          <a:off x="1397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36339</xdr:rowOff>
    </xdr:from>
    <xdr:ext cx="762000" cy="259045"/>
    <xdr:sp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[485,928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人件費、物件費とも前年度より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決算額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全国平均や県平均と比較しても</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倍以上の</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となっている。また、昨年度に引き続き、類似団体の中でも高い水準に位置している。</a:t>
          </a:r>
          <a:endParaRPr lang="ja-JP" altLang="ja-JP" sz="1400">
            <a:effectLst/>
          </a:endParaRPr>
        </a:p>
        <a:p>
          <a:r>
            <a:rPr kumimoji="1" lang="ja-JP" altLang="ja-JP" sz="1100">
              <a:solidFill>
                <a:schemeClr val="dk1"/>
              </a:solidFill>
              <a:effectLst/>
              <a:latin typeface="+mn-lt"/>
              <a:ea typeface="+mn-ea"/>
              <a:cs typeface="+mn-cs"/>
            </a:rPr>
            <a:t>　主な</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要因として、人件費において</a:t>
          </a:r>
          <a:r>
            <a:rPr kumimoji="1" lang="ja-JP" altLang="en-US" sz="1100">
              <a:solidFill>
                <a:schemeClr val="dk1"/>
              </a:solidFill>
              <a:effectLst/>
              <a:latin typeface="+mn-lt"/>
              <a:ea typeface="+mn-ea"/>
              <a:cs typeface="+mn-cs"/>
            </a:rPr>
            <a:t>は地域おこし協力隊の減</a:t>
          </a:r>
          <a:r>
            <a:rPr kumimoji="1" lang="ja-JP" altLang="ja-JP" sz="1100">
              <a:solidFill>
                <a:schemeClr val="dk1"/>
              </a:solidFill>
              <a:effectLst/>
              <a:latin typeface="+mn-lt"/>
              <a:ea typeface="+mn-ea"/>
              <a:cs typeface="+mn-cs"/>
            </a:rPr>
            <a:t>が、物件費においては</a:t>
          </a:r>
          <a:r>
            <a:rPr kumimoji="1" lang="ja-JP" altLang="en-US" sz="1100">
              <a:solidFill>
                <a:schemeClr val="dk1"/>
              </a:solidFill>
              <a:effectLst/>
              <a:latin typeface="+mn-lt"/>
              <a:ea typeface="+mn-ea"/>
              <a:cs typeface="+mn-cs"/>
            </a:rPr>
            <a:t>昨年度異例な大雪により発生していた除雪作業委託料の減など</a:t>
          </a:r>
          <a:r>
            <a:rPr kumimoji="1" lang="ja-JP" altLang="ja-JP" sz="1100">
              <a:solidFill>
                <a:schemeClr val="dk1"/>
              </a:solidFill>
              <a:effectLst/>
              <a:latin typeface="+mn-lt"/>
              <a:ea typeface="+mn-ea"/>
              <a:cs typeface="+mn-cs"/>
            </a:rPr>
            <a:t>が挙げられる。</a:t>
          </a:r>
          <a:endParaRPr lang="ja-JP" altLang="ja-JP" sz="1400">
            <a:effectLst/>
          </a:endParaRPr>
        </a:p>
      </xdr:txBody>
    </xdr:sp>
    <xdr:clientData/>
  </xdr:twoCellAnchor>
  <xdr:oneCellAnchor>
    <xdr:from>
      <xdr:col>3</xdr:col>
      <xdr:colOff>95250</xdr:colOff>
      <xdr:row>77</xdr:row>
      <xdr:rowOff>6350</xdr:rowOff>
    </xdr:from>
    <xdr:ext cx="349839" cy="225703"/>
    <xdr:sp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155598</xdr:rowOff>
    </xdr:from>
    <xdr:to>
      <xdr:col>23</xdr:col>
      <xdr:colOff>133350</xdr:colOff>
      <xdr:row>86</xdr:row>
      <xdr:rowOff>44174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728848"/>
          <a:ext cx="838200" cy="6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42403</xdr:rowOff>
    </xdr:from>
    <xdr:ext cx="762000" cy="259045"/>
    <xdr:sp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1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24507</xdr:rowOff>
    </xdr:from>
    <xdr:to>
      <xdr:col>19</xdr:col>
      <xdr:colOff>133350</xdr:colOff>
      <xdr:row>86</xdr:row>
      <xdr:rowOff>44174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597757"/>
          <a:ext cx="889000" cy="19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96717</xdr:rowOff>
    </xdr:from>
    <xdr:ext cx="736600" cy="259045"/>
    <xdr:sp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67252</xdr:rowOff>
    </xdr:from>
    <xdr:to>
      <xdr:col>15</xdr:col>
      <xdr:colOff>82550</xdr:colOff>
      <xdr:row>85</xdr:row>
      <xdr:rowOff>24507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469052"/>
          <a:ext cx="889000" cy="1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58872</xdr:rowOff>
    </xdr:from>
    <xdr:ext cx="762000" cy="259045"/>
    <xdr:sp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4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154822</xdr:rowOff>
    </xdr:from>
    <xdr:to>
      <xdr:col>11</xdr:col>
      <xdr:colOff>31750</xdr:colOff>
      <xdr:row>84</xdr:row>
      <xdr:rowOff>67252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85172"/>
          <a:ext cx="889000" cy="8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163588</xdr:rowOff>
    </xdr:from>
    <xdr:ext cx="762000" cy="259045"/>
    <xdr:sp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7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76427</xdr:rowOff>
    </xdr:from>
    <xdr:ext cx="762000" cy="259045"/>
    <xdr:sp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104798</xdr:rowOff>
    </xdr:from>
    <xdr:to>
      <xdr:col>23</xdr:col>
      <xdr:colOff>184150</xdr:colOff>
      <xdr:row>86</xdr:row>
      <xdr:rowOff>34948</xdr:rowOff>
    </xdr:to>
    <xdr:sp textlink="">
      <xdr:nvSpPr>
        <xdr:cNvPr id="213" name="楕円 212">
          <a:extLst>
            <a:ext uri="{FF2B5EF4-FFF2-40B4-BE49-F238E27FC236}">
              <a16:creationId xmlns:a16="http://schemas.microsoft.com/office/drawing/2014/main" id="{00000000-0008-0000-0300-0000D5000000}"/>
            </a:ext>
          </a:extLst>
        </xdr:cNvPr>
        <xdr:cNvSpPr/>
      </xdr:nvSpPr>
      <xdr:spPr>
        <a:xfrm>
          <a:off x="4902200" y="1467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76875</xdr:rowOff>
    </xdr:from>
    <xdr:ext cx="762000" cy="259045"/>
    <xdr:sp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65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164824</xdr:rowOff>
    </xdr:from>
    <xdr:to>
      <xdr:col>19</xdr:col>
      <xdr:colOff>184150</xdr:colOff>
      <xdr:row>86</xdr:row>
      <xdr:rowOff>94974</xdr:rowOff>
    </xdr:to>
    <xdr:sp textlink="">
      <xdr:nvSpPr>
        <xdr:cNvPr id="215" name="楕円 214">
          <a:extLst>
            <a:ext uri="{FF2B5EF4-FFF2-40B4-BE49-F238E27FC236}">
              <a16:creationId xmlns:a16="http://schemas.microsoft.com/office/drawing/2014/main" id="{00000000-0008-0000-0300-0000D7000000}"/>
            </a:ext>
          </a:extLst>
        </xdr:cNvPr>
        <xdr:cNvSpPr/>
      </xdr:nvSpPr>
      <xdr:spPr>
        <a:xfrm>
          <a:off x="4064000" y="147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79751</xdr:rowOff>
    </xdr:from>
    <xdr:ext cx="736600" cy="259045"/>
    <xdr:sp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824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145157</xdr:rowOff>
    </xdr:from>
    <xdr:to>
      <xdr:col>15</xdr:col>
      <xdr:colOff>133350</xdr:colOff>
      <xdr:row>85</xdr:row>
      <xdr:rowOff>75307</xdr:rowOff>
    </xdr:to>
    <xdr:sp textlink="">
      <xdr:nvSpPr>
        <xdr:cNvPr id="217" name="楕円 216">
          <a:extLst>
            <a:ext uri="{FF2B5EF4-FFF2-40B4-BE49-F238E27FC236}">
              <a16:creationId xmlns:a16="http://schemas.microsoft.com/office/drawing/2014/main" id="{00000000-0008-0000-0300-0000D9000000}"/>
            </a:ext>
          </a:extLst>
        </xdr:cNvPr>
        <xdr:cNvSpPr/>
      </xdr:nvSpPr>
      <xdr:spPr>
        <a:xfrm>
          <a:off x="3175000" y="1454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60084</xdr:rowOff>
    </xdr:from>
    <xdr:ext cx="762000" cy="259045"/>
    <xdr:sp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63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16452</xdr:rowOff>
    </xdr:from>
    <xdr:to>
      <xdr:col>11</xdr:col>
      <xdr:colOff>82550</xdr:colOff>
      <xdr:row>84</xdr:row>
      <xdr:rowOff>118052</xdr:rowOff>
    </xdr:to>
    <xdr:sp textlink="">
      <xdr:nvSpPr>
        <xdr:cNvPr id="219" name="楕円 218">
          <a:extLst>
            <a:ext uri="{FF2B5EF4-FFF2-40B4-BE49-F238E27FC236}">
              <a16:creationId xmlns:a16="http://schemas.microsoft.com/office/drawing/2014/main" id="{00000000-0008-0000-0300-0000DB000000}"/>
            </a:ext>
          </a:extLst>
        </xdr:cNvPr>
        <xdr:cNvSpPr/>
      </xdr:nvSpPr>
      <xdr:spPr>
        <a:xfrm>
          <a:off x="2286000" y="1441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102829</xdr:rowOff>
    </xdr:from>
    <xdr:ext cx="762000" cy="259045"/>
    <xdr:sp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50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104022</xdr:rowOff>
    </xdr:from>
    <xdr:to>
      <xdr:col>7</xdr:col>
      <xdr:colOff>31750</xdr:colOff>
      <xdr:row>84</xdr:row>
      <xdr:rowOff>34172</xdr:rowOff>
    </xdr:to>
    <xdr:sp textlink="">
      <xdr:nvSpPr>
        <xdr:cNvPr id="221" name="楕円 220">
          <a:extLst>
            <a:ext uri="{FF2B5EF4-FFF2-40B4-BE49-F238E27FC236}">
              <a16:creationId xmlns:a16="http://schemas.microsoft.com/office/drawing/2014/main" id="{00000000-0008-0000-0300-0000DD000000}"/>
            </a:ext>
          </a:extLst>
        </xdr:cNvPr>
        <xdr:cNvSpPr/>
      </xdr:nvSpPr>
      <xdr:spPr>
        <a:xfrm>
          <a:off x="1397000" y="143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18949</xdr:rowOff>
    </xdr:from>
    <xdr:ext cx="762000" cy="259045"/>
    <xdr:sp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2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年度より国の給与水準引き下げにより高水準となっていたが、国給与制限解除以降は低水準となった。前年度から数値は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微増したものの、引き続き類似団体平均値より低い値となっている。</a:t>
          </a:r>
          <a:endParaRPr lang="ja-JP" altLang="ja-JP" sz="1400">
            <a:effectLst/>
          </a:endParaRPr>
        </a:p>
        <a:p>
          <a:r>
            <a:rPr kumimoji="1" lang="ja-JP" altLang="ja-JP" sz="1100">
              <a:solidFill>
                <a:schemeClr val="dk1"/>
              </a:solidFill>
              <a:effectLst/>
              <a:latin typeface="+mn-lt"/>
              <a:ea typeface="+mn-ea"/>
              <a:cs typeface="+mn-cs"/>
            </a:rPr>
            <a:t>　今後も人事評価制度の運用により給与水準の適正化に努める。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141111</xdr:rowOff>
    </xdr:from>
    <xdr:to>
      <xdr:col>81</xdr:col>
      <xdr:colOff>44450</xdr:colOff>
      <xdr:row>81</xdr:row>
      <xdr:rowOff>167922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0285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70855</xdr:rowOff>
    </xdr:from>
    <xdr:ext cx="762000" cy="259045"/>
    <xdr:sp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100895</xdr:rowOff>
    </xdr:from>
    <xdr:to>
      <xdr:col>77</xdr:col>
      <xdr:colOff>44450</xdr:colOff>
      <xdr:row>81</xdr:row>
      <xdr:rowOff>141111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39883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47272</xdr:rowOff>
    </xdr:from>
    <xdr:to>
      <xdr:col>72</xdr:col>
      <xdr:colOff>203200</xdr:colOff>
      <xdr:row>81</xdr:row>
      <xdr:rowOff>100895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39347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47272</xdr:rowOff>
    </xdr:from>
    <xdr:to>
      <xdr:col>68</xdr:col>
      <xdr:colOff>152400</xdr:colOff>
      <xdr:row>81</xdr:row>
      <xdr:rowOff>127705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39347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117122</xdr:rowOff>
    </xdr:from>
    <xdr:to>
      <xdr:col>81</xdr:col>
      <xdr:colOff>95250</xdr:colOff>
      <xdr:row>82</xdr:row>
      <xdr:rowOff>47272</xdr:rowOff>
    </xdr:to>
    <xdr:sp textlink="">
      <xdr:nvSpPr>
        <xdr:cNvPr id="275" name="楕円 274">
          <a:extLst>
            <a:ext uri="{FF2B5EF4-FFF2-40B4-BE49-F238E27FC236}">
              <a16:creationId xmlns:a16="http://schemas.microsoft.com/office/drawing/2014/main" id="{00000000-0008-0000-0300-000013010000}"/>
            </a:ext>
          </a:extLst>
        </xdr:cNvPr>
        <xdr:cNvSpPr/>
      </xdr:nvSpPr>
      <xdr:spPr>
        <a:xfrm>
          <a:off x="169672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133649</xdr:rowOff>
    </xdr:from>
    <xdr:ext cx="762000" cy="259045"/>
    <xdr:sp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84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90311</xdr:rowOff>
    </xdr:from>
    <xdr:to>
      <xdr:col>77</xdr:col>
      <xdr:colOff>95250</xdr:colOff>
      <xdr:row>82</xdr:row>
      <xdr:rowOff>20461</xdr:rowOff>
    </xdr:to>
    <xdr:sp textlink="">
      <xdr:nvSpPr>
        <xdr:cNvPr id="277" name="楕円 276">
          <a:extLst>
            <a:ext uri="{FF2B5EF4-FFF2-40B4-BE49-F238E27FC236}">
              <a16:creationId xmlns:a16="http://schemas.microsoft.com/office/drawing/2014/main" id="{00000000-0008-0000-0300-000015010000}"/>
            </a:ext>
          </a:extLst>
        </xdr:cNvPr>
        <xdr:cNvSpPr/>
      </xdr:nvSpPr>
      <xdr:spPr>
        <a:xfrm>
          <a:off x="16129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30638</xdr:rowOff>
    </xdr:from>
    <xdr:ext cx="736600" cy="259045"/>
    <xdr:sp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74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50095</xdr:rowOff>
    </xdr:from>
    <xdr:to>
      <xdr:col>73</xdr:col>
      <xdr:colOff>44450</xdr:colOff>
      <xdr:row>81</xdr:row>
      <xdr:rowOff>151695</xdr:rowOff>
    </xdr:to>
    <xdr:sp textlink="">
      <xdr:nvSpPr>
        <xdr:cNvPr id="279" name="楕円 278">
          <a:extLst>
            <a:ext uri="{FF2B5EF4-FFF2-40B4-BE49-F238E27FC236}">
              <a16:creationId xmlns:a16="http://schemas.microsoft.com/office/drawing/2014/main" id="{00000000-0008-0000-0300-000017010000}"/>
            </a:ext>
          </a:extLst>
        </xdr:cNvPr>
        <xdr:cNvSpPr/>
      </xdr:nvSpPr>
      <xdr:spPr>
        <a:xfrm>
          <a:off x="152400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161872</xdr:rowOff>
    </xdr:from>
    <xdr:ext cx="762000" cy="259045"/>
    <xdr:sp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70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167922</xdr:rowOff>
    </xdr:from>
    <xdr:to>
      <xdr:col>68</xdr:col>
      <xdr:colOff>203200</xdr:colOff>
      <xdr:row>81</xdr:row>
      <xdr:rowOff>98072</xdr:rowOff>
    </xdr:to>
    <xdr:sp textlink="">
      <xdr:nvSpPr>
        <xdr:cNvPr id="281" name="楕円 280">
          <a:extLst>
            <a:ext uri="{FF2B5EF4-FFF2-40B4-BE49-F238E27FC236}">
              <a16:creationId xmlns:a16="http://schemas.microsoft.com/office/drawing/2014/main" id="{00000000-0008-0000-0300-000019010000}"/>
            </a:ext>
          </a:extLst>
        </xdr:cNvPr>
        <xdr:cNvSpPr/>
      </xdr:nvSpPr>
      <xdr:spPr>
        <a:xfrm>
          <a:off x="143510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108249</xdr:rowOff>
    </xdr:from>
    <xdr:ext cx="762000" cy="259045"/>
    <xdr:sp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65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76905</xdr:rowOff>
    </xdr:from>
    <xdr:to>
      <xdr:col>64</xdr:col>
      <xdr:colOff>152400</xdr:colOff>
      <xdr:row>82</xdr:row>
      <xdr:rowOff>7055</xdr:rowOff>
    </xdr:to>
    <xdr:sp textlink="">
      <xdr:nvSpPr>
        <xdr:cNvPr id="283" name="楕円 282">
          <a:extLst>
            <a:ext uri="{FF2B5EF4-FFF2-40B4-BE49-F238E27FC236}">
              <a16:creationId xmlns:a16="http://schemas.microsoft.com/office/drawing/2014/main" id="{00000000-0008-0000-0300-00001B010000}"/>
            </a:ext>
          </a:extLst>
        </xdr:cNvPr>
        <xdr:cNvSpPr/>
      </xdr:nvSpPr>
      <xdr:spPr>
        <a:xfrm>
          <a:off x="13462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17232</xdr:rowOff>
    </xdr:from>
    <xdr:ext cx="762000" cy="259045"/>
    <xdr:sp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月に町村合併、翌</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月の一部事務組合解散による職員受入があったことから、職員数については相当数の増となり、一般行政職員の採用凍結の実施、定年退職等による減少を重ねてきたが、依然として全国平均・県平均との比較では突出して職員が多く、人口</a:t>
          </a:r>
          <a:r>
            <a:rPr kumimoji="1" lang="en-US" altLang="ja-JP" sz="1000">
              <a:solidFill>
                <a:schemeClr val="dk1"/>
              </a:solidFill>
              <a:effectLst/>
              <a:latin typeface="+mn-lt"/>
              <a:ea typeface="+mn-ea"/>
              <a:cs typeface="+mn-cs"/>
            </a:rPr>
            <a:t>1,000</a:t>
          </a:r>
          <a:r>
            <a:rPr kumimoji="1" lang="ja-JP" altLang="ja-JP" sz="1000">
              <a:solidFill>
                <a:schemeClr val="dk1"/>
              </a:solidFill>
              <a:effectLst/>
              <a:latin typeface="+mn-lt"/>
              <a:ea typeface="+mn-ea"/>
              <a:cs typeface="+mn-cs"/>
            </a:rPr>
            <a:t>人当たり職員数は類似団体の中でも高い数値であり、令和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年度は</a:t>
          </a:r>
          <a:r>
            <a:rPr kumimoji="1" lang="en-US" altLang="ja-JP" sz="1000">
              <a:solidFill>
                <a:schemeClr val="dk1"/>
              </a:solidFill>
              <a:effectLst/>
              <a:latin typeface="+mn-lt"/>
              <a:ea typeface="+mn-ea"/>
              <a:cs typeface="+mn-cs"/>
            </a:rPr>
            <a:t>32.05</a:t>
          </a:r>
          <a:r>
            <a:rPr kumimoji="1" lang="ja-JP" altLang="ja-JP" sz="1000">
              <a:solidFill>
                <a:schemeClr val="dk1"/>
              </a:solidFill>
              <a:effectLst/>
              <a:latin typeface="+mn-lt"/>
              <a:ea typeface="+mn-ea"/>
              <a:cs typeface="+mn-cs"/>
            </a:rPr>
            <a:t>人となっている。</a:t>
          </a:r>
          <a:endParaRPr lang="ja-JP" altLang="ja-JP" sz="1100">
            <a:effectLst/>
          </a:endParaRPr>
        </a:p>
        <a:p>
          <a:r>
            <a:rPr kumimoji="1" lang="ja-JP" altLang="ja-JP" sz="1000">
              <a:solidFill>
                <a:schemeClr val="dk1"/>
              </a:solidFill>
              <a:effectLst/>
              <a:latin typeface="+mn-lt"/>
              <a:ea typeface="+mn-ea"/>
              <a:cs typeface="+mn-cs"/>
            </a:rPr>
            <a:t>　県内最大面積の本町では、集落点在による行政効率が悪く、行政サービスの低下を招かないためにも多くの職員数が必要であるが、経常的固定経費の維持が財政硬直化の最大要因となることから事業規模に応じた定員適正化を今後においても進める必要がある。</a:t>
          </a:r>
          <a:endParaRPr lang="ja-JP" altLang="ja-JP" sz="1100">
            <a:effectLst/>
          </a:endParaRPr>
        </a:p>
      </xdr:txBody>
    </xdr:sp>
    <xdr:clientData/>
  </xdr:twoCellAnchor>
  <xdr:oneCellAnchor>
    <xdr:from>
      <xdr:col>61</xdr:col>
      <xdr:colOff>6350</xdr:colOff>
      <xdr:row>54</xdr:row>
      <xdr:rowOff>139700</xdr:rowOff>
    </xdr:from>
    <xdr:ext cx="349839" cy="225703"/>
    <xdr:sp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131064</xdr:rowOff>
    </xdr:from>
    <xdr:to>
      <xdr:col>81</xdr:col>
      <xdr:colOff>44450</xdr:colOff>
      <xdr:row>64</xdr:row>
      <xdr:rowOff>162433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1103864"/>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91026</xdr:rowOff>
    </xdr:from>
    <xdr:ext cx="762000" cy="259045"/>
    <xdr:sp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206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53848</xdr:rowOff>
    </xdr:from>
    <xdr:to>
      <xdr:col>77</xdr:col>
      <xdr:colOff>44450</xdr:colOff>
      <xdr:row>64</xdr:row>
      <xdr:rowOff>131064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10266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163593</xdr:rowOff>
    </xdr:from>
    <xdr:ext cx="736600" cy="259045"/>
    <xdr:sp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4140</xdr:rowOff>
    </xdr:from>
    <xdr:to>
      <xdr:col>72</xdr:col>
      <xdr:colOff>203200</xdr:colOff>
      <xdr:row>64</xdr:row>
      <xdr:rowOff>53848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976940"/>
          <a:ext cx="889000" cy="4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153458</xdr:rowOff>
    </xdr:from>
    <xdr:ext cx="762000" cy="259045"/>
    <xdr:sp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0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4140</xdr:rowOff>
    </xdr:from>
    <xdr:to>
      <xdr:col>68</xdr:col>
      <xdr:colOff>152400</xdr:colOff>
      <xdr:row>64</xdr:row>
      <xdr:rowOff>25857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97694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119194</xdr:rowOff>
    </xdr:from>
    <xdr:ext cx="762000" cy="259045"/>
    <xdr:sp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0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138498</xdr:rowOff>
    </xdr:from>
    <xdr:ext cx="762000" cy="259045"/>
    <xdr:sp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08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111633</xdr:rowOff>
    </xdr:from>
    <xdr:to>
      <xdr:col>81</xdr:col>
      <xdr:colOff>95250</xdr:colOff>
      <xdr:row>65</xdr:row>
      <xdr:rowOff>41783</xdr:rowOff>
    </xdr:to>
    <xdr:sp textlink="">
      <xdr:nvSpPr>
        <xdr:cNvPr id="336" name="楕円 335">
          <a:extLst>
            <a:ext uri="{FF2B5EF4-FFF2-40B4-BE49-F238E27FC236}">
              <a16:creationId xmlns:a16="http://schemas.microsoft.com/office/drawing/2014/main" id="{00000000-0008-0000-0300-000050010000}"/>
            </a:ext>
          </a:extLst>
        </xdr:cNvPr>
        <xdr:cNvSpPr/>
      </xdr:nvSpPr>
      <xdr:spPr>
        <a:xfrm>
          <a:off x="16967200" y="110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7510</xdr:rowOff>
    </xdr:from>
    <xdr:ext cx="762000" cy="259045"/>
    <xdr:sp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980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80264</xdr:rowOff>
    </xdr:from>
    <xdr:to>
      <xdr:col>77</xdr:col>
      <xdr:colOff>95250</xdr:colOff>
      <xdr:row>65</xdr:row>
      <xdr:rowOff>10414</xdr:rowOff>
    </xdr:to>
    <xdr:sp textlink="">
      <xdr:nvSpPr>
        <xdr:cNvPr id="338" name="楕円 337">
          <a:extLst>
            <a:ext uri="{FF2B5EF4-FFF2-40B4-BE49-F238E27FC236}">
              <a16:creationId xmlns:a16="http://schemas.microsoft.com/office/drawing/2014/main" id="{00000000-0008-0000-0300-000052010000}"/>
            </a:ext>
          </a:extLst>
        </xdr:cNvPr>
        <xdr:cNvSpPr/>
      </xdr:nvSpPr>
      <xdr:spPr>
        <a:xfrm>
          <a:off x="16129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166641</xdr:rowOff>
    </xdr:from>
    <xdr:ext cx="736600" cy="259045"/>
    <xdr:sp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3048</xdr:rowOff>
    </xdr:from>
    <xdr:to>
      <xdr:col>73</xdr:col>
      <xdr:colOff>44450</xdr:colOff>
      <xdr:row>64</xdr:row>
      <xdr:rowOff>104648</xdr:rowOff>
    </xdr:to>
    <xdr:sp textlink="">
      <xdr:nvSpPr>
        <xdr:cNvPr id="340" name="楕円 339">
          <a:extLst>
            <a:ext uri="{FF2B5EF4-FFF2-40B4-BE49-F238E27FC236}">
              <a16:creationId xmlns:a16="http://schemas.microsoft.com/office/drawing/2014/main" id="{00000000-0008-0000-0300-000054010000}"/>
            </a:ext>
          </a:extLst>
        </xdr:cNvPr>
        <xdr:cNvSpPr/>
      </xdr:nvSpPr>
      <xdr:spPr>
        <a:xfrm>
          <a:off x="15240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89425</xdr:rowOff>
    </xdr:from>
    <xdr:ext cx="762000" cy="259045"/>
    <xdr:sp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124790</xdr:rowOff>
    </xdr:from>
    <xdr:to>
      <xdr:col>68</xdr:col>
      <xdr:colOff>203200</xdr:colOff>
      <xdr:row>64</xdr:row>
      <xdr:rowOff>54940</xdr:rowOff>
    </xdr:to>
    <xdr:sp textlink="">
      <xdr:nvSpPr>
        <xdr:cNvPr id="342" name="楕円 341">
          <a:extLst>
            <a:ext uri="{FF2B5EF4-FFF2-40B4-BE49-F238E27FC236}">
              <a16:creationId xmlns:a16="http://schemas.microsoft.com/office/drawing/2014/main" id="{00000000-0008-0000-0300-000056010000}"/>
            </a:ext>
          </a:extLst>
        </xdr:cNvPr>
        <xdr:cNvSpPr/>
      </xdr:nvSpPr>
      <xdr:spPr>
        <a:xfrm>
          <a:off x="14351000" y="109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39717</xdr:rowOff>
    </xdr:from>
    <xdr:ext cx="762000" cy="259045"/>
    <xdr:sp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101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146507</xdr:rowOff>
    </xdr:from>
    <xdr:to>
      <xdr:col>64</xdr:col>
      <xdr:colOff>152400</xdr:colOff>
      <xdr:row>64</xdr:row>
      <xdr:rowOff>76657</xdr:rowOff>
    </xdr:to>
    <xdr:sp textlink="">
      <xdr:nvSpPr>
        <xdr:cNvPr id="344" name="楕円 343">
          <a:extLst>
            <a:ext uri="{FF2B5EF4-FFF2-40B4-BE49-F238E27FC236}">
              <a16:creationId xmlns:a16="http://schemas.microsoft.com/office/drawing/2014/main" id="{00000000-0008-0000-0300-000058010000}"/>
            </a:ext>
          </a:extLst>
        </xdr:cNvPr>
        <xdr:cNvSpPr/>
      </xdr:nvSpPr>
      <xdr:spPr>
        <a:xfrm>
          <a:off x="13462000" y="109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61434</xdr:rowOff>
    </xdr:from>
    <xdr:ext cx="762000" cy="259045"/>
    <xdr:sp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10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前年度</a:t>
          </a:r>
          <a:r>
            <a:rPr kumimoji="1" lang="ja-JP" altLang="en-US" sz="1050">
              <a:solidFill>
                <a:schemeClr val="dk1"/>
              </a:solidFill>
              <a:effectLst/>
              <a:latin typeface="+mn-lt"/>
              <a:ea typeface="+mn-ea"/>
              <a:cs typeface="+mn-cs"/>
            </a:rPr>
            <a:t>より</a:t>
          </a:r>
          <a:r>
            <a:rPr kumimoji="1" lang="en-US" altLang="ja-JP" sz="105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悪化</a:t>
          </a:r>
          <a:r>
            <a:rPr kumimoji="1" lang="ja-JP" altLang="ja-JP" sz="1050">
              <a:solidFill>
                <a:schemeClr val="dk1"/>
              </a:solidFill>
              <a:effectLst/>
              <a:latin typeface="+mn-lt"/>
              <a:ea typeface="+mn-ea"/>
              <a:cs typeface="+mn-cs"/>
            </a:rPr>
            <a:t>した。</a:t>
          </a:r>
          <a:endParaRPr lang="ja-JP" altLang="ja-JP" sz="1200">
            <a:effectLst/>
          </a:endParaRPr>
        </a:p>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年度から過去の大規模事業（消防・救急デジタル無線整備事業、道の駅整備事業等）の償還が開始となったことを要因として、令和元年度まで連続して悪化を続けていたが、令和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年度に改善に転じた。</a:t>
          </a:r>
          <a:r>
            <a:rPr kumimoji="1" lang="ja-JP" altLang="en-US" sz="1050">
              <a:solidFill>
                <a:schemeClr val="dk1"/>
              </a:solidFill>
              <a:effectLst/>
              <a:latin typeface="+mn-lt"/>
              <a:ea typeface="+mn-ea"/>
              <a:cs typeface="+mn-cs"/>
            </a:rPr>
            <a:t>以降、昨年度まで改善傾向にあったが、令和</a:t>
          </a:r>
          <a:r>
            <a:rPr kumimoji="1" lang="en-US" altLang="ja-JP" sz="1050">
              <a:solidFill>
                <a:schemeClr val="dk1"/>
              </a:solidFill>
              <a:effectLst/>
              <a:latin typeface="+mn-lt"/>
              <a:ea typeface="+mn-ea"/>
              <a:cs typeface="+mn-cs"/>
            </a:rPr>
            <a:t>5</a:t>
          </a:r>
          <a:r>
            <a:rPr kumimoji="1" lang="ja-JP" altLang="en-US" sz="1050">
              <a:solidFill>
                <a:schemeClr val="dk1"/>
              </a:solidFill>
              <a:effectLst/>
              <a:latin typeface="+mn-lt"/>
              <a:ea typeface="+mn-ea"/>
              <a:cs typeface="+mn-cs"/>
            </a:rPr>
            <a:t>年度は再度、大規模事業（防災情報伝達システム整備事業等）の償還開始により悪化に転じた。</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　引き続き、地方債の借入限度を設けるなど抑制を継続し比率改善を目指していく</a:t>
          </a:r>
          <a:r>
            <a:rPr kumimoji="1" lang="ja-JP" altLang="en-US" sz="1050">
              <a:solidFill>
                <a:schemeClr val="dk1"/>
              </a:solidFill>
              <a:effectLst/>
              <a:latin typeface="+mn-lt"/>
              <a:ea typeface="+mn-ea"/>
              <a:cs typeface="+mn-cs"/>
            </a:rPr>
            <a:t>。</a:t>
          </a:r>
          <a:endParaRPr lang="ja-JP" altLang="ja-JP" sz="1200">
            <a:effectLst/>
          </a:endParaRPr>
        </a:p>
      </xdr:txBody>
    </xdr:sp>
    <xdr:clientData/>
  </xdr:twoCellAnchor>
  <xdr:oneCellAnchor>
    <xdr:from>
      <xdr:col>61</xdr:col>
      <xdr:colOff>6350</xdr:colOff>
      <xdr:row>32</xdr:row>
      <xdr:rowOff>101600</xdr:rowOff>
    </xdr:from>
    <xdr:ext cx="298543" cy="225703"/>
    <xdr:sp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40</xdr:row>
      <xdr:rowOff>159173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010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40</xdr:row>
      <xdr:rowOff>159173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010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41</xdr:row>
      <xdr:rowOff>44027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171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100330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734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textlink="">
      <xdr:nvSpPr>
        <xdr:cNvPr id="398" name="楕円 397">
          <a:extLst>
            <a:ext uri="{FF2B5EF4-FFF2-40B4-BE49-F238E27FC236}">
              <a16:creationId xmlns:a16="http://schemas.microsoft.com/office/drawing/2014/main" id="{00000000-0008-0000-0300-00008E010000}"/>
            </a:ext>
          </a:extLst>
        </xdr:cNvPr>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80450</xdr:rowOff>
    </xdr:from>
    <xdr:ext cx="762000" cy="259045"/>
    <xdr:sp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3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92287</xdr:rowOff>
    </xdr:from>
    <xdr:to>
      <xdr:col>77</xdr:col>
      <xdr:colOff>95250</xdr:colOff>
      <xdr:row>41</xdr:row>
      <xdr:rowOff>22437</xdr:rowOff>
    </xdr:to>
    <xdr:sp textlink="">
      <xdr:nvSpPr>
        <xdr:cNvPr id="400" name="楕円 399">
          <a:extLst>
            <a:ext uri="{FF2B5EF4-FFF2-40B4-BE49-F238E27FC236}">
              <a16:creationId xmlns:a16="http://schemas.microsoft.com/office/drawing/2014/main" id="{00000000-0008-0000-0300-000090010000}"/>
            </a:ext>
          </a:extLst>
        </xdr:cNvPr>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textlink="">
      <xdr:nvSpPr>
        <xdr:cNvPr id="402" name="楕円 401">
          <a:extLst>
            <a:ext uri="{FF2B5EF4-FFF2-40B4-BE49-F238E27FC236}">
              <a16:creationId xmlns:a16="http://schemas.microsoft.com/office/drawing/2014/main" id="{00000000-0008-0000-0300-000092010000}"/>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23300</xdr:rowOff>
    </xdr:from>
    <xdr:ext cx="762000" cy="259045"/>
    <xdr:sp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textlink="">
      <xdr:nvSpPr>
        <xdr:cNvPr id="404" name="楕円 403">
          <a:extLst>
            <a:ext uri="{FF2B5EF4-FFF2-40B4-BE49-F238E27FC236}">
              <a16:creationId xmlns:a16="http://schemas.microsoft.com/office/drawing/2014/main" id="{00000000-0008-0000-0300-000094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textlink="">
      <xdr:nvSpPr>
        <xdr:cNvPr id="406" name="楕円 405">
          <a:extLst>
            <a:ext uri="{FF2B5EF4-FFF2-40B4-BE49-F238E27FC236}">
              <a16:creationId xmlns:a16="http://schemas.microsoft.com/office/drawing/2014/main" id="{00000000-0008-0000-0300-000096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充当可能財源が将来負担額を上回り、将来負担比率は令和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年度も表れない結果となった。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人口減少による普通交付税の削減が見込まれ、財政の硬直化が進むため、現状の財政規模を維持する場合は、地方債発行額の増加や基金の取り崩しが懸念されるが、中長期的に段階を踏まえながら財政改善を進めることとしている。</a:t>
          </a:r>
          <a:endParaRPr lang="ja-JP" altLang="ja-JP" sz="1400">
            <a:effectLst/>
          </a:endParaRPr>
        </a:p>
      </xdr:txBody>
    </xdr:sp>
    <xdr:clientData/>
  </xdr:twoCellAnchor>
  <xdr:oneCellAnchor>
    <xdr:from>
      <xdr:col>61</xdr:col>
      <xdr:colOff>6350</xdr:colOff>
      <xdr:row>10</xdr:row>
      <xdr:rowOff>63500</xdr:rowOff>
    </xdr:from>
    <xdr:ext cx="298543" cy="225703"/>
    <xdr:sp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7,145
7,120
583.69
10,801,682
9,826,417
637,256
5,855,844
9,148,873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町村合併に伴い一部事務組合の身分をそのまま引き継いだことにより、町の規模に対して職員数が増大し、経常収支比率を押し上げる要因となっているが、職員の定員管理や給与の適正化等に努めており、町村合併を行った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と比較して、職員数や職員給与費は着実に減少してきた。しかし、会計年度任用職員制度の影響等により、今後も比較的高いままの推移が見込まれる。引き続き職員の適正な人員配置や定員の適正化を図り、人件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62230</xdr:rowOff>
    </xdr:from>
    <xdr:to>
      <xdr:col>24</xdr:col>
      <xdr:colOff>25400</xdr:colOff>
      <xdr:row>41</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7091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104140</xdr:rowOff>
    </xdr:from>
    <xdr:to>
      <xdr:col>19</xdr:col>
      <xdr:colOff>187325</xdr:colOff>
      <xdr:row>41</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9621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104140</xdr:rowOff>
    </xdr:from>
    <xdr:to>
      <xdr:col>15</xdr:col>
      <xdr:colOff>98425</xdr:colOff>
      <xdr:row>41</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621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111760</xdr:rowOff>
    </xdr:from>
    <xdr:to>
      <xdr:col>11</xdr:col>
      <xdr:colOff>9525</xdr:colOff>
      <xdr:row>41</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697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11430</xdr:rowOff>
    </xdr:from>
    <xdr:to>
      <xdr:col>24</xdr:col>
      <xdr:colOff>76200</xdr:colOff>
      <xdr:row>41</xdr:row>
      <xdr:rowOff>113030</xdr:rowOff>
    </xdr:to>
    <xdr:sp textlink="">
      <xdr:nvSpPr>
        <xdr:cNvPr id="85" name="楕円 84">
          <a:extLst>
            <a:ext uri="{FF2B5EF4-FFF2-40B4-BE49-F238E27FC236}">
              <a16:creationId xmlns:a16="http://schemas.microsoft.com/office/drawing/2014/main" id="{00000000-0008-0000-0400-000055000000}"/>
            </a:ext>
          </a:extLst>
        </xdr:cNvPr>
        <xdr:cNvSpPr/>
      </xdr:nvSpPr>
      <xdr:spPr>
        <a:xfrm>
          <a:off x="47752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91457</xdr:rowOff>
    </xdr:from>
    <xdr:ext cx="762000" cy="259045"/>
    <xdr:sp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34290</xdr:rowOff>
    </xdr:from>
    <xdr:to>
      <xdr:col>20</xdr:col>
      <xdr:colOff>38100</xdr:colOff>
      <xdr:row>41</xdr:row>
      <xdr:rowOff>135890</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3937000"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120667</xdr:rowOff>
    </xdr:from>
    <xdr:ext cx="736600" cy="259045"/>
    <xdr:sp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5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53340</xdr:rowOff>
    </xdr:from>
    <xdr:to>
      <xdr:col>15</xdr:col>
      <xdr:colOff>149225</xdr:colOff>
      <xdr:row>40</xdr:row>
      <xdr:rowOff>154940</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3048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139717</xdr:rowOff>
    </xdr:from>
    <xdr:ext cx="7620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49530</xdr:rowOff>
    </xdr:from>
    <xdr:to>
      <xdr:col>11</xdr:col>
      <xdr:colOff>60325</xdr:colOff>
      <xdr:row>41</xdr:row>
      <xdr:rowOff>151130</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215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135907</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60960</xdr:rowOff>
    </xdr:from>
    <xdr:to>
      <xdr:col>6</xdr:col>
      <xdr:colOff>171450</xdr:colOff>
      <xdr:row>40</xdr:row>
      <xdr:rowOff>162560</xdr:rowOff>
    </xdr:to>
    <xdr:sp textlink="">
      <xdr:nvSpPr>
        <xdr:cNvPr id="93" name="楕円 92">
          <a:extLst>
            <a:ext uri="{FF2B5EF4-FFF2-40B4-BE49-F238E27FC236}">
              <a16:creationId xmlns:a16="http://schemas.microsoft.com/office/drawing/2014/main" id="{00000000-0008-0000-0400-00005D000000}"/>
            </a:ext>
          </a:extLst>
        </xdr:cNvPr>
        <xdr:cNvSpPr/>
      </xdr:nvSpPr>
      <xdr:spPr>
        <a:xfrm>
          <a:off x="1270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147337</xdr:rowOff>
    </xdr:from>
    <xdr:ext cx="762000" cy="259045"/>
    <xdr:sp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物品（車両や消耗品等）や契約等の一元化に取り組み、コスト削減を図ってきたところであるが、地理的要因により行政効率が悪いうえに、コロナ収束に伴う旅費の増加等で、前年度より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ポイント上昇した。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a:t>
          </a:r>
          <a:r>
            <a:rPr kumimoji="1" lang="ja-JP" altLang="ja-JP" sz="1100">
              <a:solidFill>
                <a:schemeClr val="dk1"/>
              </a:solidFill>
              <a:effectLst/>
              <a:latin typeface="+mn-lt"/>
              <a:ea typeface="+mn-ea"/>
              <a:cs typeface="+mn-cs"/>
            </a:rPr>
            <a:t>さらに新型コロナウイルス感染症の影響</a:t>
          </a:r>
          <a:r>
            <a:rPr kumimoji="1" lang="ja-JP" altLang="en-US" sz="1100">
              <a:solidFill>
                <a:schemeClr val="dk1"/>
              </a:solidFill>
              <a:effectLst/>
              <a:latin typeface="+mn-lt"/>
              <a:ea typeface="+mn-ea"/>
              <a:cs typeface="+mn-cs"/>
            </a:rPr>
            <a:t>が減り</a:t>
          </a:r>
          <a:r>
            <a:rPr kumimoji="1" lang="ja-JP" altLang="ja-JP" sz="1100">
              <a:solidFill>
                <a:schemeClr val="dk1"/>
              </a:solidFill>
              <a:effectLst/>
              <a:latin typeface="+mn-lt"/>
              <a:ea typeface="+mn-ea"/>
              <a:cs typeface="+mn-cs"/>
            </a:rPr>
            <a:t>、旅費をはじめとする各経費の増加も見込まれるため、より一層経費節減に取り組む必要がある。</a:t>
          </a:r>
          <a:endParaRPr lang="ja-JP" altLang="ja-JP" sz="1400">
            <a:effectLst/>
          </a:endParaRPr>
        </a:p>
      </xdr:txBody>
    </xdr:sp>
    <xdr:clientData/>
  </xdr:twoCellAnchor>
  <xdr:oneCellAnchor>
    <xdr:from>
      <xdr:col>62</xdr:col>
      <xdr:colOff>6350</xdr:colOff>
      <xdr:row>9</xdr:row>
      <xdr:rowOff>107950</xdr:rowOff>
    </xdr:from>
    <xdr:ext cx="298543" cy="225703"/>
    <xdr:sp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60325</xdr:rowOff>
    </xdr:from>
    <xdr:to>
      <xdr:col>82</xdr:col>
      <xdr:colOff>107950</xdr:colOff>
      <xdr:row>16</xdr:row>
      <xdr:rowOff>117475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035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136525</xdr:rowOff>
    </xdr:from>
    <xdr:to>
      <xdr:col>78</xdr:col>
      <xdr:colOff>69850</xdr:colOff>
      <xdr:row>16</xdr:row>
      <xdr:rowOff>60325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082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136525</xdr:rowOff>
    </xdr:from>
    <xdr:to>
      <xdr:col>73</xdr:col>
      <xdr:colOff>180975</xdr:colOff>
      <xdr:row>16</xdr:row>
      <xdr:rowOff>31750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7082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31750</xdr:rowOff>
    </xdr:from>
    <xdr:to>
      <xdr:col>69</xdr:col>
      <xdr:colOff>92075</xdr:colOff>
      <xdr:row>17</xdr:row>
      <xdr:rowOff>41275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77495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66675</xdr:rowOff>
    </xdr:from>
    <xdr:to>
      <xdr:col>82</xdr:col>
      <xdr:colOff>158750</xdr:colOff>
      <xdr:row>16</xdr:row>
      <xdr:rowOff>168275</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64592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83202</xdr:rowOff>
    </xdr:from>
    <xdr:ext cx="762000" cy="259045"/>
    <xdr:sp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5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9525</xdr:rowOff>
    </xdr:from>
    <xdr:to>
      <xdr:col>78</xdr:col>
      <xdr:colOff>120650</xdr:colOff>
      <xdr:row>16</xdr:row>
      <xdr:rowOff>111125</xdr:rowOff>
    </xdr:to>
    <xdr:sp textlink="">
      <xdr:nvSpPr>
        <xdr:cNvPr id="152" name="楕円 151">
          <a:extLst>
            <a:ext uri="{FF2B5EF4-FFF2-40B4-BE49-F238E27FC236}">
              <a16:creationId xmlns:a16="http://schemas.microsoft.com/office/drawing/2014/main" id="{00000000-0008-0000-0400-000098000000}"/>
            </a:ext>
          </a:extLst>
        </xdr:cNvPr>
        <xdr:cNvSpPr/>
      </xdr:nvSpPr>
      <xdr:spPr>
        <a:xfrm>
          <a:off x="15621000" y="27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121302</xdr:rowOff>
    </xdr:from>
    <xdr:ext cx="736600" cy="259045"/>
    <xdr:sp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521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85725</xdr:rowOff>
    </xdr:from>
    <xdr:to>
      <xdr:col>74</xdr:col>
      <xdr:colOff>31750</xdr:colOff>
      <xdr:row>16</xdr:row>
      <xdr:rowOff>15875</xdr:rowOff>
    </xdr:to>
    <xdr:sp textlink="">
      <xdr:nvSpPr>
        <xdr:cNvPr id="154" name="楕円 153">
          <a:extLst>
            <a:ext uri="{FF2B5EF4-FFF2-40B4-BE49-F238E27FC236}">
              <a16:creationId xmlns:a16="http://schemas.microsoft.com/office/drawing/2014/main" id="{00000000-0008-0000-0400-00009A000000}"/>
            </a:ext>
          </a:extLst>
        </xdr:cNvPr>
        <xdr:cNvSpPr/>
      </xdr:nvSpPr>
      <xdr:spPr>
        <a:xfrm>
          <a:off x="14732000" y="265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26052</xdr:rowOff>
    </xdr:from>
    <xdr:ext cx="762000" cy="259045"/>
    <xdr:sp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152400</xdr:rowOff>
    </xdr:from>
    <xdr:to>
      <xdr:col>69</xdr:col>
      <xdr:colOff>142875</xdr:colOff>
      <xdr:row>16</xdr:row>
      <xdr:rowOff>82550</xdr:rowOff>
    </xdr:to>
    <xdr:sp textlink="">
      <xdr:nvSpPr>
        <xdr:cNvPr id="156" name="楕円 155">
          <a:extLst>
            <a:ext uri="{FF2B5EF4-FFF2-40B4-BE49-F238E27FC236}">
              <a16:creationId xmlns:a16="http://schemas.microsoft.com/office/drawing/2014/main" id="{00000000-0008-0000-0400-00009C000000}"/>
            </a:ext>
          </a:extLst>
        </xdr:cNvPr>
        <xdr:cNvSpPr/>
      </xdr:nvSpPr>
      <xdr:spPr>
        <a:xfrm>
          <a:off x="13843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textlink="">
      <xdr:nvSpPr>
        <xdr:cNvPr id="158" name="楕円 157">
          <a:extLst>
            <a:ext uri="{FF2B5EF4-FFF2-40B4-BE49-F238E27FC236}">
              <a16:creationId xmlns:a16="http://schemas.microsoft.com/office/drawing/2014/main" id="{00000000-0008-0000-0400-00009E000000}"/>
            </a:ext>
          </a:extLst>
        </xdr:cNvPr>
        <xdr:cNvSpPr/>
      </xdr:nvSpPr>
      <xdr:spPr>
        <a:xfrm>
          <a:off x="129540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102252</xdr:rowOff>
    </xdr:from>
    <xdr:ext cx="762000" cy="259045"/>
    <xdr:sp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と比較しても低い状況であるが、町の高齢化率の高さに起因する医療扶助の増加により、今後は増加傾向が続くものと思われ、町単独扶助事業の効果検証を行うなどの改善は引き続き進め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194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88900</xdr:rowOff>
    </xdr:from>
    <xdr:to>
      <xdr:col>19</xdr:col>
      <xdr:colOff>187325</xdr:colOff>
      <xdr:row>53</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17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88900</xdr:rowOff>
    </xdr:from>
    <xdr:to>
      <xdr:col>15</xdr:col>
      <xdr:colOff>98425</xdr:colOff>
      <xdr:row>53</xdr:row>
      <xdr:rowOff>107950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17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54</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38100</xdr:rowOff>
    </xdr:from>
    <xdr:to>
      <xdr:col>15</xdr:col>
      <xdr:colOff>149225</xdr:colOff>
      <xdr:row>53</xdr:row>
      <xdr:rowOff>139700</xdr:rowOff>
    </xdr:to>
    <xdr:sp textlink="">
      <xdr:nvSpPr>
        <xdr:cNvPr id="215" name="楕円 214">
          <a:extLst>
            <a:ext uri="{FF2B5EF4-FFF2-40B4-BE49-F238E27FC236}">
              <a16:creationId xmlns:a16="http://schemas.microsoft.com/office/drawing/2014/main" id="{00000000-0008-0000-0400-0000D7000000}"/>
            </a:ext>
          </a:extLst>
        </xdr:cNvPr>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149877</xdr:rowOff>
    </xdr:from>
    <xdr:ext cx="762000" cy="259045"/>
    <xdr:sp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textlink="">
      <xdr:nvSpPr>
        <xdr:cNvPr id="217" name="楕円 216">
          <a:extLst>
            <a:ext uri="{FF2B5EF4-FFF2-40B4-BE49-F238E27FC236}">
              <a16:creationId xmlns:a16="http://schemas.microsoft.com/office/drawing/2014/main" id="{00000000-0008-0000-0400-0000D9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textlink="">
      <xdr:nvSpPr>
        <xdr:cNvPr id="219" name="楕円 218">
          <a:extLst>
            <a:ext uri="{FF2B5EF4-FFF2-40B4-BE49-F238E27FC236}">
              <a16:creationId xmlns:a16="http://schemas.microsoft.com/office/drawing/2014/main" id="{00000000-0008-0000-0400-0000DB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その他については、国民健康保険や介護保険など特別会計への繰出金が主なものである</a:t>
          </a:r>
          <a:r>
            <a:rPr kumimoji="1" lang="ja-JP" altLang="en-US"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年度からの下水道事業会計の法適化に伴い繰出金の額が減少したことで、前年度比</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ポイント低下となった。</a:t>
          </a:r>
          <a:endParaRPr lang="ja-JP" altLang="ja-JP" sz="1400">
            <a:effectLst/>
          </a:endParaRPr>
        </a:p>
        <a:p>
          <a:r>
            <a:rPr kumimoji="1" lang="ja-JP" altLang="ja-JP" sz="1100">
              <a:solidFill>
                <a:schemeClr val="dk1"/>
              </a:solidFill>
              <a:effectLst/>
              <a:latin typeface="+mn-lt"/>
              <a:ea typeface="+mn-ea"/>
              <a:cs typeface="+mn-cs"/>
            </a:rPr>
            <a:t>　今後も各事業において、効率的かつ合理的な経費削減に努めるとともに、公営企業については独立採算の原則のもと経営努力する必要がある。</a:t>
          </a:r>
          <a:endParaRPr lang="ja-JP" altLang="ja-JP" sz="1400">
            <a:effectLst/>
          </a:endParaRPr>
        </a:p>
      </xdr:txBody>
    </xdr:sp>
    <xdr:clientData/>
  </xdr:twoCellAnchor>
  <xdr:oneCellAnchor>
    <xdr:from>
      <xdr:col>62</xdr:col>
      <xdr:colOff>6350</xdr:colOff>
      <xdr:row>49</xdr:row>
      <xdr:rowOff>107950</xdr:rowOff>
    </xdr:from>
    <xdr:ext cx="298543" cy="225703"/>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159004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63676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145288</xdr:rowOff>
    </xdr:from>
    <xdr:to>
      <xdr:col>78</xdr:col>
      <xdr:colOff>69850</xdr:colOff>
      <xdr:row>56</xdr:row>
      <xdr:rowOff>159004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746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145288</xdr:rowOff>
    </xdr:from>
    <xdr:to>
      <xdr:col>73</xdr:col>
      <xdr:colOff>180975</xdr:colOff>
      <xdr:row>57</xdr:row>
      <xdr:rowOff>19558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7464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19558</xdr:rowOff>
    </xdr:from>
    <xdr:to>
      <xdr:col>69</xdr:col>
      <xdr:colOff>92075</xdr:colOff>
      <xdr:row>57</xdr:row>
      <xdr:rowOff>19558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792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textlink="">
      <xdr:nvSpPr>
        <xdr:cNvPr id="269" name="楕円 268">
          <a:extLst>
            <a:ext uri="{FF2B5EF4-FFF2-40B4-BE49-F238E27FC236}">
              <a16:creationId xmlns:a16="http://schemas.microsoft.com/office/drawing/2014/main" id="{00000000-0008-0000-0400-00000D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108204</xdr:rowOff>
    </xdr:from>
    <xdr:to>
      <xdr:col>78</xdr:col>
      <xdr:colOff>120650</xdr:colOff>
      <xdr:row>57</xdr:row>
      <xdr:rowOff>38354</xdr:rowOff>
    </xdr:to>
    <xdr:sp textlink="">
      <xdr:nvSpPr>
        <xdr:cNvPr id="271" name="楕円 270">
          <a:extLst>
            <a:ext uri="{FF2B5EF4-FFF2-40B4-BE49-F238E27FC236}">
              <a16:creationId xmlns:a16="http://schemas.microsoft.com/office/drawing/2014/main" id="{00000000-0008-0000-0400-00000F010000}"/>
            </a:ext>
          </a:extLst>
        </xdr:cNvPr>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23131</xdr:rowOff>
    </xdr:from>
    <xdr:ext cx="736600" cy="259045"/>
    <xdr:sp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94488</xdr:rowOff>
    </xdr:from>
    <xdr:to>
      <xdr:col>74</xdr:col>
      <xdr:colOff>31750</xdr:colOff>
      <xdr:row>57</xdr:row>
      <xdr:rowOff>24638</xdr:rowOff>
    </xdr:to>
    <xdr:sp textlink="">
      <xdr:nvSpPr>
        <xdr:cNvPr id="273" name="楕円 272">
          <a:extLst>
            <a:ext uri="{FF2B5EF4-FFF2-40B4-BE49-F238E27FC236}">
              <a16:creationId xmlns:a16="http://schemas.microsoft.com/office/drawing/2014/main" id="{00000000-0008-0000-0400-000011010000}"/>
            </a:ext>
          </a:extLst>
        </xdr:cNvPr>
        <xdr:cNvSpPr/>
      </xdr:nvSpPr>
      <xdr:spPr>
        <a:xfrm>
          <a:off x="14732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9415</xdr:rowOff>
    </xdr:from>
    <xdr:ext cx="762000" cy="259045"/>
    <xdr:sp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140208</xdr:rowOff>
    </xdr:from>
    <xdr:to>
      <xdr:col>69</xdr:col>
      <xdr:colOff>142875</xdr:colOff>
      <xdr:row>57</xdr:row>
      <xdr:rowOff>70358</xdr:rowOff>
    </xdr:to>
    <xdr:sp textlink="">
      <xdr:nvSpPr>
        <xdr:cNvPr id="275" name="楕円 274">
          <a:extLst>
            <a:ext uri="{FF2B5EF4-FFF2-40B4-BE49-F238E27FC236}">
              <a16:creationId xmlns:a16="http://schemas.microsoft.com/office/drawing/2014/main" id="{00000000-0008-0000-0400-000013010000}"/>
            </a:ext>
          </a:extLst>
        </xdr:cNvPr>
        <xdr:cNvSpPr/>
      </xdr:nvSpPr>
      <xdr:spPr>
        <a:xfrm>
          <a:off x="13843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55135</xdr:rowOff>
    </xdr:from>
    <xdr:ext cx="762000" cy="259045"/>
    <xdr:sp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textlink="">
      <xdr:nvSpPr>
        <xdr:cNvPr id="277" name="楕円 276">
          <a:extLst>
            <a:ext uri="{FF2B5EF4-FFF2-40B4-BE49-F238E27FC236}">
              <a16:creationId xmlns:a16="http://schemas.microsoft.com/office/drawing/2014/main" id="{00000000-0008-0000-0400-000015010000}"/>
            </a:ext>
          </a:extLst>
        </xdr:cNvPr>
        <xdr:cNvSpPr/>
      </xdr:nvSpPr>
      <xdr:spPr>
        <a:xfrm>
          <a:off x="12954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補助費等については、徹底した補助見直し等により類似団体平均と比較しても低い水準を保ってい</a:t>
          </a:r>
          <a:r>
            <a:rPr kumimoji="1" lang="ja-JP" altLang="en-US" sz="1100">
              <a:solidFill>
                <a:schemeClr val="dk1"/>
              </a:solidFill>
              <a:effectLst/>
              <a:latin typeface="+mn-lt"/>
              <a:ea typeface="+mn-ea"/>
              <a:cs typeface="+mn-cs"/>
            </a:rPr>
            <a:t>たが、令和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年度は下水道事業会計の法適化に伴い、繰出金の性質が補助費に変わったこと等により</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今後も定期的に費用対効果を検証するなどして、廃止・見直し継続等のメリハリのある判断が必要である。</a:t>
          </a:r>
          <a:endParaRPr lang="ja-JP" altLang="ja-JP" sz="1400">
            <a:effectLst/>
          </a:endParaRPr>
        </a:p>
      </xdr:txBody>
    </xdr:sp>
    <xdr:clientData/>
  </xdr:twoCellAnchor>
  <xdr:oneCellAnchor>
    <xdr:from>
      <xdr:col>62</xdr:col>
      <xdr:colOff>6350</xdr:colOff>
      <xdr:row>29</xdr:row>
      <xdr:rowOff>107950</xdr:rowOff>
    </xdr:from>
    <xdr:ext cx="298543" cy="225703"/>
    <xdr:sp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15746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156718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120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147574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120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35</xdr:row>
      <xdr:rowOff>165862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textlink="">
      <xdr:nvSpPr>
        <xdr:cNvPr id="327" name="楕円 326">
          <a:extLst>
            <a:ext uri="{FF2B5EF4-FFF2-40B4-BE49-F238E27FC236}">
              <a16:creationId xmlns:a16="http://schemas.microsoft.com/office/drawing/2014/main" id="{00000000-0008-0000-0400-000047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textlink="">
      <xdr:nvSpPr>
        <xdr:cNvPr id="329" name="楕円 328">
          <a:extLst>
            <a:ext uri="{FF2B5EF4-FFF2-40B4-BE49-F238E27FC236}">
              <a16:creationId xmlns:a16="http://schemas.microsoft.com/office/drawing/2014/main" id="{00000000-0008-0000-0400-000049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textlink="">
      <xdr:nvSpPr>
        <xdr:cNvPr id="331" name="楕円 330">
          <a:extLst>
            <a:ext uri="{FF2B5EF4-FFF2-40B4-BE49-F238E27FC236}">
              <a16:creationId xmlns:a16="http://schemas.microsoft.com/office/drawing/2014/main" id="{00000000-0008-0000-0400-00004B010000}"/>
            </a:ext>
          </a:extLst>
        </xdr:cNvPr>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textlink="">
      <xdr:nvSpPr>
        <xdr:cNvPr id="333" name="楕円 332">
          <a:extLst>
            <a:ext uri="{FF2B5EF4-FFF2-40B4-BE49-F238E27FC236}">
              <a16:creationId xmlns:a16="http://schemas.microsoft.com/office/drawing/2014/main" id="{00000000-0008-0000-0400-00004D010000}"/>
            </a:ext>
          </a:extLst>
        </xdr:cNvPr>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textlink="">
      <xdr:nvSpPr>
        <xdr:cNvPr id="335" name="楕円 334">
          <a:extLst>
            <a:ext uri="{FF2B5EF4-FFF2-40B4-BE49-F238E27FC236}">
              <a16:creationId xmlns:a16="http://schemas.microsoft.com/office/drawing/2014/main" id="{00000000-0008-0000-0400-00004F010000}"/>
            </a:ext>
          </a:extLst>
        </xdr:cNvPr>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近年は公営企業債の元利償還金に対する繰入金を合わせても類似団体の平均水準以下という状況が続いている。</a:t>
          </a:r>
          <a:endParaRPr lang="ja-JP" altLang="ja-JP" sz="1400">
            <a:effectLst/>
          </a:endParaRPr>
        </a:p>
        <a:p>
          <a:r>
            <a:rPr kumimoji="1" lang="ja-JP" altLang="ja-JP" sz="1100">
              <a:solidFill>
                <a:schemeClr val="dk1"/>
              </a:solidFill>
              <a:effectLst/>
              <a:latin typeface="+mn-lt"/>
              <a:ea typeface="+mn-ea"/>
              <a:cs typeface="+mn-cs"/>
            </a:rPr>
            <a:t>　今後も中長期を見据えた地方債の新規発行の適正化に努め、身の丈に合った規模の普通建設事業を進めることで、安定レベルの公債費負担を維持することとしている。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xdr:rowOff>
    </xdr:from>
    <xdr:to>
      <xdr:col>24</xdr:col>
      <xdr:colOff>25400</xdr:colOff>
      <xdr:row>76</xdr:row>
      <xdr:rowOff>27939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0314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200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75</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20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165100</xdr:rowOff>
    </xdr:from>
    <xdr:to>
      <xdr:col>11</xdr:col>
      <xdr:colOff>9525</xdr:colOff>
      <xdr:row>76</xdr:row>
      <xdr:rowOff>58420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0238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textlink="">
      <xdr:nvSpPr>
        <xdr:cNvPr id="387" name="楕円 386">
          <a:extLst>
            <a:ext uri="{FF2B5EF4-FFF2-40B4-BE49-F238E27FC236}">
              <a16:creationId xmlns:a16="http://schemas.microsoft.com/office/drawing/2014/main" id="{00000000-0008-0000-0400-000083010000}"/>
            </a:ext>
          </a:extLst>
        </xdr:cNvPr>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121920</xdr:rowOff>
    </xdr:from>
    <xdr:to>
      <xdr:col>20</xdr:col>
      <xdr:colOff>38100</xdr:colOff>
      <xdr:row>76</xdr:row>
      <xdr:rowOff>52070</xdr:rowOff>
    </xdr:to>
    <xdr:sp textlink="">
      <xdr:nvSpPr>
        <xdr:cNvPr id="389" name="楕円 388">
          <a:extLst>
            <a:ext uri="{FF2B5EF4-FFF2-40B4-BE49-F238E27FC236}">
              <a16:creationId xmlns:a16="http://schemas.microsoft.com/office/drawing/2014/main" id="{00000000-0008-0000-0400-000085010000}"/>
            </a:ext>
          </a:extLst>
        </xdr:cNvPr>
        <xdr:cNvSpPr/>
      </xdr:nvSpPr>
      <xdr:spPr>
        <a:xfrm>
          <a:off x="3937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62247</xdr:rowOff>
    </xdr:from>
    <xdr:ext cx="736600" cy="259045"/>
    <xdr:sp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textlink="">
      <xdr:nvSpPr>
        <xdr:cNvPr id="391" name="楕円 390">
          <a:extLst>
            <a:ext uri="{FF2B5EF4-FFF2-40B4-BE49-F238E27FC236}">
              <a16:creationId xmlns:a16="http://schemas.microsoft.com/office/drawing/2014/main" id="{00000000-0008-0000-0400-000087010000}"/>
            </a:ext>
          </a:extLst>
        </xdr:cNvPr>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114300</xdr:rowOff>
    </xdr:from>
    <xdr:to>
      <xdr:col>11</xdr:col>
      <xdr:colOff>60325</xdr:colOff>
      <xdr:row>76</xdr:row>
      <xdr:rowOff>44450</xdr:rowOff>
    </xdr:to>
    <xdr:sp textlink="">
      <xdr:nvSpPr>
        <xdr:cNvPr id="393" name="楕円 392">
          <a:extLst>
            <a:ext uri="{FF2B5EF4-FFF2-40B4-BE49-F238E27FC236}">
              <a16:creationId xmlns:a16="http://schemas.microsoft.com/office/drawing/2014/main" id="{00000000-0008-0000-0400-000089010000}"/>
            </a:ext>
          </a:extLst>
        </xdr:cNvPr>
        <xdr:cNvSpPr/>
      </xdr:nvSpPr>
      <xdr:spPr>
        <a:xfrm>
          <a:off x="2159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54627</xdr:rowOff>
    </xdr:from>
    <xdr:ext cx="762000" cy="259045"/>
    <xdr:sp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textlink="">
      <xdr:nvSpPr>
        <xdr:cNvPr id="395" name="楕円 394">
          <a:extLst>
            <a:ext uri="{FF2B5EF4-FFF2-40B4-BE49-F238E27FC236}">
              <a16:creationId xmlns:a16="http://schemas.microsoft.com/office/drawing/2014/main" id="{00000000-0008-0000-0400-00008B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も類似団体よりも比率の高い状態が続いている。</a:t>
          </a:r>
          <a:endParaRPr lang="ja-JP" altLang="ja-JP" sz="1400">
            <a:effectLst/>
          </a:endParaRPr>
        </a:p>
        <a:p>
          <a:r>
            <a:rPr kumimoji="1" lang="ja-JP" altLang="ja-JP" sz="1100">
              <a:solidFill>
                <a:schemeClr val="dk1"/>
              </a:solidFill>
              <a:effectLst/>
              <a:latin typeface="+mn-lt"/>
              <a:ea typeface="+mn-ea"/>
              <a:cs typeface="+mn-cs"/>
            </a:rPr>
            <a:t>　普通交付税が歳入の大半を占め、財政的に脆弱な当町であるが、必要最小限の経費で最大の効果が得られるよう創意工夫し、住民サービスを低下させることなく質を高め、今後も経常的経費の削減に努めることはもちろんのこと、中長期的な視点で行財政運営の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76</xdr:row>
      <xdr:rowOff>168148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572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106426</xdr:rowOff>
    </xdr:from>
    <xdr:to>
      <xdr:col>78</xdr:col>
      <xdr:colOff>69850</xdr:colOff>
      <xdr:row>76</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96517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106426</xdr:rowOff>
    </xdr:from>
    <xdr:to>
      <xdr:col>73</xdr:col>
      <xdr:colOff>180975</xdr:colOff>
      <xdr:row>76</xdr:row>
      <xdr:rowOff>145287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965176"/>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145287</xdr:rowOff>
    </xdr:from>
    <xdr:to>
      <xdr:col>69</xdr:col>
      <xdr:colOff>92075</xdr:colOff>
      <xdr:row>77</xdr:row>
      <xdr:rowOff>1270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1754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textlink="">
      <xdr:nvSpPr>
        <xdr:cNvPr id="446" name="楕円 445">
          <a:extLst>
            <a:ext uri="{FF2B5EF4-FFF2-40B4-BE49-F238E27FC236}">
              <a16:creationId xmlns:a16="http://schemas.microsoft.com/office/drawing/2014/main" id="{00000000-0008-0000-0400-0000BE010000}"/>
            </a:ext>
          </a:extLst>
        </xdr:cNvPr>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89425</xdr:rowOff>
    </xdr:from>
    <xdr:ext cx="762000" cy="259045"/>
    <xdr:sp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textlink="">
      <xdr:nvSpPr>
        <xdr:cNvPr id="448" name="楕円 447">
          <a:extLst>
            <a:ext uri="{FF2B5EF4-FFF2-40B4-BE49-F238E27FC236}">
              <a16:creationId xmlns:a16="http://schemas.microsoft.com/office/drawing/2014/main" id="{00000000-0008-0000-0400-0000C0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55626</xdr:rowOff>
    </xdr:from>
    <xdr:to>
      <xdr:col>74</xdr:col>
      <xdr:colOff>31750</xdr:colOff>
      <xdr:row>75</xdr:row>
      <xdr:rowOff>157226</xdr:rowOff>
    </xdr:to>
    <xdr:sp textlink="">
      <xdr:nvSpPr>
        <xdr:cNvPr id="450" name="楕円 449">
          <a:extLst>
            <a:ext uri="{FF2B5EF4-FFF2-40B4-BE49-F238E27FC236}">
              <a16:creationId xmlns:a16="http://schemas.microsoft.com/office/drawing/2014/main" id="{00000000-0008-0000-0400-0000C2010000}"/>
            </a:ext>
          </a:extLst>
        </xdr:cNvPr>
        <xdr:cNvSpPr/>
      </xdr:nvSpPr>
      <xdr:spPr>
        <a:xfrm>
          <a:off x="14732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142003</xdr:rowOff>
    </xdr:from>
    <xdr:ext cx="762000" cy="259045"/>
    <xdr:sp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0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94487</xdr:rowOff>
    </xdr:from>
    <xdr:to>
      <xdr:col>69</xdr:col>
      <xdr:colOff>142875</xdr:colOff>
      <xdr:row>77</xdr:row>
      <xdr:rowOff>24637</xdr:rowOff>
    </xdr:to>
    <xdr:sp textlink="">
      <xdr:nvSpPr>
        <xdr:cNvPr id="452" name="楕円 451">
          <a:extLst>
            <a:ext uri="{FF2B5EF4-FFF2-40B4-BE49-F238E27FC236}">
              <a16:creationId xmlns:a16="http://schemas.microsoft.com/office/drawing/2014/main" id="{00000000-0008-0000-0400-0000C4010000}"/>
            </a:ext>
          </a:extLst>
        </xdr:cNvPr>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textlink="">
      <xdr:nvSpPr>
        <xdr:cNvPr id="454" name="楕円 453">
          <a:extLst>
            <a:ext uri="{FF2B5EF4-FFF2-40B4-BE49-F238E27FC236}">
              <a16:creationId xmlns:a16="http://schemas.microsoft.com/office/drawing/2014/main" id="{00000000-0008-0000-0400-0000C6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7276</xdr:rowOff>
    </xdr:from>
    <xdr:to>
      <xdr:col>29</xdr:col>
      <xdr:colOff>127000</xdr:colOff>
      <xdr:row>15</xdr:row>
      <xdr:rowOff>53522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26651"/>
          <a:ext cx="647700" cy="46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131710</xdr:rowOff>
    </xdr:from>
    <xdr:ext cx="762000" cy="259045"/>
    <xdr:sp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22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53522</xdr:rowOff>
    </xdr:from>
    <xdr:to>
      <xdr:col>26</xdr:col>
      <xdr:colOff>50800</xdr:colOff>
      <xdr:row>15</xdr:row>
      <xdr:rowOff>137514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72897"/>
          <a:ext cx="698500" cy="83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117166</xdr:rowOff>
    </xdr:from>
    <xdr:ext cx="736600" cy="259045"/>
    <xdr:sp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137514</xdr:rowOff>
    </xdr:from>
    <xdr:to>
      <xdr:col>22</xdr:col>
      <xdr:colOff>114300</xdr:colOff>
      <xdr:row>15</xdr:row>
      <xdr:rowOff>155144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56889"/>
          <a:ext cx="698500" cy="17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141732</xdr:rowOff>
    </xdr:from>
    <xdr:ext cx="762000" cy="259045"/>
    <xdr:sp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155144</xdr:rowOff>
    </xdr:from>
    <xdr:to>
      <xdr:col>18</xdr:col>
      <xdr:colOff>177800</xdr:colOff>
      <xdr:row>16</xdr:row>
      <xdr:rowOff>84515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74519"/>
          <a:ext cx="698500" cy="10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167536</xdr:rowOff>
    </xdr:from>
    <xdr:ext cx="762000" cy="259045"/>
    <xdr:sp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17497</xdr:rowOff>
    </xdr:from>
    <xdr:ext cx="762000" cy="259045"/>
    <xdr:sp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127926</xdr:rowOff>
    </xdr:from>
    <xdr:to>
      <xdr:col>29</xdr:col>
      <xdr:colOff>177800</xdr:colOff>
      <xdr:row>15</xdr:row>
      <xdr:rowOff>58076</xdr:rowOff>
    </xdr:to>
    <xdr:sp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75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144453</xdr:rowOff>
    </xdr:from>
    <xdr:ext cx="762000" cy="259045"/>
    <xdr:sp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2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2722</xdr:rowOff>
    </xdr:from>
    <xdr:to>
      <xdr:col>26</xdr:col>
      <xdr:colOff>101600</xdr:colOff>
      <xdr:row>15</xdr:row>
      <xdr:rowOff>104322</xdr:rowOff>
    </xdr:to>
    <xdr:sp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22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114499</xdr:rowOff>
    </xdr:from>
    <xdr:ext cx="736600" cy="259045"/>
    <xdr:sp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9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86714</xdr:rowOff>
    </xdr:from>
    <xdr:to>
      <xdr:col>22</xdr:col>
      <xdr:colOff>165100</xdr:colOff>
      <xdr:row>16</xdr:row>
      <xdr:rowOff>16864</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06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27041</xdr:rowOff>
    </xdr:from>
    <xdr:ext cx="7620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7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104344</xdr:rowOff>
    </xdr:from>
    <xdr:to>
      <xdr:col>19</xdr:col>
      <xdr:colOff>38100</xdr:colOff>
      <xdr:row>16</xdr:row>
      <xdr:rowOff>34494</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23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44671</xdr:rowOff>
    </xdr:from>
    <xdr:ext cx="7620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33715</xdr:rowOff>
    </xdr:from>
    <xdr:to>
      <xdr:col>15</xdr:col>
      <xdr:colOff>101600</xdr:colOff>
      <xdr:row>16</xdr:row>
      <xdr:rowOff>135315</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24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145492</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9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119097</xdr:rowOff>
    </xdr:from>
    <xdr:to>
      <xdr:col>29</xdr:col>
      <xdr:colOff>127000</xdr:colOff>
      <xdr:row>34</xdr:row>
      <xdr:rowOff>209263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386547"/>
          <a:ext cx="647700" cy="90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112693</xdr:rowOff>
    </xdr:from>
    <xdr:ext cx="762000" cy="259045"/>
    <xdr:sp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3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209263</xdr:rowOff>
    </xdr:from>
    <xdr:to>
      <xdr:col>26</xdr:col>
      <xdr:colOff>50800</xdr:colOff>
      <xdr:row>34</xdr:row>
      <xdr:rowOff>259718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476713"/>
          <a:ext cx="698500" cy="50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259718</xdr:rowOff>
    </xdr:from>
    <xdr:to>
      <xdr:col>22</xdr:col>
      <xdr:colOff>114300</xdr:colOff>
      <xdr:row>34</xdr:row>
      <xdr:rowOff>320167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527168"/>
          <a:ext cx="698500" cy="60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320167</xdr:rowOff>
    </xdr:from>
    <xdr:to>
      <xdr:col>18</xdr:col>
      <xdr:colOff>177800</xdr:colOff>
      <xdr:row>34</xdr:row>
      <xdr:rowOff>320200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587617"/>
          <a:ext cx="698500" cy="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42987</xdr:rowOff>
    </xdr:from>
    <xdr:ext cx="762000" cy="259045"/>
    <xdr:sp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74582</xdr:rowOff>
    </xdr:from>
    <xdr:ext cx="762000" cy="259045"/>
    <xdr:sp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68297</xdr:rowOff>
    </xdr:from>
    <xdr:to>
      <xdr:col>29</xdr:col>
      <xdr:colOff>177800</xdr:colOff>
      <xdr:row>34</xdr:row>
      <xdr:rowOff>169897</xdr:rowOff>
    </xdr:to>
    <xdr:sp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335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256274</xdr:rowOff>
    </xdr:from>
    <xdr:ext cx="762000" cy="259045"/>
    <xdr:sp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18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158463</xdr:rowOff>
    </xdr:from>
    <xdr:to>
      <xdr:col>26</xdr:col>
      <xdr:colOff>101600</xdr:colOff>
      <xdr:row>34</xdr:row>
      <xdr:rowOff>260063</xdr:rowOff>
    </xdr:to>
    <xdr:sp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25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270240</xdr:rowOff>
    </xdr:from>
    <xdr:ext cx="736600" cy="259045"/>
    <xdr:sp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194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208919</xdr:rowOff>
    </xdr:from>
    <xdr:to>
      <xdr:col>22</xdr:col>
      <xdr:colOff>165100</xdr:colOff>
      <xdr:row>34</xdr:row>
      <xdr:rowOff>310519</xdr:rowOff>
    </xdr:to>
    <xdr:sp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476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320696</xdr:rowOff>
    </xdr:from>
    <xdr:ext cx="762000" cy="259045"/>
    <xdr:sp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4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269367</xdr:rowOff>
    </xdr:from>
    <xdr:to>
      <xdr:col>19</xdr:col>
      <xdr:colOff>38100</xdr:colOff>
      <xdr:row>35</xdr:row>
      <xdr:rowOff>28067</xdr:rowOff>
    </xdr:to>
    <xdr:sp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36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38244</xdr:rowOff>
    </xdr:from>
    <xdr:ext cx="762000" cy="259045"/>
    <xdr:sp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0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269400</xdr:rowOff>
    </xdr:from>
    <xdr:to>
      <xdr:col>15</xdr:col>
      <xdr:colOff>101600</xdr:colOff>
      <xdr:row>35</xdr:row>
      <xdr:rowOff>28100</xdr:rowOff>
    </xdr:to>
    <xdr:sp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36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38277</xdr:rowOff>
    </xdr:from>
    <xdr:ext cx="762000" cy="259045"/>
    <xdr:sp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0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7,145
7,120
583.69
10,801,682
9,826,417
637,256
5,855,844
9,148,873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138414</xdr:rowOff>
    </xdr:from>
    <xdr:to>
      <xdr:col>24</xdr:col>
      <xdr:colOff>63500</xdr:colOff>
      <xdr:row>32</xdr:row>
      <xdr:rowOff>13438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453364"/>
          <a:ext cx="838200" cy="4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61595</xdr:rowOff>
    </xdr:from>
    <xdr:ext cx="599010" cy="259045"/>
    <xdr:sp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6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13438</xdr:rowOff>
    </xdr:from>
    <xdr:to>
      <xdr:col>19</xdr:col>
      <xdr:colOff>177800</xdr:colOff>
      <xdr:row>32</xdr:row>
      <xdr:rowOff>119206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499838"/>
          <a:ext cx="889000" cy="10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27333</xdr:rowOff>
    </xdr:from>
    <xdr:ext cx="599010" cy="259045"/>
    <xdr:sp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1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119206</xdr:rowOff>
    </xdr:from>
    <xdr:to>
      <xdr:col>15</xdr:col>
      <xdr:colOff>50800</xdr:colOff>
      <xdr:row>32</xdr:row>
      <xdr:rowOff>137883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605606"/>
          <a:ext cx="889000" cy="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45781</xdr:rowOff>
    </xdr:from>
    <xdr:ext cx="599010" cy="259045"/>
    <xdr:sp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137883</xdr:rowOff>
    </xdr:from>
    <xdr:to>
      <xdr:col>10</xdr:col>
      <xdr:colOff>114300</xdr:colOff>
      <xdr:row>33</xdr:row>
      <xdr:rowOff>122549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5624283"/>
          <a:ext cx="889000" cy="15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89816</xdr:rowOff>
    </xdr:from>
    <xdr:ext cx="599010" cy="259045"/>
    <xdr:sp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8971</xdr:rowOff>
    </xdr:from>
    <xdr:ext cx="599010" cy="259045"/>
    <xdr:sp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87614</xdr:rowOff>
    </xdr:from>
    <xdr:to>
      <xdr:col>24</xdr:col>
      <xdr:colOff>114300</xdr:colOff>
      <xdr:row>32</xdr:row>
      <xdr:rowOff>17764</xdr:rowOff>
    </xdr:to>
    <xdr:sp textlink="">
      <xdr:nvSpPr>
        <xdr:cNvPr id="76" name="楕円 75">
          <a:extLst>
            <a:ext uri="{FF2B5EF4-FFF2-40B4-BE49-F238E27FC236}">
              <a16:creationId xmlns:a16="http://schemas.microsoft.com/office/drawing/2014/main" id="{00000000-0008-0000-0600-00004C000000}"/>
            </a:ext>
          </a:extLst>
        </xdr:cNvPr>
        <xdr:cNvSpPr/>
      </xdr:nvSpPr>
      <xdr:spPr>
        <a:xfrm>
          <a:off x="4584700" y="540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2541</xdr:rowOff>
    </xdr:from>
    <xdr:ext cx="599010" cy="259045"/>
    <xdr:sp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31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134088</xdr:rowOff>
    </xdr:from>
    <xdr:to>
      <xdr:col>20</xdr:col>
      <xdr:colOff>38100</xdr:colOff>
      <xdr:row>32</xdr:row>
      <xdr:rowOff>64238</xdr:rowOff>
    </xdr:to>
    <xdr:sp textlink="">
      <xdr:nvSpPr>
        <xdr:cNvPr id="78" name="楕円 77">
          <a:extLst>
            <a:ext uri="{FF2B5EF4-FFF2-40B4-BE49-F238E27FC236}">
              <a16:creationId xmlns:a16="http://schemas.microsoft.com/office/drawing/2014/main" id="{00000000-0008-0000-0600-00004E000000}"/>
            </a:ext>
          </a:extLst>
        </xdr:cNvPr>
        <xdr:cNvSpPr/>
      </xdr:nvSpPr>
      <xdr:spPr>
        <a:xfrm>
          <a:off x="3746500" y="544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80765</xdr:rowOff>
    </xdr:from>
    <xdr:ext cx="599010" cy="259045"/>
    <xdr:sp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2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68406</xdr:rowOff>
    </xdr:from>
    <xdr:to>
      <xdr:col>15</xdr:col>
      <xdr:colOff>101600</xdr:colOff>
      <xdr:row>32</xdr:row>
      <xdr:rowOff>170006</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2857500" y="555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15083</xdr:rowOff>
    </xdr:from>
    <xdr:ext cx="599010" cy="259045"/>
    <xdr:sp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33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87083</xdr:rowOff>
    </xdr:from>
    <xdr:to>
      <xdr:col>10</xdr:col>
      <xdr:colOff>165100</xdr:colOff>
      <xdr:row>33</xdr:row>
      <xdr:rowOff>17233</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1968500" y="55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33760</xdr:rowOff>
    </xdr:from>
    <xdr:ext cx="599010"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3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71749</xdr:rowOff>
    </xdr:from>
    <xdr:to>
      <xdr:col>6</xdr:col>
      <xdr:colOff>38100</xdr:colOff>
      <xdr:row>34</xdr:row>
      <xdr:rowOff>1899</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1079500" y="572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18426</xdr:rowOff>
    </xdr:from>
    <xdr:ext cx="599010"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50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60162</xdr:rowOff>
    </xdr:from>
    <xdr:to>
      <xdr:col>24</xdr:col>
      <xdr:colOff>63500</xdr:colOff>
      <xdr:row>56</xdr:row>
      <xdr:rowOff>161223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61362"/>
          <a:ext cx="838200" cy="10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25996</xdr:rowOff>
    </xdr:from>
    <xdr:ext cx="599010" cy="259045"/>
    <xdr:sp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9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60162</xdr:rowOff>
    </xdr:from>
    <xdr:to>
      <xdr:col>19</xdr:col>
      <xdr:colOff>177800</xdr:colOff>
      <xdr:row>57</xdr:row>
      <xdr:rowOff>19754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61362"/>
          <a:ext cx="889000" cy="13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153368</xdr:rowOff>
    </xdr:from>
    <xdr:ext cx="599010" cy="259045"/>
    <xdr:sp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92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19754</xdr:rowOff>
    </xdr:from>
    <xdr:to>
      <xdr:col>15</xdr:col>
      <xdr:colOff>50800</xdr:colOff>
      <xdr:row>57</xdr:row>
      <xdr:rowOff>145746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92404"/>
          <a:ext cx="889000" cy="1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4835</xdr:rowOff>
    </xdr:from>
    <xdr:ext cx="599010" cy="259045"/>
    <xdr:sp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94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129839</xdr:rowOff>
    </xdr:from>
    <xdr:to>
      <xdr:col>10</xdr:col>
      <xdr:colOff>114300</xdr:colOff>
      <xdr:row>57</xdr:row>
      <xdr:rowOff>145746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902489"/>
          <a:ext cx="889000" cy="1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55695</xdr:rowOff>
    </xdr:from>
    <xdr:ext cx="599010" cy="259045"/>
    <xdr:sp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99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64291</xdr:rowOff>
    </xdr:from>
    <xdr:ext cx="599010" cy="259045"/>
    <xdr:sp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1000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110423</xdr:rowOff>
    </xdr:from>
    <xdr:to>
      <xdr:col>24</xdr:col>
      <xdr:colOff>114300</xdr:colOff>
      <xdr:row>57</xdr:row>
      <xdr:rowOff>40573</xdr:rowOff>
    </xdr:to>
    <xdr:sp textlink="">
      <xdr:nvSpPr>
        <xdr:cNvPr id="134" name="楕円 133">
          <a:extLst>
            <a:ext uri="{FF2B5EF4-FFF2-40B4-BE49-F238E27FC236}">
              <a16:creationId xmlns:a16="http://schemas.microsoft.com/office/drawing/2014/main" id="{00000000-0008-0000-0600-000086000000}"/>
            </a:ext>
          </a:extLst>
        </xdr:cNvPr>
        <xdr:cNvSpPr/>
      </xdr:nvSpPr>
      <xdr:spPr>
        <a:xfrm>
          <a:off x="4584700" y="971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133300</xdr:rowOff>
    </xdr:from>
    <xdr:ext cx="599010" cy="259045"/>
    <xdr:sp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6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9362</xdr:rowOff>
    </xdr:from>
    <xdr:to>
      <xdr:col>20</xdr:col>
      <xdr:colOff>38100</xdr:colOff>
      <xdr:row>56</xdr:row>
      <xdr:rowOff>110962</xdr:rowOff>
    </xdr:to>
    <xdr:sp textlink="">
      <xdr:nvSpPr>
        <xdr:cNvPr id="136" name="楕円 135">
          <a:extLst>
            <a:ext uri="{FF2B5EF4-FFF2-40B4-BE49-F238E27FC236}">
              <a16:creationId xmlns:a16="http://schemas.microsoft.com/office/drawing/2014/main" id="{00000000-0008-0000-0600-000088000000}"/>
            </a:ext>
          </a:extLst>
        </xdr:cNvPr>
        <xdr:cNvSpPr/>
      </xdr:nvSpPr>
      <xdr:spPr>
        <a:xfrm>
          <a:off x="3746500" y="961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127489</xdr:rowOff>
    </xdr:from>
    <xdr:ext cx="599010" cy="259045"/>
    <xdr:sp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8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140404</xdr:rowOff>
    </xdr:from>
    <xdr:to>
      <xdr:col>15</xdr:col>
      <xdr:colOff>101600</xdr:colOff>
      <xdr:row>57</xdr:row>
      <xdr:rowOff>70554</xdr:rowOff>
    </xdr:to>
    <xdr:sp textlink="">
      <xdr:nvSpPr>
        <xdr:cNvPr id="138" name="楕円 137">
          <a:extLst>
            <a:ext uri="{FF2B5EF4-FFF2-40B4-BE49-F238E27FC236}">
              <a16:creationId xmlns:a16="http://schemas.microsoft.com/office/drawing/2014/main" id="{00000000-0008-0000-0600-00008A000000}"/>
            </a:ext>
          </a:extLst>
        </xdr:cNvPr>
        <xdr:cNvSpPr/>
      </xdr:nvSpPr>
      <xdr:spPr>
        <a:xfrm>
          <a:off x="2857500" y="97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87081</xdr:rowOff>
    </xdr:from>
    <xdr:ext cx="599010" cy="259045"/>
    <xdr:sp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1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94946</xdr:rowOff>
    </xdr:from>
    <xdr:to>
      <xdr:col>10</xdr:col>
      <xdr:colOff>165100</xdr:colOff>
      <xdr:row>58</xdr:row>
      <xdr:rowOff>25096</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1968500" y="986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41623</xdr:rowOff>
    </xdr:from>
    <xdr:ext cx="599010" cy="259045"/>
    <xdr:sp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64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79039</xdr:rowOff>
    </xdr:from>
    <xdr:to>
      <xdr:col>6</xdr:col>
      <xdr:colOff>38100</xdr:colOff>
      <xdr:row>58</xdr:row>
      <xdr:rowOff>9189</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1079500" y="985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25716</xdr:rowOff>
    </xdr:from>
    <xdr:ext cx="599010"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62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170828</xdr:rowOff>
    </xdr:from>
    <xdr:to>
      <xdr:col>24</xdr:col>
      <xdr:colOff>63500</xdr:colOff>
      <xdr:row>78</xdr:row>
      <xdr:rowOff>4254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72478"/>
          <a:ext cx="8382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4254</xdr:rowOff>
    </xdr:from>
    <xdr:to>
      <xdr:col>19</xdr:col>
      <xdr:colOff>177800</xdr:colOff>
      <xdr:row>78</xdr:row>
      <xdr:rowOff>82817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77354"/>
          <a:ext cx="889000" cy="7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78569</xdr:rowOff>
    </xdr:from>
    <xdr:to>
      <xdr:col>15</xdr:col>
      <xdr:colOff>50800</xdr:colOff>
      <xdr:row>78</xdr:row>
      <xdr:rowOff>82817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51669"/>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78569</xdr:rowOff>
    </xdr:from>
    <xdr:to>
      <xdr:col>10</xdr:col>
      <xdr:colOff>114300</xdr:colOff>
      <xdr:row>78</xdr:row>
      <xdr:rowOff>90436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51669"/>
          <a:ext cx="889000" cy="1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120028</xdr:rowOff>
    </xdr:from>
    <xdr:to>
      <xdr:col>24</xdr:col>
      <xdr:colOff>114300</xdr:colOff>
      <xdr:row>78</xdr:row>
      <xdr:rowOff>50178</xdr:rowOff>
    </xdr:to>
    <xdr:sp textlink="">
      <xdr:nvSpPr>
        <xdr:cNvPr id="191" name="楕円 190">
          <a:extLst>
            <a:ext uri="{FF2B5EF4-FFF2-40B4-BE49-F238E27FC236}">
              <a16:creationId xmlns:a16="http://schemas.microsoft.com/office/drawing/2014/main" id="{00000000-0008-0000-0600-0000BF000000}"/>
            </a:ext>
          </a:extLst>
        </xdr:cNvPr>
        <xdr:cNvSpPr/>
      </xdr:nvSpPr>
      <xdr:spPr>
        <a:xfrm>
          <a:off x="4584700" y="133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98455</xdr:rowOff>
    </xdr:from>
    <xdr:ext cx="534377" cy="259045"/>
    <xdr:sp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124904</xdr:rowOff>
    </xdr:from>
    <xdr:to>
      <xdr:col>20</xdr:col>
      <xdr:colOff>38100</xdr:colOff>
      <xdr:row>78</xdr:row>
      <xdr:rowOff>55054</xdr:rowOff>
    </xdr:to>
    <xdr:sp textlink="">
      <xdr:nvSpPr>
        <xdr:cNvPr id="193" name="楕円 192">
          <a:extLst>
            <a:ext uri="{FF2B5EF4-FFF2-40B4-BE49-F238E27FC236}">
              <a16:creationId xmlns:a16="http://schemas.microsoft.com/office/drawing/2014/main" id="{00000000-0008-0000-0600-0000C1000000}"/>
            </a:ext>
          </a:extLst>
        </xdr:cNvPr>
        <xdr:cNvSpPr/>
      </xdr:nvSpPr>
      <xdr:spPr>
        <a:xfrm>
          <a:off x="3746500" y="133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46181</xdr:rowOff>
    </xdr:from>
    <xdr:ext cx="534377" cy="259045"/>
    <xdr:sp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32017</xdr:rowOff>
    </xdr:from>
    <xdr:to>
      <xdr:col>15</xdr:col>
      <xdr:colOff>101600</xdr:colOff>
      <xdr:row>78</xdr:row>
      <xdr:rowOff>133617</xdr:rowOff>
    </xdr:to>
    <xdr:sp textlink="">
      <xdr:nvSpPr>
        <xdr:cNvPr id="195" name="楕円 194">
          <a:extLst>
            <a:ext uri="{FF2B5EF4-FFF2-40B4-BE49-F238E27FC236}">
              <a16:creationId xmlns:a16="http://schemas.microsoft.com/office/drawing/2014/main" id="{00000000-0008-0000-0600-0000C3000000}"/>
            </a:ext>
          </a:extLst>
        </xdr:cNvPr>
        <xdr:cNvSpPr/>
      </xdr:nvSpPr>
      <xdr:spPr>
        <a:xfrm>
          <a:off x="2857500" y="1340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124744</xdr:rowOff>
    </xdr:from>
    <xdr:ext cx="469744" cy="259045"/>
    <xdr:sp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9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27769</xdr:rowOff>
    </xdr:from>
    <xdr:to>
      <xdr:col>10</xdr:col>
      <xdr:colOff>165100</xdr:colOff>
      <xdr:row>78</xdr:row>
      <xdr:rowOff>129369</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1968500" y="134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120496</xdr:rowOff>
    </xdr:from>
    <xdr:ext cx="469744" cy="259045"/>
    <xdr:sp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9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39636</xdr:rowOff>
    </xdr:from>
    <xdr:to>
      <xdr:col>6</xdr:col>
      <xdr:colOff>38100</xdr:colOff>
      <xdr:row>78</xdr:row>
      <xdr:rowOff>141236</xdr:rowOff>
    </xdr:to>
    <xdr:sp textlink="">
      <xdr:nvSpPr>
        <xdr:cNvPr id="199" name="楕円 198">
          <a:extLst>
            <a:ext uri="{FF2B5EF4-FFF2-40B4-BE49-F238E27FC236}">
              <a16:creationId xmlns:a16="http://schemas.microsoft.com/office/drawing/2014/main" id="{00000000-0008-0000-0600-0000C7000000}"/>
            </a:ext>
          </a:extLst>
        </xdr:cNvPr>
        <xdr:cNvSpPr/>
      </xdr:nvSpPr>
      <xdr:spPr>
        <a:xfrm>
          <a:off x="1079500" y="134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132363</xdr:rowOff>
    </xdr:from>
    <xdr:ext cx="469744" cy="259045"/>
    <xdr:sp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0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18038</xdr:rowOff>
    </xdr:from>
    <xdr:to>
      <xdr:col>24</xdr:col>
      <xdr:colOff>63500</xdr:colOff>
      <xdr:row>97</xdr:row>
      <xdr:rowOff>38412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77238"/>
          <a:ext cx="838200" cy="19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82354</xdr:rowOff>
    </xdr:from>
    <xdr:ext cx="599010" cy="259045"/>
    <xdr:sp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114754</xdr:rowOff>
    </xdr:from>
    <xdr:to>
      <xdr:col>19</xdr:col>
      <xdr:colOff>177800</xdr:colOff>
      <xdr:row>97</xdr:row>
      <xdr:rowOff>38412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402504"/>
          <a:ext cx="889000" cy="26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114754</xdr:rowOff>
    </xdr:from>
    <xdr:to>
      <xdr:col>15</xdr:col>
      <xdr:colOff>50800</xdr:colOff>
      <xdr:row>97</xdr:row>
      <xdr:rowOff>126803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02504"/>
          <a:ext cx="889000" cy="35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126803</xdr:rowOff>
    </xdr:from>
    <xdr:to>
      <xdr:col>10</xdr:col>
      <xdr:colOff>114300</xdr:colOff>
      <xdr:row>97</xdr:row>
      <xdr:rowOff>136337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57453"/>
          <a:ext cx="889000" cy="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107366</xdr:rowOff>
    </xdr:from>
    <xdr:ext cx="534377" cy="259045"/>
    <xdr:sp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118806</xdr:rowOff>
    </xdr:from>
    <xdr:ext cx="534377" cy="259045"/>
    <xdr:sp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138688</xdr:rowOff>
    </xdr:from>
    <xdr:to>
      <xdr:col>24</xdr:col>
      <xdr:colOff>114300</xdr:colOff>
      <xdr:row>96</xdr:row>
      <xdr:rowOff>68838</xdr:rowOff>
    </xdr:to>
    <xdr:sp textlink="">
      <xdr:nvSpPr>
        <xdr:cNvPr id="253" name="楕円 252">
          <a:extLst>
            <a:ext uri="{FF2B5EF4-FFF2-40B4-BE49-F238E27FC236}">
              <a16:creationId xmlns:a16="http://schemas.microsoft.com/office/drawing/2014/main" id="{00000000-0008-0000-0600-0000FD000000}"/>
            </a:ext>
          </a:extLst>
        </xdr:cNvPr>
        <xdr:cNvSpPr/>
      </xdr:nvSpPr>
      <xdr:spPr>
        <a:xfrm>
          <a:off x="4584700" y="1642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117115</xdr:rowOff>
    </xdr:from>
    <xdr:ext cx="534377" cy="259045"/>
    <xdr:sp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0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159062</xdr:rowOff>
    </xdr:from>
    <xdr:to>
      <xdr:col>20</xdr:col>
      <xdr:colOff>38100</xdr:colOff>
      <xdr:row>97</xdr:row>
      <xdr:rowOff>89212</xdr:rowOff>
    </xdr:to>
    <xdr:sp textlink="">
      <xdr:nvSpPr>
        <xdr:cNvPr id="255" name="楕円 254">
          <a:extLst>
            <a:ext uri="{FF2B5EF4-FFF2-40B4-BE49-F238E27FC236}">
              <a16:creationId xmlns:a16="http://schemas.microsoft.com/office/drawing/2014/main" id="{00000000-0008-0000-0600-0000FF000000}"/>
            </a:ext>
          </a:extLst>
        </xdr:cNvPr>
        <xdr:cNvSpPr/>
      </xdr:nvSpPr>
      <xdr:spPr>
        <a:xfrm>
          <a:off x="3746500" y="1661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80339</xdr:rowOff>
    </xdr:from>
    <xdr:ext cx="534377" cy="259045"/>
    <xdr:sp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63954</xdr:rowOff>
    </xdr:from>
    <xdr:to>
      <xdr:col>15</xdr:col>
      <xdr:colOff>101600</xdr:colOff>
      <xdr:row>95</xdr:row>
      <xdr:rowOff>165554</xdr:rowOff>
    </xdr:to>
    <xdr:sp textlink="">
      <xdr:nvSpPr>
        <xdr:cNvPr id="257" name="楕円 256">
          <a:extLst>
            <a:ext uri="{FF2B5EF4-FFF2-40B4-BE49-F238E27FC236}">
              <a16:creationId xmlns:a16="http://schemas.microsoft.com/office/drawing/2014/main" id="{00000000-0008-0000-0600-000001010000}"/>
            </a:ext>
          </a:extLst>
        </xdr:cNvPr>
        <xdr:cNvSpPr/>
      </xdr:nvSpPr>
      <xdr:spPr>
        <a:xfrm>
          <a:off x="2857500" y="1635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156681</xdr:rowOff>
    </xdr:from>
    <xdr:ext cx="599010" cy="259045"/>
    <xdr:sp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44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76003</xdr:rowOff>
    </xdr:from>
    <xdr:to>
      <xdr:col>10</xdr:col>
      <xdr:colOff>165100</xdr:colOff>
      <xdr:row>98</xdr:row>
      <xdr:rowOff>6153</xdr:rowOff>
    </xdr:to>
    <xdr:sp textlink="">
      <xdr:nvSpPr>
        <xdr:cNvPr id="259" name="楕円 258">
          <a:extLst>
            <a:ext uri="{FF2B5EF4-FFF2-40B4-BE49-F238E27FC236}">
              <a16:creationId xmlns:a16="http://schemas.microsoft.com/office/drawing/2014/main" id="{00000000-0008-0000-0600-000003010000}"/>
            </a:ext>
          </a:extLst>
        </xdr:cNvPr>
        <xdr:cNvSpPr/>
      </xdr:nvSpPr>
      <xdr:spPr>
        <a:xfrm>
          <a:off x="1968500" y="1670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168730</xdr:rowOff>
    </xdr:from>
    <xdr:ext cx="534377" cy="259045"/>
    <xdr:sp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9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85537</xdr:rowOff>
    </xdr:from>
    <xdr:to>
      <xdr:col>6</xdr:col>
      <xdr:colOff>38100</xdr:colOff>
      <xdr:row>98</xdr:row>
      <xdr:rowOff>15687</xdr:rowOff>
    </xdr:to>
    <xdr:sp textlink="">
      <xdr:nvSpPr>
        <xdr:cNvPr id="261" name="楕円 260">
          <a:extLst>
            <a:ext uri="{FF2B5EF4-FFF2-40B4-BE49-F238E27FC236}">
              <a16:creationId xmlns:a16="http://schemas.microsoft.com/office/drawing/2014/main" id="{00000000-0008-0000-0600-000005010000}"/>
            </a:ext>
          </a:extLst>
        </xdr:cNvPr>
        <xdr:cNvSpPr/>
      </xdr:nvSpPr>
      <xdr:spPr>
        <a:xfrm>
          <a:off x="1079500" y="1671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6814</xdr:rowOff>
    </xdr:from>
    <xdr:ext cx="534377" cy="259045"/>
    <xdr:sp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0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170154</xdr:rowOff>
    </xdr:from>
    <xdr:to>
      <xdr:col>55</xdr:col>
      <xdr:colOff>0</xdr:colOff>
      <xdr:row>35</xdr:row>
      <xdr:rowOff>33668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99454"/>
          <a:ext cx="838200" cy="3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117457</xdr:rowOff>
    </xdr:from>
    <xdr:ext cx="599010" cy="259045"/>
    <xdr:sp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18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33668</xdr:rowOff>
    </xdr:from>
    <xdr:to>
      <xdr:col>50</xdr:col>
      <xdr:colOff>114300</xdr:colOff>
      <xdr:row>35</xdr:row>
      <xdr:rowOff>36857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034418"/>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85055</xdr:rowOff>
    </xdr:from>
    <xdr:ext cx="599010" cy="259045"/>
    <xdr:sp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25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368</xdr:rowOff>
    </xdr:from>
    <xdr:to>
      <xdr:col>45</xdr:col>
      <xdr:colOff>177800</xdr:colOff>
      <xdr:row>35</xdr:row>
      <xdr:rowOff>36857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829668"/>
          <a:ext cx="889000" cy="20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123812</xdr:rowOff>
    </xdr:from>
    <xdr:ext cx="599010" cy="259045"/>
    <xdr:sp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9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368</xdr:rowOff>
    </xdr:from>
    <xdr:to>
      <xdr:col>41</xdr:col>
      <xdr:colOff>50800</xdr:colOff>
      <xdr:row>36</xdr:row>
      <xdr:rowOff>50176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829668"/>
          <a:ext cx="889000" cy="3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58812</xdr:rowOff>
    </xdr:from>
    <xdr:ext cx="599010" cy="259045"/>
    <xdr:sp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0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10321</xdr:rowOff>
    </xdr:from>
    <xdr:ext cx="599010" cy="259045"/>
    <xdr:sp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35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119354</xdr:rowOff>
    </xdr:from>
    <xdr:to>
      <xdr:col>55</xdr:col>
      <xdr:colOff>50800</xdr:colOff>
      <xdr:row>35</xdr:row>
      <xdr:rowOff>49504</xdr:rowOff>
    </xdr:to>
    <xdr:sp textlink="">
      <xdr:nvSpPr>
        <xdr:cNvPr id="308" name="楕円 307">
          <a:extLst>
            <a:ext uri="{FF2B5EF4-FFF2-40B4-BE49-F238E27FC236}">
              <a16:creationId xmlns:a16="http://schemas.microsoft.com/office/drawing/2014/main" id="{00000000-0008-0000-0600-000034010000}"/>
            </a:ext>
          </a:extLst>
        </xdr:cNvPr>
        <xdr:cNvSpPr/>
      </xdr:nvSpPr>
      <xdr:spPr>
        <a:xfrm>
          <a:off x="10426700" y="594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142231</xdr:rowOff>
    </xdr:from>
    <xdr:ext cx="599010" cy="259045"/>
    <xdr:sp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0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154318</xdr:rowOff>
    </xdr:from>
    <xdr:to>
      <xdr:col>50</xdr:col>
      <xdr:colOff>165100</xdr:colOff>
      <xdr:row>35</xdr:row>
      <xdr:rowOff>84468</xdr:rowOff>
    </xdr:to>
    <xdr:sp textlink="">
      <xdr:nvSpPr>
        <xdr:cNvPr id="310" name="楕円 309">
          <a:extLst>
            <a:ext uri="{FF2B5EF4-FFF2-40B4-BE49-F238E27FC236}">
              <a16:creationId xmlns:a16="http://schemas.microsoft.com/office/drawing/2014/main" id="{00000000-0008-0000-0600-000036010000}"/>
            </a:ext>
          </a:extLst>
        </xdr:cNvPr>
        <xdr:cNvSpPr/>
      </xdr:nvSpPr>
      <xdr:spPr>
        <a:xfrm>
          <a:off x="9588500" y="598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100995</xdr:rowOff>
    </xdr:from>
    <xdr:ext cx="599010" cy="259045"/>
    <xdr:sp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7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157507</xdr:rowOff>
    </xdr:from>
    <xdr:to>
      <xdr:col>46</xdr:col>
      <xdr:colOff>38100</xdr:colOff>
      <xdr:row>35</xdr:row>
      <xdr:rowOff>87657</xdr:rowOff>
    </xdr:to>
    <xdr:sp textlink="">
      <xdr:nvSpPr>
        <xdr:cNvPr id="312" name="楕円 311">
          <a:extLst>
            <a:ext uri="{FF2B5EF4-FFF2-40B4-BE49-F238E27FC236}">
              <a16:creationId xmlns:a16="http://schemas.microsoft.com/office/drawing/2014/main" id="{00000000-0008-0000-0600-000038010000}"/>
            </a:ext>
          </a:extLst>
        </xdr:cNvPr>
        <xdr:cNvSpPr/>
      </xdr:nvSpPr>
      <xdr:spPr>
        <a:xfrm>
          <a:off x="8699500" y="598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104184</xdr:rowOff>
    </xdr:from>
    <xdr:ext cx="599010" cy="259045"/>
    <xdr:sp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76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121018</xdr:rowOff>
    </xdr:from>
    <xdr:to>
      <xdr:col>41</xdr:col>
      <xdr:colOff>101600</xdr:colOff>
      <xdr:row>34</xdr:row>
      <xdr:rowOff>51168</xdr:rowOff>
    </xdr:to>
    <xdr:sp textlink="">
      <xdr:nvSpPr>
        <xdr:cNvPr id="314" name="楕円 313">
          <a:extLst>
            <a:ext uri="{FF2B5EF4-FFF2-40B4-BE49-F238E27FC236}">
              <a16:creationId xmlns:a16="http://schemas.microsoft.com/office/drawing/2014/main" id="{00000000-0008-0000-0600-00003A010000}"/>
            </a:ext>
          </a:extLst>
        </xdr:cNvPr>
        <xdr:cNvSpPr/>
      </xdr:nvSpPr>
      <xdr:spPr>
        <a:xfrm>
          <a:off x="7810500" y="577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67695</xdr:rowOff>
    </xdr:from>
    <xdr:ext cx="599010" cy="259045"/>
    <xdr:sp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55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170826</xdr:rowOff>
    </xdr:from>
    <xdr:to>
      <xdr:col>36</xdr:col>
      <xdr:colOff>165100</xdr:colOff>
      <xdr:row>36</xdr:row>
      <xdr:rowOff>100976</xdr:rowOff>
    </xdr:to>
    <xdr:sp textlink="">
      <xdr:nvSpPr>
        <xdr:cNvPr id="316" name="楕円 315">
          <a:extLst>
            <a:ext uri="{FF2B5EF4-FFF2-40B4-BE49-F238E27FC236}">
              <a16:creationId xmlns:a16="http://schemas.microsoft.com/office/drawing/2014/main" id="{00000000-0008-0000-0600-00003C010000}"/>
            </a:ext>
          </a:extLst>
        </xdr:cNvPr>
        <xdr:cNvSpPr/>
      </xdr:nvSpPr>
      <xdr:spPr>
        <a:xfrm>
          <a:off x="6921500" y="61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117503</xdr:rowOff>
    </xdr:from>
    <xdr:ext cx="599010" cy="259045"/>
    <xdr:sp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94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43985</xdr:rowOff>
    </xdr:from>
    <xdr:to>
      <xdr:col>55</xdr:col>
      <xdr:colOff>0</xdr:colOff>
      <xdr:row>57</xdr:row>
      <xdr:rowOff>123061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16635"/>
          <a:ext cx="838200" cy="7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38410</xdr:rowOff>
    </xdr:from>
    <xdr:to>
      <xdr:col>50</xdr:col>
      <xdr:colOff>114300</xdr:colOff>
      <xdr:row>57</xdr:row>
      <xdr:rowOff>123061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39610"/>
          <a:ext cx="889000" cy="25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38410</xdr:rowOff>
    </xdr:from>
    <xdr:to>
      <xdr:col>45</xdr:col>
      <xdr:colOff>177800</xdr:colOff>
      <xdr:row>57</xdr:row>
      <xdr:rowOff>135462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639610"/>
          <a:ext cx="889000" cy="26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133295</xdr:rowOff>
    </xdr:from>
    <xdr:ext cx="599010" cy="259045"/>
    <xdr:sp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73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75743</xdr:rowOff>
    </xdr:from>
    <xdr:to>
      <xdr:col>41</xdr:col>
      <xdr:colOff>50800</xdr:colOff>
      <xdr:row>57</xdr:row>
      <xdr:rowOff>135462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676943"/>
          <a:ext cx="889000" cy="23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152269</xdr:rowOff>
    </xdr:from>
    <xdr:ext cx="599010" cy="259045"/>
    <xdr:sp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75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164635</xdr:rowOff>
    </xdr:from>
    <xdr:to>
      <xdr:col>55</xdr:col>
      <xdr:colOff>50800</xdr:colOff>
      <xdr:row>57</xdr:row>
      <xdr:rowOff>94785</xdr:rowOff>
    </xdr:to>
    <xdr:sp textlink="">
      <xdr:nvSpPr>
        <xdr:cNvPr id="369" name="楕円 368">
          <a:extLst>
            <a:ext uri="{FF2B5EF4-FFF2-40B4-BE49-F238E27FC236}">
              <a16:creationId xmlns:a16="http://schemas.microsoft.com/office/drawing/2014/main" id="{00000000-0008-0000-0600-000071010000}"/>
            </a:ext>
          </a:extLst>
        </xdr:cNvPr>
        <xdr:cNvSpPr/>
      </xdr:nvSpPr>
      <xdr:spPr>
        <a:xfrm>
          <a:off x="10426700" y="97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143062</xdr:rowOff>
    </xdr:from>
    <xdr:ext cx="599010" cy="259045"/>
    <xdr:sp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4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72261</xdr:rowOff>
    </xdr:from>
    <xdr:to>
      <xdr:col>50</xdr:col>
      <xdr:colOff>165100</xdr:colOff>
      <xdr:row>58</xdr:row>
      <xdr:rowOff>2411</xdr:rowOff>
    </xdr:to>
    <xdr:sp textlink="">
      <xdr:nvSpPr>
        <xdr:cNvPr id="371" name="楕円 370">
          <a:extLst>
            <a:ext uri="{FF2B5EF4-FFF2-40B4-BE49-F238E27FC236}">
              <a16:creationId xmlns:a16="http://schemas.microsoft.com/office/drawing/2014/main" id="{00000000-0008-0000-0600-000073010000}"/>
            </a:ext>
          </a:extLst>
        </xdr:cNvPr>
        <xdr:cNvSpPr/>
      </xdr:nvSpPr>
      <xdr:spPr>
        <a:xfrm>
          <a:off x="9588500" y="98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164988</xdr:rowOff>
    </xdr:from>
    <xdr:ext cx="599010" cy="259045"/>
    <xdr:sp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93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159060</xdr:rowOff>
    </xdr:from>
    <xdr:to>
      <xdr:col>46</xdr:col>
      <xdr:colOff>38100</xdr:colOff>
      <xdr:row>56</xdr:row>
      <xdr:rowOff>89210</xdr:rowOff>
    </xdr:to>
    <xdr:sp textlink="">
      <xdr:nvSpPr>
        <xdr:cNvPr id="373" name="楕円 372">
          <a:extLst>
            <a:ext uri="{FF2B5EF4-FFF2-40B4-BE49-F238E27FC236}">
              <a16:creationId xmlns:a16="http://schemas.microsoft.com/office/drawing/2014/main" id="{00000000-0008-0000-0600-000075010000}"/>
            </a:ext>
          </a:extLst>
        </xdr:cNvPr>
        <xdr:cNvSpPr/>
      </xdr:nvSpPr>
      <xdr:spPr>
        <a:xfrm>
          <a:off x="8699500" y="95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105737</xdr:rowOff>
    </xdr:from>
    <xdr:ext cx="599010" cy="259045"/>
    <xdr:sp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36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84662</xdr:rowOff>
    </xdr:from>
    <xdr:to>
      <xdr:col>41</xdr:col>
      <xdr:colOff>101600</xdr:colOff>
      <xdr:row>58</xdr:row>
      <xdr:rowOff>14812</xdr:rowOff>
    </xdr:to>
    <xdr:sp textlink="">
      <xdr:nvSpPr>
        <xdr:cNvPr id="375" name="楕円 374">
          <a:extLst>
            <a:ext uri="{FF2B5EF4-FFF2-40B4-BE49-F238E27FC236}">
              <a16:creationId xmlns:a16="http://schemas.microsoft.com/office/drawing/2014/main" id="{00000000-0008-0000-0600-000077010000}"/>
            </a:ext>
          </a:extLst>
        </xdr:cNvPr>
        <xdr:cNvSpPr/>
      </xdr:nvSpPr>
      <xdr:spPr>
        <a:xfrm>
          <a:off x="7810500" y="985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5939</xdr:rowOff>
    </xdr:from>
    <xdr:ext cx="599010" cy="259045"/>
    <xdr:sp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95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24943</xdr:rowOff>
    </xdr:from>
    <xdr:to>
      <xdr:col>36</xdr:col>
      <xdr:colOff>165100</xdr:colOff>
      <xdr:row>56</xdr:row>
      <xdr:rowOff>126543</xdr:rowOff>
    </xdr:to>
    <xdr:sp textlink="">
      <xdr:nvSpPr>
        <xdr:cNvPr id="377" name="楕円 376">
          <a:extLst>
            <a:ext uri="{FF2B5EF4-FFF2-40B4-BE49-F238E27FC236}">
              <a16:creationId xmlns:a16="http://schemas.microsoft.com/office/drawing/2014/main" id="{00000000-0008-0000-0600-000079010000}"/>
            </a:ext>
          </a:extLst>
        </xdr:cNvPr>
        <xdr:cNvSpPr/>
      </xdr:nvSpPr>
      <xdr:spPr>
        <a:xfrm>
          <a:off x="6921500" y="962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143070</xdr:rowOff>
    </xdr:from>
    <xdr:ext cx="599010" cy="259045"/>
    <xdr:sp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40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162212</xdr:rowOff>
    </xdr:from>
    <xdr:to>
      <xdr:col>55</xdr:col>
      <xdr:colOff>0</xdr:colOff>
      <xdr:row>78</xdr:row>
      <xdr:rowOff>22332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63862"/>
          <a:ext cx="838200" cy="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92439</xdr:rowOff>
    </xdr:from>
    <xdr:to>
      <xdr:col>50</xdr:col>
      <xdr:colOff>114300</xdr:colOff>
      <xdr:row>78</xdr:row>
      <xdr:rowOff>22332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294089"/>
          <a:ext cx="889000" cy="10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92439</xdr:rowOff>
    </xdr:from>
    <xdr:to>
      <xdr:col>45</xdr:col>
      <xdr:colOff>177800</xdr:colOff>
      <xdr:row>77</xdr:row>
      <xdr:rowOff>102324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294089"/>
          <a:ext cx="889000" cy="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140603</xdr:rowOff>
    </xdr:from>
    <xdr:ext cx="534377" cy="259045"/>
    <xdr:sp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4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116548</xdr:rowOff>
    </xdr:from>
    <xdr:to>
      <xdr:col>41</xdr:col>
      <xdr:colOff>50800</xdr:colOff>
      <xdr:row>77</xdr:row>
      <xdr:rowOff>102324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146748"/>
          <a:ext cx="889000" cy="1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154058</xdr:rowOff>
    </xdr:from>
    <xdr:ext cx="534377" cy="259045"/>
    <xdr:sp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5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111412</xdr:rowOff>
    </xdr:from>
    <xdr:to>
      <xdr:col>55</xdr:col>
      <xdr:colOff>50800</xdr:colOff>
      <xdr:row>78</xdr:row>
      <xdr:rowOff>41562</xdr:rowOff>
    </xdr:to>
    <xdr:sp textlink="">
      <xdr:nvSpPr>
        <xdr:cNvPr id="424" name="楕円 423">
          <a:extLst>
            <a:ext uri="{FF2B5EF4-FFF2-40B4-BE49-F238E27FC236}">
              <a16:creationId xmlns:a16="http://schemas.microsoft.com/office/drawing/2014/main" id="{00000000-0008-0000-0600-0000A8010000}"/>
            </a:ext>
          </a:extLst>
        </xdr:cNvPr>
        <xdr:cNvSpPr/>
      </xdr:nvSpPr>
      <xdr:spPr>
        <a:xfrm>
          <a:off x="10426700" y="133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89839</xdr:rowOff>
    </xdr:from>
    <xdr:ext cx="534377" cy="259045"/>
    <xdr:sp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9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142982</xdr:rowOff>
    </xdr:from>
    <xdr:to>
      <xdr:col>50</xdr:col>
      <xdr:colOff>165100</xdr:colOff>
      <xdr:row>78</xdr:row>
      <xdr:rowOff>73132</xdr:rowOff>
    </xdr:to>
    <xdr:sp textlink="">
      <xdr:nvSpPr>
        <xdr:cNvPr id="426" name="楕円 425">
          <a:extLst>
            <a:ext uri="{FF2B5EF4-FFF2-40B4-BE49-F238E27FC236}">
              <a16:creationId xmlns:a16="http://schemas.microsoft.com/office/drawing/2014/main" id="{00000000-0008-0000-0600-0000AA010000}"/>
            </a:ext>
          </a:extLst>
        </xdr:cNvPr>
        <xdr:cNvSpPr/>
      </xdr:nvSpPr>
      <xdr:spPr>
        <a:xfrm>
          <a:off x="9588500" y="1334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64259</xdr:rowOff>
    </xdr:from>
    <xdr:ext cx="534377" cy="259045"/>
    <xdr:sp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3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41639</xdr:rowOff>
    </xdr:from>
    <xdr:to>
      <xdr:col>46</xdr:col>
      <xdr:colOff>38100</xdr:colOff>
      <xdr:row>77</xdr:row>
      <xdr:rowOff>143239</xdr:rowOff>
    </xdr:to>
    <xdr:sp textlink="">
      <xdr:nvSpPr>
        <xdr:cNvPr id="428" name="楕円 427">
          <a:extLst>
            <a:ext uri="{FF2B5EF4-FFF2-40B4-BE49-F238E27FC236}">
              <a16:creationId xmlns:a16="http://schemas.microsoft.com/office/drawing/2014/main" id="{00000000-0008-0000-0600-0000AC010000}"/>
            </a:ext>
          </a:extLst>
        </xdr:cNvPr>
        <xdr:cNvSpPr/>
      </xdr:nvSpPr>
      <xdr:spPr>
        <a:xfrm>
          <a:off x="8699500" y="1324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159766</xdr:rowOff>
    </xdr:from>
    <xdr:ext cx="534377" cy="259045"/>
    <xdr:sp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01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51524</xdr:rowOff>
    </xdr:from>
    <xdr:to>
      <xdr:col>41</xdr:col>
      <xdr:colOff>101600</xdr:colOff>
      <xdr:row>77</xdr:row>
      <xdr:rowOff>153124</xdr:rowOff>
    </xdr:to>
    <xdr:sp textlink="">
      <xdr:nvSpPr>
        <xdr:cNvPr id="430" name="楕円 429">
          <a:extLst>
            <a:ext uri="{FF2B5EF4-FFF2-40B4-BE49-F238E27FC236}">
              <a16:creationId xmlns:a16="http://schemas.microsoft.com/office/drawing/2014/main" id="{00000000-0008-0000-0600-0000AE010000}"/>
            </a:ext>
          </a:extLst>
        </xdr:cNvPr>
        <xdr:cNvSpPr/>
      </xdr:nvSpPr>
      <xdr:spPr>
        <a:xfrm>
          <a:off x="7810500" y="132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144251</xdr:rowOff>
    </xdr:from>
    <xdr:ext cx="534377" cy="259045"/>
    <xdr:sp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34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65748</xdr:rowOff>
    </xdr:from>
    <xdr:to>
      <xdr:col>36</xdr:col>
      <xdr:colOff>165100</xdr:colOff>
      <xdr:row>76</xdr:row>
      <xdr:rowOff>167348</xdr:rowOff>
    </xdr:to>
    <xdr:sp textlink="">
      <xdr:nvSpPr>
        <xdr:cNvPr id="432" name="楕円 431">
          <a:extLst>
            <a:ext uri="{FF2B5EF4-FFF2-40B4-BE49-F238E27FC236}">
              <a16:creationId xmlns:a16="http://schemas.microsoft.com/office/drawing/2014/main" id="{00000000-0008-0000-0600-0000B0010000}"/>
            </a:ext>
          </a:extLst>
        </xdr:cNvPr>
        <xdr:cNvSpPr/>
      </xdr:nvSpPr>
      <xdr:spPr>
        <a:xfrm>
          <a:off x="6921500" y="130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12424</xdr:rowOff>
    </xdr:from>
    <xdr:ext cx="534377" cy="259045"/>
    <xdr:sp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87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166416</xdr:rowOff>
    </xdr:from>
    <xdr:to>
      <xdr:col>55</xdr:col>
      <xdr:colOff>0</xdr:colOff>
      <xdr:row>97</xdr:row>
      <xdr:rowOff>53941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25616"/>
          <a:ext cx="838200" cy="5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153964</xdr:rowOff>
    </xdr:from>
    <xdr:to>
      <xdr:col>50</xdr:col>
      <xdr:colOff>114300</xdr:colOff>
      <xdr:row>97</xdr:row>
      <xdr:rowOff>53941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441714"/>
          <a:ext cx="889000" cy="24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153964</xdr:rowOff>
    </xdr:from>
    <xdr:to>
      <xdr:col>45</xdr:col>
      <xdr:colOff>177800</xdr:colOff>
      <xdr:row>97</xdr:row>
      <xdr:rowOff>146938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441714"/>
          <a:ext cx="889000" cy="33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23246</xdr:rowOff>
    </xdr:from>
    <xdr:ext cx="599010" cy="259045"/>
    <xdr:sp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65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104206</xdr:rowOff>
    </xdr:from>
    <xdr:to>
      <xdr:col>41</xdr:col>
      <xdr:colOff>50800</xdr:colOff>
      <xdr:row>97</xdr:row>
      <xdr:rowOff>146938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734856"/>
          <a:ext cx="889000" cy="4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115616</xdr:rowOff>
    </xdr:from>
    <xdr:to>
      <xdr:col>55</xdr:col>
      <xdr:colOff>50800</xdr:colOff>
      <xdr:row>97</xdr:row>
      <xdr:rowOff>45766</xdr:rowOff>
    </xdr:to>
    <xdr:sp textlink="">
      <xdr:nvSpPr>
        <xdr:cNvPr id="481" name="楕円 480">
          <a:extLst>
            <a:ext uri="{FF2B5EF4-FFF2-40B4-BE49-F238E27FC236}">
              <a16:creationId xmlns:a16="http://schemas.microsoft.com/office/drawing/2014/main" id="{00000000-0008-0000-0600-0000E1010000}"/>
            </a:ext>
          </a:extLst>
        </xdr:cNvPr>
        <xdr:cNvSpPr/>
      </xdr:nvSpPr>
      <xdr:spPr>
        <a:xfrm>
          <a:off x="10426700" y="165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94043</xdr:rowOff>
    </xdr:from>
    <xdr:ext cx="599010" cy="259045"/>
    <xdr:sp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5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3141</xdr:rowOff>
    </xdr:from>
    <xdr:to>
      <xdr:col>50</xdr:col>
      <xdr:colOff>165100</xdr:colOff>
      <xdr:row>97</xdr:row>
      <xdr:rowOff>104741</xdr:rowOff>
    </xdr:to>
    <xdr:sp textlink="">
      <xdr:nvSpPr>
        <xdr:cNvPr id="483" name="楕円 482">
          <a:extLst>
            <a:ext uri="{FF2B5EF4-FFF2-40B4-BE49-F238E27FC236}">
              <a16:creationId xmlns:a16="http://schemas.microsoft.com/office/drawing/2014/main" id="{00000000-0008-0000-0600-0000E3010000}"/>
            </a:ext>
          </a:extLst>
        </xdr:cNvPr>
        <xdr:cNvSpPr/>
      </xdr:nvSpPr>
      <xdr:spPr>
        <a:xfrm>
          <a:off x="9588500" y="1663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95868</xdr:rowOff>
    </xdr:from>
    <xdr:ext cx="534377" cy="259045"/>
    <xdr:sp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2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103164</xdr:rowOff>
    </xdr:from>
    <xdr:to>
      <xdr:col>46</xdr:col>
      <xdr:colOff>38100</xdr:colOff>
      <xdr:row>96</xdr:row>
      <xdr:rowOff>33314</xdr:rowOff>
    </xdr:to>
    <xdr:sp textlink="">
      <xdr:nvSpPr>
        <xdr:cNvPr id="485" name="楕円 484">
          <a:extLst>
            <a:ext uri="{FF2B5EF4-FFF2-40B4-BE49-F238E27FC236}">
              <a16:creationId xmlns:a16="http://schemas.microsoft.com/office/drawing/2014/main" id="{00000000-0008-0000-0600-0000E5010000}"/>
            </a:ext>
          </a:extLst>
        </xdr:cNvPr>
        <xdr:cNvSpPr/>
      </xdr:nvSpPr>
      <xdr:spPr>
        <a:xfrm>
          <a:off x="8699500" y="1639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49841</xdr:rowOff>
    </xdr:from>
    <xdr:ext cx="599010" cy="259045"/>
    <xdr:sp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50795" y="1616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96138</xdr:rowOff>
    </xdr:from>
    <xdr:to>
      <xdr:col>41</xdr:col>
      <xdr:colOff>101600</xdr:colOff>
      <xdr:row>98</xdr:row>
      <xdr:rowOff>26288</xdr:rowOff>
    </xdr:to>
    <xdr:sp textlink="">
      <xdr:nvSpPr>
        <xdr:cNvPr id="487" name="楕円 486">
          <a:extLst>
            <a:ext uri="{FF2B5EF4-FFF2-40B4-BE49-F238E27FC236}">
              <a16:creationId xmlns:a16="http://schemas.microsoft.com/office/drawing/2014/main" id="{00000000-0008-0000-0600-0000E7010000}"/>
            </a:ext>
          </a:extLst>
        </xdr:cNvPr>
        <xdr:cNvSpPr/>
      </xdr:nvSpPr>
      <xdr:spPr>
        <a:xfrm>
          <a:off x="7810500" y="167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17415</xdr:rowOff>
    </xdr:from>
    <xdr:ext cx="534377" cy="259045"/>
    <xdr:sp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53406</xdr:rowOff>
    </xdr:from>
    <xdr:to>
      <xdr:col>36</xdr:col>
      <xdr:colOff>165100</xdr:colOff>
      <xdr:row>97</xdr:row>
      <xdr:rowOff>155006</xdr:rowOff>
    </xdr:to>
    <xdr:sp textlink="">
      <xdr:nvSpPr>
        <xdr:cNvPr id="489" name="楕円 488">
          <a:extLst>
            <a:ext uri="{FF2B5EF4-FFF2-40B4-BE49-F238E27FC236}">
              <a16:creationId xmlns:a16="http://schemas.microsoft.com/office/drawing/2014/main" id="{00000000-0008-0000-0600-0000E9010000}"/>
            </a:ext>
          </a:extLst>
        </xdr:cNvPr>
        <xdr:cNvSpPr/>
      </xdr:nvSpPr>
      <xdr:spPr>
        <a:xfrm>
          <a:off x="6921500" y="1668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146133</xdr:rowOff>
    </xdr:from>
    <xdr:ext cx="534377" cy="259045"/>
    <xdr:sp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7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100091</xdr:rowOff>
    </xdr:from>
    <xdr:to>
      <xdr:col>85</xdr:col>
      <xdr:colOff>127000</xdr:colOff>
      <xdr:row>37</xdr:row>
      <xdr:rowOff>13467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100841"/>
          <a:ext cx="838200" cy="25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19298</xdr:rowOff>
    </xdr:from>
    <xdr:ext cx="534377" cy="259045"/>
    <xdr:sp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34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13467</xdr:rowOff>
    </xdr:from>
    <xdr:to>
      <xdr:col>81</xdr:col>
      <xdr:colOff>50800</xdr:colOff>
      <xdr:row>38</xdr:row>
      <xdr:rowOff>3211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357117"/>
          <a:ext cx="889000" cy="16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146415</xdr:rowOff>
    </xdr:from>
    <xdr:ext cx="534377" cy="259045"/>
    <xdr:sp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66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135768</xdr:rowOff>
    </xdr:from>
    <xdr:to>
      <xdr:col>76</xdr:col>
      <xdr:colOff>114300</xdr:colOff>
      <xdr:row>38</xdr:row>
      <xdr:rowOff>3211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307968"/>
          <a:ext cx="889000" cy="21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153852</xdr:rowOff>
    </xdr:from>
    <xdr:ext cx="534377" cy="259045"/>
    <xdr:sp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6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130792</xdr:rowOff>
    </xdr:from>
    <xdr:to>
      <xdr:col>71</xdr:col>
      <xdr:colOff>177800</xdr:colOff>
      <xdr:row>36</xdr:row>
      <xdr:rowOff>135768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302992"/>
          <a:ext cx="889000" cy="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117619</xdr:rowOff>
    </xdr:from>
    <xdr:ext cx="534377" cy="259045"/>
    <xdr:sp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6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132158</xdr:rowOff>
    </xdr:from>
    <xdr:ext cx="534377" cy="259045"/>
    <xdr:sp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6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49291</xdr:rowOff>
    </xdr:from>
    <xdr:to>
      <xdr:col>85</xdr:col>
      <xdr:colOff>177800</xdr:colOff>
      <xdr:row>35</xdr:row>
      <xdr:rowOff>150891</xdr:rowOff>
    </xdr:to>
    <xdr:sp textlink="">
      <xdr:nvSpPr>
        <xdr:cNvPr id="538" name="楕円 537">
          <a:extLst>
            <a:ext uri="{FF2B5EF4-FFF2-40B4-BE49-F238E27FC236}">
              <a16:creationId xmlns:a16="http://schemas.microsoft.com/office/drawing/2014/main" id="{00000000-0008-0000-0600-00001A020000}"/>
            </a:ext>
          </a:extLst>
        </xdr:cNvPr>
        <xdr:cNvSpPr/>
      </xdr:nvSpPr>
      <xdr:spPr>
        <a:xfrm>
          <a:off x="16268700" y="605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72168</xdr:rowOff>
    </xdr:from>
    <xdr:ext cx="534377" cy="259045"/>
    <xdr:sp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590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134117</xdr:rowOff>
    </xdr:from>
    <xdr:to>
      <xdr:col>81</xdr:col>
      <xdr:colOff>101600</xdr:colOff>
      <xdr:row>37</xdr:row>
      <xdr:rowOff>64267</xdr:rowOff>
    </xdr:to>
    <xdr:sp textlink="">
      <xdr:nvSpPr>
        <xdr:cNvPr id="540" name="楕円 539">
          <a:extLst>
            <a:ext uri="{FF2B5EF4-FFF2-40B4-BE49-F238E27FC236}">
              <a16:creationId xmlns:a16="http://schemas.microsoft.com/office/drawing/2014/main" id="{00000000-0008-0000-0600-00001C020000}"/>
            </a:ext>
          </a:extLst>
        </xdr:cNvPr>
        <xdr:cNvSpPr/>
      </xdr:nvSpPr>
      <xdr:spPr>
        <a:xfrm>
          <a:off x="15430500" y="630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80794</xdr:rowOff>
    </xdr:from>
    <xdr:ext cx="534377" cy="259045"/>
    <xdr:sp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08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123861</xdr:rowOff>
    </xdr:from>
    <xdr:to>
      <xdr:col>76</xdr:col>
      <xdr:colOff>165100</xdr:colOff>
      <xdr:row>38</xdr:row>
      <xdr:rowOff>54011</xdr:rowOff>
    </xdr:to>
    <xdr:sp textlink="">
      <xdr:nvSpPr>
        <xdr:cNvPr id="542" name="楕円 541">
          <a:extLst>
            <a:ext uri="{FF2B5EF4-FFF2-40B4-BE49-F238E27FC236}">
              <a16:creationId xmlns:a16="http://schemas.microsoft.com/office/drawing/2014/main" id="{00000000-0008-0000-0600-00001E020000}"/>
            </a:ext>
          </a:extLst>
        </xdr:cNvPr>
        <xdr:cNvSpPr/>
      </xdr:nvSpPr>
      <xdr:spPr>
        <a:xfrm>
          <a:off x="14541500" y="646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70538</xdr:rowOff>
    </xdr:from>
    <xdr:ext cx="534377" cy="259045"/>
    <xdr:sp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624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84968</xdr:rowOff>
    </xdr:from>
    <xdr:to>
      <xdr:col>72</xdr:col>
      <xdr:colOff>38100</xdr:colOff>
      <xdr:row>37</xdr:row>
      <xdr:rowOff>15118</xdr:rowOff>
    </xdr:to>
    <xdr:sp textlink="">
      <xdr:nvSpPr>
        <xdr:cNvPr id="544" name="楕円 543">
          <a:extLst>
            <a:ext uri="{FF2B5EF4-FFF2-40B4-BE49-F238E27FC236}">
              <a16:creationId xmlns:a16="http://schemas.microsoft.com/office/drawing/2014/main" id="{00000000-0008-0000-0600-000020020000}"/>
            </a:ext>
          </a:extLst>
        </xdr:cNvPr>
        <xdr:cNvSpPr/>
      </xdr:nvSpPr>
      <xdr:spPr>
        <a:xfrm>
          <a:off x="13652500" y="62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31645</xdr:rowOff>
    </xdr:from>
    <xdr:ext cx="534377" cy="259045"/>
    <xdr:sp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603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79992</xdr:rowOff>
    </xdr:from>
    <xdr:to>
      <xdr:col>67</xdr:col>
      <xdr:colOff>101600</xdr:colOff>
      <xdr:row>37</xdr:row>
      <xdr:rowOff>10142</xdr:rowOff>
    </xdr:to>
    <xdr:sp textlink="">
      <xdr:nvSpPr>
        <xdr:cNvPr id="546" name="楕円 545">
          <a:extLst>
            <a:ext uri="{FF2B5EF4-FFF2-40B4-BE49-F238E27FC236}">
              <a16:creationId xmlns:a16="http://schemas.microsoft.com/office/drawing/2014/main" id="{00000000-0008-0000-0600-000022020000}"/>
            </a:ext>
          </a:extLst>
        </xdr:cNvPr>
        <xdr:cNvSpPr/>
      </xdr:nvSpPr>
      <xdr:spPr>
        <a:xfrm>
          <a:off x="12763500" y="625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26669</xdr:rowOff>
    </xdr:from>
    <xdr:ext cx="534377" cy="259045"/>
    <xdr:sp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47111" y="602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96365</xdr:rowOff>
    </xdr:from>
    <xdr:to>
      <xdr:col>85</xdr:col>
      <xdr:colOff>127000</xdr:colOff>
      <xdr:row>76</xdr:row>
      <xdr:rowOff>134930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26565"/>
          <a:ext cx="838200" cy="3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134930</xdr:rowOff>
    </xdr:from>
    <xdr:to>
      <xdr:col>81</xdr:col>
      <xdr:colOff>50800</xdr:colOff>
      <xdr:row>76</xdr:row>
      <xdr:rowOff>146935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65130"/>
          <a:ext cx="889000" cy="1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146935</xdr:rowOff>
    </xdr:from>
    <xdr:to>
      <xdr:col>76</xdr:col>
      <xdr:colOff>114300</xdr:colOff>
      <xdr:row>76</xdr:row>
      <xdr:rowOff>165867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77135"/>
          <a:ext cx="889000" cy="1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135879</xdr:rowOff>
    </xdr:from>
    <xdr:to>
      <xdr:col>71</xdr:col>
      <xdr:colOff>177800</xdr:colOff>
      <xdr:row>76</xdr:row>
      <xdr:rowOff>165867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166079"/>
          <a:ext cx="889000" cy="2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45565</xdr:rowOff>
    </xdr:from>
    <xdr:to>
      <xdr:col>85</xdr:col>
      <xdr:colOff>177800</xdr:colOff>
      <xdr:row>76</xdr:row>
      <xdr:rowOff>147165</xdr:rowOff>
    </xdr:to>
    <xdr:sp textlink="">
      <xdr:nvSpPr>
        <xdr:cNvPr id="650" name="楕円 649">
          <a:extLst>
            <a:ext uri="{FF2B5EF4-FFF2-40B4-BE49-F238E27FC236}">
              <a16:creationId xmlns:a16="http://schemas.microsoft.com/office/drawing/2014/main" id="{00000000-0008-0000-0600-00008A020000}"/>
            </a:ext>
          </a:extLst>
        </xdr:cNvPr>
        <xdr:cNvSpPr/>
      </xdr:nvSpPr>
      <xdr:spPr>
        <a:xfrm>
          <a:off x="16268700" y="130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23992</xdr:rowOff>
    </xdr:from>
    <xdr:ext cx="599010" cy="259045"/>
    <xdr:sp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5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84130</xdr:rowOff>
    </xdr:from>
    <xdr:to>
      <xdr:col>81</xdr:col>
      <xdr:colOff>101600</xdr:colOff>
      <xdr:row>77</xdr:row>
      <xdr:rowOff>14280</xdr:rowOff>
    </xdr:to>
    <xdr:sp textlink="">
      <xdr:nvSpPr>
        <xdr:cNvPr id="652" name="楕円 651">
          <a:extLst>
            <a:ext uri="{FF2B5EF4-FFF2-40B4-BE49-F238E27FC236}">
              <a16:creationId xmlns:a16="http://schemas.microsoft.com/office/drawing/2014/main" id="{00000000-0008-0000-0600-00008C020000}"/>
            </a:ext>
          </a:extLst>
        </xdr:cNvPr>
        <xdr:cNvSpPr/>
      </xdr:nvSpPr>
      <xdr:spPr>
        <a:xfrm>
          <a:off x="15430500" y="131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5407</xdr:rowOff>
    </xdr:from>
    <xdr:ext cx="599010" cy="259045"/>
    <xdr:sp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320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96135</xdr:rowOff>
    </xdr:from>
    <xdr:to>
      <xdr:col>76</xdr:col>
      <xdr:colOff>165100</xdr:colOff>
      <xdr:row>77</xdr:row>
      <xdr:rowOff>26285</xdr:rowOff>
    </xdr:to>
    <xdr:sp textlink="">
      <xdr:nvSpPr>
        <xdr:cNvPr id="654" name="楕円 653">
          <a:extLst>
            <a:ext uri="{FF2B5EF4-FFF2-40B4-BE49-F238E27FC236}">
              <a16:creationId xmlns:a16="http://schemas.microsoft.com/office/drawing/2014/main" id="{00000000-0008-0000-0600-00008E020000}"/>
            </a:ext>
          </a:extLst>
        </xdr:cNvPr>
        <xdr:cNvSpPr/>
      </xdr:nvSpPr>
      <xdr:spPr>
        <a:xfrm>
          <a:off x="14541500" y="1312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17412</xdr:rowOff>
    </xdr:from>
    <xdr:ext cx="599010" cy="259045"/>
    <xdr:sp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321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115067</xdr:rowOff>
    </xdr:from>
    <xdr:to>
      <xdr:col>72</xdr:col>
      <xdr:colOff>38100</xdr:colOff>
      <xdr:row>77</xdr:row>
      <xdr:rowOff>45217</xdr:rowOff>
    </xdr:to>
    <xdr:sp textlink="">
      <xdr:nvSpPr>
        <xdr:cNvPr id="656" name="楕円 655">
          <a:extLst>
            <a:ext uri="{FF2B5EF4-FFF2-40B4-BE49-F238E27FC236}">
              <a16:creationId xmlns:a16="http://schemas.microsoft.com/office/drawing/2014/main" id="{00000000-0008-0000-0600-000090020000}"/>
            </a:ext>
          </a:extLst>
        </xdr:cNvPr>
        <xdr:cNvSpPr/>
      </xdr:nvSpPr>
      <xdr:spPr>
        <a:xfrm>
          <a:off x="13652500" y="131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36344</xdr:rowOff>
    </xdr:from>
    <xdr:ext cx="599010" cy="259045"/>
    <xdr:sp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323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85079</xdr:rowOff>
    </xdr:from>
    <xdr:to>
      <xdr:col>67</xdr:col>
      <xdr:colOff>101600</xdr:colOff>
      <xdr:row>77</xdr:row>
      <xdr:rowOff>15229</xdr:rowOff>
    </xdr:to>
    <xdr:sp textlink="">
      <xdr:nvSpPr>
        <xdr:cNvPr id="658" name="楕円 657">
          <a:extLst>
            <a:ext uri="{FF2B5EF4-FFF2-40B4-BE49-F238E27FC236}">
              <a16:creationId xmlns:a16="http://schemas.microsoft.com/office/drawing/2014/main" id="{00000000-0008-0000-0600-000092020000}"/>
            </a:ext>
          </a:extLst>
        </xdr:cNvPr>
        <xdr:cNvSpPr/>
      </xdr:nvSpPr>
      <xdr:spPr>
        <a:xfrm>
          <a:off x="12763500" y="1311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6356</xdr:rowOff>
    </xdr:from>
    <xdr:ext cx="599010" cy="259045"/>
    <xdr:sp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320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83124</xdr:rowOff>
    </xdr:from>
    <xdr:to>
      <xdr:col>85</xdr:col>
      <xdr:colOff>127000</xdr:colOff>
      <xdr:row>98</xdr:row>
      <xdr:rowOff>95489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85224"/>
          <a:ext cx="838200" cy="1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52524</xdr:rowOff>
    </xdr:from>
    <xdr:to>
      <xdr:col>81</xdr:col>
      <xdr:colOff>50800</xdr:colOff>
      <xdr:row>98</xdr:row>
      <xdr:rowOff>95489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54624"/>
          <a:ext cx="889000" cy="4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52524</xdr:rowOff>
    </xdr:from>
    <xdr:to>
      <xdr:col>76</xdr:col>
      <xdr:colOff>114300</xdr:colOff>
      <xdr:row>98</xdr:row>
      <xdr:rowOff>133197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54624"/>
          <a:ext cx="889000" cy="8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125172</xdr:rowOff>
    </xdr:from>
    <xdr:to>
      <xdr:col>71</xdr:col>
      <xdr:colOff>177800</xdr:colOff>
      <xdr:row>98</xdr:row>
      <xdr:rowOff>133197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927272"/>
          <a:ext cx="889000" cy="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32324</xdr:rowOff>
    </xdr:from>
    <xdr:to>
      <xdr:col>85</xdr:col>
      <xdr:colOff>177800</xdr:colOff>
      <xdr:row>98</xdr:row>
      <xdr:rowOff>133924</xdr:rowOff>
    </xdr:to>
    <xdr:sp textlink="">
      <xdr:nvSpPr>
        <xdr:cNvPr id="705" name="楕円 704">
          <a:extLst>
            <a:ext uri="{FF2B5EF4-FFF2-40B4-BE49-F238E27FC236}">
              <a16:creationId xmlns:a16="http://schemas.microsoft.com/office/drawing/2014/main" id="{00000000-0008-0000-0600-0000C1020000}"/>
            </a:ext>
          </a:extLst>
        </xdr:cNvPr>
        <xdr:cNvSpPr/>
      </xdr:nvSpPr>
      <xdr:spPr>
        <a:xfrm>
          <a:off x="16268700" y="168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118701</xdr:rowOff>
    </xdr:from>
    <xdr:ext cx="534377" cy="259045"/>
    <xdr:sp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4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44689</xdr:rowOff>
    </xdr:from>
    <xdr:to>
      <xdr:col>81</xdr:col>
      <xdr:colOff>101600</xdr:colOff>
      <xdr:row>98</xdr:row>
      <xdr:rowOff>146289</xdr:rowOff>
    </xdr:to>
    <xdr:sp textlink="">
      <xdr:nvSpPr>
        <xdr:cNvPr id="707" name="楕円 706">
          <a:extLst>
            <a:ext uri="{FF2B5EF4-FFF2-40B4-BE49-F238E27FC236}">
              <a16:creationId xmlns:a16="http://schemas.microsoft.com/office/drawing/2014/main" id="{00000000-0008-0000-0600-0000C3020000}"/>
            </a:ext>
          </a:extLst>
        </xdr:cNvPr>
        <xdr:cNvSpPr/>
      </xdr:nvSpPr>
      <xdr:spPr>
        <a:xfrm>
          <a:off x="15430500" y="1684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137416</xdr:rowOff>
    </xdr:from>
    <xdr:ext cx="534377" cy="259045"/>
    <xdr:sp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3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1724</xdr:rowOff>
    </xdr:from>
    <xdr:to>
      <xdr:col>76</xdr:col>
      <xdr:colOff>165100</xdr:colOff>
      <xdr:row>98</xdr:row>
      <xdr:rowOff>103324</xdr:rowOff>
    </xdr:to>
    <xdr:sp textlink="">
      <xdr:nvSpPr>
        <xdr:cNvPr id="709" name="楕円 708">
          <a:extLst>
            <a:ext uri="{FF2B5EF4-FFF2-40B4-BE49-F238E27FC236}">
              <a16:creationId xmlns:a16="http://schemas.microsoft.com/office/drawing/2014/main" id="{00000000-0008-0000-0600-0000C5020000}"/>
            </a:ext>
          </a:extLst>
        </xdr:cNvPr>
        <xdr:cNvSpPr/>
      </xdr:nvSpPr>
      <xdr:spPr>
        <a:xfrm>
          <a:off x="14541500" y="1680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94451</xdr:rowOff>
    </xdr:from>
    <xdr:ext cx="534377" cy="259045"/>
    <xdr:sp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82397</xdr:rowOff>
    </xdr:from>
    <xdr:to>
      <xdr:col>72</xdr:col>
      <xdr:colOff>38100</xdr:colOff>
      <xdr:row>99</xdr:row>
      <xdr:rowOff>12547</xdr:rowOff>
    </xdr:to>
    <xdr:sp textlink="">
      <xdr:nvSpPr>
        <xdr:cNvPr id="711" name="楕円 710">
          <a:extLst>
            <a:ext uri="{FF2B5EF4-FFF2-40B4-BE49-F238E27FC236}">
              <a16:creationId xmlns:a16="http://schemas.microsoft.com/office/drawing/2014/main" id="{00000000-0008-0000-0600-0000C7020000}"/>
            </a:ext>
          </a:extLst>
        </xdr:cNvPr>
        <xdr:cNvSpPr/>
      </xdr:nvSpPr>
      <xdr:spPr>
        <a:xfrm>
          <a:off x="13652500" y="1688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3674</xdr:rowOff>
    </xdr:from>
    <xdr:ext cx="469744" cy="259045"/>
    <xdr:sp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7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74372</xdr:rowOff>
    </xdr:from>
    <xdr:to>
      <xdr:col>67</xdr:col>
      <xdr:colOff>101600</xdr:colOff>
      <xdr:row>99</xdr:row>
      <xdr:rowOff>4522</xdr:rowOff>
    </xdr:to>
    <xdr:sp textlink="">
      <xdr:nvSpPr>
        <xdr:cNvPr id="713" name="楕円 712">
          <a:extLst>
            <a:ext uri="{FF2B5EF4-FFF2-40B4-BE49-F238E27FC236}">
              <a16:creationId xmlns:a16="http://schemas.microsoft.com/office/drawing/2014/main" id="{00000000-0008-0000-0600-0000C9020000}"/>
            </a:ext>
          </a:extLst>
        </xdr:cNvPr>
        <xdr:cNvSpPr/>
      </xdr:nvSpPr>
      <xdr:spPr>
        <a:xfrm>
          <a:off x="12763500" y="168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167099</xdr:rowOff>
    </xdr:from>
    <xdr:ext cx="469744" cy="259045"/>
    <xdr:sp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6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127744</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42844"/>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127744</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642844"/>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76944</xdr:rowOff>
    </xdr:from>
    <xdr:to>
      <xdr:col>107</xdr:col>
      <xdr:colOff>101600</xdr:colOff>
      <xdr:row>39</xdr:row>
      <xdr:rowOff>7094</xdr:rowOff>
    </xdr:to>
    <xdr:sp textlink="">
      <xdr:nvSpPr>
        <xdr:cNvPr id="764" name="楕円 763">
          <a:extLst>
            <a:ext uri="{FF2B5EF4-FFF2-40B4-BE49-F238E27FC236}">
              <a16:creationId xmlns:a16="http://schemas.microsoft.com/office/drawing/2014/main" id="{00000000-0008-0000-0600-0000FC020000}"/>
            </a:ext>
          </a:extLst>
        </xdr:cNvPr>
        <xdr:cNvSpPr/>
      </xdr:nvSpPr>
      <xdr:spPr>
        <a:xfrm>
          <a:off x="20383500" y="659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169671</xdr:rowOff>
    </xdr:from>
    <xdr:ext cx="378565" cy="259045"/>
    <xdr:sp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684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116574</xdr:rowOff>
    </xdr:from>
    <xdr:to>
      <xdr:col>116</xdr:col>
      <xdr:colOff>63500</xdr:colOff>
      <xdr:row>58</xdr:row>
      <xdr:rowOff>163970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60674"/>
          <a:ext cx="838200" cy="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162617</xdr:rowOff>
    </xdr:from>
    <xdr:to>
      <xdr:col>111</xdr:col>
      <xdr:colOff>177800</xdr:colOff>
      <xdr:row>58</xdr:row>
      <xdr:rowOff>163970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06717"/>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161855</xdr:rowOff>
    </xdr:from>
    <xdr:to>
      <xdr:col>107</xdr:col>
      <xdr:colOff>50800</xdr:colOff>
      <xdr:row>58</xdr:row>
      <xdr:rowOff>162617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0595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161855</xdr:rowOff>
    </xdr:from>
    <xdr:to>
      <xdr:col>102</xdr:col>
      <xdr:colOff>114300</xdr:colOff>
      <xdr:row>59</xdr:row>
      <xdr:rowOff>15208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105955"/>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65774</xdr:rowOff>
    </xdr:from>
    <xdr:to>
      <xdr:col>116</xdr:col>
      <xdr:colOff>114300</xdr:colOff>
      <xdr:row>58</xdr:row>
      <xdr:rowOff>167374</xdr:rowOff>
    </xdr:to>
    <xdr:sp textlink="">
      <xdr:nvSpPr>
        <xdr:cNvPr id="817" name="楕円 816">
          <a:extLst>
            <a:ext uri="{FF2B5EF4-FFF2-40B4-BE49-F238E27FC236}">
              <a16:creationId xmlns:a16="http://schemas.microsoft.com/office/drawing/2014/main" id="{00000000-0008-0000-0600-000031030000}"/>
            </a:ext>
          </a:extLst>
        </xdr:cNvPr>
        <xdr:cNvSpPr/>
      </xdr:nvSpPr>
      <xdr:spPr>
        <a:xfrm>
          <a:off x="22110700" y="1000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14007</xdr:rowOff>
    </xdr:from>
    <xdr:ext cx="469744" cy="259045"/>
    <xdr:sp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5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113170</xdr:rowOff>
    </xdr:from>
    <xdr:to>
      <xdr:col>112</xdr:col>
      <xdr:colOff>38100</xdr:colOff>
      <xdr:row>59</xdr:row>
      <xdr:rowOff>43320</xdr:rowOff>
    </xdr:to>
    <xdr:sp textlink="">
      <xdr:nvSpPr>
        <xdr:cNvPr id="819" name="楕円 818">
          <a:extLst>
            <a:ext uri="{FF2B5EF4-FFF2-40B4-BE49-F238E27FC236}">
              <a16:creationId xmlns:a16="http://schemas.microsoft.com/office/drawing/2014/main" id="{00000000-0008-0000-0600-000033030000}"/>
            </a:ext>
          </a:extLst>
        </xdr:cNvPr>
        <xdr:cNvSpPr/>
      </xdr:nvSpPr>
      <xdr:spPr>
        <a:xfrm>
          <a:off x="21272500" y="100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34447</xdr:rowOff>
    </xdr:from>
    <xdr:ext cx="469744" cy="259045"/>
    <xdr:sp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14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111817</xdr:rowOff>
    </xdr:from>
    <xdr:to>
      <xdr:col>107</xdr:col>
      <xdr:colOff>101600</xdr:colOff>
      <xdr:row>59</xdr:row>
      <xdr:rowOff>41967</xdr:rowOff>
    </xdr:to>
    <xdr:sp textlink="">
      <xdr:nvSpPr>
        <xdr:cNvPr id="821" name="楕円 820">
          <a:extLst>
            <a:ext uri="{FF2B5EF4-FFF2-40B4-BE49-F238E27FC236}">
              <a16:creationId xmlns:a16="http://schemas.microsoft.com/office/drawing/2014/main" id="{00000000-0008-0000-0600-000035030000}"/>
            </a:ext>
          </a:extLst>
        </xdr:cNvPr>
        <xdr:cNvSpPr/>
      </xdr:nvSpPr>
      <xdr:spPr>
        <a:xfrm>
          <a:off x="20383500" y="1005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33094</xdr:rowOff>
    </xdr:from>
    <xdr:ext cx="469744" cy="259045"/>
    <xdr:sp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14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111055</xdr:rowOff>
    </xdr:from>
    <xdr:to>
      <xdr:col>102</xdr:col>
      <xdr:colOff>165100</xdr:colOff>
      <xdr:row>59</xdr:row>
      <xdr:rowOff>41205</xdr:rowOff>
    </xdr:to>
    <xdr:sp textlink="">
      <xdr:nvSpPr>
        <xdr:cNvPr id="823" name="楕円 822">
          <a:extLst>
            <a:ext uri="{FF2B5EF4-FFF2-40B4-BE49-F238E27FC236}">
              <a16:creationId xmlns:a16="http://schemas.microsoft.com/office/drawing/2014/main" id="{00000000-0008-0000-0600-000037030000}"/>
            </a:ext>
          </a:extLst>
        </xdr:cNvPr>
        <xdr:cNvSpPr/>
      </xdr:nvSpPr>
      <xdr:spPr>
        <a:xfrm>
          <a:off x="19494500" y="1005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32332</xdr:rowOff>
    </xdr:from>
    <xdr:ext cx="469744" cy="259045"/>
    <xdr:sp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14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135858</xdr:rowOff>
    </xdr:from>
    <xdr:to>
      <xdr:col>98</xdr:col>
      <xdr:colOff>38100</xdr:colOff>
      <xdr:row>59</xdr:row>
      <xdr:rowOff>66008</xdr:rowOff>
    </xdr:to>
    <xdr:sp textlink="">
      <xdr:nvSpPr>
        <xdr:cNvPr id="825" name="楕円 824">
          <a:extLst>
            <a:ext uri="{FF2B5EF4-FFF2-40B4-BE49-F238E27FC236}">
              <a16:creationId xmlns:a16="http://schemas.microsoft.com/office/drawing/2014/main" id="{00000000-0008-0000-0600-000039030000}"/>
            </a:ext>
          </a:extLst>
        </xdr:cNvPr>
        <xdr:cNvSpPr/>
      </xdr:nvSpPr>
      <xdr:spPr>
        <a:xfrm>
          <a:off x="18605500" y="1007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57135</xdr:rowOff>
    </xdr:from>
    <xdr:ext cx="469744" cy="259045"/>
    <xdr:sp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7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353</xdr:rowOff>
    </xdr:from>
    <xdr:to>
      <xdr:col>116</xdr:col>
      <xdr:colOff>63500</xdr:colOff>
      <xdr:row>74</xdr:row>
      <xdr:rowOff>152174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2516203"/>
          <a:ext cx="838200" cy="3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26149</xdr:rowOff>
    </xdr:from>
    <xdr:ext cx="534377" cy="259045"/>
    <xdr:sp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8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353</xdr:rowOff>
    </xdr:from>
    <xdr:to>
      <xdr:col>111</xdr:col>
      <xdr:colOff>177800</xdr:colOff>
      <xdr:row>73</xdr:row>
      <xdr:rowOff>51194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516203"/>
          <a:ext cx="889000" cy="5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138757</xdr:rowOff>
    </xdr:from>
    <xdr:ext cx="534377" cy="259045"/>
    <xdr:sp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32746</xdr:rowOff>
    </xdr:from>
    <xdr:to>
      <xdr:col>107</xdr:col>
      <xdr:colOff>50800</xdr:colOff>
      <xdr:row>73</xdr:row>
      <xdr:rowOff>51194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548596"/>
          <a:ext cx="889000" cy="1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156839</xdr:rowOff>
    </xdr:from>
    <xdr:ext cx="534377" cy="259045"/>
    <xdr:sp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32746</xdr:rowOff>
    </xdr:from>
    <xdr:to>
      <xdr:col>102</xdr:col>
      <xdr:colOff>114300</xdr:colOff>
      <xdr:row>73</xdr:row>
      <xdr:rowOff>109068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548596"/>
          <a:ext cx="889000" cy="7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9163</xdr:rowOff>
    </xdr:from>
    <xdr:ext cx="534377" cy="259045"/>
    <xdr:sp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160390</xdr:rowOff>
    </xdr:from>
    <xdr:ext cx="534377" cy="259045"/>
    <xdr:sp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101374</xdr:rowOff>
    </xdr:from>
    <xdr:to>
      <xdr:col>116</xdr:col>
      <xdr:colOff>114300</xdr:colOff>
      <xdr:row>75</xdr:row>
      <xdr:rowOff>31524</xdr:rowOff>
    </xdr:to>
    <xdr:sp textlink="">
      <xdr:nvSpPr>
        <xdr:cNvPr id="874" name="楕円 873">
          <a:extLst>
            <a:ext uri="{FF2B5EF4-FFF2-40B4-BE49-F238E27FC236}">
              <a16:creationId xmlns:a16="http://schemas.microsoft.com/office/drawing/2014/main" id="{00000000-0008-0000-0600-00006A030000}"/>
            </a:ext>
          </a:extLst>
        </xdr:cNvPr>
        <xdr:cNvSpPr/>
      </xdr:nvSpPr>
      <xdr:spPr>
        <a:xfrm>
          <a:off x="22110700" y="1278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124251</xdr:rowOff>
    </xdr:from>
    <xdr:ext cx="534377" cy="259045"/>
    <xdr:sp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64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121003</xdr:rowOff>
    </xdr:from>
    <xdr:to>
      <xdr:col>112</xdr:col>
      <xdr:colOff>38100</xdr:colOff>
      <xdr:row>73</xdr:row>
      <xdr:rowOff>51153</xdr:rowOff>
    </xdr:to>
    <xdr:sp textlink="">
      <xdr:nvSpPr>
        <xdr:cNvPr id="876" name="楕円 875">
          <a:extLst>
            <a:ext uri="{FF2B5EF4-FFF2-40B4-BE49-F238E27FC236}">
              <a16:creationId xmlns:a16="http://schemas.microsoft.com/office/drawing/2014/main" id="{00000000-0008-0000-0600-00006C030000}"/>
            </a:ext>
          </a:extLst>
        </xdr:cNvPr>
        <xdr:cNvSpPr/>
      </xdr:nvSpPr>
      <xdr:spPr>
        <a:xfrm>
          <a:off x="21272500" y="1246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67680</xdr:rowOff>
    </xdr:from>
    <xdr:ext cx="599010" cy="259045"/>
    <xdr:sp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24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394</xdr:rowOff>
    </xdr:from>
    <xdr:to>
      <xdr:col>107</xdr:col>
      <xdr:colOff>101600</xdr:colOff>
      <xdr:row>73</xdr:row>
      <xdr:rowOff>101994</xdr:rowOff>
    </xdr:to>
    <xdr:sp textlink="">
      <xdr:nvSpPr>
        <xdr:cNvPr id="878" name="楕円 877">
          <a:extLst>
            <a:ext uri="{FF2B5EF4-FFF2-40B4-BE49-F238E27FC236}">
              <a16:creationId xmlns:a16="http://schemas.microsoft.com/office/drawing/2014/main" id="{00000000-0008-0000-0600-00006E030000}"/>
            </a:ext>
          </a:extLst>
        </xdr:cNvPr>
        <xdr:cNvSpPr/>
      </xdr:nvSpPr>
      <xdr:spPr>
        <a:xfrm>
          <a:off x="20383500" y="125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118521</xdr:rowOff>
    </xdr:from>
    <xdr:ext cx="599010" cy="259045"/>
    <xdr:sp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22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153396</xdr:rowOff>
    </xdr:from>
    <xdr:to>
      <xdr:col>102</xdr:col>
      <xdr:colOff>165100</xdr:colOff>
      <xdr:row>73</xdr:row>
      <xdr:rowOff>83546</xdr:rowOff>
    </xdr:to>
    <xdr:sp textlink="">
      <xdr:nvSpPr>
        <xdr:cNvPr id="880" name="楕円 879">
          <a:extLst>
            <a:ext uri="{FF2B5EF4-FFF2-40B4-BE49-F238E27FC236}">
              <a16:creationId xmlns:a16="http://schemas.microsoft.com/office/drawing/2014/main" id="{00000000-0008-0000-0600-000070030000}"/>
            </a:ext>
          </a:extLst>
        </xdr:cNvPr>
        <xdr:cNvSpPr/>
      </xdr:nvSpPr>
      <xdr:spPr>
        <a:xfrm>
          <a:off x="19494500" y="124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100073</xdr:rowOff>
    </xdr:from>
    <xdr:ext cx="599010" cy="259045"/>
    <xdr:sp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45795" y="1227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58268</xdr:rowOff>
    </xdr:from>
    <xdr:to>
      <xdr:col>98</xdr:col>
      <xdr:colOff>38100</xdr:colOff>
      <xdr:row>73</xdr:row>
      <xdr:rowOff>159868</xdr:rowOff>
    </xdr:to>
    <xdr:sp textlink="">
      <xdr:nvSpPr>
        <xdr:cNvPr id="882" name="楕円 881">
          <a:extLst>
            <a:ext uri="{FF2B5EF4-FFF2-40B4-BE49-F238E27FC236}">
              <a16:creationId xmlns:a16="http://schemas.microsoft.com/office/drawing/2014/main" id="{00000000-0008-0000-0600-000072030000}"/>
            </a:ext>
          </a:extLst>
        </xdr:cNvPr>
        <xdr:cNvSpPr/>
      </xdr:nvSpPr>
      <xdr:spPr>
        <a:xfrm>
          <a:off x="18605500" y="1257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4945</xdr:rowOff>
    </xdr:from>
    <xdr:ext cx="599010" cy="259045"/>
    <xdr:sp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56795" y="1234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類似団体の住民一人当たりのコストと比較して人件費、補助費等、災害復旧事業費が大きく上回っている。</a:t>
          </a:r>
          <a:endParaRPr lang="ja-JP" altLang="ja-JP" sz="1100">
            <a:effectLst/>
          </a:endParaRPr>
        </a:p>
        <a:p>
          <a:r>
            <a:rPr kumimoji="1" lang="ja-JP" altLang="ja-JP" sz="1000">
              <a:solidFill>
                <a:schemeClr val="dk1"/>
              </a:solidFill>
              <a:effectLst/>
              <a:latin typeface="+mn-lt"/>
              <a:ea typeface="+mn-ea"/>
              <a:cs typeface="+mn-cs"/>
            </a:rPr>
            <a:t>　人件費は、合併した１町３村の職員や一部事務組合の職員を引き継いでいるため、職員数が類似団体と比較して多くなっており、人口一人当たりの決算額が高い数値となっている。職員の計画的な採用により、職員数、職員給与費は着実に減少しているが、引き続き定員適正化に努める。</a:t>
          </a:r>
          <a:endParaRPr lang="ja-JP" altLang="ja-JP" sz="1100">
            <a:effectLst/>
          </a:endParaRPr>
        </a:p>
        <a:p>
          <a:r>
            <a:rPr kumimoji="1" lang="ja-JP" altLang="ja-JP" sz="1000">
              <a:solidFill>
                <a:schemeClr val="dk1"/>
              </a:solidFill>
              <a:effectLst/>
              <a:latin typeface="+mn-lt"/>
              <a:ea typeface="+mn-ea"/>
              <a:cs typeface="+mn-cs"/>
            </a:rPr>
            <a:t>　補助費は、令和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から下水道事業会計を法適化したこと等により昨年度より増加している。</a:t>
          </a:r>
          <a:r>
            <a:rPr kumimoji="1" lang="ja-JP" altLang="ja-JP" sz="1000">
              <a:solidFill>
                <a:schemeClr val="dk1"/>
              </a:solidFill>
              <a:effectLst/>
              <a:latin typeface="+mn-lt"/>
              <a:ea typeface="+mn-ea"/>
              <a:cs typeface="+mn-cs"/>
            </a:rPr>
            <a:t>また、</a:t>
          </a:r>
          <a:r>
            <a:rPr kumimoji="1" lang="ja-JP" altLang="en-US" sz="1000">
              <a:solidFill>
                <a:schemeClr val="dk1"/>
              </a:solidFill>
              <a:effectLst/>
              <a:latin typeface="+mn-lt"/>
              <a:ea typeface="+mn-ea"/>
              <a:cs typeface="+mn-cs"/>
            </a:rPr>
            <a:t>前年度のコロナ関係の交付金・補助金の精算返還金の増などの要因も加わり、</a:t>
          </a:r>
          <a:r>
            <a:rPr kumimoji="1" lang="ja-JP" altLang="ja-JP" sz="1000">
              <a:solidFill>
                <a:schemeClr val="dk1"/>
              </a:solidFill>
              <a:effectLst/>
              <a:latin typeface="+mn-lt"/>
              <a:ea typeface="+mn-ea"/>
              <a:cs typeface="+mn-cs"/>
            </a:rPr>
            <a:t>依然類似団体との比較でも高くなっている。</a:t>
          </a:r>
          <a:endParaRPr lang="ja-JP" altLang="ja-JP" sz="1100">
            <a:effectLst/>
          </a:endParaRPr>
        </a:p>
        <a:p>
          <a:r>
            <a:rPr kumimoji="1" lang="ja-JP" altLang="ja-JP" sz="1000">
              <a:solidFill>
                <a:schemeClr val="dk1"/>
              </a:solidFill>
              <a:effectLst/>
              <a:latin typeface="+mn-lt"/>
              <a:ea typeface="+mn-ea"/>
              <a:cs typeface="+mn-cs"/>
            </a:rPr>
            <a:t>　災害復旧事業費については、自然災害（台風</a:t>
          </a:r>
          <a:r>
            <a:rPr kumimoji="1" lang="ja-JP" altLang="en-US" sz="1000">
              <a:solidFill>
                <a:schemeClr val="dk1"/>
              </a:solidFill>
              <a:effectLst/>
              <a:latin typeface="+mn-lt"/>
              <a:ea typeface="+mn-ea"/>
              <a:cs typeface="+mn-cs"/>
            </a:rPr>
            <a:t>、梅雨前線豪雨</a:t>
          </a:r>
          <a:r>
            <a:rPr kumimoji="1" lang="ja-JP" altLang="ja-JP" sz="1000">
              <a:solidFill>
                <a:schemeClr val="dk1"/>
              </a:solidFill>
              <a:effectLst/>
              <a:latin typeface="+mn-lt"/>
              <a:ea typeface="+mn-ea"/>
              <a:cs typeface="+mn-cs"/>
            </a:rPr>
            <a:t>等）の発生に伴う地すべりや崩土除去等の被害が多くなり、コストが上昇している。</a:t>
          </a:r>
          <a:endParaRPr lang="ja-JP" altLang="ja-JP" sz="1100">
            <a:effectLst/>
          </a:endParaRPr>
        </a:p>
        <a:p>
          <a:r>
            <a:rPr kumimoji="1" lang="ja-JP" altLang="ja-JP" sz="1000">
              <a:solidFill>
                <a:schemeClr val="dk1"/>
              </a:solidFill>
              <a:effectLst/>
              <a:latin typeface="+mn-lt"/>
              <a:ea typeface="+mn-ea"/>
              <a:cs typeface="+mn-cs"/>
            </a:rPr>
            <a:t>　繰出金については、</a:t>
          </a:r>
          <a:r>
            <a:rPr kumimoji="1" lang="ja-JP" altLang="en-US" sz="1000">
              <a:solidFill>
                <a:schemeClr val="dk1"/>
              </a:solidFill>
              <a:effectLst/>
              <a:latin typeface="+mn-lt"/>
              <a:ea typeface="+mn-ea"/>
              <a:cs typeface="+mn-cs"/>
            </a:rPr>
            <a:t>補助費の増加要因と反対に、下水道事業会計の法適化により前年度比減となっている。</a:t>
          </a:r>
          <a:r>
            <a:rPr kumimoji="1" lang="ja-JP" altLang="ja-JP" sz="1000">
              <a:solidFill>
                <a:schemeClr val="dk1"/>
              </a:solidFill>
              <a:effectLst/>
              <a:latin typeface="+mn-lt"/>
              <a:ea typeface="+mn-ea"/>
              <a:cs typeface="+mn-cs"/>
            </a:rPr>
            <a:t>国の繰出基準に準じて特別会計及び企業会計へ繰出しを行っているが、この繰出金により特別会計の収支に均衡が保たれている現状であるため、各特別会計においては効率的かつ安定的な経営に取り組み、年間の繰出金が抑制されるように努める必要がある。特に公営企業に関しては、公立病院経営強化プランや経営戦略に基づき、独立採算の原則のもと経営改善を図る必要があ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7,145
7,120
583.69
10,801,682
9,826,417
637,256
5,855,844
9,148,873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134239</xdr:rowOff>
    </xdr:from>
    <xdr:to>
      <xdr:col>24</xdr:col>
      <xdr:colOff>63500</xdr:colOff>
      <xdr:row>36</xdr:row>
      <xdr:rowOff>93345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34989"/>
          <a:ext cx="838200" cy="1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93345</xdr:rowOff>
    </xdr:from>
    <xdr:to>
      <xdr:col>19</xdr:col>
      <xdr:colOff>177800</xdr:colOff>
      <xdr:row>36</xdr:row>
      <xdr:rowOff>160909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65545"/>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160909</xdr:rowOff>
    </xdr:from>
    <xdr:to>
      <xdr:col>15</xdr:col>
      <xdr:colOff>50800</xdr:colOff>
      <xdr:row>37</xdr:row>
      <xdr:rowOff>23495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33109"/>
          <a:ext cx="8890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15621</xdr:rowOff>
    </xdr:from>
    <xdr:to>
      <xdr:col>10</xdr:col>
      <xdr:colOff>114300</xdr:colOff>
      <xdr:row>37</xdr:row>
      <xdr:rowOff>23495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59271"/>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83439</xdr:rowOff>
    </xdr:from>
    <xdr:to>
      <xdr:col>24</xdr:col>
      <xdr:colOff>114300</xdr:colOff>
      <xdr:row>36</xdr:row>
      <xdr:rowOff>13589</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4584700" y="60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61866</xdr:rowOff>
    </xdr:from>
    <xdr:ext cx="534377" cy="259045"/>
    <xdr:sp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42545</xdr:rowOff>
    </xdr:from>
    <xdr:to>
      <xdr:col>20</xdr:col>
      <xdr:colOff>38100</xdr:colOff>
      <xdr:row>36</xdr:row>
      <xdr:rowOff>144145</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3746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135272</xdr:rowOff>
    </xdr:from>
    <xdr:ext cx="469744"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0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110109</xdr:rowOff>
    </xdr:from>
    <xdr:to>
      <xdr:col>15</xdr:col>
      <xdr:colOff>101600</xdr:colOff>
      <xdr:row>37</xdr:row>
      <xdr:rowOff>40259</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2857500" y="628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31386</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144145</xdr:rowOff>
    </xdr:from>
    <xdr:to>
      <xdr:col>10</xdr:col>
      <xdr:colOff>165100</xdr:colOff>
      <xdr:row>37</xdr:row>
      <xdr:rowOff>74295</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9685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65422</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0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136271</xdr:rowOff>
    </xdr:from>
    <xdr:to>
      <xdr:col>6</xdr:col>
      <xdr:colOff>38100</xdr:colOff>
      <xdr:row>37</xdr:row>
      <xdr:rowOff>66421</xdr:rowOff>
    </xdr:to>
    <xdr:sp textlink="">
      <xdr:nvSpPr>
        <xdr:cNvPr id="88" name="楕円 87">
          <a:extLst>
            <a:ext uri="{FF2B5EF4-FFF2-40B4-BE49-F238E27FC236}">
              <a16:creationId xmlns:a16="http://schemas.microsoft.com/office/drawing/2014/main" id="{00000000-0008-0000-0700-000058000000}"/>
            </a:ext>
          </a:extLst>
        </xdr:cNvPr>
        <xdr:cNvSpPr/>
      </xdr:nvSpPr>
      <xdr:spPr>
        <a:xfrm>
          <a:off x="1079500" y="630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57548</xdr:rowOff>
    </xdr:from>
    <xdr:ext cx="469744" cy="259045"/>
    <xdr:sp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59500</xdr:rowOff>
    </xdr:from>
    <xdr:to>
      <xdr:col>24</xdr:col>
      <xdr:colOff>63500</xdr:colOff>
      <xdr:row>57</xdr:row>
      <xdr:rowOff>116480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32150"/>
          <a:ext cx="838200" cy="5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3687</xdr:rowOff>
    </xdr:from>
    <xdr:to>
      <xdr:col>19</xdr:col>
      <xdr:colOff>177800</xdr:colOff>
      <xdr:row>57</xdr:row>
      <xdr:rowOff>59500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76337"/>
          <a:ext cx="889000" cy="5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113702</xdr:rowOff>
    </xdr:from>
    <xdr:to>
      <xdr:col>15</xdr:col>
      <xdr:colOff>50800</xdr:colOff>
      <xdr:row>57</xdr:row>
      <xdr:rowOff>3687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14902"/>
          <a:ext cx="889000" cy="6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113702</xdr:rowOff>
    </xdr:from>
    <xdr:to>
      <xdr:col>10</xdr:col>
      <xdr:colOff>114300</xdr:colOff>
      <xdr:row>57</xdr:row>
      <xdr:rowOff>109575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14902"/>
          <a:ext cx="889000" cy="1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167088</xdr:rowOff>
    </xdr:from>
    <xdr:ext cx="599010" cy="259045"/>
    <xdr:sp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65680</xdr:rowOff>
    </xdr:from>
    <xdr:to>
      <xdr:col>24</xdr:col>
      <xdr:colOff>114300</xdr:colOff>
      <xdr:row>57</xdr:row>
      <xdr:rowOff>167280</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4584700" y="983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44107</xdr:rowOff>
    </xdr:from>
    <xdr:ext cx="599010" cy="259045"/>
    <xdr:sp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8700</xdr:rowOff>
    </xdr:from>
    <xdr:to>
      <xdr:col>20</xdr:col>
      <xdr:colOff>38100</xdr:colOff>
      <xdr:row>57</xdr:row>
      <xdr:rowOff>110300</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3746500" y="97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101427</xdr:rowOff>
    </xdr:from>
    <xdr:ext cx="599010"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7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124337</xdr:rowOff>
    </xdr:from>
    <xdr:to>
      <xdr:col>15</xdr:col>
      <xdr:colOff>101600</xdr:colOff>
      <xdr:row>57</xdr:row>
      <xdr:rowOff>54487</xdr:rowOff>
    </xdr:to>
    <xdr:sp textlink="">
      <xdr:nvSpPr>
        <xdr:cNvPr id="143" name="楕円 142">
          <a:extLst>
            <a:ext uri="{FF2B5EF4-FFF2-40B4-BE49-F238E27FC236}">
              <a16:creationId xmlns:a16="http://schemas.microsoft.com/office/drawing/2014/main" id="{00000000-0008-0000-0700-00008F000000}"/>
            </a:ext>
          </a:extLst>
        </xdr:cNvPr>
        <xdr:cNvSpPr/>
      </xdr:nvSpPr>
      <xdr:spPr>
        <a:xfrm>
          <a:off x="2857500" y="972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45614</xdr:rowOff>
    </xdr:from>
    <xdr:ext cx="599010" cy="259045"/>
    <xdr:sp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81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62902</xdr:rowOff>
    </xdr:from>
    <xdr:to>
      <xdr:col>10</xdr:col>
      <xdr:colOff>165100</xdr:colOff>
      <xdr:row>56</xdr:row>
      <xdr:rowOff>164502</xdr:rowOff>
    </xdr:to>
    <xdr:sp textlink="">
      <xdr:nvSpPr>
        <xdr:cNvPr id="145" name="楕円 144">
          <a:extLst>
            <a:ext uri="{FF2B5EF4-FFF2-40B4-BE49-F238E27FC236}">
              <a16:creationId xmlns:a16="http://schemas.microsoft.com/office/drawing/2014/main" id="{00000000-0008-0000-0700-000091000000}"/>
            </a:ext>
          </a:extLst>
        </xdr:cNvPr>
        <xdr:cNvSpPr/>
      </xdr:nvSpPr>
      <xdr:spPr>
        <a:xfrm>
          <a:off x="1968500" y="966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155629</xdr:rowOff>
    </xdr:from>
    <xdr:ext cx="599010" cy="259045"/>
    <xdr:sp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5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58775</xdr:rowOff>
    </xdr:from>
    <xdr:to>
      <xdr:col>6</xdr:col>
      <xdr:colOff>38100</xdr:colOff>
      <xdr:row>57</xdr:row>
      <xdr:rowOff>160375</xdr:rowOff>
    </xdr:to>
    <xdr:sp textlink="">
      <xdr:nvSpPr>
        <xdr:cNvPr id="147" name="楕円 146">
          <a:extLst>
            <a:ext uri="{FF2B5EF4-FFF2-40B4-BE49-F238E27FC236}">
              <a16:creationId xmlns:a16="http://schemas.microsoft.com/office/drawing/2014/main" id="{00000000-0008-0000-0700-000093000000}"/>
            </a:ext>
          </a:extLst>
        </xdr:cNvPr>
        <xdr:cNvSpPr/>
      </xdr:nvSpPr>
      <xdr:spPr>
        <a:xfrm>
          <a:off x="1079500" y="98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5452</xdr:rowOff>
    </xdr:from>
    <xdr:ext cx="599010" cy="259045"/>
    <xdr:sp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0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101624</xdr:rowOff>
    </xdr:from>
    <xdr:to>
      <xdr:col>24</xdr:col>
      <xdr:colOff>63500</xdr:colOff>
      <xdr:row>74</xdr:row>
      <xdr:rowOff>48013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17474"/>
          <a:ext cx="838200" cy="11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107880</xdr:rowOff>
    </xdr:from>
    <xdr:ext cx="599010" cy="259045"/>
    <xdr:sp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5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22341</xdr:rowOff>
    </xdr:from>
    <xdr:to>
      <xdr:col>19</xdr:col>
      <xdr:colOff>177800</xdr:colOff>
      <xdr:row>74</xdr:row>
      <xdr:rowOff>48013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709641"/>
          <a:ext cx="889000" cy="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118711</xdr:rowOff>
    </xdr:from>
    <xdr:ext cx="599010" cy="259045"/>
    <xdr:sp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22341</xdr:rowOff>
    </xdr:from>
    <xdr:to>
      <xdr:col>15</xdr:col>
      <xdr:colOff>50800</xdr:colOff>
      <xdr:row>75</xdr:row>
      <xdr:rowOff>26626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709641"/>
          <a:ext cx="889000" cy="17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65475</xdr:rowOff>
    </xdr:from>
    <xdr:ext cx="599010" cy="259045"/>
    <xdr:sp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26626</xdr:rowOff>
    </xdr:from>
    <xdr:to>
      <xdr:col>10</xdr:col>
      <xdr:colOff>114300</xdr:colOff>
      <xdr:row>75</xdr:row>
      <xdr:rowOff>106790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85376"/>
          <a:ext cx="889000" cy="8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48641</xdr:rowOff>
    </xdr:from>
    <xdr:ext cx="599010" cy="259045"/>
    <xdr:sp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99948</xdr:rowOff>
    </xdr:from>
    <xdr:ext cx="59901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50824</xdr:rowOff>
    </xdr:from>
    <xdr:to>
      <xdr:col>24</xdr:col>
      <xdr:colOff>114300</xdr:colOff>
      <xdr:row>73</xdr:row>
      <xdr:rowOff>152424</xdr:rowOff>
    </xdr:to>
    <xdr:sp textlink="">
      <xdr:nvSpPr>
        <xdr:cNvPr id="195" name="楕円 194">
          <a:extLst>
            <a:ext uri="{FF2B5EF4-FFF2-40B4-BE49-F238E27FC236}">
              <a16:creationId xmlns:a16="http://schemas.microsoft.com/office/drawing/2014/main" id="{00000000-0008-0000-0700-0000C3000000}"/>
            </a:ext>
          </a:extLst>
        </xdr:cNvPr>
        <xdr:cNvSpPr/>
      </xdr:nvSpPr>
      <xdr:spPr>
        <a:xfrm>
          <a:off x="4584700" y="125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73701</xdr:rowOff>
    </xdr:from>
    <xdr:ext cx="599010" cy="259045"/>
    <xdr:sp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1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168663</xdr:rowOff>
    </xdr:from>
    <xdr:to>
      <xdr:col>20</xdr:col>
      <xdr:colOff>38100</xdr:colOff>
      <xdr:row>74</xdr:row>
      <xdr:rowOff>98813</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3746500" y="1268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115340</xdr:rowOff>
    </xdr:from>
    <xdr:ext cx="599010" cy="259045"/>
    <xdr:sp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5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142991</xdr:rowOff>
    </xdr:from>
    <xdr:to>
      <xdr:col>15</xdr:col>
      <xdr:colOff>101600</xdr:colOff>
      <xdr:row>74</xdr:row>
      <xdr:rowOff>73141</xdr:rowOff>
    </xdr:to>
    <xdr:sp textlink="">
      <xdr:nvSpPr>
        <xdr:cNvPr id="199" name="楕円 198">
          <a:extLst>
            <a:ext uri="{FF2B5EF4-FFF2-40B4-BE49-F238E27FC236}">
              <a16:creationId xmlns:a16="http://schemas.microsoft.com/office/drawing/2014/main" id="{00000000-0008-0000-0700-0000C7000000}"/>
            </a:ext>
          </a:extLst>
        </xdr:cNvPr>
        <xdr:cNvSpPr/>
      </xdr:nvSpPr>
      <xdr:spPr>
        <a:xfrm>
          <a:off x="2857500" y="1265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89668</xdr:rowOff>
    </xdr:from>
    <xdr:ext cx="59901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3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147276</xdr:rowOff>
    </xdr:from>
    <xdr:to>
      <xdr:col>10</xdr:col>
      <xdr:colOff>165100</xdr:colOff>
      <xdr:row>75</xdr:row>
      <xdr:rowOff>77426</xdr:rowOff>
    </xdr:to>
    <xdr:sp textlink="">
      <xdr:nvSpPr>
        <xdr:cNvPr id="201" name="楕円 200">
          <a:extLst>
            <a:ext uri="{FF2B5EF4-FFF2-40B4-BE49-F238E27FC236}">
              <a16:creationId xmlns:a16="http://schemas.microsoft.com/office/drawing/2014/main" id="{00000000-0008-0000-0700-0000C9000000}"/>
            </a:ext>
          </a:extLst>
        </xdr:cNvPr>
        <xdr:cNvSpPr/>
      </xdr:nvSpPr>
      <xdr:spPr>
        <a:xfrm>
          <a:off x="1968500" y="1283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93953</xdr:rowOff>
    </xdr:from>
    <xdr:ext cx="599010" cy="259045"/>
    <xdr:sp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0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55990</xdr:rowOff>
    </xdr:from>
    <xdr:to>
      <xdr:col>6</xdr:col>
      <xdr:colOff>38100</xdr:colOff>
      <xdr:row>75</xdr:row>
      <xdr:rowOff>157590</xdr:rowOff>
    </xdr:to>
    <xdr:sp textlink="">
      <xdr:nvSpPr>
        <xdr:cNvPr id="203" name="楕円 202">
          <a:extLst>
            <a:ext uri="{FF2B5EF4-FFF2-40B4-BE49-F238E27FC236}">
              <a16:creationId xmlns:a16="http://schemas.microsoft.com/office/drawing/2014/main" id="{00000000-0008-0000-0700-0000CB000000}"/>
            </a:ext>
          </a:extLst>
        </xdr:cNvPr>
        <xdr:cNvSpPr/>
      </xdr:nvSpPr>
      <xdr:spPr>
        <a:xfrm>
          <a:off x="1079500" y="1291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2667</xdr:rowOff>
    </xdr:from>
    <xdr:ext cx="599010" cy="259045"/>
    <xdr:sp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8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86314</xdr:rowOff>
    </xdr:from>
    <xdr:to>
      <xdr:col>24</xdr:col>
      <xdr:colOff>63500</xdr:colOff>
      <xdr:row>95</xdr:row>
      <xdr:rowOff>99616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374064"/>
          <a:ext cx="838200" cy="1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38096</xdr:rowOff>
    </xdr:from>
    <xdr:ext cx="599010" cy="259045"/>
    <xdr:sp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7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80953</xdr:rowOff>
    </xdr:from>
    <xdr:to>
      <xdr:col>19</xdr:col>
      <xdr:colOff>177800</xdr:colOff>
      <xdr:row>95</xdr:row>
      <xdr:rowOff>86314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368703"/>
          <a:ext cx="8890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20528</xdr:rowOff>
    </xdr:from>
    <xdr:ext cx="599010" cy="259045"/>
    <xdr:sp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5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80953</xdr:rowOff>
    </xdr:from>
    <xdr:to>
      <xdr:col>15</xdr:col>
      <xdr:colOff>50800</xdr:colOff>
      <xdr:row>96</xdr:row>
      <xdr:rowOff>31294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368703"/>
          <a:ext cx="889000" cy="12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25711</xdr:rowOff>
    </xdr:from>
    <xdr:ext cx="599010" cy="259045"/>
    <xdr:sp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5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31294</xdr:rowOff>
    </xdr:from>
    <xdr:to>
      <xdr:col>10</xdr:col>
      <xdr:colOff>114300</xdr:colOff>
      <xdr:row>96</xdr:row>
      <xdr:rowOff>95157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490494"/>
          <a:ext cx="889000" cy="6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78906</xdr:rowOff>
    </xdr:from>
    <xdr:ext cx="534377" cy="259045"/>
    <xdr:sp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94240</xdr:rowOff>
    </xdr:from>
    <xdr:ext cx="534377" cy="259045"/>
    <xdr:sp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2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48816</xdr:rowOff>
    </xdr:from>
    <xdr:to>
      <xdr:col>24</xdr:col>
      <xdr:colOff>114300</xdr:colOff>
      <xdr:row>95</xdr:row>
      <xdr:rowOff>150416</xdr:rowOff>
    </xdr:to>
    <xdr:sp textlink="">
      <xdr:nvSpPr>
        <xdr:cNvPr id="252" name="楕円 251">
          <a:extLst>
            <a:ext uri="{FF2B5EF4-FFF2-40B4-BE49-F238E27FC236}">
              <a16:creationId xmlns:a16="http://schemas.microsoft.com/office/drawing/2014/main" id="{00000000-0008-0000-0700-0000FC000000}"/>
            </a:ext>
          </a:extLst>
        </xdr:cNvPr>
        <xdr:cNvSpPr/>
      </xdr:nvSpPr>
      <xdr:spPr>
        <a:xfrm>
          <a:off x="4584700" y="1633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71693</xdr:rowOff>
    </xdr:from>
    <xdr:ext cx="599010" cy="259045"/>
    <xdr:sp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18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35514</xdr:rowOff>
    </xdr:from>
    <xdr:to>
      <xdr:col>20</xdr:col>
      <xdr:colOff>38100</xdr:colOff>
      <xdr:row>95</xdr:row>
      <xdr:rowOff>137114</xdr:rowOff>
    </xdr:to>
    <xdr:sp textlink="">
      <xdr:nvSpPr>
        <xdr:cNvPr id="254" name="楕円 253">
          <a:extLst>
            <a:ext uri="{FF2B5EF4-FFF2-40B4-BE49-F238E27FC236}">
              <a16:creationId xmlns:a16="http://schemas.microsoft.com/office/drawing/2014/main" id="{00000000-0008-0000-0700-0000FE000000}"/>
            </a:ext>
          </a:extLst>
        </xdr:cNvPr>
        <xdr:cNvSpPr/>
      </xdr:nvSpPr>
      <xdr:spPr>
        <a:xfrm>
          <a:off x="3746500" y="163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153641</xdr:rowOff>
    </xdr:from>
    <xdr:ext cx="599010" cy="259045"/>
    <xdr:sp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09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30153</xdr:rowOff>
    </xdr:from>
    <xdr:to>
      <xdr:col>15</xdr:col>
      <xdr:colOff>101600</xdr:colOff>
      <xdr:row>95</xdr:row>
      <xdr:rowOff>131753</xdr:rowOff>
    </xdr:to>
    <xdr:sp textlink="">
      <xdr:nvSpPr>
        <xdr:cNvPr id="256" name="楕円 255">
          <a:extLst>
            <a:ext uri="{FF2B5EF4-FFF2-40B4-BE49-F238E27FC236}">
              <a16:creationId xmlns:a16="http://schemas.microsoft.com/office/drawing/2014/main" id="{00000000-0008-0000-0700-000000010000}"/>
            </a:ext>
          </a:extLst>
        </xdr:cNvPr>
        <xdr:cNvSpPr/>
      </xdr:nvSpPr>
      <xdr:spPr>
        <a:xfrm>
          <a:off x="2857500" y="163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148280</xdr:rowOff>
    </xdr:from>
    <xdr:ext cx="599010" cy="259045"/>
    <xdr:sp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09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151944</xdr:rowOff>
    </xdr:from>
    <xdr:to>
      <xdr:col>10</xdr:col>
      <xdr:colOff>165100</xdr:colOff>
      <xdr:row>96</xdr:row>
      <xdr:rowOff>82094</xdr:rowOff>
    </xdr:to>
    <xdr:sp textlink="">
      <xdr:nvSpPr>
        <xdr:cNvPr id="258" name="楕円 257">
          <a:extLst>
            <a:ext uri="{FF2B5EF4-FFF2-40B4-BE49-F238E27FC236}">
              <a16:creationId xmlns:a16="http://schemas.microsoft.com/office/drawing/2014/main" id="{00000000-0008-0000-0700-000002010000}"/>
            </a:ext>
          </a:extLst>
        </xdr:cNvPr>
        <xdr:cNvSpPr/>
      </xdr:nvSpPr>
      <xdr:spPr>
        <a:xfrm>
          <a:off x="1968500" y="1643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98621</xdr:rowOff>
    </xdr:from>
    <xdr:ext cx="599010" cy="259045"/>
    <xdr:sp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21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44357</xdr:rowOff>
    </xdr:from>
    <xdr:to>
      <xdr:col>6</xdr:col>
      <xdr:colOff>38100</xdr:colOff>
      <xdr:row>96</xdr:row>
      <xdr:rowOff>145957</xdr:rowOff>
    </xdr:to>
    <xdr:sp textlink="">
      <xdr:nvSpPr>
        <xdr:cNvPr id="260" name="楕円 259">
          <a:extLst>
            <a:ext uri="{FF2B5EF4-FFF2-40B4-BE49-F238E27FC236}">
              <a16:creationId xmlns:a16="http://schemas.microsoft.com/office/drawing/2014/main" id="{00000000-0008-0000-0700-000004010000}"/>
            </a:ext>
          </a:extLst>
        </xdr:cNvPr>
        <xdr:cNvSpPr/>
      </xdr:nvSpPr>
      <xdr:spPr>
        <a:xfrm>
          <a:off x="1079500" y="1650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162484</xdr:rowOff>
    </xdr:from>
    <xdr:ext cx="599010" cy="259045"/>
    <xdr:sp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27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97637</xdr:rowOff>
    </xdr:from>
    <xdr:to>
      <xdr:col>55</xdr:col>
      <xdr:colOff>0</xdr:colOff>
      <xdr:row>54</xdr:row>
      <xdr:rowOff>166972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355937"/>
          <a:ext cx="838200" cy="6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74345</xdr:rowOff>
    </xdr:from>
    <xdr:ext cx="599010" cy="259045"/>
    <xdr:sp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4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166972</xdr:rowOff>
    </xdr:from>
    <xdr:to>
      <xdr:col>50</xdr:col>
      <xdr:colOff>114300</xdr:colOff>
      <xdr:row>55</xdr:row>
      <xdr:rowOff>41891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425272"/>
          <a:ext cx="889000" cy="4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162516</xdr:rowOff>
    </xdr:from>
    <xdr:ext cx="599010" cy="259045"/>
    <xdr:sp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59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31668</xdr:rowOff>
    </xdr:from>
    <xdr:to>
      <xdr:col>45</xdr:col>
      <xdr:colOff>177800</xdr:colOff>
      <xdr:row>55</xdr:row>
      <xdr:rowOff>41891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461418"/>
          <a:ext cx="8890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34400</xdr:rowOff>
    </xdr:from>
    <xdr:ext cx="599010" cy="259045"/>
    <xdr:sp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63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31668</xdr:rowOff>
    </xdr:from>
    <xdr:to>
      <xdr:col>41</xdr:col>
      <xdr:colOff>50800</xdr:colOff>
      <xdr:row>55</xdr:row>
      <xdr:rowOff>122134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461418"/>
          <a:ext cx="889000" cy="9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64964</xdr:rowOff>
    </xdr:from>
    <xdr:ext cx="599010" cy="259045"/>
    <xdr:sp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66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42501</xdr:rowOff>
    </xdr:from>
    <xdr:ext cx="599010" cy="259045"/>
    <xdr:sp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6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46837</xdr:rowOff>
    </xdr:from>
    <xdr:to>
      <xdr:col>55</xdr:col>
      <xdr:colOff>50800</xdr:colOff>
      <xdr:row>54</xdr:row>
      <xdr:rowOff>148437</xdr:rowOff>
    </xdr:to>
    <xdr:sp textlink="">
      <xdr:nvSpPr>
        <xdr:cNvPr id="364" name="楕円 363">
          <a:extLst>
            <a:ext uri="{FF2B5EF4-FFF2-40B4-BE49-F238E27FC236}">
              <a16:creationId xmlns:a16="http://schemas.microsoft.com/office/drawing/2014/main" id="{00000000-0008-0000-0700-00006C010000}"/>
            </a:ext>
          </a:extLst>
        </xdr:cNvPr>
        <xdr:cNvSpPr/>
      </xdr:nvSpPr>
      <xdr:spPr>
        <a:xfrm>
          <a:off x="10426700" y="93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69714</xdr:rowOff>
    </xdr:from>
    <xdr:ext cx="599010" cy="259045"/>
    <xdr:sp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15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116172</xdr:rowOff>
    </xdr:from>
    <xdr:to>
      <xdr:col>50</xdr:col>
      <xdr:colOff>165100</xdr:colOff>
      <xdr:row>55</xdr:row>
      <xdr:rowOff>46322</xdr:rowOff>
    </xdr:to>
    <xdr:sp textlink="">
      <xdr:nvSpPr>
        <xdr:cNvPr id="366" name="楕円 365">
          <a:extLst>
            <a:ext uri="{FF2B5EF4-FFF2-40B4-BE49-F238E27FC236}">
              <a16:creationId xmlns:a16="http://schemas.microsoft.com/office/drawing/2014/main" id="{00000000-0008-0000-0700-00006E010000}"/>
            </a:ext>
          </a:extLst>
        </xdr:cNvPr>
        <xdr:cNvSpPr/>
      </xdr:nvSpPr>
      <xdr:spPr>
        <a:xfrm>
          <a:off x="9588500" y="93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62849</xdr:rowOff>
    </xdr:from>
    <xdr:ext cx="599010" cy="259045"/>
    <xdr:sp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14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162541</xdr:rowOff>
    </xdr:from>
    <xdr:to>
      <xdr:col>46</xdr:col>
      <xdr:colOff>38100</xdr:colOff>
      <xdr:row>55</xdr:row>
      <xdr:rowOff>92691</xdr:rowOff>
    </xdr:to>
    <xdr:sp textlink="">
      <xdr:nvSpPr>
        <xdr:cNvPr id="368" name="楕円 367">
          <a:extLst>
            <a:ext uri="{FF2B5EF4-FFF2-40B4-BE49-F238E27FC236}">
              <a16:creationId xmlns:a16="http://schemas.microsoft.com/office/drawing/2014/main" id="{00000000-0008-0000-0700-000070010000}"/>
            </a:ext>
          </a:extLst>
        </xdr:cNvPr>
        <xdr:cNvSpPr/>
      </xdr:nvSpPr>
      <xdr:spPr>
        <a:xfrm>
          <a:off x="8699500" y="942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109218</xdr:rowOff>
    </xdr:from>
    <xdr:ext cx="599010" cy="259045"/>
    <xdr:sp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19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152318</xdr:rowOff>
    </xdr:from>
    <xdr:to>
      <xdr:col>41</xdr:col>
      <xdr:colOff>101600</xdr:colOff>
      <xdr:row>55</xdr:row>
      <xdr:rowOff>82468</xdr:rowOff>
    </xdr:to>
    <xdr:sp textlink="">
      <xdr:nvSpPr>
        <xdr:cNvPr id="370" name="楕円 369">
          <a:extLst>
            <a:ext uri="{FF2B5EF4-FFF2-40B4-BE49-F238E27FC236}">
              <a16:creationId xmlns:a16="http://schemas.microsoft.com/office/drawing/2014/main" id="{00000000-0008-0000-0700-000072010000}"/>
            </a:ext>
          </a:extLst>
        </xdr:cNvPr>
        <xdr:cNvSpPr/>
      </xdr:nvSpPr>
      <xdr:spPr>
        <a:xfrm>
          <a:off x="7810500" y="941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98995</xdr:rowOff>
    </xdr:from>
    <xdr:ext cx="599010" cy="259045"/>
    <xdr:sp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18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71334</xdr:rowOff>
    </xdr:from>
    <xdr:to>
      <xdr:col>36</xdr:col>
      <xdr:colOff>165100</xdr:colOff>
      <xdr:row>56</xdr:row>
      <xdr:rowOff>1484</xdr:rowOff>
    </xdr:to>
    <xdr:sp textlink="">
      <xdr:nvSpPr>
        <xdr:cNvPr id="372" name="楕円 371">
          <a:extLst>
            <a:ext uri="{FF2B5EF4-FFF2-40B4-BE49-F238E27FC236}">
              <a16:creationId xmlns:a16="http://schemas.microsoft.com/office/drawing/2014/main" id="{00000000-0008-0000-0700-000074010000}"/>
            </a:ext>
          </a:extLst>
        </xdr:cNvPr>
        <xdr:cNvSpPr/>
      </xdr:nvSpPr>
      <xdr:spPr>
        <a:xfrm>
          <a:off x="6921500" y="950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18011</xdr:rowOff>
    </xdr:from>
    <xdr:ext cx="599010" cy="259045"/>
    <xdr:sp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27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60564</xdr:rowOff>
    </xdr:from>
    <xdr:to>
      <xdr:col>55</xdr:col>
      <xdr:colOff>0</xdr:colOff>
      <xdr:row>77</xdr:row>
      <xdr:rowOff>94569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62214"/>
          <a:ext cx="838200" cy="3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38775</xdr:rowOff>
    </xdr:from>
    <xdr:ext cx="534377" cy="259045"/>
    <xdr:sp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4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60564</xdr:rowOff>
    </xdr:from>
    <xdr:to>
      <xdr:col>50</xdr:col>
      <xdr:colOff>114300</xdr:colOff>
      <xdr:row>77</xdr:row>
      <xdr:rowOff>77462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62214"/>
          <a:ext cx="8890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134859</xdr:rowOff>
    </xdr:from>
    <xdr:ext cx="534377" cy="259045"/>
    <xdr:sp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63083</xdr:rowOff>
    </xdr:from>
    <xdr:to>
      <xdr:col>45</xdr:col>
      <xdr:colOff>177800</xdr:colOff>
      <xdr:row>77</xdr:row>
      <xdr:rowOff>77462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64733"/>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158292</xdr:rowOff>
    </xdr:from>
    <xdr:ext cx="534377" cy="259045"/>
    <xdr:sp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63083</xdr:rowOff>
    </xdr:from>
    <xdr:to>
      <xdr:col>41</xdr:col>
      <xdr:colOff>50800</xdr:colOff>
      <xdr:row>77</xdr:row>
      <xdr:rowOff>124448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64733"/>
          <a:ext cx="889000" cy="6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138628</xdr:rowOff>
    </xdr:from>
    <xdr:ext cx="534377" cy="259045"/>
    <xdr:sp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53346</xdr:rowOff>
    </xdr:from>
    <xdr:ext cx="534377" cy="259045"/>
    <xdr:sp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43769</xdr:rowOff>
    </xdr:from>
    <xdr:to>
      <xdr:col>55</xdr:col>
      <xdr:colOff>50800</xdr:colOff>
      <xdr:row>77</xdr:row>
      <xdr:rowOff>145369</xdr:rowOff>
    </xdr:to>
    <xdr:sp textlink="">
      <xdr:nvSpPr>
        <xdr:cNvPr id="419" name="楕円 418">
          <a:extLst>
            <a:ext uri="{FF2B5EF4-FFF2-40B4-BE49-F238E27FC236}">
              <a16:creationId xmlns:a16="http://schemas.microsoft.com/office/drawing/2014/main" id="{00000000-0008-0000-0700-0000A3010000}"/>
            </a:ext>
          </a:extLst>
        </xdr:cNvPr>
        <xdr:cNvSpPr/>
      </xdr:nvSpPr>
      <xdr:spPr>
        <a:xfrm>
          <a:off x="10426700" y="1324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66646</xdr:rowOff>
    </xdr:from>
    <xdr:ext cx="534377" cy="259045"/>
    <xdr:sp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9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9764</xdr:rowOff>
    </xdr:from>
    <xdr:to>
      <xdr:col>50</xdr:col>
      <xdr:colOff>165100</xdr:colOff>
      <xdr:row>77</xdr:row>
      <xdr:rowOff>111364</xdr:rowOff>
    </xdr:to>
    <xdr:sp textlink="">
      <xdr:nvSpPr>
        <xdr:cNvPr id="421" name="楕円 420">
          <a:extLst>
            <a:ext uri="{FF2B5EF4-FFF2-40B4-BE49-F238E27FC236}">
              <a16:creationId xmlns:a16="http://schemas.microsoft.com/office/drawing/2014/main" id="{00000000-0008-0000-0700-0000A5010000}"/>
            </a:ext>
          </a:extLst>
        </xdr:cNvPr>
        <xdr:cNvSpPr/>
      </xdr:nvSpPr>
      <xdr:spPr>
        <a:xfrm>
          <a:off x="9588500" y="132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127891</xdr:rowOff>
    </xdr:from>
    <xdr:ext cx="534377" cy="259045"/>
    <xdr:sp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8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26662</xdr:rowOff>
    </xdr:from>
    <xdr:to>
      <xdr:col>46</xdr:col>
      <xdr:colOff>38100</xdr:colOff>
      <xdr:row>77</xdr:row>
      <xdr:rowOff>128262</xdr:rowOff>
    </xdr:to>
    <xdr:sp textlink="">
      <xdr:nvSpPr>
        <xdr:cNvPr id="423" name="楕円 422">
          <a:extLst>
            <a:ext uri="{FF2B5EF4-FFF2-40B4-BE49-F238E27FC236}">
              <a16:creationId xmlns:a16="http://schemas.microsoft.com/office/drawing/2014/main" id="{00000000-0008-0000-0700-0000A7010000}"/>
            </a:ext>
          </a:extLst>
        </xdr:cNvPr>
        <xdr:cNvSpPr/>
      </xdr:nvSpPr>
      <xdr:spPr>
        <a:xfrm>
          <a:off x="8699500" y="1322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144789</xdr:rowOff>
    </xdr:from>
    <xdr:ext cx="534377" cy="259045"/>
    <xdr:sp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12283</xdr:rowOff>
    </xdr:from>
    <xdr:to>
      <xdr:col>41</xdr:col>
      <xdr:colOff>101600</xdr:colOff>
      <xdr:row>77</xdr:row>
      <xdr:rowOff>113883</xdr:rowOff>
    </xdr:to>
    <xdr:sp textlink="">
      <xdr:nvSpPr>
        <xdr:cNvPr id="425" name="楕円 424">
          <a:extLst>
            <a:ext uri="{FF2B5EF4-FFF2-40B4-BE49-F238E27FC236}">
              <a16:creationId xmlns:a16="http://schemas.microsoft.com/office/drawing/2014/main" id="{00000000-0008-0000-0700-0000A9010000}"/>
            </a:ext>
          </a:extLst>
        </xdr:cNvPr>
        <xdr:cNvSpPr/>
      </xdr:nvSpPr>
      <xdr:spPr>
        <a:xfrm>
          <a:off x="7810500" y="1321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130410</xdr:rowOff>
    </xdr:from>
    <xdr:ext cx="534377" cy="259045"/>
    <xdr:sp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8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73648</xdr:rowOff>
    </xdr:from>
    <xdr:to>
      <xdr:col>36</xdr:col>
      <xdr:colOff>165100</xdr:colOff>
      <xdr:row>78</xdr:row>
      <xdr:rowOff>3798</xdr:rowOff>
    </xdr:to>
    <xdr:sp textlink="">
      <xdr:nvSpPr>
        <xdr:cNvPr id="427" name="楕円 426">
          <a:extLst>
            <a:ext uri="{FF2B5EF4-FFF2-40B4-BE49-F238E27FC236}">
              <a16:creationId xmlns:a16="http://schemas.microsoft.com/office/drawing/2014/main" id="{00000000-0008-0000-0700-0000AB010000}"/>
            </a:ext>
          </a:extLst>
        </xdr:cNvPr>
        <xdr:cNvSpPr/>
      </xdr:nvSpPr>
      <xdr:spPr>
        <a:xfrm>
          <a:off x="6921500" y="132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20325</xdr:rowOff>
    </xdr:from>
    <xdr:ext cx="534377" cy="259045"/>
    <xdr:sp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5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30392</xdr:rowOff>
    </xdr:from>
    <xdr:to>
      <xdr:col>55</xdr:col>
      <xdr:colOff>0</xdr:colOff>
      <xdr:row>96</xdr:row>
      <xdr:rowOff>75574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489592"/>
          <a:ext cx="838200" cy="4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44250</xdr:rowOff>
    </xdr:from>
    <xdr:to>
      <xdr:col>50</xdr:col>
      <xdr:colOff>114300</xdr:colOff>
      <xdr:row>96</xdr:row>
      <xdr:rowOff>75574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503450"/>
          <a:ext cx="889000" cy="3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44250</xdr:rowOff>
    </xdr:from>
    <xdr:to>
      <xdr:col>45</xdr:col>
      <xdr:colOff>177800</xdr:colOff>
      <xdr:row>96</xdr:row>
      <xdr:rowOff>95252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03450"/>
          <a:ext cx="889000" cy="5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95252</xdr:rowOff>
    </xdr:from>
    <xdr:to>
      <xdr:col>41</xdr:col>
      <xdr:colOff>50800</xdr:colOff>
      <xdr:row>96</xdr:row>
      <xdr:rowOff>159341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554452"/>
          <a:ext cx="889000" cy="6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151042</xdr:rowOff>
    </xdr:from>
    <xdr:to>
      <xdr:col>55</xdr:col>
      <xdr:colOff>50800</xdr:colOff>
      <xdr:row>96</xdr:row>
      <xdr:rowOff>81192</xdr:rowOff>
    </xdr:to>
    <xdr:sp textlink="">
      <xdr:nvSpPr>
        <xdr:cNvPr id="474" name="楕円 473">
          <a:extLst>
            <a:ext uri="{FF2B5EF4-FFF2-40B4-BE49-F238E27FC236}">
              <a16:creationId xmlns:a16="http://schemas.microsoft.com/office/drawing/2014/main" id="{00000000-0008-0000-0700-0000DA010000}"/>
            </a:ext>
          </a:extLst>
        </xdr:cNvPr>
        <xdr:cNvSpPr/>
      </xdr:nvSpPr>
      <xdr:spPr>
        <a:xfrm>
          <a:off x="10426700" y="1643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129469</xdr:rowOff>
    </xdr:from>
    <xdr:ext cx="534377" cy="259045"/>
    <xdr:sp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24774</xdr:rowOff>
    </xdr:from>
    <xdr:to>
      <xdr:col>50</xdr:col>
      <xdr:colOff>165100</xdr:colOff>
      <xdr:row>96</xdr:row>
      <xdr:rowOff>126374</xdr:rowOff>
    </xdr:to>
    <xdr:sp textlink="">
      <xdr:nvSpPr>
        <xdr:cNvPr id="476" name="楕円 475">
          <a:extLst>
            <a:ext uri="{FF2B5EF4-FFF2-40B4-BE49-F238E27FC236}">
              <a16:creationId xmlns:a16="http://schemas.microsoft.com/office/drawing/2014/main" id="{00000000-0008-0000-0700-0000DC010000}"/>
            </a:ext>
          </a:extLst>
        </xdr:cNvPr>
        <xdr:cNvSpPr/>
      </xdr:nvSpPr>
      <xdr:spPr>
        <a:xfrm>
          <a:off x="9588500" y="164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117501</xdr:rowOff>
    </xdr:from>
    <xdr:ext cx="534377" cy="259045"/>
    <xdr:sp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57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164900</xdr:rowOff>
    </xdr:from>
    <xdr:to>
      <xdr:col>46</xdr:col>
      <xdr:colOff>38100</xdr:colOff>
      <xdr:row>96</xdr:row>
      <xdr:rowOff>95050</xdr:rowOff>
    </xdr:to>
    <xdr:sp textlink="">
      <xdr:nvSpPr>
        <xdr:cNvPr id="478" name="楕円 477">
          <a:extLst>
            <a:ext uri="{FF2B5EF4-FFF2-40B4-BE49-F238E27FC236}">
              <a16:creationId xmlns:a16="http://schemas.microsoft.com/office/drawing/2014/main" id="{00000000-0008-0000-0700-0000DE010000}"/>
            </a:ext>
          </a:extLst>
        </xdr:cNvPr>
        <xdr:cNvSpPr/>
      </xdr:nvSpPr>
      <xdr:spPr>
        <a:xfrm>
          <a:off x="8699500" y="1645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86177</xdr:rowOff>
    </xdr:from>
    <xdr:ext cx="534377" cy="259045"/>
    <xdr:sp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54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44452</xdr:rowOff>
    </xdr:from>
    <xdr:to>
      <xdr:col>41</xdr:col>
      <xdr:colOff>101600</xdr:colOff>
      <xdr:row>96</xdr:row>
      <xdr:rowOff>146052</xdr:rowOff>
    </xdr:to>
    <xdr:sp textlink="">
      <xdr:nvSpPr>
        <xdr:cNvPr id="480" name="楕円 479">
          <a:extLst>
            <a:ext uri="{FF2B5EF4-FFF2-40B4-BE49-F238E27FC236}">
              <a16:creationId xmlns:a16="http://schemas.microsoft.com/office/drawing/2014/main" id="{00000000-0008-0000-0700-0000E0010000}"/>
            </a:ext>
          </a:extLst>
        </xdr:cNvPr>
        <xdr:cNvSpPr/>
      </xdr:nvSpPr>
      <xdr:spPr>
        <a:xfrm>
          <a:off x="7810500" y="1650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137179</xdr:rowOff>
    </xdr:from>
    <xdr:ext cx="534377" cy="259045"/>
    <xdr:sp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108541</xdr:rowOff>
    </xdr:from>
    <xdr:to>
      <xdr:col>36</xdr:col>
      <xdr:colOff>165100</xdr:colOff>
      <xdr:row>97</xdr:row>
      <xdr:rowOff>38691</xdr:rowOff>
    </xdr:to>
    <xdr:sp textlink="">
      <xdr:nvSpPr>
        <xdr:cNvPr id="482" name="楕円 481">
          <a:extLst>
            <a:ext uri="{FF2B5EF4-FFF2-40B4-BE49-F238E27FC236}">
              <a16:creationId xmlns:a16="http://schemas.microsoft.com/office/drawing/2014/main" id="{00000000-0008-0000-0700-0000E2010000}"/>
            </a:ext>
          </a:extLst>
        </xdr:cNvPr>
        <xdr:cNvSpPr/>
      </xdr:nvSpPr>
      <xdr:spPr>
        <a:xfrm>
          <a:off x="6921500" y="165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29818</xdr:rowOff>
    </xdr:from>
    <xdr:ext cx="534377" cy="259045"/>
    <xdr:sp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6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83758</xdr:rowOff>
    </xdr:from>
    <xdr:to>
      <xdr:col>85</xdr:col>
      <xdr:colOff>127000</xdr:colOff>
      <xdr:row>35</xdr:row>
      <xdr:rowOff>32144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913058"/>
          <a:ext cx="838200" cy="11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94285</xdr:rowOff>
    </xdr:from>
    <xdr:ext cx="534377" cy="259045"/>
    <xdr:sp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48260</xdr:rowOff>
    </xdr:from>
    <xdr:to>
      <xdr:col>81</xdr:col>
      <xdr:colOff>50800</xdr:colOff>
      <xdr:row>34</xdr:row>
      <xdr:rowOff>83758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5191760"/>
          <a:ext cx="889000" cy="7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62543</xdr:rowOff>
    </xdr:from>
    <xdr:ext cx="534377" cy="259045"/>
    <xdr:sp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48260</xdr:rowOff>
    </xdr:from>
    <xdr:to>
      <xdr:col>76</xdr:col>
      <xdr:colOff>114300</xdr:colOff>
      <xdr:row>35</xdr:row>
      <xdr:rowOff>60572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5191760"/>
          <a:ext cx="889000" cy="86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21101</xdr:rowOff>
    </xdr:from>
    <xdr:ext cx="534377" cy="259045"/>
    <xdr:sp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60572</xdr:rowOff>
    </xdr:from>
    <xdr:to>
      <xdr:col>71</xdr:col>
      <xdr:colOff>177800</xdr:colOff>
      <xdr:row>35</xdr:row>
      <xdr:rowOff>73520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061322"/>
          <a:ext cx="8890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128853</xdr:rowOff>
    </xdr:from>
    <xdr:ext cx="534377" cy="259045"/>
    <xdr:sp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64192</xdr:rowOff>
    </xdr:from>
    <xdr:ext cx="534377" cy="259045"/>
    <xdr:sp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152794</xdr:rowOff>
    </xdr:from>
    <xdr:to>
      <xdr:col>85</xdr:col>
      <xdr:colOff>177800</xdr:colOff>
      <xdr:row>35</xdr:row>
      <xdr:rowOff>82944</xdr:rowOff>
    </xdr:to>
    <xdr:sp textlink="">
      <xdr:nvSpPr>
        <xdr:cNvPr id="534" name="楕円 533">
          <a:extLst>
            <a:ext uri="{FF2B5EF4-FFF2-40B4-BE49-F238E27FC236}">
              <a16:creationId xmlns:a16="http://schemas.microsoft.com/office/drawing/2014/main" id="{00000000-0008-0000-0700-000016020000}"/>
            </a:ext>
          </a:extLst>
        </xdr:cNvPr>
        <xdr:cNvSpPr/>
      </xdr:nvSpPr>
      <xdr:spPr>
        <a:xfrm>
          <a:off x="16268700" y="598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4221</xdr:rowOff>
    </xdr:from>
    <xdr:ext cx="534377" cy="259045"/>
    <xdr:sp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83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32958</xdr:rowOff>
    </xdr:from>
    <xdr:to>
      <xdr:col>81</xdr:col>
      <xdr:colOff>101600</xdr:colOff>
      <xdr:row>34</xdr:row>
      <xdr:rowOff>134558</xdr:rowOff>
    </xdr:to>
    <xdr:sp textlink="">
      <xdr:nvSpPr>
        <xdr:cNvPr id="536" name="楕円 535">
          <a:extLst>
            <a:ext uri="{FF2B5EF4-FFF2-40B4-BE49-F238E27FC236}">
              <a16:creationId xmlns:a16="http://schemas.microsoft.com/office/drawing/2014/main" id="{00000000-0008-0000-0700-000018020000}"/>
            </a:ext>
          </a:extLst>
        </xdr:cNvPr>
        <xdr:cNvSpPr/>
      </xdr:nvSpPr>
      <xdr:spPr>
        <a:xfrm>
          <a:off x="15430500" y="586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151085</xdr:rowOff>
    </xdr:from>
    <xdr:ext cx="534377" cy="259045"/>
    <xdr:sp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63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168910</xdr:rowOff>
    </xdr:from>
    <xdr:to>
      <xdr:col>76</xdr:col>
      <xdr:colOff>165100</xdr:colOff>
      <xdr:row>30</xdr:row>
      <xdr:rowOff>99060</xdr:rowOff>
    </xdr:to>
    <xdr:sp textlink="">
      <xdr:nvSpPr>
        <xdr:cNvPr id="538" name="楕円 537">
          <a:extLst>
            <a:ext uri="{FF2B5EF4-FFF2-40B4-BE49-F238E27FC236}">
              <a16:creationId xmlns:a16="http://schemas.microsoft.com/office/drawing/2014/main" id="{00000000-0008-0000-0700-00001A020000}"/>
            </a:ext>
          </a:extLst>
        </xdr:cNvPr>
        <xdr:cNvSpPr/>
      </xdr:nvSpPr>
      <xdr:spPr>
        <a:xfrm>
          <a:off x="14541500" y="514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28</xdr:row>
      <xdr:rowOff>115587</xdr:rowOff>
    </xdr:from>
    <xdr:ext cx="599010" cy="259045"/>
    <xdr:sp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491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9772</xdr:rowOff>
    </xdr:from>
    <xdr:to>
      <xdr:col>72</xdr:col>
      <xdr:colOff>38100</xdr:colOff>
      <xdr:row>35</xdr:row>
      <xdr:rowOff>111372</xdr:rowOff>
    </xdr:to>
    <xdr:sp textlink="">
      <xdr:nvSpPr>
        <xdr:cNvPr id="540" name="楕円 539">
          <a:extLst>
            <a:ext uri="{FF2B5EF4-FFF2-40B4-BE49-F238E27FC236}">
              <a16:creationId xmlns:a16="http://schemas.microsoft.com/office/drawing/2014/main" id="{00000000-0008-0000-0700-00001C020000}"/>
            </a:ext>
          </a:extLst>
        </xdr:cNvPr>
        <xdr:cNvSpPr/>
      </xdr:nvSpPr>
      <xdr:spPr>
        <a:xfrm>
          <a:off x="13652500" y="601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127899</xdr:rowOff>
    </xdr:from>
    <xdr:ext cx="534377" cy="259045"/>
    <xdr:sp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78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22720</xdr:rowOff>
    </xdr:from>
    <xdr:to>
      <xdr:col>67</xdr:col>
      <xdr:colOff>101600</xdr:colOff>
      <xdr:row>35</xdr:row>
      <xdr:rowOff>124320</xdr:rowOff>
    </xdr:to>
    <xdr:sp textlink="">
      <xdr:nvSpPr>
        <xdr:cNvPr id="542" name="楕円 541">
          <a:extLst>
            <a:ext uri="{FF2B5EF4-FFF2-40B4-BE49-F238E27FC236}">
              <a16:creationId xmlns:a16="http://schemas.microsoft.com/office/drawing/2014/main" id="{00000000-0008-0000-0700-00001E020000}"/>
            </a:ext>
          </a:extLst>
        </xdr:cNvPr>
        <xdr:cNvSpPr/>
      </xdr:nvSpPr>
      <xdr:spPr>
        <a:xfrm>
          <a:off x="12763500" y="60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140847</xdr:rowOff>
    </xdr:from>
    <xdr:ext cx="534377" cy="259045"/>
    <xdr:sp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79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69649</xdr:rowOff>
    </xdr:from>
    <xdr:to>
      <xdr:col>85</xdr:col>
      <xdr:colOff>127000</xdr:colOff>
      <xdr:row>56</xdr:row>
      <xdr:rowOff>114447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670849"/>
          <a:ext cx="838200" cy="4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33990</xdr:rowOff>
    </xdr:from>
    <xdr:ext cx="599010" cy="259045"/>
    <xdr:sp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3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114447</xdr:rowOff>
    </xdr:from>
    <xdr:to>
      <xdr:col>81</xdr:col>
      <xdr:colOff>50800</xdr:colOff>
      <xdr:row>56</xdr:row>
      <xdr:rowOff>137124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15647"/>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158463</xdr:rowOff>
    </xdr:from>
    <xdr:ext cx="599010" cy="259045"/>
    <xdr:sp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75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137124</xdr:rowOff>
    </xdr:from>
    <xdr:to>
      <xdr:col>76</xdr:col>
      <xdr:colOff>114300</xdr:colOff>
      <xdr:row>57</xdr:row>
      <xdr:rowOff>32936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38324"/>
          <a:ext cx="889000" cy="6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24320</xdr:rowOff>
    </xdr:from>
    <xdr:ext cx="599010" cy="259045"/>
    <xdr:sp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79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142443</xdr:rowOff>
    </xdr:from>
    <xdr:to>
      <xdr:col>71</xdr:col>
      <xdr:colOff>177800</xdr:colOff>
      <xdr:row>57</xdr:row>
      <xdr:rowOff>32936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572193"/>
          <a:ext cx="889000" cy="23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50738</xdr:rowOff>
    </xdr:from>
    <xdr:ext cx="534377" cy="259045"/>
    <xdr:sp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18849</xdr:rowOff>
    </xdr:from>
    <xdr:to>
      <xdr:col>85</xdr:col>
      <xdr:colOff>177800</xdr:colOff>
      <xdr:row>56</xdr:row>
      <xdr:rowOff>120449</xdr:rowOff>
    </xdr:to>
    <xdr:sp textlink="">
      <xdr:nvSpPr>
        <xdr:cNvPr id="591" name="楕円 590">
          <a:extLst>
            <a:ext uri="{FF2B5EF4-FFF2-40B4-BE49-F238E27FC236}">
              <a16:creationId xmlns:a16="http://schemas.microsoft.com/office/drawing/2014/main" id="{00000000-0008-0000-0700-00004F020000}"/>
            </a:ext>
          </a:extLst>
        </xdr:cNvPr>
        <xdr:cNvSpPr/>
      </xdr:nvSpPr>
      <xdr:spPr>
        <a:xfrm>
          <a:off x="16268700" y="962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41726</xdr:rowOff>
    </xdr:from>
    <xdr:ext cx="599010" cy="259045"/>
    <xdr:sp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47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63647</xdr:rowOff>
    </xdr:from>
    <xdr:to>
      <xdr:col>81</xdr:col>
      <xdr:colOff>101600</xdr:colOff>
      <xdr:row>56</xdr:row>
      <xdr:rowOff>165247</xdr:rowOff>
    </xdr:to>
    <xdr:sp textlink="">
      <xdr:nvSpPr>
        <xdr:cNvPr id="593" name="楕円 592">
          <a:extLst>
            <a:ext uri="{FF2B5EF4-FFF2-40B4-BE49-F238E27FC236}">
              <a16:creationId xmlns:a16="http://schemas.microsoft.com/office/drawing/2014/main" id="{00000000-0008-0000-0700-000051020000}"/>
            </a:ext>
          </a:extLst>
        </xdr:cNvPr>
        <xdr:cNvSpPr/>
      </xdr:nvSpPr>
      <xdr:spPr>
        <a:xfrm>
          <a:off x="15430500" y="966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10324</xdr:rowOff>
    </xdr:from>
    <xdr:ext cx="599010" cy="259045"/>
    <xdr:sp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44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86324</xdr:rowOff>
    </xdr:from>
    <xdr:to>
      <xdr:col>76</xdr:col>
      <xdr:colOff>165100</xdr:colOff>
      <xdr:row>57</xdr:row>
      <xdr:rowOff>16474</xdr:rowOff>
    </xdr:to>
    <xdr:sp textlink="">
      <xdr:nvSpPr>
        <xdr:cNvPr id="595" name="楕円 594">
          <a:extLst>
            <a:ext uri="{FF2B5EF4-FFF2-40B4-BE49-F238E27FC236}">
              <a16:creationId xmlns:a16="http://schemas.microsoft.com/office/drawing/2014/main" id="{00000000-0008-0000-0700-000053020000}"/>
            </a:ext>
          </a:extLst>
        </xdr:cNvPr>
        <xdr:cNvSpPr/>
      </xdr:nvSpPr>
      <xdr:spPr>
        <a:xfrm>
          <a:off x="14541500" y="968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33001</xdr:rowOff>
    </xdr:from>
    <xdr:ext cx="599010" cy="259045"/>
    <xdr:sp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46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153586</xdr:rowOff>
    </xdr:from>
    <xdr:to>
      <xdr:col>72</xdr:col>
      <xdr:colOff>38100</xdr:colOff>
      <xdr:row>57</xdr:row>
      <xdr:rowOff>83736</xdr:rowOff>
    </xdr:to>
    <xdr:sp textlink="">
      <xdr:nvSpPr>
        <xdr:cNvPr id="597" name="楕円 596">
          <a:extLst>
            <a:ext uri="{FF2B5EF4-FFF2-40B4-BE49-F238E27FC236}">
              <a16:creationId xmlns:a16="http://schemas.microsoft.com/office/drawing/2014/main" id="{00000000-0008-0000-0700-000055020000}"/>
            </a:ext>
          </a:extLst>
        </xdr:cNvPr>
        <xdr:cNvSpPr/>
      </xdr:nvSpPr>
      <xdr:spPr>
        <a:xfrm>
          <a:off x="13652500" y="97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74863</xdr:rowOff>
    </xdr:from>
    <xdr:ext cx="534377" cy="259045"/>
    <xdr:sp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4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91643</xdr:rowOff>
    </xdr:from>
    <xdr:to>
      <xdr:col>67</xdr:col>
      <xdr:colOff>101600</xdr:colOff>
      <xdr:row>56</xdr:row>
      <xdr:rowOff>21793</xdr:rowOff>
    </xdr:to>
    <xdr:sp textlink="">
      <xdr:nvSpPr>
        <xdr:cNvPr id="599" name="楕円 598">
          <a:extLst>
            <a:ext uri="{FF2B5EF4-FFF2-40B4-BE49-F238E27FC236}">
              <a16:creationId xmlns:a16="http://schemas.microsoft.com/office/drawing/2014/main" id="{00000000-0008-0000-0700-000057020000}"/>
            </a:ext>
          </a:extLst>
        </xdr:cNvPr>
        <xdr:cNvSpPr/>
      </xdr:nvSpPr>
      <xdr:spPr>
        <a:xfrm>
          <a:off x="12763500" y="95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38320</xdr:rowOff>
    </xdr:from>
    <xdr:ext cx="599010" cy="259045"/>
    <xdr:sp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29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100092</xdr:rowOff>
    </xdr:from>
    <xdr:to>
      <xdr:col>85</xdr:col>
      <xdr:colOff>127000</xdr:colOff>
      <xdr:row>77</xdr:row>
      <xdr:rowOff>13467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2958842"/>
          <a:ext cx="838200" cy="25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19297</xdr:rowOff>
    </xdr:from>
    <xdr:ext cx="534377" cy="259045"/>
    <xdr:sp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92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13467</xdr:rowOff>
    </xdr:from>
    <xdr:to>
      <xdr:col>81</xdr:col>
      <xdr:colOff>50800</xdr:colOff>
      <xdr:row>78</xdr:row>
      <xdr:rowOff>3211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215117"/>
          <a:ext cx="889000" cy="16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146415</xdr:rowOff>
    </xdr:from>
    <xdr:ext cx="534377" cy="259045"/>
    <xdr:sp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5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135768</xdr:rowOff>
    </xdr:from>
    <xdr:to>
      <xdr:col>76</xdr:col>
      <xdr:colOff>114300</xdr:colOff>
      <xdr:row>78</xdr:row>
      <xdr:rowOff>3211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165968"/>
          <a:ext cx="889000" cy="21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153852</xdr:rowOff>
    </xdr:from>
    <xdr:ext cx="534377" cy="259045"/>
    <xdr:sp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5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130792</xdr:rowOff>
    </xdr:from>
    <xdr:to>
      <xdr:col>71</xdr:col>
      <xdr:colOff>177800</xdr:colOff>
      <xdr:row>76</xdr:row>
      <xdr:rowOff>135768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160992"/>
          <a:ext cx="889000" cy="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117597</xdr:rowOff>
    </xdr:from>
    <xdr:ext cx="534377" cy="259045"/>
    <xdr:sp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4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132159</xdr:rowOff>
    </xdr:from>
    <xdr:ext cx="534377" cy="259045"/>
    <xdr:sp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50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49292</xdr:rowOff>
    </xdr:from>
    <xdr:to>
      <xdr:col>85</xdr:col>
      <xdr:colOff>177800</xdr:colOff>
      <xdr:row>75</xdr:row>
      <xdr:rowOff>150892</xdr:rowOff>
    </xdr:to>
    <xdr:sp textlink="">
      <xdr:nvSpPr>
        <xdr:cNvPr id="648" name="楕円 647">
          <a:extLst>
            <a:ext uri="{FF2B5EF4-FFF2-40B4-BE49-F238E27FC236}">
              <a16:creationId xmlns:a16="http://schemas.microsoft.com/office/drawing/2014/main" id="{00000000-0008-0000-0700-000088020000}"/>
            </a:ext>
          </a:extLst>
        </xdr:cNvPr>
        <xdr:cNvSpPr/>
      </xdr:nvSpPr>
      <xdr:spPr>
        <a:xfrm>
          <a:off x="16268700" y="1290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72169</xdr:rowOff>
    </xdr:from>
    <xdr:ext cx="534377" cy="259045"/>
    <xdr:sp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275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134117</xdr:rowOff>
    </xdr:from>
    <xdr:to>
      <xdr:col>81</xdr:col>
      <xdr:colOff>101600</xdr:colOff>
      <xdr:row>77</xdr:row>
      <xdr:rowOff>64267</xdr:rowOff>
    </xdr:to>
    <xdr:sp textlink="">
      <xdr:nvSpPr>
        <xdr:cNvPr id="650" name="楕円 649">
          <a:extLst>
            <a:ext uri="{FF2B5EF4-FFF2-40B4-BE49-F238E27FC236}">
              <a16:creationId xmlns:a16="http://schemas.microsoft.com/office/drawing/2014/main" id="{00000000-0008-0000-0700-00008A020000}"/>
            </a:ext>
          </a:extLst>
        </xdr:cNvPr>
        <xdr:cNvSpPr/>
      </xdr:nvSpPr>
      <xdr:spPr>
        <a:xfrm>
          <a:off x="15430500" y="1316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80794</xdr:rowOff>
    </xdr:from>
    <xdr:ext cx="534377" cy="259045"/>
    <xdr:sp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123861</xdr:rowOff>
    </xdr:from>
    <xdr:to>
      <xdr:col>76</xdr:col>
      <xdr:colOff>165100</xdr:colOff>
      <xdr:row>78</xdr:row>
      <xdr:rowOff>54011</xdr:rowOff>
    </xdr:to>
    <xdr:sp textlink="">
      <xdr:nvSpPr>
        <xdr:cNvPr id="652" name="楕円 651">
          <a:extLst>
            <a:ext uri="{FF2B5EF4-FFF2-40B4-BE49-F238E27FC236}">
              <a16:creationId xmlns:a16="http://schemas.microsoft.com/office/drawing/2014/main" id="{00000000-0008-0000-0700-00008C020000}"/>
            </a:ext>
          </a:extLst>
        </xdr:cNvPr>
        <xdr:cNvSpPr/>
      </xdr:nvSpPr>
      <xdr:spPr>
        <a:xfrm>
          <a:off x="14541500" y="1332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70538</xdr:rowOff>
    </xdr:from>
    <xdr:ext cx="534377" cy="259045"/>
    <xdr:sp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10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84968</xdr:rowOff>
    </xdr:from>
    <xdr:to>
      <xdr:col>72</xdr:col>
      <xdr:colOff>38100</xdr:colOff>
      <xdr:row>77</xdr:row>
      <xdr:rowOff>15118</xdr:rowOff>
    </xdr:to>
    <xdr:sp textlink="">
      <xdr:nvSpPr>
        <xdr:cNvPr id="654" name="楕円 653">
          <a:extLst>
            <a:ext uri="{FF2B5EF4-FFF2-40B4-BE49-F238E27FC236}">
              <a16:creationId xmlns:a16="http://schemas.microsoft.com/office/drawing/2014/main" id="{00000000-0008-0000-0700-00008E020000}"/>
            </a:ext>
          </a:extLst>
        </xdr:cNvPr>
        <xdr:cNvSpPr/>
      </xdr:nvSpPr>
      <xdr:spPr>
        <a:xfrm>
          <a:off x="13652500" y="1311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31645</xdr:rowOff>
    </xdr:from>
    <xdr:ext cx="534377" cy="259045"/>
    <xdr:sp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289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79992</xdr:rowOff>
    </xdr:from>
    <xdr:to>
      <xdr:col>67</xdr:col>
      <xdr:colOff>101600</xdr:colOff>
      <xdr:row>77</xdr:row>
      <xdr:rowOff>10142</xdr:rowOff>
    </xdr:to>
    <xdr:sp textlink="">
      <xdr:nvSpPr>
        <xdr:cNvPr id="656" name="楕円 655">
          <a:extLst>
            <a:ext uri="{FF2B5EF4-FFF2-40B4-BE49-F238E27FC236}">
              <a16:creationId xmlns:a16="http://schemas.microsoft.com/office/drawing/2014/main" id="{00000000-0008-0000-0700-000090020000}"/>
            </a:ext>
          </a:extLst>
        </xdr:cNvPr>
        <xdr:cNvSpPr/>
      </xdr:nvSpPr>
      <xdr:spPr>
        <a:xfrm>
          <a:off x="12763500" y="131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26669</xdr:rowOff>
    </xdr:from>
    <xdr:ext cx="534377" cy="259045"/>
    <xdr:sp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288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96365</xdr:rowOff>
    </xdr:from>
    <xdr:to>
      <xdr:col>85</xdr:col>
      <xdr:colOff>127000</xdr:colOff>
      <xdr:row>96</xdr:row>
      <xdr:rowOff>134930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555565"/>
          <a:ext cx="838200" cy="3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134930</xdr:rowOff>
    </xdr:from>
    <xdr:to>
      <xdr:col>81</xdr:col>
      <xdr:colOff>50800</xdr:colOff>
      <xdr:row>96</xdr:row>
      <xdr:rowOff>146935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94130"/>
          <a:ext cx="889000" cy="1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146935</xdr:rowOff>
    </xdr:from>
    <xdr:to>
      <xdr:col>76</xdr:col>
      <xdr:colOff>114300</xdr:colOff>
      <xdr:row>96</xdr:row>
      <xdr:rowOff>165867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06135"/>
          <a:ext cx="889000" cy="1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135879</xdr:rowOff>
    </xdr:from>
    <xdr:to>
      <xdr:col>71</xdr:col>
      <xdr:colOff>177800</xdr:colOff>
      <xdr:row>96</xdr:row>
      <xdr:rowOff>165867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595079"/>
          <a:ext cx="889000" cy="2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45565</xdr:rowOff>
    </xdr:from>
    <xdr:to>
      <xdr:col>85</xdr:col>
      <xdr:colOff>177800</xdr:colOff>
      <xdr:row>96</xdr:row>
      <xdr:rowOff>147165</xdr:rowOff>
    </xdr:to>
    <xdr:sp textlink="">
      <xdr:nvSpPr>
        <xdr:cNvPr id="705" name="楕円 704">
          <a:extLst>
            <a:ext uri="{FF2B5EF4-FFF2-40B4-BE49-F238E27FC236}">
              <a16:creationId xmlns:a16="http://schemas.microsoft.com/office/drawing/2014/main" id="{00000000-0008-0000-0700-0000C1020000}"/>
            </a:ext>
          </a:extLst>
        </xdr:cNvPr>
        <xdr:cNvSpPr/>
      </xdr:nvSpPr>
      <xdr:spPr>
        <a:xfrm>
          <a:off x="16268700" y="1650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23992</xdr:rowOff>
    </xdr:from>
    <xdr:ext cx="599010" cy="259045"/>
    <xdr:sp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48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84130</xdr:rowOff>
    </xdr:from>
    <xdr:to>
      <xdr:col>81</xdr:col>
      <xdr:colOff>101600</xdr:colOff>
      <xdr:row>97</xdr:row>
      <xdr:rowOff>14280</xdr:rowOff>
    </xdr:to>
    <xdr:sp textlink="">
      <xdr:nvSpPr>
        <xdr:cNvPr id="707" name="楕円 706">
          <a:extLst>
            <a:ext uri="{FF2B5EF4-FFF2-40B4-BE49-F238E27FC236}">
              <a16:creationId xmlns:a16="http://schemas.microsoft.com/office/drawing/2014/main" id="{00000000-0008-0000-0700-0000C3020000}"/>
            </a:ext>
          </a:extLst>
        </xdr:cNvPr>
        <xdr:cNvSpPr/>
      </xdr:nvSpPr>
      <xdr:spPr>
        <a:xfrm>
          <a:off x="15430500" y="165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5407</xdr:rowOff>
    </xdr:from>
    <xdr:ext cx="599010" cy="259045"/>
    <xdr:sp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63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96135</xdr:rowOff>
    </xdr:from>
    <xdr:to>
      <xdr:col>76</xdr:col>
      <xdr:colOff>165100</xdr:colOff>
      <xdr:row>97</xdr:row>
      <xdr:rowOff>26285</xdr:rowOff>
    </xdr:to>
    <xdr:sp textlink="">
      <xdr:nvSpPr>
        <xdr:cNvPr id="709" name="楕円 708">
          <a:extLst>
            <a:ext uri="{FF2B5EF4-FFF2-40B4-BE49-F238E27FC236}">
              <a16:creationId xmlns:a16="http://schemas.microsoft.com/office/drawing/2014/main" id="{00000000-0008-0000-0700-0000C5020000}"/>
            </a:ext>
          </a:extLst>
        </xdr:cNvPr>
        <xdr:cNvSpPr/>
      </xdr:nvSpPr>
      <xdr:spPr>
        <a:xfrm>
          <a:off x="14541500" y="165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17412</xdr:rowOff>
    </xdr:from>
    <xdr:ext cx="599010" cy="259045"/>
    <xdr:sp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64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115067</xdr:rowOff>
    </xdr:from>
    <xdr:to>
      <xdr:col>72</xdr:col>
      <xdr:colOff>38100</xdr:colOff>
      <xdr:row>97</xdr:row>
      <xdr:rowOff>45217</xdr:rowOff>
    </xdr:to>
    <xdr:sp textlink="">
      <xdr:nvSpPr>
        <xdr:cNvPr id="711" name="楕円 710">
          <a:extLst>
            <a:ext uri="{FF2B5EF4-FFF2-40B4-BE49-F238E27FC236}">
              <a16:creationId xmlns:a16="http://schemas.microsoft.com/office/drawing/2014/main" id="{00000000-0008-0000-0700-0000C7020000}"/>
            </a:ext>
          </a:extLst>
        </xdr:cNvPr>
        <xdr:cNvSpPr/>
      </xdr:nvSpPr>
      <xdr:spPr>
        <a:xfrm>
          <a:off x="13652500" y="1657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36344</xdr:rowOff>
    </xdr:from>
    <xdr:ext cx="599010" cy="259045"/>
    <xdr:sp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66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85079</xdr:rowOff>
    </xdr:from>
    <xdr:to>
      <xdr:col>67</xdr:col>
      <xdr:colOff>101600</xdr:colOff>
      <xdr:row>97</xdr:row>
      <xdr:rowOff>15229</xdr:rowOff>
    </xdr:to>
    <xdr:sp textlink="">
      <xdr:nvSpPr>
        <xdr:cNvPr id="713" name="楕円 712">
          <a:extLst>
            <a:ext uri="{FF2B5EF4-FFF2-40B4-BE49-F238E27FC236}">
              <a16:creationId xmlns:a16="http://schemas.microsoft.com/office/drawing/2014/main" id="{00000000-0008-0000-0700-0000C9020000}"/>
            </a:ext>
          </a:extLst>
        </xdr:cNvPr>
        <xdr:cNvSpPr/>
      </xdr:nvSpPr>
      <xdr:spPr>
        <a:xfrm>
          <a:off x="12763500" y="1654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6356</xdr:rowOff>
    </xdr:from>
    <xdr:ext cx="599010" cy="259045"/>
    <xdr:sp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63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民生費及び衛生費においては、特別会計や企業会計の収支均衡を保つため一般会計から繰出しを行っていることが住民一人当たりのコストが高額となっている大きな要因と分析される。</a:t>
          </a:r>
          <a:r>
            <a:rPr kumimoji="1" lang="ja-JP" altLang="en-US" sz="1100">
              <a:solidFill>
                <a:schemeClr val="dk1"/>
              </a:solidFill>
              <a:effectLst/>
              <a:latin typeface="+mn-lt"/>
              <a:ea typeface="+mn-ea"/>
              <a:cs typeface="+mn-cs"/>
            </a:rPr>
            <a:t>特に令和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民生費に関しては</a:t>
          </a:r>
          <a:r>
            <a:rPr kumimoji="1" lang="ja-JP" altLang="en-US" sz="1100">
              <a:solidFill>
                <a:schemeClr val="dk1"/>
              </a:solidFill>
              <a:effectLst/>
              <a:latin typeface="+mn-lt"/>
              <a:ea typeface="+mn-ea"/>
              <a:cs typeface="+mn-cs"/>
            </a:rPr>
            <a:t>、物価高騰対応重点支援地方創生臨時交付金事業の増が主な増加要因となっている。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農林水産業費において、本町の特徴として農林業が基幹産業でありコストが高額となっている。基盤整備による生産量の拡大に努め、担い手の育成や６次産業化に向けて取り組んでいるところである。</a:t>
          </a:r>
          <a:endParaRPr lang="ja-JP" altLang="ja-JP" sz="1400">
            <a:effectLst/>
          </a:endParaRPr>
        </a:p>
        <a:p>
          <a:r>
            <a:rPr kumimoji="1" lang="ja-JP" altLang="ja-JP" sz="1100">
              <a:solidFill>
                <a:schemeClr val="dk1"/>
              </a:solidFill>
              <a:effectLst/>
              <a:latin typeface="+mn-lt"/>
              <a:ea typeface="+mn-ea"/>
              <a:cs typeface="+mn-cs"/>
            </a:rPr>
            <a:t>　消防費においては、令和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年度に実施した</a:t>
          </a:r>
          <a:r>
            <a:rPr kumimoji="1" lang="ja-JP" altLang="en-US" sz="1100">
              <a:solidFill>
                <a:schemeClr val="dk1"/>
              </a:solidFill>
              <a:effectLst/>
              <a:latin typeface="+mn-lt"/>
              <a:ea typeface="+mn-ea"/>
              <a:cs typeface="+mn-cs"/>
            </a:rPr>
            <a:t>消防団移動系無線整備工事</a:t>
          </a:r>
          <a:r>
            <a:rPr kumimoji="1" lang="ja-JP" altLang="ja-JP" sz="1100">
              <a:solidFill>
                <a:schemeClr val="dk1"/>
              </a:solidFill>
              <a:effectLst/>
              <a:latin typeface="+mn-lt"/>
              <a:ea typeface="+mn-ea"/>
              <a:cs typeface="+mn-cs"/>
            </a:rPr>
            <a:t>が終了したことにより決算額が減少したが、</a:t>
          </a:r>
          <a:r>
            <a:rPr kumimoji="1" lang="ja-JP" altLang="en-US" sz="1100">
              <a:solidFill>
                <a:schemeClr val="dk1"/>
              </a:solidFill>
              <a:effectLst/>
              <a:latin typeface="+mn-lt"/>
              <a:ea typeface="+mn-ea"/>
              <a:cs typeface="+mn-cs"/>
            </a:rPr>
            <a:t>小型水槽付き消防ポンプ自動車の購入等大きな歳出が多く、</a:t>
          </a:r>
          <a:r>
            <a:rPr kumimoji="1" lang="ja-JP" altLang="ja-JP" sz="1100">
              <a:solidFill>
                <a:schemeClr val="dk1"/>
              </a:solidFill>
              <a:effectLst/>
              <a:latin typeface="+mn-lt"/>
              <a:ea typeface="+mn-ea"/>
              <a:cs typeface="+mn-cs"/>
            </a:rPr>
            <a:t>依然類似団体との差は大きい。</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災害復旧費において、住民一人当たりのコストが</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要因としては、性質別の分析において記載した災害復旧事業費の増加要因と同様</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自然災害の発生に伴う地すべりや崩土除去等</a:t>
          </a:r>
          <a:r>
            <a:rPr kumimoji="1" lang="ja-JP" altLang="en-US" sz="1100">
              <a:solidFill>
                <a:schemeClr val="dk1"/>
              </a:solidFill>
              <a:effectLst/>
              <a:latin typeface="+mn-lt"/>
              <a:ea typeface="+mn-ea"/>
              <a:cs typeface="+mn-cs"/>
            </a:rPr>
            <a:t>の復旧工事費用の増によるものである。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今後も年度によって政策的な要因で目的ごとの決算額は異なるが、基本的な方針として事務事業の見直しや施設の統廃合など、歳出の合理化等行財政改革を推進し健全な行財政運営に努める。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財政調整基金残高については、財源不足分の補填等に活用されていることなどから近年減少傾向にあるが、今後においても減少は続くと見込まれる。</a:t>
          </a:r>
          <a:endParaRPr lang="ja-JP" altLang="ja-JP" sz="1400">
            <a:effectLst/>
          </a:endParaRPr>
        </a:p>
        <a:p>
          <a:r>
            <a:rPr kumimoji="1" lang="ja-JP" altLang="ja-JP" sz="1100">
              <a:solidFill>
                <a:schemeClr val="dk1"/>
              </a:solidFill>
              <a:effectLst/>
              <a:latin typeface="+mn-lt"/>
              <a:ea typeface="+mn-ea"/>
              <a:cs typeface="+mn-cs"/>
            </a:rPr>
            <a:t>　また、実質単年度収支についても、</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年度までは黒字を保ってきたが、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年度以降は基金を取り崩しての運営となっており、依然マイナスで推移している。　　　　　　</a:t>
          </a:r>
          <a:endParaRPr lang="ja-JP" altLang="ja-JP" sz="1400">
            <a:effectLst/>
          </a:endParaRPr>
        </a:p>
        <a:p>
          <a:r>
            <a:rPr kumimoji="1" lang="ja-JP" altLang="ja-JP" sz="1100">
              <a:solidFill>
                <a:schemeClr val="dk1"/>
              </a:solidFill>
              <a:effectLst/>
              <a:latin typeface="+mn-lt"/>
              <a:ea typeface="+mn-ea"/>
              <a:cs typeface="+mn-cs"/>
            </a:rPr>
            <a:t>　今後の財政状況についても厳しいことが見込まれるが、町の規模に見合った財政運営に努めていく。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全会計で黒字を達成しているものの、</a:t>
          </a:r>
          <a:r>
            <a:rPr kumimoji="1" lang="ja-JP" altLang="ja-JP" sz="1100" baseline="0">
              <a:solidFill>
                <a:schemeClr val="dk1"/>
              </a:solidFill>
              <a:effectLst/>
              <a:latin typeface="+mn-lt"/>
              <a:ea typeface="+mn-ea"/>
              <a:cs typeface="+mn-cs"/>
            </a:rPr>
            <a:t>特別会計においては、一般会計からの繰入金によって収支の均衡が保たれているのが現状である。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一般会計における比率の低下要因については、特別交付税や国庫支出金等歳入の減により実質収支額が減少したことが挙げられ、病院事業会計における低下要因については、流動資産の減により資金不足額・剰余額が減少しことが挙げられる。</a:t>
          </a:r>
          <a:endParaRPr lang="ja-JP" altLang="ja-JP" sz="1400">
            <a:effectLst/>
          </a:endParaRPr>
        </a:p>
        <a:p>
          <a:r>
            <a:rPr kumimoji="1" lang="ja-JP" altLang="ja-JP" sz="1100" baseline="0">
              <a:solidFill>
                <a:schemeClr val="dk1"/>
              </a:solidFill>
              <a:effectLst/>
              <a:latin typeface="+mn-lt"/>
              <a:ea typeface="+mn-ea"/>
              <a:cs typeface="+mn-cs"/>
            </a:rPr>
            <a:t>　今後も安定的な運営を目指すべく、事業の効率化や利用料金の適正化等を検討していく必要性がある。</a:t>
          </a:r>
          <a:endParaRPr lang="ja-JP" altLang="ja-JP" sz="1400">
            <a:effectLst/>
          </a:endParaRPr>
        </a:p>
        <a:p>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ヵ年平均では前年度より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単年度では、</a:t>
          </a:r>
          <a:r>
            <a:rPr lang="ja-JP" altLang="ja-JP" sz="1100" b="0" i="0">
              <a:solidFill>
                <a:schemeClr val="dk1"/>
              </a:solidFill>
              <a:effectLst/>
              <a:latin typeface="+mn-lt"/>
              <a:ea typeface="+mn-ea"/>
              <a:cs typeface="+mn-cs"/>
            </a:rPr>
            <a:t>下水道費において、令和</a:t>
          </a:r>
          <a:r>
            <a:rPr lang="en-US" altLang="ja-JP" sz="1100" b="0" i="0">
              <a:solidFill>
                <a:schemeClr val="dk1"/>
              </a:solidFill>
              <a:effectLst/>
              <a:latin typeface="+mn-lt"/>
              <a:ea typeface="+mn-ea"/>
              <a:cs typeface="+mn-cs"/>
            </a:rPr>
            <a:t>4</a:t>
          </a:r>
          <a:r>
            <a:rPr lang="ja-JP" altLang="ja-JP" sz="1100" b="0" i="0">
              <a:solidFill>
                <a:schemeClr val="dk1"/>
              </a:solidFill>
              <a:effectLst/>
              <a:latin typeface="+mn-lt"/>
              <a:ea typeface="+mn-ea"/>
              <a:cs typeface="+mn-cs"/>
            </a:rPr>
            <a:t>年度下水道資本費平準化債（下水道事業分）が新たに</a:t>
          </a:r>
          <a:r>
            <a:rPr lang="ja-JP" altLang="en-US" sz="1100" b="0" i="0">
              <a:solidFill>
                <a:schemeClr val="dk1"/>
              </a:solidFill>
              <a:effectLst/>
              <a:latin typeface="+mn-lt"/>
              <a:ea typeface="+mn-ea"/>
              <a:cs typeface="+mn-cs"/>
            </a:rPr>
            <a:t>算入</a:t>
          </a:r>
          <a:r>
            <a:rPr lang="ja-JP" altLang="ja-JP" sz="1100" b="0" i="0">
              <a:solidFill>
                <a:schemeClr val="dk1"/>
              </a:solidFill>
              <a:effectLst/>
              <a:latin typeface="+mn-lt"/>
              <a:ea typeface="+mn-ea"/>
              <a:cs typeface="+mn-cs"/>
            </a:rPr>
            <a:t>対象となったこと</a:t>
          </a:r>
          <a:r>
            <a:rPr kumimoji="1" lang="ja-JP" altLang="ja-JP" sz="1100">
              <a:solidFill>
                <a:schemeClr val="dk1"/>
              </a:solidFill>
              <a:effectLst/>
              <a:latin typeface="+mn-lt"/>
              <a:ea typeface="+mn-ea"/>
              <a:cs typeface="+mn-cs"/>
            </a:rPr>
            <a:t>等により</a:t>
          </a:r>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B</a:t>
          </a:r>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したものの、</a:t>
          </a:r>
          <a:r>
            <a:rPr kumimoji="1" lang="ja-JP" altLang="en-US" sz="1100">
              <a:solidFill>
                <a:schemeClr val="dk1"/>
              </a:solidFill>
              <a:effectLst/>
              <a:latin typeface="+mn-lt"/>
              <a:ea typeface="+mn-ea"/>
              <a:cs typeface="+mn-cs"/>
            </a:rPr>
            <a:t>大規模事業（防災情報伝達システム等）の償還開始により元利償還金が増加したこと等による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の増加が（</a:t>
          </a: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）の増加幅より大きくなったため、</a:t>
          </a:r>
          <a:r>
            <a:rPr kumimoji="1" lang="ja-JP" altLang="ja-JP" sz="1100">
              <a:solidFill>
                <a:schemeClr val="dk1"/>
              </a:solidFill>
              <a:effectLst/>
              <a:latin typeface="+mn-lt"/>
              <a:ea typeface="+mn-ea"/>
              <a:cs typeface="+mn-cs"/>
            </a:rPr>
            <a:t>分子が増加した。</a:t>
          </a:r>
          <a:r>
            <a:rPr lang="ja-JP" altLang="en-US" sz="1400"/>
            <a:t> </a:t>
          </a:r>
          <a:endParaRPr lang="ja-JP" altLang="ja-JP" sz="1400">
            <a:effectLst/>
          </a:endParaRPr>
        </a:p>
        <a:p>
          <a:r>
            <a:rPr kumimoji="1" lang="ja-JP" altLang="ja-JP" sz="1100">
              <a:solidFill>
                <a:schemeClr val="dk1"/>
              </a:solidFill>
              <a:effectLst/>
              <a:latin typeface="+mn-lt"/>
              <a:ea typeface="+mn-ea"/>
              <a:cs typeface="+mn-cs"/>
            </a:rPr>
            <a:t>　引き続き借入限度額を遵守するなど起債の抑制を継続し健全化に努める。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本町においては、実質公債費比率の算定に用いる満期一括償還地方債の償還の財源として積み立てた額の該当はない。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一般会計等に係る地方債の現在高においては、</a:t>
          </a:r>
          <a:r>
            <a:rPr lang="en-US" altLang="ja-JP" sz="1100" b="0" i="0" u="none" strike="noStrike">
              <a:solidFill>
                <a:schemeClr val="dk1"/>
              </a:solidFill>
              <a:effectLst/>
              <a:latin typeface="+mn-lt"/>
              <a:ea typeface="+mn-ea"/>
              <a:cs typeface="+mn-cs"/>
            </a:rPr>
            <a:t>R5</a:t>
          </a:r>
          <a:r>
            <a:rPr lang="ja-JP" altLang="en-US" sz="1100" b="0" i="0" u="none" strike="noStrike">
              <a:solidFill>
                <a:schemeClr val="dk1"/>
              </a:solidFill>
              <a:effectLst/>
              <a:latin typeface="+mn-lt"/>
              <a:ea typeface="+mn-ea"/>
              <a:cs typeface="+mn-cs"/>
            </a:rPr>
            <a:t>年度は前年度と比較して借入額自体が減となり、同時に借入額を償還額が上回ったことで現在高が前年度比減となった。</a:t>
          </a:r>
          <a:r>
            <a:rPr lang="ja-JP" altLang="en-US" sz="1400"/>
            <a:t> </a:t>
          </a:r>
          <a:endParaRPr lang="ja-JP" altLang="ja-JP" sz="1400">
            <a:effectLst/>
          </a:endParaRPr>
        </a:p>
        <a:p>
          <a:r>
            <a:rPr kumimoji="1" lang="ja-JP" altLang="ja-JP" sz="1100">
              <a:solidFill>
                <a:schemeClr val="dk1"/>
              </a:solidFill>
              <a:effectLst/>
              <a:latin typeface="+mn-lt"/>
              <a:ea typeface="+mn-ea"/>
              <a:cs typeface="+mn-cs"/>
            </a:rPr>
            <a:t>　今後においても</a:t>
          </a:r>
          <a:r>
            <a:rPr kumimoji="1" lang="ja-JP" altLang="en-US" sz="1100">
              <a:solidFill>
                <a:schemeClr val="dk1"/>
              </a:solidFill>
              <a:effectLst/>
              <a:latin typeface="+mn-lt"/>
              <a:ea typeface="+mn-ea"/>
              <a:cs typeface="+mn-cs"/>
            </a:rPr>
            <a:t>資金不足による基金の取り崩しが続き、</a:t>
          </a:r>
          <a:r>
            <a:rPr kumimoji="1" lang="ja-JP" altLang="ja-JP" sz="1100">
              <a:solidFill>
                <a:schemeClr val="dk1"/>
              </a:solidFill>
              <a:effectLst/>
              <a:latin typeface="+mn-lt"/>
              <a:ea typeface="+mn-ea"/>
              <a:cs typeface="+mn-cs"/>
            </a:rPr>
            <a:t>充当可能基金が減少する見込みであるが、引き続き将来負担比率の健全化を図っていく</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愛媛県久万高原町</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基金全体で残高のピークが</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年度となっており、</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年度からは減少に転じ、その後は減少傾向にある。</a:t>
          </a:r>
          <a:endParaRPr lang="ja-JP" altLang="ja-JP" sz="1400">
            <a:effectLst/>
          </a:endParaRPr>
        </a:p>
        <a:p>
          <a:r>
            <a:rPr kumimoji="1" lang="ja-JP" altLang="ja-JP" sz="1100">
              <a:solidFill>
                <a:schemeClr val="dk1"/>
              </a:solidFill>
              <a:effectLst/>
              <a:latin typeface="+mn-lt"/>
              <a:ea typeface="+mn-ea"/>
              <a:cs typeface="+mn-cs"/>
            </a:rPr>
            <a:t>　これは、予算編成時の財源不足分が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から生じ、その補填のために財政調整基金の繰り入れが必要となってきたことと、近年の自然災害の増加に伴う復旧費に基金を充てたことによるものである。また、特定目的基金は</a:t>
          </a:r>
          <a:r>
            <a:rPr kumimoji="1" lang="en-US" altLang="ja-JP" sz="1100">
              <a:solidFill>
                <a:schemeClr val="dk1"/>
              </a:solidFill>
              <a:effectLst/>
              <a:latin typeface="+mn-lt"/>
              <a:ea typeface="+mn-ea"/>
              <a:cs typeface="+mn-cs"/>
            </a:rPr>
            <a:t>Reach-DSL</a:t>
          </a:r>
          <a:r>
            <a:rPr kumimoji="1" lang="ja-JP" altLang="ja-JP" sz="1100">
              <a:solidFill>
                <a:schemeClr val="dk1"/>
              </a:solidFill>
              <a:effectLst/>
              <a:latin typeface="+mn-lt"/>
              <a:ea typeface="+mn-ea"/>
              <a:cs typeface="+mn-cs"/>
            </a:rPr>
            <a:t>設備撤去工事、</a:t>
          </a:r>
          <a:r>
            <a:rPr lang="ja-JP" altLang="en-US" sz="1100" b="0" i="0" u="none" strike="noStrike">
              <a:solidFill>
                <a:schemeClr val="dk1"/>
              </a:solidFill>
              <a:effectLst/>
              <a:latin typeface="+mn-lt"/>
              <a:ea typeface="+mn-ea"/>
              <a:cs typeface="+mn-cs"/>
            </a:rPr>
            <a:t>し尿処理施設解体工事</a:t>
          </a:r>
          <a:r>
            <a:rPr lang="ja-JP" altLang="en-US"/>
            <a:t> 、</a:t>
          </a:r>
          <a:r>
            <a:rPr lang="ja-JP" altLang="en-US" sz="1100" b="0" i="0" u="none" strike="noStrike">
              <a:solidFill>
                <a:schemeClr val="dk1"/>
              </a:solidFill>
              <a:effectLst/>
              <a:latin typeface="+mn-lt"/>
              <a:ea typeface="+mn-ea"/>
              <a:cs typeface="+mn-cs"/>
            </a:rPr>
            <a:t>道路除雪機械購入費</a:t>
          </a:r>
          <a:r>
            <a:rPr kumimoji="1" lang="ja-JP" altLang="ja-JP" sz="1100">
              <a:solidFill>
                <a:schemeClr val="dk1"/>
              </a:solidFill>
              <a:effectLst/>
              <a:latin typeface="+mn-lt"/>
              <a:ea typeface="+mn-ea"/>
              <a:cs typeface="+mn-cs"/>
            </a:rPr>
            <a:t>等の充当のため取り崩しを行っており、総額で減少してきている。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高齢化、過疎化により自主財源が乏しい上、町の主要財源の交付税が人口減少によって減収していくことから、厳しい財政状況が続くと予想され、基金による財源調整が必要となるため減少傾向が続くことが見込まれ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年度に特定目的基金を再編したが、今後も目的に沿った基金活用を行う。また、積み立て財源が予算内で確保できれば積み立てを行い、必要な事業執行が今後も続けられるように備える。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町の事業執行に必要な</a:t>
          </a:r>
          <a:r>
            <a:rPr kumimoji="1" lang="ja-JP" altLang="en-US" sz="1100">
              <a:solidFill>
                <a:schemeClr val="dk1"/>
              </a:solidFill>
              <a:effectLst/>
              <a:latin typeface="+mn-lt"/>
              <a:ea typeface="+mn-ea"/>
              <a:cs typeface="+mn-cs"/>
            </a:rPr>
            <a:t>普通会計における</a:t>
          </a:r>
          <a:r>
            <a:rPr kumimoji="1" lang="ja-JP" altLang="ja-JP" sz="1100">
              <a:solidFill>
                <a:schemeClr val="dk1"/>
              </a:solidFill>
              <a:effectLst/>
              <a:latin typeface="+mn-lt"/>
              <a:ea typeface="+mn-ea"/>
              <a:cs typeface="+mn-cs"/>
            </a:rPr>
            <a:t>特定目的基金が</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年度現在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基金ある。学校、福祉、農林、環境、防災などそれぞれの目的に沿った基金から、年間の予算に必要とする財源を繰り入れて活用している。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に対前年度△</a:t>
          </a:r>
          <a:r>
            <a:rPr kumimoji="1" lang="en-US" altLang="ja-JP" sz="1100">
              <a:solidFill>
                <a:schemeClr val="dk1"/>
              </a:solidFill>
              <a:effectLst/>
              <a:latin typeface="+mn-lt"/>
              <a:ea typeface="+mn-ea"/>
              <a:cs typeface="+mn-cs"/>
            </a:rPr>
            <a:t>179</a:t>
          </a:r>
          <a:r>
            <a:rPr kumimoji="1" lang="ja-JP" altLang="ja-JP" sz="1100">
              <a:solidFill>
                <a:schemeClr val="dk1"/>
              </a:solidFill>
              <a:effectLst/>
              <a:latin typeface="+mn-lt"/>
              <a:ea typeface="+mn-ea"/>
              <a:cs typeface="+mn-cs"/>
            </a:rPr>
            <a:t>百万円となった要因は、防災減災基金（農業用水路等長寿命化・防災減災事業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の取り崩し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公共施設等総合管理基金（</a:t>
          </a:r>
          <a:r>
            <a:rPr lang="en-US" altLang="ja-JP" sz="1100" b="0" i="0" u="none" strike="noStrike">
              <a:solidFill>
                <a:schemeClr val="dk1"/>
              </a:solidFill>
              <a:effectLst/>
              <a:latin typeface="+mn-lt"/>
              <a:ea typeface="+mn-ea"/>
              <a:cs typeface="+mn-cs"/>
            </a:rPr>
            <a:t>Reach-DSL</a:t>
          </a:r>
          <a:r>
            <a:rPr lang="ja-JP" altLang="en-US" sz="1100" b="0" i="0" u="none" strike="noStrike">
              <a:solidFill>
                <a:schemeClr val="dk1"/>
              </a:solidFill>
              <a:effectLst/>
              <a:latin typeface="+mn-lt"/>
              <a:ea typeface="+mn-ea"/>
              <a:cs typeface="+mn-cs"/>
            </a:rPr>
            <a:t>設備撤去工事等</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68</a:t>
          </a:r>
          <a:r>
            <a:rPr kumimoji="1" lang="ja-JP" altLang="en-US" sz="1100">
              <a:solidFill>
                <a:schemeClr val="dk1"/>
              </a:solidFill>
              <a:effectLst/>
              <a:latin typeface="+mn-lt"/>
              <a:ea typeface="+mn-ea"/>
              <a:cs typeface="+mn-cs"/>
            </a:rPr>
            <a:t>百万円の取り崩し、</a:t>
          </a:r>
          <a:r>
            <a:rPr kumimoji="1" lang="ja-JP" altLang="ja-JP" sz="1100">
              <a:solidFill>
                <a:schemeClr val="dk1"/>
              </a:solidFill>
              <a:effectLst/>
              <a:latin typeface="+mn-lt"/>
              <a:ea typeface="+mn-ea"/>
              <a:cs typeface="+mn-cs"/>
            </a:rPr>
            <a:t>まちづくり地域振興基金（交流拠点施設改修事業等）</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百万円の取り崩し、農林業担い手育成確保対策事業地域振興基金（高度林業機械技師育成促進事業等）</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百万円の取り崩し、子どもの成長応援基金（子どもの成長応援事業補助金等）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百万円の取り崩し、環境保全基金（</a:t>
          </a:r>
          <a:r>
            <a:rPr lang="ja-JP" altLang="en-US" sz="1100" b="0" i="0" u="none" strike="noStrike">
              <a:solidFill>
                <a:schemeClr val="dk1"/>
              </a:solidFill>
              <a:effectLst/>
              <a:latin typeface="+mn-lt"/>
              <a:ea typeface="+mn-ea"/>
              <a:cs typeface="+mn-cs"/>
            </a:rPr>
            <a:t>し尿処理施設解体工事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百万円の取り崩し、中山間ふるさと水と土保全基金（産業用道路管理補助金交付事業）</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百万円の取り崩し、国民宿舎基金（</a:t>
          </a:r>
          <a:r>
            <a:rPr lang="ja-JP" altLang="en-US" sz="1100" b="0" i="0" u="none" strike="noStrike">
              <a:solidFill>
                <a:schemeClr val="dk1"/>
              </a:solidFill>
              <a:effectLst/>
              <a:latin typeface="+mn-lt"/>
              <a:ea typeface="+mn-ea"/>
              <a:cs typeface="+mn-cs"/>
            </a:rPr>
            <a:t>国民宿舎古岩屋荘修繕</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百万円の取り崩し</a:t>
          </a:r>
          <a:r>
            <a:rPr kumimoji="1" lang="ja-JP" altLang="en-US"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交流拠点施設道の駅「天空の郷さんさん」基金（道の駅さんさん備品購入等）</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百万円</a:t>
          </a:r>
          <a:r>
            <a:rPr lang="ja-JP" altLang="en-US"/>
            <a:t> </a:t>
          </a:r>
          <a:r>
            <a:rPr kumimoji="1" lang="ja-JP" altLang="ja-JP" sz="1100">
              <a:solidFill>
                <a:schemeClr val="dk1"/>
              </a:solidFill>
              <a:effectLst/>
              <a:latin typeface="+mn-lt"/>
              <a:ea typeface="+mn-ea"/>
              <a:cs typeface="+mn-cs"/>
            </a:rPr>
            <a:t>の取り崩しである。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また、各基金における増加要因については、</a:t>
          </a:r>
          <a:r>
            <a:rPr kumimoji="1" lang="ja-JP" altLang="ja-JP" sz="1100">
              <a:solidFill>
                <a:schemeClr val="dk1"/>
              </a:solidFill>
              <a:effectLst/>
              <a:latin typeface="+mn-lt"/>
              <a:ea typeface="+mn-ea"/>
              <a:cs typeface="+mn-cs"/>
            </a:rPr>
            <a:t>事業内</a:t>
          </a:r>
          <a:r>
            <a:rPr kumimoji="1" lang="ja-JP" altLang="en-US" sz="1100">
              <a:solidFill>
                <a:schemeClr val="dk1"/>
              </a:solidFill>
              <a:effectLst/>
              <a:latin typeface="+mn-lt"/>
              <a:ea typeface="+mn-ea"/>
              <a:cs typeface="+mn-cs"/>
            </a:rPr>
            <a:t>での収入や基金預金利子・元金等の積み立てによるもので、</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107</a:t>
          </a:r>
          <a:r>
            <a:rPr kumimoji="1" lang="ja-JP" altLang="en-US" sz="1100">
              <a:solidFill>
                <a:schemeClr val="dk1"/>
              </a:solidFill>
              <a:effectLst/>
              <a:latin typeface="+mn-lt"/>
              <a:ea typeface="+mn-ea"/>
              <a:cs typeface="+mn-cs"/>
            </a:rPr>
            <a:t>百万円の積み立てを行っている。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避難所用ポータブル電源の購入による防災減災基金</a:t>
          </a:r>
          <a:r>
            <a:rPr kumimoji="1" lang="ja-JP" altLang="ja-JP" sz="1100">
              <a:solidFill>
                <a:schemeClr val="dk1"/>
              </a:solidFill>
              <a:effectLst/>
              <a:latin typeface="+mn-lt"/>
              <a:ea typeface="+mn-ea"/>
              <a:cs typeface="+mn-cs"/>
            </a:rPr>
            <a:t>の減少や、農林業担い手育成対策事業の拡充による農林業担い手育成確保対策事業地域振興基金の減少、施設の老朽化に伴う整備・改修等による公共施設等総合管理基金の減少が見込まれる。</a:t>
          </a:r>
          <a:endParaRPr lang="ja-JP" altLang="ja-JP" sz="1400">
            <a:effectLst/>
          </a:endParaRPr>
        </a:p>
        <a:p>
          <a:r>
            <a:rPr kumimoji="1" lang="ja-JP" altLang="ja-JP" sz="1100">
              <a:solidFill>
                <a:schemeClr val="dk1"/>
              </a:solidFill>
              <a:effectLst/>
              <a:latin typeface="+mn-lt"/>
              <a:ea typeface="+mn-ea"/>
              <a:cs typeface="+mn-cs"/>
            </a:rPr>
            <a:t>　今後の財政計画に沿った財源調整に活用するため各基金の取り崩し及び積み立て見通しを行い、計画的かつ適正な管理を行う。</a:t>
          </a:r>
          <a:endParaRPr lang="ja-JP" altLang="ja-JP" sz="1400">
            <a:effectLst/>
          </a:endParaRPr>
        </a:p>
        <a:p>
          <a:r>
            <a:rPr kumimoji="1" lang="ja-JP" altLang="ja-JP" sz="1100">
              <a:solidFill>
                <a:schemeClr val="dk1"/>
              </a:solidFill>
              <a:effectLst/>
              <a:latin typeface="+mn-lt"/>
              <a:ea typeface="+mn-ea"/>
              <a:cs typeface="+mn-cs"/>
            </a:rPr>
            <a:t>　また、目的が終了した基金は適宜廃止していく。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一般会計の財源不足を補填するために繰り入れを実施し、</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年度は当初予算編成時の財源不足分の補填、補正や専決予算の財源としての取り崩しも行っているため、財政調整基金残高が減少した。</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基金額は近年増加している災害への備えと、合併算定替え終了後の普通交付税の減少を見込み、財源不足に陥らないように積極的な積み立てを行ってきたが、予算編成時の財源不足が年々顕著になっており、今後は財源調整のための取り崩し額が増加すると見込まれる。</a:t>
          </a:r>
          <a:endParaRPr lang="ja-JP" altLang="ja-JP" sz="1400">
            <a:effectLst/>
          </a:endParaRPr>
        </a:p>
        <a:p>
          <a:r>
            <a:rPr kumimoji="1" lang="ja-JP" altLang="ja-JP" sz="1100">
              <a:solidFill>
                <a:schemeClr val="dk1"/>
              </a:solidFill>
              <a:effectLst/>
              <a:latin typeface="+mn-lt"/>
              <a:ea typeface="+mn-ea"/>
              <a:cs typeface="+mn-cs"/>
            </a:rPr>
            <a:t>　積立においては、歳計剰余金と運用利子に加え残土処理場使用料より積み立てを行っているが、運用を定期預金に頼らず債券運用の額を増やすなどして少しでも積み立て財源の確保を行っていく。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国の補正予算に伴い基準財政需要額の費目に創設された「臨時財政対策債償還基金費」の算定額と基金の預金利息を積み立てたことにより減債基金残高が増加した。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臨時財政対策債償還基金費として積み立てた額を次年度以降</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年間にわたり</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ずつ取り崩し、臨時財政対策債の元利償還に充てることとしているため、一時的に積立の増により基金残高は増加するが、償還金への充当が終了すれば令和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年度以前と同水準で維持する見込みである。</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10801682</v>
      </c>
      <c r="BO4" s="358"/>
      <c r="BP4" s="358"/>
      <c r="BQ4" s="358"/>
      <c r="BR4" s="358"/>
      <c r="BS4" s="358"/>
      <c r="BT4" s="358"/>
      <c r="BU4" s="359"/>
      <c r="BV4" s="357">
        <v>10970509</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10.9</v>
      </c>
      <c r="CU4" s="364"/>
      <c r="CV4" s="364"/>
      <c r="CW4" s="364"/>
      <c r="CX4" s="364"/>
      <c r="CY4" s="364"/>
      <c r="CZ4" s="364"/>
      <c r="DA4" s="365"/>
      <c r="DB4" s="363">
        <v>13.4</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9826417</v>
      </c>
      <c r="BO5" s="395"/>
      <c r="BP5" s="395"/>
      <c r="BQ5" s="395"/>
      <c r="BR5" s="395"/>
      <c r="BS5" s="395"/>
      <c r="BT5" s="395"/>
      <c r="BU5" s="396"/>
      <c r="BV5" s="394">
        <v>9802485</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87.8</v>
      </c>
      <c r="CU5" s="392"/>
      <c r="CV5" s="392"/>
      <c r="CW5" s="392"/>
      <c r="CX5" s="392"/>
      <c r="CY5" s="392"/>
      <c r="CZ5" s="392"/>
      <c r="DA5" s="393"/>
      <c r="DB5" s="391">
        <v>86.2</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975265</v>
      </c>
      <c r="BO6" s="395"/>
      <c r="BP6" s="395"/>
      <c r="BQ6" s="395"/>
      <c r="BR6" s="395"/>
      <c r="BS6" s="395"/>
      <c r="BT6" s="395"/>
      <c r="BU6" s="396"/>
      <c r="BV6" s="394">
        <v>1168024</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88.1</v>
      </c>
      <c r="CU6" s="432"/>
      <c r="CV6" s="432"/>
      <c r="CW6" s="432"/>
      <c r="CX6" s="432"/>
      <c r="CY6" s="432"/>
      <c r="CZ6" s="432"/>
      <c r="DA6" s="433"/>
      <c r="DB6" s="431">
        <v>86.9</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338009</v>
      </c>
      <c r="BO7" s="395"/>
      <c r="BP7" s="395"/>
      <c r="BQ7" s="395"/>
      <c r="BR7" s="395"/>
      <c r="BS7" s="395"/>
      <c r="BT7" s="395"/>
      <c r="BU7" s="396"/>
      <c r="BV7" s="394">
        <v>390906</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5855844</v>
      </c>
      <c r="CU7" s="395"/>
      <c r="CV7" s="395"/>
      <c r="CW7" s="395"/>
      <c r="CX7" s="395"/>
      <c r="CY7" s="395"/>
      <c r="CZ7" s="395"/>
      <c r="DA7" s="396"/>
      <c r="DB7" s="394">
        <v>5820087</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637256</v>
      </c>
      <c r="BO8" s="395"/>
      <c r="BP8" s="395"/>
      <c r="BQ8" s="395"/>
      <c r="BR8" s="395"/>
      <c r="BS8" s="395"/>
      <c r="BT8" s="395"/>
      <c r="BU8" s="396"/>
      <c r="BV8" s="394">
        <v>777118</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0.2</v>
      </c>
      <c r="CU8" s="435"/>
      <c r="CV8" s="435"/>
      <c r="CW8" s="435"/>
      <c r="CX8" s="435"/>
      <c r="CY8" s="435"/>
      <c r="CZ8" s="435"/>
      <c r="DA8" s="436"/>
      <c r="DB8" s="434">
        <v>0.2</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7404</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-139862</v>
      </c>
      <c r="BO9" s="395"/>
      <c r="BP9" s="395"/>
      <c r="BQ9" s="395"/>
      <c r="BR9" s="395"/>
      <c r="BS9" s="395"/>
      <c r="BT9" s="395"/>
      <c r="BU9" s="396"/>
      <c r="BV9" s="394">
        <v>-49882</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10.7</v>
      </c>
      <c r="CU9" s="392"/>
      <c r="CV9" s="392"/>
      <c r="CW9" s="392"/>
      <c r="CX9" s="392"/>
      <c r="CY9" s="392"/>
      <c r="CZ9" s="392"/>
      <c r="DA9" s="393"/>
      <c r="DB9" s="391">
        <v>10.1</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8447</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45851</v>
      </c>
      <c r="BO10" s="395"/>
      <c r="BP10" s="395"/>
      <c r="BQ10" s="395"/>
      <c r="BR10" s="395"/>
      <c r="BS10" s="395"/>
      <c r="BT10" s="395"/>
      <c r="BU10" s="396"/>
      <c r="BV10" s="394">
        <v>24428</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7145</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591435</v>
      </c>
      <c r="BO12" s="395"/>
      <c r="BP12" s="395"/>
      <c r="BQ12" s="395"/>
      <c r="BR12" s="395"/>
      <c r="BS12" s="395"/>
      <c r="BT12" s="395"/>
      <c r="BU12" s="396"/>
      <c r="BV12" s="394">
        <v>801819</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7120</v>
      </c>
      <c r="S13" s="479"/>
      <c r="T13" s="479"/>
      <c r="U13" s="479"/>
      <c r="V13" s="480"/>
      <c r="W13" s="410" t="s">
        <v>131</v>
      </c>
      <c r="X13" s="411"/>
      <c r="Y13" s="411"/>
      <c r="Z13" s="411"/>
      <c r="AA13" s="411"/>
      <c r="AB13" s="401"/>
      <c r="AC13" s="445">
        <v>936</v>
      </c>
      <c r="AD13" s="446"/>
      <c r="AE13" s="446"/>
      <c r="AF13" s="446"/>
      <c r="AG13" s="488"/>
      <c r="AH13" s="445">
        <v>1179</v>
      </c>
      <c r="AI13" s="446"/>
      <c r="AJ13" s="446"/>
      <c r="AK13" s="446"/>
      <c r="AL13" s="447"/>
      <c r="AM13" s="423" t="s">
        <v>132</v>
      </c>
      <c r="AN13" s="424"/>
      <c r="AO13" s="424"/>
      <c r="AP13" s="424"/>
      <c r="AQ13" s="424"/>
      <c r="AR13" s="424"/>
      <c r="AS13" s="424"/>
      <c r="AT13" s="425"/>
      <c r="AU13" s="426" t="s">
        <v>90</v>
      </c>
      <c r="AV13" s="427"/>
      <c r="AW13" s="427"/>
      <c r="AX13" s="427"/>
      <c r="AY13" s="428" t="s">
        <v>133</v>
      </c>
      <c r="AZ13" s="429"/>
      <c r="BA13" s="429"/>
      <c r="BB13" s="429"/>
      <c r="BC13" s="429"/>
      <c r="BD13" s="429"/>
      <c r="BE13" s="429"/>
      <c r="BF13" s="429"/>
      <c r="BG13" s="429"/>
      <c r="BH13" s="429"/>
      <c r="BI13" s="429"/>
      <c r="BJ13" s="429"/>
      <c r="BK13" s="429"/>
      <c r="BL13" s="429"/>
      <c r="BM13" s="430"/>
      <c r="BN13" s="394">
        <v>-685446</v>
      </c>
      <c r="BO13" s="395"/>
      <c r="BP13" s="395"/>
      <c r="BQ13" s="395"/>
      <c r="BR13" s="395"/>
      <c r="BS13" s="395"/>
      <c r="BT13" s="395"/>
      <c r="BU13" s="396"/>
      <c r="BV13" s="394">
        <v>-827273</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10.4</v>
      </c>
      <c r="CU13" s="392"/>
      <c r="CV13" s="392"/>
      <c r="CW13" s="392"/>
      <c r="CX13" s="392"/>
      <c r="CY13" s="392"/>
      <c r="CZ13" s="392"/>
      <c r="DA13" s="393"/>
      <c r="DB13" s="391">
        <v>10.199999999999999</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7420</v>
      </c>
      <c r="S14" s="479"/>
      <c r="T14" s="479"/>
      <c r="U14" s="479"/>
      <c r="V14" s="480"/>
      <c r="W14" s="384"/>
      <c r="X14" s="385"/>
      <c r="Y14" s="385"/>
      <c r="Z14" s="385"/>
      <c r="AA14" s="385"/>
      <c r="AB14" s="374"/>
      <c r="AC14" s="481">
        <v>27.1</v>
      </c>
      <c r="AD14" s="482"/>
      <c r="AE14" s="482"/>
      <c r="AF14" s="482"/>
      <c r="AG14" s="483"/>
      <c r="AH14" s="481">
        <v>30</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7394</v>
      </c>
      <c r="S15" s="479"/>
      <c r="T15" s="479"/>
      <c r="U15" s="479"/>
      <c r="V15" s="480"/>
      <c r="W15" s="410" t="s">
        <v>137</v>
      </c>
      <c r="X15" s="411"/>
      <c r="Y15" s="411"/>
      <c r="Z15" s="411"/>
      <c r="AA15" s="411"/>
      <c r="AB15" s="401"/>
      <c r="AC15" s="445">
        <v>483</v>
      </c>
      <c r="AD15" s="446"/>
      <c r="AE15" s="446"/>
      <c r="AF15" s="446"/>
      <c r="AG15" s="488"/>
      <c r="AH15" s="445">
        <v>578</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1134054</v>
      </c>
      <c r="BO15" s="358"/>
      <c r="BP15" s="358"/>
      <c r="BQ15" s="358"/>
      <c r="BR15" s="358"/>
      <c r="BS15" s="358"/>
      <c r="BT15" s="358"/>
      <c r="BU15" s="359"/>
      <c r="BV15" s="357">
        <v>1117062</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14</v>
      </c>
      <c r="AD16" s="482"/>
      <c r="AE16" s="482"/>
      <c r="AF16" s="482"/>
      <c r="AG16" s="483"/>
      <c r="AH16" s="481">
        <v>14.7</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5608048</v>
      </c>
      <c r="BO16" s="395"/>
      <c r="BP16" s="395"/>
      <c r="BQ16" s="395"/>
      <c r="BR16" s="395"/>
      <c r="BS16" s="395"/>
      <c r="BT16" s="395"/>
      <c r="BU16" s="396"/>
      <c r="BV16" s="394">
        <v>5538188</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141</v>
      </c>
      <c r="S17" s="501"/>
      <c r="T17" s="501"/>
      <c r="U17" s="501"/>
      <c r="V17" s="502"/>
      <c r="W17" s="410" t="s">
        <v>144</v>
      </c>
      <c r="X17" s="411"/>
      <c r="Y17" s="411"/>
      <c r="Z17" s="411"/>
      <c r="AA17" s="411"/>
      <c r="AB17" s="401"/>
      <c r="AC17" s="445">
        <v>2040</v>
      </c>
      <c r="AD17" s="446"/>
      <c r="AE17" s="446"/>
      <c r="AF17" s="446"/>
      <c r="AG17" s="488"/>
      <c r="AH17" s="445">
        <v>2177</v>
      </c>
      <c r="AI17" s="446"/>
      <c r="AJ17" s="446"/>
      <c r="AK17" s="446"/>
      <c r="AL17" s="447"/>
      <c r="AM17" s="423"/>
      <c r="AN17" s="424"/>
      <c r="AO17" s="424"/>
      <c r="AP17" s="424"/>
      <c r="AQ17" s="424"/>
      <c r="AR17" s="424"/>
      <c r="AS17" s="424"/>
      <c r="AT17" s="425"/>
      <c r="AU17" s="426"/>
      <c r="AV17" s="427"/>
      <c r="AW17" s="427"/>
      <c r="AX17" s="427"/>
      <c r="AY17" s="428" t="s">
        <v>145</v>
      </c>
      <c r="AZ17" s="429"/>
      <c r="BA17" s="429"/>
      <c r="BB17" s="429"/>
      <c r="BC17" s="429"/>
      <c r="BD17" s="429"/>
      <c r="BE17" s="429"/>
      <c r="BF17" s="429"/>
      <c r="BG17" s="429"/>
      <c r="BH17" s="429"/>
      <c r="BI17" s="429"/>
      <c r="BJ17" s="429"/>
      <c r="BK17" s="429"/>
      <c r="BL17" s="429"/>
      <c r="BM17" s="430"/>
      <c r="BN17" s="394">
        <v>1369642</v>
      </c>
      <c r="BO17" s="395"/>
      <c r="BP17" s="395"/>
      <c r="BQ17" s="395"/>
      <c r="BR17" s="395"/>
      <c r="BS17" s="395"/>
      <c r="BT17" s="395"/>
      <c r="BU17" s="396"/>
      <c r="BV17" s="394">
        <v>1350746</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146</v>
      </c>
      <c r="C18" s="437"/>
      <c r="D18" s="437"/>
      <c r="E18" s="517"/>
      <c r="F18" s="517"/>
      <c r="G18" s="517"/>
      <c r="H18" s="517"/>
      <c r="I18" s="517"/>
      <c r="J18" s="517"/>
      <c r="K18" s="517"/>
      <c r="L18" s="518">
        <v>583.69000000000005</v>
      </c>
      <c r="M18" s="518"/>
      <c r="N18" s="518"/>
      <c r="O18" s="518"/>
      <c r="P18" s="518"/>
      <c r="Q18" s="518"/>
      <c r="R18" s="519"/>
      <c r="S18" s="519"/>
      <c r="T18" s="519"/>
      <c r="U18" s="519"/>
      <c r="V18" s="520"/>
      <c r="W18" s="412"/>
      <c r="X18" s="413"/>
      <c r="Y18" s="413"/>
      <c r="Z18" s="413"/>
      <c r="AA18" s="413"/>
      <c r="AB18" s="404"/>
      <c r="AC18" s="521">
        <v>59</v>
      </c>
      <c r="AD18" s="522"/>
      <c r="AE18" s="522"/>
      <c r="AF18" s="522"/>
      <c r="AG18" s="523"/>
      <c r="AH18" s="521">
        <v>55.3</v>
      </c>
      <c r="AI18" s="522"/>
      <c r="AJ18" s="522"/>
      <c r="AK18" s="522"/>
      <c r="AL18" s="524"/>
      <c r="AM18" s="423"/>
      <c r="AN18" s="424"/>
      <c r="AO18" s="424"/>
      <c r="AP18" s="424"/>
      <c r="AQ18" s="424"/>
      <c r="AR18" s="424"/>
      <c r="AS18" s="424"/>
      <c r="AT18" s="425"/>
      <c r="AU18" s="426"/>
      <c r="AV18" s="427"/>
      <c r="AW18" s="427"/>
      <c r="AX18" s="427"/>
      <c r="AY18" s="428" t="s">
        <v>147</v>
      </c>
      <c r="AZ18" s="429"/>
      <c r="BA18" s="429"/>
      <c r="BB18" s="429"/>
      <c r="BC18" s="429"/>
      <c r="BD18" s="429"/>
      <c r="BE18" s="429"/>
      <c r="BF18" s="429"/>
      <c r="BG18" s="429"/>
      <c r="BH18" s="429"/>
      <c r="BI18" s="429"/>
      <c r="BJ18" s="429"/>
      <c r="BK18" s="429"/>
      <c r="BL18" s="429"/>
      <c r="BM18" s="430"/>
      <c r="BN18" s="394">
        <v>5218664</v>
      </c>
      <c r="BO18" s="395"/>
      <c r="BP18" s="395"/>
      <c r="BQ18" s="395"/>
      <c r="BR18" s="395"/>
      <c r="BS18" s="395"/>
      <c r="BT18" s="395"/>
      <c r="BU18" s="396"/>
      <c r="BV18" s="394">
        <v>5112005</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148</v>
      </c>
      <c r="C19" s="437"/>
      <c r="D19" s="437"/>
      <c r="E19" s="517"/>
      <c r="F19" s="517"/>
      <c r="G19" s="517"/>
      <c r="H19" s="517"/>
      <c r="I19" s="517"/>
      <c r="J19" s="517"/>
      <c r="K19" s="517"/>
      <c r="L19" s="525">
        <v>13</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149</v>
      </c>
      <c r="AZ19" s="429"/>
      <c r="BA19" s="429"/>
      <c r="BB19" s="429"/>
      <c r="BC19" s="429"/>
      <c r="BD19" s="429"/>
      <c r="BE19" s="429"/>
      <c r="BF19" s="429"/>
      <c r="BG19" s="429"/>
      <c r="BH19" s="429"/>
      <c r="BI19" s="429"/>
      <c r="BJ19" s="429"/>
      <c r="BK19" s="429"/>
      <c r="BL19" s="429"/>
      <c r="BM19" s="430"/>
      <c r="BN19" s="394">
        <v>8032278</v>
      </c>
      <c r="BO19" s="395"/>
      <c r="BP19" s="395"/>
      <c r="BQ19" s="395"/>
      <c r="BR19" s="395"/>
      <c r="BS19" s="395"/>
      <c r="BT19" s="395"/>
      <c r="BU19" s="396"/>
      <c r="BV19" s="394">
        <v>8084299</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150</v>
      </c>
      <c r="C20" s="437"/>
      <c r="D20" s="437"/>
      <c r="E20" s="517"/>
      <c r="F20" s="517"/>
      <c r="G20" s="517"/>
      <c r="H20" s="517"/>
      <c r="I20" s="517"/>
      <c r="J20" s="517"/>
      <c r="K20" s="517"/>
      <c r="L20" s="525">
        <v>3638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151</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152</v>
      </c>
      <c r="C22" s="538"/>
      <c r="D22" s="539"/>
      <c r="E22" s="406" t="s">
        <v>1</v>
      </c>
      <c r="F22" s="411"/>
      <c r="G22" s="411"/>
      <c r="H22" s="411"/>
      <c r="I22" s="411"/>
      <c r="J22" s="411"/>
      <c r="K22" s="401"/>
      <c r="L22" s="406" t="s">
        <v>153</v>
      </c>
      <c r="M22" s="411"/>
      <c r="N22" s="411"/>
      <c r="O22" s="411"/>
      <c r="P22" s="401"/>
      <c r="Q22" s="569" t="s">
        <v>154</v>
      </c>
      <c r="R22" s="570"/>
      <c r="S22" s="570"/>
      <c r="T22" s="570"/>
      <c r="U22" s="570"/>
      <c r="V22" s="571"/>
      <c r="W22" s="537" t="s">
        <v>155</v>
      </c>
      <c r="X22" s="538"/>
      <c r="Y22" s="539"/>
      <c r="Z22" s="406" t="s">
        <v>1</v>
      </c>
      <c r="AA22" s="411"/>
      <c r="AB22" s="411"/>
      <c r="AC22" s="411"/>
      <c r="AD22" s="411"/>
      <c r="AE22" s="411"/>
      <c r="AF22" s="411"/>
      <c r="AG22" s="401"/>
      <c r="AH22" s="575" t="s">
        <v>156</v>
      </c>
      <c r="AI22" s="411"/>
      <c r="AJ22" s="411"/>
      <c r="AK22" s="411"/>
      <c r="AL22" s="401"/>
      <c r="AM22" s="575" t="s">
        <v>157</v>
      </c>
      <c r="AN22" s="576"/>
      <c r="AO22" s="576"/>
      <c r="AP22" s="576"/>
      <c r="AQ22" s="576"/>
      <c r="AR22" s="577"/>
      <c r="AS22" s="569" t="s">
        <v>154</v>
      </c>
      <c r="AT22" s="570"/>
      <c r="AU22" s="570"/>
      <c r="AV22" s="570"/>
      <c r="AW22" s="570"/>
      <c r="AX22" s="581"/>
      <c r="AY22" s="354" t="s">
        <v>158</v>
      </c>
      <c r="AZ22" s="355"/>
      <c r="BA22" s="355"/>
      <c r="BB22" s="355"/>
      <c r="BC22" s="355"/>
      <c r="BD22" s="355"/>
      <c r="BE22" s="355"/>
      <c r="BF22" s="355"/>
      <c r="BG22" s="355"/>
      <c r="BH22" s="355"/>
      <c r="BI22" s="355"/>
      <c r="BJ22" s="355"/>
      <c r="BK22" s="355"/>
      <c r="BL22" s="355"/>
      <c r="BM22" s="356"/>
      <c r="BN22" s="357">
        <v>9148873</v>
      </c>
      <c r="BO22" s="358"/>
      <c r="BP22" s="358"/>
      <c r="BQ22" s="358"/>
      <c r="BR22" s="358"/>
      <c r="BS22" s="358"/>
      <c r="BT22" s="358"/>
      <c r="BU22" s="359"/>
      <c r="BV22" s="357">
        <v>9329746</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159</v>
      </c>
      <c r="AZ23" s="429"/>
      <c r="BA23" s="429"/>
      <c r="BB23" s="429"/>
      <c r="BC23" s="429"/>
      <c r="BD23" s="429"/>
      <c r="BE23" s="429"/>
      <c r="BF23" s="429"/>
      <c r="BG23" s="429"/>
      <c r="BH23" s="429"/>
      <c r="BI23" s="429"/>
      <c r="BJ23" s="429"/>
      <c r="BK23" s="429"/>
      <c r="BL23" s="429"/>
      <c r="BM23" s="430"/>
      <c r="BN23" s="394">
        <v>7778457</v>
      </c>
      <c r="BO23" s="395"/>
      <c r="BP23" s="395"/>
      <c r="BQ23" s="395"/>
      <c r="BR23" s="395"/>
      <c r="BS23" s="395"/>
      <c r="BT23" s="395"/>
      <c r="BU23" s="396"/>
      <c r="BV23" s="394">
        <v>7928629</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160</v>
      </c>
      <c r="F24" s="424"/>
      <c r="G24" s="424"/>
      <c r="H24" s="424"/>
      <c r="I24" s="424"/>
      <c r="J24" s="424"/>
      <c r="K24" s="425"/>
      <c r="L24" s="445">
        <v>1</v>
      </c>
      <c r="M24" s="446"/>
      <c r="N24" s="446"/>
      <c r="O24" s="446"/>
      <c r="P24" s="488"/>
      <c r="Q24" s="445">
        <v>7700</v>
      </c>
      <c r="R24" s="446"/>
      <c r="S24" s="446"/>
      <c r="T24" s="446"/>
      <c r="U24" s="446"/>
      <c r="V24" s="488"/>
      <c r="W24" s="540"/>
      <c r="X24" s="541"/>
      <c r="Y24" s="542"/>
      <c r="Z24" s="444" t="s">
        <v>161</v>
      </c>
      <c r="AA24" s="424"/>
      <c r="AB24" s="424"/>
      <c r="AC24" s="424"/>
      <c r="AD24" s="424"/>
      <c r="AE24" s="424"/>
      <c r="AF24" s="424"/>
      <c r="AG24" s="425"/>
      <c r="AH24" s="445">
        <v>210</v>
      </c>
      <c r="AI24" s="446"/>
      <c r="AJ24" s="446"/>
      <c r="AK24" s="446"/>
      <c r="AL24" s="488"/>
      <c r="AM24" s="445">
        <v>619500</v>
      </c>
      <c r="AN24" s="446"/>
      <c r="AO24" s="446"/>
      <c r="AP24" s="446"/>
      <c r="AQ24" s="446"/>
      <c r="AR24" s="488"/>
      <c r="AS24" s="445">
        <v>2950</v>
      </c>
      <c r="AT24" s="446"/>
      <c r="AU24" s="446"/>
      <c r="AV24" s="446"/>
      <c r="AW24" s="446"/>
      <c r="AX24" s="447"/>
      <c r="AY24" s="510" t="s">
        <v>162</v>
      </c>
      <c r="AZ24" s="511"/>
      <c r="BA24" s="511"/>
      <c r="BB24" s="511"/>
      <c r="BC24" s="511"/>
      <c r="BD24" s="511"/>
      <c r="BE24" s="511"/>
      <c r="BF24" s="511"/>
      <c r="BG24" s="511"/>
      <c r="BH24" s="511"/>
      <c r="BI24" s="511"/>
      <c r="BJ24" s="511"/>
      <c r="BK24" s="511"/>
      <c r="BL24" s="511"/>
      <c r="BM24" s="512"/>
      <c r="BN24" s="394">
        <v>6399202</v>
      </c>
      <c r="BO24" s="395"/>
      <c r="BP24" s="395"/>
      <c r="BQ24" s="395"/>
      <c r="BR24" s="395"/>
      <c r="BS24" s="395"/>
      <c r="BT24" s="395"/>
      <c r="BU24" s="396"/>
      <c r="BV24" s="394">
        <v>6272728</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163</v>
      </c>
      <c r="F25" s="424"/>
      <c r="G25" s="424"/>
      <c r="H25" s="424"/>
      <c r="I25" s="424"/>
      <c r="J25" s="424"/>
      <c r="K25" s="425"/>
      <c r="L25" s="445">
        <v>1</v>
      </c>
      <c r="M25" s="446"/>
      <c r="N25" s="446"/>
      <c r="O25" s="446"/>
      <c r="P25" s="488"/>
      <c r="Q25" s="445">
        <v>6160</v>
      </c>
      <c r="R25" s="446"/>
      <c r="S25" s="446"/>
      <c r="T25" s="446"/>
      <c r="U25" s="446"/>
      <c r="V25" s="488"/>
      <c r="W25" s="540"/>
      <c r="X25" s="541"/>
      <c r="Y25" s="542"/>
      <c r="Z25" s="444" t="s">
        <v>164</v>
      </c>
      <c r="AA25" s="424"/>
      <c r="AB25" s="424"/>
      <c r="AC25" s="424"/>
      <c r="AD25" s="424"/>
      <c r="AE25" s="424"/>
      <c r="AF25" s="424"/>
      <c r="AG25" s="425"/>
      <c r="AH25" s="445">
        <v>44</v>
      </c>
      <c r="AI25" s="446"/>
      <c r="AJ25" s="446"/>
      <c r="AK25" s="446"/>
      <c r="AL25" s="488"/>
      <c r="AM25" s="445">
        <v>119680</v>
      </c>
      <c r="AN25" s="446"/>
      <c r="AO25" s="446"/>
      <c r="AP25" s="446"/>
      <c r="AQ25" s="446"/>
      <c r="AR25" s="488"/>
      <c r="AS25" s="445">
        <v>2720</v>
      </c>
      <c r="AT25" s="446"/>
      <c r="AU25" s="446"/>
      <c r="AV25" s="446"/>
      <c r="AW25" s="446"/>
      <c r="AX25" s="447"/>
      <c r="AY25" s="354" t="s">
        <v>165</v>
      </c>
      <c r="AZ25" s="355"/>
      <c r="BA25" s="355"/>
      <c r="BB25" s="355"/>
      <c r="BC25" s="355"/>
      <c r="BD25" s="355"/>
      <c r="BE25" s="355"/>
      <c r="BF25" s="355"/>
      <c r="BG25" s="355"/>
      <c r="BH25" s="355"/>
      <c r="BI25" s="355"/>
      <c r="BJ25" s="355"/>
      <c r="BK25" s="355"/>
      <c r="BL25" s="355"/>
      <c r="BM25" s="356"/>
      <c r="BN25" s="357">
        <v>161413</v>
      </c>
      <c r="BO25" s="358"/>
      <c r="BP25" s="358"/>
      <c r="BQ25" s="358"/>
      <c r="BR25" s="358"/>
      <c r="BS25" s="358"/>
      <c r="BT25" s="358"/>
      <c r="BU25" s="359"/>
      <c r="BV25" s="357">
        <v>184349</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166</v>
      </c>
      <c r="F26" s="424"/>
      <c r="G26" s="424"/>
      <c r="H26" s="424"/>
      <c r="I26" s="424"/>
      <c r="J26" s="424"/>
      <c r="K26" s="425"/>
      <c r="L26" s="445">
        <v>1</v>
      </c>
      <c r="M26" s="446"/>
      <c r="N26" s="446"/>
      <c r="O26" s="446"/>
      <c r="P26" s="488"/>
      <c r="Q26" s="445">
        <v>5540</v>
      </c>
      <c r="R26" s="446"/>
      <c r="S26" s="446"/>
      <c r="T26" s="446"/>
      <c r="U26" s="446"/>
      <c r="V26" s="488"/>
      <c r="W26" s="540"/>
      <c r="X26" s="541"/>
      <c r="Y26" s="542"/>
      <c r="Z26" s="444" t="s">
        <v>167</v>
      </c>
      <c r="AA26" s="546"/>
      <c r="AB26" s="546"/>
      <c r="AC26" s="546"/>
      <c r="AD26" s="546"/>
      <c r="AE26" s="546"/>
      <c r="AF26" s="546"/>
      <c r="AG26" s="547"/>
      <c r="AH26" s="445">
        <v>4</v>
      </c>
      <c r="AI26" s="446"/>
      <c r="AJ26" s="446"/>
      <c r="AK26" s="446"/>
      <c r="AL26" s="488"/>
      <c r="AM26" s="445">
        <v>11056</v>
      </c>
      <c r="AN26" s="446"/>
      <c r="AO26" s="446"/>
      <c r="AP26" s="446"/>
      <c r="AQ26" s="446"/>
      <c r="AR26" s="488"/>
      <c r="AS26" s="445">
        <v>2764</v>
      </c>
      <c r="AT26" s="446"/>
      <c r="AU26" s="446"/>
      <c r="AV26" s="446"/>
      <c r="AW26" s="446"/>
      <c r="AX26" s="447"/>
      <c r="AY26" s="397" t="s">
        <v>168</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169</v>
      </c>
      <c r="F27" s="424"/>
      <c r="G27" s="424"/>
      <c r="H27" s="424"/>
      <c r="I27" s="424"/>
      <c r="J27" s="424"/>
      <c r="K27" s="425"/>
      <c r="L27" s="445">
        <v>1</v>
      </c>
      <c r="M27" s="446"/>
      <c r="N27" s="446"/>
      <c r="O27" s="446"/>
      <c r="P27" s="488"/>
      <c r="Q27" s="445">
        <v>2650</v>
      </c>
      <c r="R27" s="446"/>
      <c r="S27" s="446"/>
      <c r="T27" s="446"/>
      <c r="U27" s="446"/>
      <c r="V27" s="488"/>
      <c r="W27" s="540"/>
      <c r="X27" s="541"/>
      <c r="Y27" s="542"/>
      <c r="Z27" s="444" t="s">
        <v>170</v>
      </c>
      <c r="AA27" s="424"/>
      <c r="AB27" s="424"/>
      <c r="AC27" s="424"/>
      <c r="AD27" s="424"/>
      <c r="AE27" s="424"/>
      <c r="AF27" s="424"/>
      <c r="AG27" s="425"/>
      <c r="AH27" s="445">
        <v>19</v>
      </c>
      <c r="AI27" s="446"/>
      <c r="AJ27" s="446"/>
      <c r="AK27" s="446"/>
      <c r="AL27" s="488"/>
      <c r="AM27" s="445">
        <v>52801</v>
      </c>
      <c r="AN27" s="446"/>
      <c r="AO27" s="446"/>
      <c r="AP27" s="446"/>
      <c r="AQ27" s="446"/>
      <c r="AR27" s="488"/>
      <c r="AS27" s="445">
        <v>2779</v>
      </c>
      <c r="AT27" s="446"/>
      <c r="AU27" s="446"/>
      <c r="AV27" s="446"/>
      <c r="AW27" s="446"/>
      <c r="AX27" s="447"/>
      <c r="AY27" s="489" t="s">
        <v>171</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172</v>
      </c>
      <c r="F28" s="424"/>
      <c r="G28" s="424"/>
      <c r="H28" s="424"/>
      <c r="I28" s="424"/>
      <c r="J28" s="424"/>
      <c r="K28" s="425"/>
      <c r="L28" s="445">
        <v>1</v>
      </c>
      <c r="M28" s="446"/>
      <c r="N28" s="446"/>
      <c r="O28" s="446"/>
      <c r="P28" s="488"/>
      <c r="Q28" s="445">
        <v>1990</v>
      </c>
      <c r="R28" s="446"/>
      <c r="S28" s="446"/>
      <c r="T28" s="446"/>
      <c r="U28" s="446"/>
      <c r="V28" s="488"/>
      <c r="W28" s="540"/>
      <c r="X28" s="541"/>
      <c r="Y28" s="542"/>
      <c r="Z28" s="444" t="s">
        <v>173</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174</v>
      </c>
      <c r="AZ28" s="549"/>
      <c r="BA28" s="549"/>
      <c r="BB28" s="550"/>
      <c r="BC28" s="354" t="s">
        <v>46</v>
      </c>
      <c r="BD28" s="355"/>
      <c r="BE28" s="355"/>
      <c r="BF28" s="355"/>
      <c r="BG28" s="355"/>
      <c r="BH28" s="355"/>
      <c r="BI28" s="355"/>
      <c r="BJ28" s="355"/>
      <c r="BK28" s="355"/>
      <c r="BL28" s="355"/>
      <c r="BM28" s="356"/>
      <c r="BN28" s="357">
        <v>3258139</v>
      </c>
      <c r="BO28" s="358"/>
      <c r="BP28" s="358"/>
      <c r="BQ28" s="358"/>
      <c r="BR28" s="358"/>
      <c r="BS28" s="358"/>
      <c r="BT28" s="358"/>
      <c r="BU28" s="359"/>
      <c r="BV28" s="357">
        <v>3403723</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175</v>
      </c>
      <c r="F29" s="424"/>
      <c r="G29" s="424"/>
      <c r="H29" s="424"/>
      <c r="I29" s="424"/>
      <c r="J29" s="424"/>
      <c r="K29" s="425"/>
      <c r="L29" s="445">
        <v>11</v>
      </c>
      <c r="M29" s="446"/>
      <c r="N29" s="446"/>
      <c r="O29" s="446"/>
      <c r="P29" s="488"/>
      <c r="Q29" s="445">
        <v>1850</v>
      </c>
      <c r="R29" s="446"/>
      <c r="S29" s="446"/>
      <c r="T29" s="446"/>
      <c r="U29" s="446"/>
      <c r="V29" s="488"/>
      <c r="W29" s="543"/>
      <c r="X29" s="544"/>
      <c r="Y29" s="545"/>
      <c r="Z29" s="444" t="s">
        <v>176</v>
      </c>
      <c r="AA29" s="424"/>
      <c r="AB29" s="424"/>
      <c r="AC29" s="424"/>
      <c r="AD29" s="424"/>
      <c r="AE29" s="424"/>
      <c r="AF29" s="424"/>
      <c r="AG29" s="425"/>
      <c r="AH29" s="445">
        <v>229</v>
      </c>
      <c r="AI29" s="446"/>
      <c r="AJ29" s="446"/>
      <c r="AK29" s="446"/>
      <c r="AL29" s="488"/>
      <c r="AM29" s="445">
        <v>672301</v>
      </c>
      <c r="AN29" s="446"/>
      <c r="AO29" s="446"/>
      <c r="AP29" s="446"/>
      <c r="AQ29" s="446"/>
      <c r="AR29" s="488"/>
      <c r="AS29" s="445">
        <v>2936</v>
      </c>
      <c r="AT29" s="446"/>
      <c r="AU29" s="446"/>
      <c r="AV29" s="446"/>
      <c r="AW29" s="446"/>
      <c r="AX29" s="447"/>
      <c r="AY29" s="551"/>
      <c r="AZ29" s="552"/>
      <c r="BA29" s="552"/>
      <c r="BB29" s="553"/>
      <c r="BC29" s="428" t="s">
        <v>177</v>
      </c>
      <c r="BD29" s="429"/>
      <c r="BE29" s="429"/>
      <c r="BF29" s="429"/>
      <c r="BG29" s="429"/>
      <c r="BH29" s="429"/>
      <c r="BI29" s="429"/>
      <c r="BJ29" s="429"/>
      <c r="BK29" s="429"/>
      <c r="BL29" s="429"/>
      <c r="BM29" s="430"/>
      <c r="BN29" s="394">
        <v>273782</v>
      </c>
      <c r="BO29" s="395"/>
      <c r="BP29" s="395"/>
      <c r="BQ29" s="395"/>
      <c r="BR29" s="395"/>
      <c r="BS29" s="395"/>
      <c r="BT29" s="395"/>
      <c r="BU29" s="396"/>
      <c r="BV29" s="394">
        <v>249342</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178</v>
      </c>
      <c r="X30" s="562"/>
      <c r="Y30" s="562"/>
      <c r="Z30" s="562"/>
      <c r="AA30" s="562"/>
      <c r="AB30" s="562"/>
      <c r="AC30" s="562"/>
      <c r="AD30" s="562"/>
      <c r="AE30" s="562"/>
      <c r="AF30" s="562"/>
      <c r="AG30" s="563"/>
      <c r="AH30" s="521">
        <v>91.9</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1575676</v>
      </c>
      <c r="BO30" s="514"/>
      <c r="BP30" s="514"/>
      <c r="BQ30" s="514"/>
      <c r="BR30" s="514"/>
      <c r="BS30" s="514"/>
      <c r="BT30" s="514"/>
      <c r="BU30" s="515"/>
      <c r="BV30" s="513">
        <v>1754531</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179</v>
      </c>
      <c r="D32" s="557"/>
      <c r="E32" s="557"/>
      <c r="F32" s="557"/>
      <c r="G32" s="557"/>
      <c r="H32" s="557"/>
      <c r="I32" s="557"/>
      <c r="J32" s="557"/>
      <c r="K32" s="557"/>
      <c r="L32" s="557"/>
      <c r="M32" s="557"/>
      <c r="N32" s="557"/>
      <c r="O32" s="557"/>
      <c r="P32" s="557"/>
      <c r="Q32" s="557"/>
      <c r="R32" s="557"/>
      <c r="S32" s="557"/>
      <c r="U32" s="398" t="s">
        <v>180</v>
      </c>
      <c r="V32" s="398"/>
      <c r="W32" s="398"/>
      <c r="X32" s="398"/>
      <c r="Y32" s="398"/>
      <c r="Z32" s="398"/>
      <c r="AA32" s="398"/>
      <c r="AB32" s="398"/>
      <c r="AC32" s="398"/>
      <c r="AD32" s="398"/>
      <c r="AE32" s="398"/>
      <c r="AF32" s="398"/>
      <c r="AG32" s="398"/>
      <c r="AH32" s="398"/>
      <c r="AI32" s="398"/>
      <c r="AJ32" s="398"/>
      <c r="AK32" s="398"/>
      <c r="AM32" s="398" t="s">
        <v>181</v>
      </c>
      <c r="AN32" s="398"/>
      <c r="AO32" s="398"/>
      <c r="AP32" s="398"/>
      <c r="AQ32" s="398"/>
      <c r="AR32" s="398"/>
      <c r="AS32" s="398"/>
      <c r="AT32" s="398"/>
      <c r="AU32" s="398"/>
      <c r="AV32" s="398"/>
      <c r="AW32" s="398"/>
      <c r="AX32" s="398"/>
      <c r="AY32" s="398"/>
      <c r="AZ32" s="398"/>
      <c r="BA32" s="398"/>
      <c r="BB32" s="398"/>
      <c r="BC32" s="398"/>
      <c r="BE32" s="398" t="s">
        <v>182</v>
      </c>
      <c r="BF32" s="398"/>
      <c r="BG32" s="398"/>
      <c r="BH32" s="398"/>
      <c r="BI32" s="398"/>
      <c r="BJ32" s="398"/>
      <c r="BK32" s="398"/>
      <c r="BL32" s="398"/>
      <c r="BM32" s="398"/>
      <c r="BN32" s="398"/>
      <c r="BO32" s="398"/>
      <c r="BP32" s="398"/>
      <c r="BQ32" s="398"/>
      <c r="BR32" s="398"/>
      <c r="BS32" s="398"/>
      <c r="BT32" s="398"/>
      <c r="BU32" s="398"/>
      <c r="BW32" s="398" t="s">
        <v>183</v>
      </c>
      <c r="BX32" s="398"/>
      <c r="BY32" s="398"/>
      <c r="BZ32" s="398"/>
      <c r="CA32" s="398"/>
      <c r="CB32" s="398"/>
      <c r="CC32" s="398"/>
      <c r="CD32" s="398"/>
      <c r="CE32" s="398"/>
      <c r="CF32" s="398"/>
      <c r="CG32" s="398"/>
      <c r="CH32" s="398"/>
      <c r="CI32" s="398"/>
      <c r="CJ32" s="398"/>
      <c r="CK32" s="398"/>
      <c r="CL32" s="398"/>
      <c r="CM32" s="398"/>
      <c r="CO32" s="398" t="s">
        <v>184</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185</v>
      </c>
      <c r="D33" s="418"/>
      <c r="E33" s="383" t="s">
        <v>186</v>
      </c>
      <c r="F33" s="383"/>
      <c r="G33" s="383"/>
      <c r="H33" s="383"/>
      <c r="I33" s="383"/>
      <c r="J33" s="383"/>
      <c r="K33" s="383"/>
      <c r="L33" s="383"/>
      <c r="M33" s="383"/>
      <c r="N33" s="383"/>
      <c r="O33" s="383"/>
      <c r="P33" s="383"/>
      <c r="Q33" s="383"/>
      <c r="R33" s="383"/>
      <c r="S33" s="383"/>
      <c r="T33" s="179"/>
      <c r="U33" s="418" t="s">
        <v>185</v>
      </c>
      <c r="V33" s="418"/>
      <c r="W33" s="383" t="s">
        <v>186</v>
      </c>
      <c r="X33" s="383"/>
      <c r="Y33" s="383"/>
      <c r="Z33" s="383"/>
      <c r="AA33" s="383"/>
      <c r="AB33" s="383"/>
      <c r="AC33" s="383"/>
      <c r="AD33" s="383"/>
      <c r="AE33" s="383"/>
      <c r="AF33" s="383"/>
      <c r="AG33" s="383"/>
      <c r="AH33" s="383"/>
      <c r="AI33" s="383"/>
      <c r="AJ33" s="383"/>
      <c r="AK33" s="383"/>
      <c r="AL33" s="179"/>
      <c r="AM33" s="418" t="s">
        <v>185</v>
      </c>
      <c r="AN33" s="418"/>
      <c r="AO33" s="383" t="s">
        <v>186</v>
      </c>
      <c r="AP33" s="383"/>
      <c r="AQ33" s="383"/>
      <c r="AR33" s="383"/>
      <c r="AS33" s="383"/>
      <c r="AT33" s="383"/>
      <c r="AU33" s="383"/>
      <c r="AV33" s="383"/>
      <c r="AW33" s="383"/>
      <c r="AX33" s="383"/>
      <c r="AY33" s="383"/>
      <c r="AZ33" s="383"/>
      <c r="BA33" s="383"/>
      <c r="BB33" s="383"/>
      <c r="BC33" s="383"/>
      <c r="BD33" s="185"/>
      <c r="BE33" s="383" t="s">
        <v>187</v>
      </c>
      <c r="BF33" s="383"/>
      <c r="BG33" s="383" t="s">
        <v>188</v>
      </c>
      <c r="BH33" s="383"/>
      <c r="BI33" s="383"/>
      <c r="BJ33" s="383"/>
      <c r="BK33" s="383"/>
      <c r="BL33" s="383"/>
      <c r="BM33" s="383"/>
      <c r="BN33" s="383"/>
      <c r="BO33" s="383"/>
      <c r="BP33" s="383"/>
      <c r="BQ33" s="383"/>
      <c r="BR33" s="383"/>
      <c r="BS33" s="383"/>
      <c r="BT33" s="383"/>
      <c r="BU33" s="383"/>
      <c r="BV33" s="185"/>
      <c r="BW33" s="418" t="s">
        <v>187</v>
      </c>
      <c r="BX33" s="418"/>
      <c r="BY33" s="383" t="s">
        <v>189</v>
      </c>
      <c r="BZ33" s="383"/>
      <c r="CA33" s="383"/>
      <c r="CB33" s="383"/>
      <c r="CC33" s="383"/>
      <c r="CD33" s="383"/>
      <c r="CE33" s="383"/>
      <c r="CF33" s="383"/>
      <c r="CG33" s="383"/>
      <c r="CH33" s="383"/>
      <c r="CI33" s="383"/>
      <c r="CJ33" s="383"/>
      <c r="CK33" s="383"/>
      <c r="CL33" s="383"/>
      <c r="CM33" s="383"/>
      <c r="CN33" s="179"/>
      <c r="CO33" s="418" t="s">
        <v>185</v>
      </c>
      <c r="CP33" s="418"/>
      <c r="CQ33" s="383" t="s">
        <v>190</v>
      </c>
      <c r="CR33" s="383"/>
      <c r="CS33" s="383"/>
      <c r="CT33" s="383"/>
      <c r="CU33" s="383"/>
      <c r="CV33" s="383"/>
      <c r="CW33" s="383"/>
      <c r="CX33" s="383"/>
      <c r="CY33" s="383"/>
      <c r="CZ33" s="383"/>
      <c r="DA33" s="383"/>
      <c r="DB33" s="383"/>
      <c r="DC33" s="383"/>
      <c r="DD33" s="383"/>
      <c r="DE33" s="383"/>
      <c r="DF33" s="179"/>
      <c r="DG33" s="583" t="s">
        <v>191</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訪問看護事業特別会計</v>
      </c>
      <c r="X34" s="585"/>
      <c r="Y34" s="585"/>
      <c r="Z34" s="585"/>
      <c r="AA34" s="585"/>
      <c r="AB34" s="585"/>
      <c r="AC34" s="585"/>
      <c r="AD34" s="585"/>
      <c r="AE34" s="585"/>
      <c r="AF34" s="585"/>
      <c r="AG34" s="585"/>
      <c r="AH34" s="585"/>
      <c r="AI34" s="585"/>
      <c r="AJ34" s="585"/>
      <c r="AK34" s="585"/>
      <c r="AL34" s="175"/>
      <c r="AM34" s="584">
        <f>IF(AO34="","",MAX(C34:D43,U34:V43)+1)</f>
        <v>8</v>
      </c>
      <c r="AN34" s="584"/>
      <c r="AO34" s="585" t="str">
        <f>IF('各会計、関係団体の財政状況及び健全化判断比率'!B33="","",'各会計、関係団体の財政状況及び健全化判断比率'!B33)</f>
        <v>病院事業会計</v>
      </c>
      <c r="AP34" s="585"/>
      <c r="AQ34" s="585"/>
      <c r="AR34" s="585"/>
      <c r="AS34" s="585"/>
      <c r="AT34" s="585"/>
      <c r="AU34" s="585"/>
      <c r="AV34" s="585"/>
      <c r="AW34" s="585"/>
      <c r="AX34" s="585"/>
      <c r="AY34" s="585"/>
      <c r="AZ34" s="585"/>
      <c r="BA34" s="585"/>
      <c r="BB34" s="585"/>
      <c r="BC34" s="585"/>
      <c r="BD34" s="175"/>
      <c r="BE34" s="584">
        <f>IF(BG34="","",MAX(C34:D43,U34:V43,AM34:AN43)+1)</f>
        <v>12</v>
      </c>
      <c r="BF34" s="584"/>
      <c r="BG34" s="585" t="str">
        <f>IF('各会計、関係団体の財政状況及び健全化判断比率'!B37="","",'各会計、関係団体の財政状況及び健全化判断比率'!B37)</f>
        <v>分譲宅地造成事業特別会計</v>
      </c>
      <c r="BH34" s="585"/>
      <c r="BI34" s="585"/>
      <c r="BJ34" s="585"/>
      <c r="BK34" s="585"/>
      <c r="BL34" s="585"/>
      <c r="BM34" s="585"/>
      <c r="BN34" s="585"/>
      <c r="BO34" s="585"/>
      <c r="BP34" s="585"/>
      <c r="BQ34" s="585"/>
      <c r="BR34" s="585"/>
      <c r="BS34" s="585"/>
      <c r="BT34" s="585"/>
      <c r="BU34" s="585"/>
      <c r="BV34" s="175"/>
      <c r="BW34" s="584">
        <f>IF(BY34="","",MAX(C34:D43,U34:V43,AM34:AN43,BE34:BF43)+1)</f>
        <v>13</v>
      </c>
      <c r="BX34" s="584"/>
      <c r="BY34" s="585" t="str">
        <f>IF('各会計、関係団体の財政状況及び健全化判断比率'!B68="","",'各会計、関係団体の財政状況及び健全化判断比率'!B68)</f>
        <v>松山広域福祉施設事務組合　一般会計</v>
      </c>
      <c r="BZ34" s="585"/>
      <c r="CA34" s="585"/>
      <c r="CB34" s="585"/>
      <c r="CC34" s="585"/>
      <c r="CD34" s="585"/>
      <c r="CE34" s="585"/>
      <c r="CF34" s="585"/>
      <c r="CG34" s="585"/>
      <c r="CH34" s="585"/>
      <c r="CI34" s="585"/>
      <c r="CJ34" s="585"/>
      <c r="CK34" s="585"/>
      <c r="CL34" s="585"/>
      <c r="CM34" s="585"/>
      <c r="CN34" s="175"/>
      <c r="CO34" s="584">
        <f>IF(CQ34="","",MAX(C34:D43,U34:V43,AM34:AN43,BE34:BF43,BW34:BX43)+1)</f>
        <v>23</v>
      </c>
      <c r="CP34" s="584"/>
      <c r="CQ34" s="585" t="str">
        <f>IF('各会計、関係団体の財政状況及び健全化判断比率'!BS7="","",'各会計、関係団体の財政状況及び健全化判断比率'!BS7)</f>
        <v>公益社団法人久万高原農業公社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凶荒予備事業特別会計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国民健康保険事業特別会計</v>
      </c>
      <c r="X35" s="585"/>
      <c r="Y35" s="585"/>
      <c r="Z35" s="585"/>
      <c r="AA35" s="585"/>
      <c r="AB35" s="585"/>
      <c r="AC35" s="585"/>
      <c r="AD35" s="585"/>
      <c r="AE35" s="585"/>
      <c r="AF35" s="585"/>
      <c r="AG35" s="585"/>
      <c r="AH35" s="585"/>
      <c r="AI35" s="585"/>
      <c r="AJ35" s="585"/>
      <c r="AK35" s="585"/>
      <c r="AL35" s="175"/>
      <c r="AM35" s="584">
        <f t="shared" ref="AM35:AM43" si="0">IF(AO35="","",AM34+1)</f>
        <v>9</v>
      </c>
      <c r="AN35" s="584"/>
      <c r="AO35" s="585" t="str">
        <f>IF('各会計、関係団体の財政状況及び健全化判断比率'!B34="","",'各会計、関係団体の財政状況及び健全化判断比率'!B34)</f>
        <v>老人保健施設事業会計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14</v>
      </c>
      <c r="BX35" s="584"/>
      <c r="BY35" s="585" t="str">
        <f>IF('各会計、関係団体の財政状況及び健全化判断比率'!B69="","",'各会計、関係団体の財政状況及び健全化判断比率'!B69)</f>
        <v>松山広域福祉施設事務組合　公営企業会計</v>
      </c>
      <c r="BZ35" s="585"/>
      <c r="CA35" s="585"/>
      <c r="CB35" s="585"/>
      <c r="CC35" s="585"/>
      <c r="CD35" s="585"/>
      <c r="CE35" s="585"/>
      <c r="CF35" s="585"/>
      <c r="CG35" s="585"/>
      <c r="CH35" s="585"/>
      <c r="CI35" s="585"/>
      <c r="CJ35" s="585"/>
      <c r="CK35" s="585"/>
      <c r="CL35" s="585"/>
      <c r="CM35" s="585"/>
      <c r="CN35" s="175"/>
      <c r="CO35" s="584">
        <f t="shared" ref="CO35:CO43" si="3">IF(CQ35="","",CO34+1)</f>
        <v>24</v>
      </c>
      <c r="CP35" s="584"/>
      <c r="CQ35" s="585" t="str">
        <f>IF('各会計、関係団体の財政状況及び健全化判断比率'!BS8="","",'各会計、関係団体の財政状況及び健全化判断比率'!BS8)</f>
        <v>株式会社いぶき</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国民健康保険診療所事業特別会計</v>
      </c>
      <c r="X36" s="585"/>
      <c r="Y36" s="585"/>
      <c r="Z36" s="585"/>
      <c r="AA36" s="585"/>
      <c r="AB36" s="585"/>
      <c r="AC36" s="585"/>
      <c r="AD36" s="585"/>
      <c r="AE36" s="585"/>
      <c r="AF36" s="585"/>
      <c r="AG36" s="585"/>
      <c r="AH36" s="585"/>
      <c r="AI36" s="585"/>
      <c r="AJ36" s="585"/>
      <c r="AK36" s="585"/>
      <c r="AL36" s="175"/>
      <c r="AM36" s="584">
        <f t="shared" si="0"/>
        <v>10</v>
      </c>
      <c r="AN36" s="584"/>
      <c r="AO36" s="585" t="str">
        <f>IF('各会計、関係団体の財政状況及び健全化判断比率'!B35="","",'各会計、関係団体の財政状況及び健全化判断比率'!B35)</f>
        <v>簡易水道事業会計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15</v>
      </c>
      <c r="BX36" s="584"/>
      <c r="BY36" s="585" t="str">
        <f>IF('各会計、関係団体の財政状況及び健全化判断比率'!B70="","",'各会計、関係団体の財政状況及び健全化判断比率'!B70)</f>
        <v>松山衛生事務組合</v>
      </c>
      <c r="BZ36" s="585"/>
      <c r="CA36" s="585"/>
      <c r="CB36" s="585"/>
      <c r="CC36" s="585"/>
      <c r="CD36" s="585"/>
      <c r="CE36" s="585"/>
      <c r="CF36" s="585"/>
      <c r="CG36" s="585"/>
      <c r="CH36" s="585"/>
      <c r="CI36" s="585"/>
      <c r="CJ36" s="585"/>
      <c r="CK36" s="585"/>
      <c r="CL36" s="585"/>
      <c r="CM36" s="585"/>
      <c r="CN36" s="175"/>
      <c r="CO36" s="584">
        <f t="shared" si="3"/>
        <v>25</v>
      </c>
      <c r="CP36" s="584"/>
      <c r="CQ36" s="585" t="str">
        <f>IF('各会計、関係団体の財政状況及び健全化判断比率'!BS9="","",'各会計、関係団体の財政状況及び健全化判断比率'!BS9)</f>
        <v>一般社団法人柳谷産業開発公社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介護保険事業特別会計</v>
      </c>
      <c r="X37" s="585"/>
      <c r="Y37" s="585"/>
      <c r="Z37" s="585"/>
      <c r="AA37" s="585"/>
      <c r="AB37" s="585"/>
      <c r="AC37" s="585"/>
      <c r="AD37" s="585"/>
      <c r="AE37" s="585"/>
      <c r="AF37" s="585"/>
      <c r="AG37" s="585"/>
      <c r="AH37" s="585"/>
      <c r="AI37" s="585"/>
      <c r="AJ37" s="585"/>
      <c r="AK37" s="585"/>
      <c r="AL37" s="175"/>
      <c r="AM37" s="584">
        <f t="shared" si="0"/>
        <v>11</v>
      </c>
      <c r="AN37" s="584"/>
      <c r="AO37" s="585" t="str">
        <f>IF('各会計、関係団体の財政状況及び健全化判断比率'!B36="","",'各会計、関係団体の財政状況及び健全化判断比率'!B36)</f>
        <v>下水道事業会計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16</v>
      </c>
      <c r="BX37" s="584"/>
      <c r="BY37" s="585" t="str">
        <f>IF('各会計、関係団体の財政状況及び健全化判断比率'!B71="","",'各会計、関係団体の財政状況及び健全化判断比率'!B71)</f>
        <v>愛媛県市町総合事務組合　退職手当事業分</v>
      </c>
      <c r="BZ37" s="585"/>
      <c r="CA37" s="585"/>
      <c r="CB37" s="585"/>
      <c r="CC37" s="585"/>
      <c r="CD37" s="585"/>
      <c r="CE37" s="585"/>
      <c r="CF37" s="585"/>
      <c r="CG37" s="585"/>
      <c r="CH37" s="585"/>
      <c r="CI37" s="585"/>
      <c r="CJ37" s="585"/>
      <c r="CK37" s="585"/>
      <c r="CL37" s="585"/>
      <c r="CM37" s="585"/>
      <c r="CN37" s="175"/>
      <c r="CO37" s="584">
        <f t="shared" si="3"/>
        <v>26</v>
      </c>
      <c r="CP37" s="584"/>
      <c r="CQ37" s="585" t="str">
        <f>IF('各会計、関係団体の財政状況及び健全化判断比率'!BS10="","",'各会計、関係団体の財政状況及び健全化判断比率'!BS10)</f>
        <v>株式会社みかわ</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f t="shared" si="4"/>
        <v>7</v>
      </c>
      <c r="V38" s="584"/>
      <c r="W38" s="585" t="str">
        <f>IF('各会計、関係団体の財政状況及び健全化判断比率'!B32="","",'各会計、関係団体の財政状況及び健全化判断比率'!B32)</f>
        <v>後期高齢者医療保険事業特別会計</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17</v>
      </c>
      <c r="BX38" s="584"/>
      <c r="BY38" s="585" t="str">
        <f>IF('各会計、関係団体の財政状況及び健全化判断比率'!B72="","",'各会計、関係団体の財政状況及び健全化判断比率'!B72)</f>
        <v>愛媛県市町総合事務組合　消防補償事業分</v>
      </c>
      <c r="BZ38" s="585"/>
      <c r="CA38" s="585"/>
      <c r="CB38" s="585"/>
      <c r="CC38" s="585"/>
      <c r="CD38" s="585"/>
      <c r="CE38" s="585"/>
      <c r="CF38" s="585"/>
      <c r="CG38" s="585"/>
      <c r="CH38" s="585"/>
      <c r="CI38" s="585"/>
      <c r="CJ38" s="585"/>
      <c r="CK38" s="585"/>
      <c r="CL38" s="585"/>
      <c r="CM38" s="585"/>
      <c r="CN38" s="175"/>
      <c r="CO38" s="584">
        <f t="shared" si="3"/>
        <v>27</v>
      </c>
      <c r="CP38" s="584"/>
      <c r="CQ38" s="585" t="str">
        <f>IF('各会計、関係団体の財政状況及び健全化判断比率'!BS11="","",'各会計、関係団体の財政状況及び健全化判断比率'!BS11)</f>
        <v>株式会社さんさん久万高原</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18</v>
      </c>
      <c r="BX39" s="584"/>
      <c r="BY39" s="585" t="str">
        <f>IF('各会計、関係団体の財政状況及び健全化判断比率'!B73="","",'各会計、関係団体の財政状況及び健全化判断比率'!B73)</f>
        <v>愛媛県市町総合事務組合　交通災害事業分</v>
      </c>
      <c r="BZ39" s="585"/>
      <c r="CA39" s="585"/>
      <c r="CB39" s="585"/>
      <c r="CC39" s="585"/>
      <c r="CD39" s="585"/>
      <c r="CE39" s="585"/>
      <c r="CF39" s="585"/>
      <c r="CG39" s="585"/>
      <c r="CH39" s="585"/>
      <c r="CI39" s="585"/>
      <c r="CJ39" s="585"/>
      <c r="CK39" s="585"/>
      <c r="CL39" s="585"/>
      <c r="CM39" s="585"/>
      <c r="CN39" s="175"/>
      <c r="CO39" s="584">
        <f t="shared" si="3"/>
        <v>28</v>
      </c>
      <c r="CP39" s="584"/>
      <c r="CQ39" s="585" t="str">
        <f>IF('各会計、関係団体の財政状況及び健全化判断比率'!BS12="","",'各会計、関係団体の財政状況及び健全化判断比率'!BS12)</f>
        <v>株式会社林業商社天空の森</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19</v>
      </c>
      <c r="BX40" s="584"/>
      <c r="BY40" s="585" t="str">
        <f>IF('各会計、関係団体の財政状況及び健全化判断比率'!B74="","",'各会計、関係団体の財政状況及び健全化判断比率'!B74)</f>
        <v>愛媛県市町総合事務組合　自治会館事業分</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20</v>
      </c>
      <c r="BX41" s="584"/>
      <c r="BY41" s="585" t="str">
        <f>IF('各会計、関係団体の財政状況及び健全化判断比率'!B75="","",'各会計、関係団体の財政状況及び健全化判断比率'!B75)</f>
        <v>愛媛県市町総合事務組合　議員公務災害事業分</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21</v>
      </c>
      <c r="BX42" s="584"/>
      <c r="BY42" s="585" t="str">
        <f>IF('各会計、関係団体の財政状況及び健全化判断比率'!B76="","",'各会計、関係団体の財政状況及び健全化判断比率'!B76)</f>
        <v>愛媛県市町総合事務組合　共通経費分</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22</v>
      </c>
      <c r="BX43" s="584"/>
      <c r="BY43" s="585" t="str">
        <f>IF('各会計、関係団体の財政状況及び健全化判断比率'!B77="","",'各会計、関係団体の財政状況及び健全化判断比率'!B77)</f>
        <v>愛媛地方税滞納整理機構</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192</v>
      </c>
      <c r="E46" s="587" t="s">
        <v>193</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194</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195</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196</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197</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198</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199</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200</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BrAO+TZSKvlXcqtJPAXNhradlZMgULFQJrdk1CylRiYbwHe3SWzPA2vVqVPtdBOf2lr6sIFsUzYzOVFB3KvGsw==" saltValue="OHQGsQ+MvpP9EHCgTAgXo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201</v>
      </c>
      <c r="DI1" s="590"/>
      <c r="DJ1" s="590"/>
      <c r="DK1" s="590"/>
      <c r="DL1" s="590"/>
      <c r="DM1" s="590"/>
      <c r="DN1" s="591"/>
      <c r="DO1" s="208"/>
      <c r="DP1" s="589" t="s">
        <v>202</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204</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205</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206</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207</v>
      </c>
      <c r="S4" s="593"/>
      <c r="T4" s="593"/>
      <c r="U4" s="593"/>
      <c r="V4" s="593"/>
      <c r="W4" s="593"/>
      <c r="X4" s="593"/>
      <c r="Y4" s="594"/>
      <c r="Z4" s="592" t="s">
        <v>208</v>
      </c>
      <c r="AA4" s="593"/>
      <c r="AB4" s="593"/>
      <c r="AC4" s="594"/>
      <c r="AD4" s="592" t="s">
        <v>209</v>
      </c>
      <c r="AE4" s="593"/>
      <c r="AF4" s="593"/>
      <c r="AG4" s="593"/>
      <c r="AH4" s="593"/>
      <c r="AI4" s="593"/>
      <c r="AJ4" s="593"/>
      <c r="AK4" s="594"/>
      <c r="AL4" s="592" t="s">
        <v>208</v>
      </c>
      <c r="AM4" s="593"/>
      <c r="AN4" s="593"/>
      <c r="AO4" s="594"/>
      <c r="AP4" s="595" t="s">
        <v>210</v>
      </c>
      <c r="AQ4" s="595"/>
      <c r="AR4" s="595"/>
      <c r="AS4" s="595"/>
      <c r="AT4" s="595"/>
      <c r="AU4" s="595"/>
      <c r="AV4" s="595"/>
      <c r="AW4" s="595"/>
      <c r="AX4" s="595"/>
      <c r="AY4" s="595"/>
      <c r="AZ4" s="595"/>
      <c r="BA4" s="595"/>
      <c r="BB4" s="595"/>
      <c r="BC4" s="595"/>
      <c r="BD4" s="595"/>
      <c r="BE4" s="595"/>
      <c r="BF4" s="595"/>
      <c r="BG4" s="595" t="s">
        <v>211</v>
      </c>
      <c r="BH4" s="595"/>
      <c r="BI4" s="595"/>
      <c r="BJ4" s="595"/>
      <c r="BK4" s="595"/>
      <c r="BL4" s="595"/>
      <c r="BM4" s="595"/>
      <c r="BN4" s="595"/>
      <c r="BO4" s="595" t="s">
        <v>208</v>
      </c>
      <c r="BP4" s="595"/>
      <c r="BQ4" s="595"/>
      <c r="BR4" s="595"/>
      <c r="BS4" s="595" t="s">
        <v>212</v>
      </c>
      <c r="BT4" s="595"/>
      <c r="BU4" s="595"/>
      <c r="BV4" s="595"/>
      <c r="BW4" s="595"/>
      <c r="BX4" s="595"/>
      <c r="BY4" s="595"/>
      <c r="BZ4" s="595"/>
      <c r="CA4" s="595"/>
      <c r="CB4" s="595"/>
      <c r="CD4" s="592" t="s">
        <v>213</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214</v>
      </c>
      <c r="C5" s="597"/>
      <c r="D5" s="597"/>
      <c r="E5" s="597"/>
      <c r="F5" s="597"/>
      <c r="G5" s="597"/>
      <c r="H5" s="597"/>
      <c r="I5" s="597"/>
      <c r="J5" s="597"/>
      <c r="K5" s="597"/>
      <c r="L5" s="597"/>
      <c r="M5" s="597"/>
      <c r="N5" s="597"/>
      <c r="O5" s="597"/>
      <c r="P5" s="597"/>
      <c r="Q5" s="598"/>
      <c r="R5" s="599">
        <v>881623</v>
      </c>
      <c r="S5" s="600"/>
      <c r="T5" s="600"/>
      <c r="U5" s="600"/>
      <c r="V5" s="600"/>
      <c r="W5" s="600"/>
      <c r="X5" s="600"/>
      <c r="Y5" s="601"/>
      <c r="Z5" s="602">
        <v>8.1999999999999993</v>
      </c>
      <c r="AA5" s="602"/>
      <c r="AB5" s="602"/>
      <c r="AC5" s="602"/>
      <c r="AD5" s="603">
        <v>881623</v>
      </c>
      <c r="AE5" s="603"/>
      <c r="AF5" s="603"/>
      <c r="AG5" s="603"/>
      <c r="AH5" s="603"/>
      <c r="AI5" s="603"/>
      <c r="AJ5" s="603"/>
      <c r="AK5" s="603"/>
      <c r="AL5" s="604">
        <v>14.9</v>
      </c>
      <c r="AM5" s="605"/>
      <c r="AN5" s="605"/>
      <c r="AO5" s="606"/>
      <c r="AP5" s="596" t="s">
        <v>215</v>
      </c>
      <c r="AQ5" s="597"/>
      <c r="AR5" s="597"/>
      <c r="AS5" s="597"/>
      <c r="AT5" s="597"/>
      <c r="AU5" s="597"/>
      <c r="AV5" s="597"/>
      <c r="AW5" s="597"/>
      <c r="AX5" s="597"/>
      <c r="AY5" s="597"/>
      <c r="AZ5" s="597"/>
      <c r="BA5" s="597"/>
      <c r="BB5" s="597"/>
      <c r="BC5" s="597"/>
      <c r="BD5" s="597"/>
      <c r="BE5" s="597"/>
      <c r="BF5" s="598"/>
      <c r="BG5" s="610">
        <v>881202</v>
      </c>
      <c r="BH5" s="611"/>
      <c r="BI5" s="611"/>
      <c r="BJ5" s="611"/>
      <c r="BK5" s="611"/>
      <c r="BL5" s="611"/>
      <c r="BM5" s="611"/>
      <c r="BN5" s="612"/>
      <c r="BO5" s="613">
        <v>100</v>
      </c>
      <c r="BP5" s="613"/>
      <c r="BQ5" s="613"/>
      <c r="BR5" s="613"/>
      <c r="BS5" s="614" t="s">
        <v>122</v>
      </c>
      <c r="BT5" s="614"/>
      <c r="BU5" s="614"/>
      <c r="BV5" s="614"/>
      <c r="BW5" s="614"/>
      <c r="BX5" s="614"/>
      <c r="BY5" s="614"/>
      <c r="BZ5" s="614"/>
      <c r="CA5" s="614"/>
      <c r="CB5" s="618"/>
      <c r="CD5" s="592" t="s">
        <v>210</v>
      </c>
      <c r="CE5" s="593"/>
      <c r="CF5" s="593"/>
      <c r="CG5" s="593"/>
      <c r="CH5" s="593"/>
      <c r="CI5" s="593"/>
      <c r="CJ5" s="593"/>
      <c r="CK5" s="593"/>
      <c r="CL5" s="593"/>
      <c r="CM5" s="593"/>
      <c r="CN5" s="593"/>
      <c r="CO5" s="593"/>
      <c r="CP5" s="593"/>
      <c r="CQ5" s="594"/>
      <c r="CR5" s="592" t="s">
        <v>216</v>
      </c>
      <c r="CS5" s="593"/>
      <c r="CT5" s="593"/>
      <c r="CU5" s="593"/>
      <c r="CV5" s="593"/>
      <c r="CW5" s="593"/>
      <c r="CX5" s="593"/>
      <c r="CY5" s="594"/>
      <c r="CZ5" s="592" t="s">
        <v>208</v>
      </c>
      <c r="DA5" s="593"/>
      <c r="DB5" s="593"/>
      <c r="DC5" s="594"/>
      <c r="DD5" s="592" t="s">
        <v>217</v>
      </c>
      <c r="DE5" s="593"/>
      <c r="DF5" s="593"/>
      <c r="DG5" s="593"/>
      <c r="DH5" s="593"/>
      <c r="DI5" s="593"/>
      <c r="DJ5" s="593"/>
      <c r="DK5" s="593"/>
      <c r="DL5" s="593"/>
      <c r="DM5" s="593"/>
      <c r="DN5" s="593"/>
      <c r="DO5" s="593"/>
      <c r="DP5" s="594"/>
      <c r="DQ5" s="592" t="s">
        <v>218</v>
      </c>
      <c r="DR5" s="593"/>
      <c r="DS5" s="593"/>
      <c r="DT5" s="593"/>
      <c r="DU5" s="593"/>
      <c r="DV5" s="593"/>
      <c r="DW5" s="593"/>
      <c r="DX5" s="593"/>
      <c r="DY5" s="593"/>
      <c r="DZ5" s="593"/>
      <c r="EA5" s="593"/>
      <c r="EB5" s="593"/>
      <c r="EC5" s="594"/>
    </row>
    <row r="6" spans="2:143" ht="11.25" customHeight="1" x14ac:dyDescent="0.2">
      <c r="B6" s="607" t="s">
        <v>219</v>
      </c>
      <c r="C6" s="608"/>
      <c r="D6" s="608"/>
      <c r="E6" s="608"/>
      <c r="F6" s="608"/>
      <c r="G6" s="608"/>
      <c r="H6" s="608"/>
      <c r="I6" s="608"/>
      <c r="J6" s="608"/>
      <c r="K6" s="608"/>
      <c r="L6" s="608"/>
      <c r="M6" s="608"/>
      <c r="N6" s="608"/>
      <c r="O6" s="608"/>
      <c r="P6" s="608"/>
      <c r="Q6" s="609"/>
      <c r="R6" s="610">
        <v>274669</v>
      </c>
      <c r="S6" s="611"/>
      <c r="T6" s="611"/>
      <c r="U6" s="611"/>
      <c r="V6" s="611"/>
      <c r="W6" s="611"/>
      <c r="X6" s="611"/>
      <c r="Y6" s="612"/>
      <c r="Z6" s="613">
        <v>2.5</v>
      </c>
      <c r="AA6" s="613"/>
      <c r="AB6" s="613"/>
      <c r="AC6" s="613"/>
      <c r="AD6" s="614">
        <v>274669</v>
      </c>
      <c r="AE6" s="614"/>
      <c r="AF6" s="614"/>
      <c r="AG6" s="614"/>
      <c r="AH6" s="614"/>
      <c r="AI6" s="614"/>
      <c r="AJ6" s="614"/>
      <c r="AK6" s="614"/>
      <c r="AL6" s="615">
        <v>4.5999999999999996</v>
      </c>
      <c r="AM6" s="616"/>
      <c r="AN6" s="616"/>
      <c r="AO6" s="617"/>
      <c r="AP6" s="607" t="s">
        <v>220</v>
      </c>
      <c r="AQ6" s="608"/>
      <c r="AR6" s="608"/>
      <c r="AS6" s="608"/>
      <c r="AT6" s="608"/>
      <c r="AU6" s="608"/>
      <c r="AV6" s="608"/>
      <c r="AW6" s="608"/>
      <c r="AX6" s="608"/>
      <c r="AY6" s="608"/>
      <c r="AZ6" s="608"/>
      <c r="BA6" s="608"/>
      <c r="BB6" s="608"/>
      <c r="BC6" s="608"/>
      <c r="BD6" s="608"/>
      <c r="BE6" s="608"/>
      <c r="BF6" s="609"/>
      <c r="BG6" s="610">
        <v>881202</v>
      </c>
      <c r="BH6" s="611"/>
      <c r="BI6" s="611"/>
      <c r="BJ6" s="611"/>
      <c r="BK6" s="611"/>
      <c r="BL6" s="611"/>
      <c r="BM6" s="611"/>
      <c r="BN6" s="612"/>
      <c r="BO6" s="613">
        <v>100</v>
      </c>
      <c r="BP6" s="613"/>
      <c r="BQ6" s="613"/>
      <c r="BR6" s="613"/>
      <c r="BS6" s="614" t="s">
        <v>122</v>
      </c>
      <c r="BT6" s="614"/>
      <c r="BU6" s="614"/>
      <c r="BV6" s="614"/>
      <c r="BW6" s="614"/>
      <c r="BX6" s="614"/>
      <c r="BY6" s="614"/>
      <c r="BZ6" s="614"/>
      <c r="CA6" s="614"/>
      <c r="CB6" s="618"/>
      <c r="CD6" s="596" t="s">
        <v>221</v>
      </c>
      <c r="CE6" s="597"/>
      <c r="CF6" s="597"/>
      <c r="CG6" s="597"/>
      <c r="CH6" s="597"/>
      <c r="CI6" s="597"/>
      <c r="CJ6" s="597"/>
      <c r="CK6" s="597"/>
      <c r="CL6" s="597"/>
      <c r="CM6" s="597"/>
      <c r="CN6" s="597"/>
      <c r="CO6" s="597"/>
      <c r="CP6" s="597"/>
      <c r="CQ6" s="598"/>
      <c r="CR6" s="610">
        <v>76404</v>
      </c>
      <c r="CS6" s="611"/>
      <c r="CT6" s="611"/>
      <c r="CU6" s="611"/>
      <c r="CV6" s="611"/>
      <c r="CW6" s="611"/>
      <c r="CX6" s="611"/>
      <c r="CY6" s="612"/>
      <c r="CZ6" s="604">
        <v>0.8</v>
      </c>
      <c r="DA6" s="605"/>
      <c r="DB6" s="605"/>
      <c r="DC6" s="621"/>
      <c r="DD6" s="619" t="s">
        <v>122</v>
      </c>
      <c r="DE6" s="611"/>
      <c r="DF6" s="611"/>
      <c r="DG6" s="611"/>
      <c r="DH6" s="611"/>
      <c r="DI6" s="611"/>
      <c r="DJ6" s="611"/>
      <c r="DK6" s="611"/>
      <c r="DL6" s="611"/>
      <c r="DM6" s="611"/>
      <c r="DN6" s="611"/>
      <c r="DO6" s="611"/>
      <c r="DP6" s="612"/>
      <c r="DQ6" s="619">
        <v>76404</v>
      </c>
      <c r="DR6" s="611"/>
      <c r="DS6" s="611"/>
      <c r="DT6" s="611"/>
      <c r="DU6" s="611"/>
      <c r="DV6" s="611"/>
      <c r="DW6" s="611"/>
      <c r="DX6" s="611"/>
      <c r="DY6" s="611"/>
      <c r="DZ6" s="611"/>
      <c r="EA6" s="611"/>
      <c r="EB6" s="611"/>
      <c r="EC6" s="620"/>
    </row>
    <row r="7" spans="2:143" ht="11.25" customHeight="1" x14ac:dyDescent="0.2">
      <c r="B7" s="607" t="s">
        <v>222</v>
      </c>
      <c r="C7" s="608"/>
      <c r="D7" s="608"/>
      <c r="E7" s="608"/>
      <c r="F7" s="608"/>
      <c r="G7" s="608"/>
      <c r="H7" s="608"/>
      <c r="I7" s="608"/>
      <c r="J7" s="608"/>
      <c r="K7" s="608"/>
      <c r="L7" s="608"/>
      <c r="M7" s="608"/>
      <c r="N7" s="608"/>
      <c r="O7" s="608"/>
      <c r="P7" s="608"/>
      <c r="Q7" s="609"/>
      <c r="R7" s="610">
        <v>342</v>
      </c>
      <c r="S7" s="611"/>
      <c r="T7" s="611"/>
      <c r="U7" s="611"/>
      <c r="V7" s="611"/>
      <c r="W7" s="611"/>
      <c r="X7" s="611"/>
      <c r="Y7" s="612"/>
      <c r="Z7" s="613">
        <v>0</v>
      </c>
      <c r="AA7" s="613"/>
      <c r="AB7" s="613"/>
      <c r="AC7" s="613"/>
      <c r="AD7" s="614">
        <v>342</v>
      </c>
      <c r="AE7" s="614"/>
      <c r="AF7" s="614"/>
      <c r="AG7" s="614"/>
      <c r="AH7" s="614"/>
      <c r="AI7" s="614"/>
      <c r="AJ7" s="614"/>
      <c r="AK7" s="614"/>
      <c r="AL7" s="615">
        <v>0</v>
      </c>
      <c r="AM7" s="616"/>
      <c r="AN7" s="616"/>
      <c r="AO7" s="617"/>
      <c r="AP7" s="607" t="s">
        <v>223</v>
      </c>
      <c r="AQ7" s="608"/>
      <c r="AR7" s="608"/>
      <c r="AS7" s="608"/>
      <c r="AT7" s="608"/>
      <c r="AU7" s="608"/>
      <c r="AV7" s="608"/>
      <c r="AW7" s="608"/>
      <c r="AX7" s="608"/>
      <c r="AY7" s="608"/>
      <c r="AZ7" s="608"/>
      <c r="BA7" s="608"/>
      <c r="BB7" s="608"/>
      <c r="BC7" s="608"/>
      <c r="BD7" s="608"/>
      <c r="BE7" s="608"/>
      <c r="BF7" s="609"/>
      <c r="BG7" s="610">
        <v>280279</v>
      </c>
      <c r="BH7" s="611"/>
      <c r="BI7" s="611"/>
      <c r="BJ7" s="611"/>
      <c r="BK7" s="611"/>
      <c r="BL7" s="611"/>
      <c r="BM7" s="611"/>
      <c r="BN7" s="612"/>
      <c r="BO7" s="613">
        <v>31.8</v>
      </c>
      <c r="BP7" s="613"/>
      <c r="BQ7" s="613"/>
      <c r="BR7" s="613"/>
      <c r="BS7" s="614" t="s">
        <v>122</v>
      </c>
      <c r="BT7" s="614"/>
      <c r="BU7" s="614"/>
      <c r="BV7" s="614"/>
      <c r="BW7" s="614"/>
      <c r="BX7" s="614"/>
      <c r="BY7" s="614"/>
      <c r="BZ7" s="614"/>
      <c r="CA7" s="614"/>
      <c r="CB7" s="618"/>
      <c r="CD7" s="607" t="s">
        <v>224</v>
      </c>
      <c r="CE7" s="608"/>
      <c r="CF7" s="608"/>
      <c r="CG7" s="608"/>
      <c r="CH7" s="608"/>
      <c r="CI7" s="608"/>
      <c r="CJ7" s="608"/>
      <c r="CK7" s="608"/>
      <c r="CL7" s="608"/>
      <c r="CM7" s="608"/>
      <c r="CN7" s="608"/>
      <c r="CO7" s="608"/>
      <c r="CP7" s="608"/>
      <c r="CQ7" s="609"/>
      <c r="CR7" s="610">
        <v>1423428</v>
      </c>
      <c r="CS7" s="611"/>
      <c r="CT7" s="611"/>
      <c r="CU7" s="611"/>
      <c r="CV7" s="611"/>
      <c r="CW7" s="611"/>
      <c r="CX7" s="611"/>
      <c r="CY7" s="612"/>
      <c r="CZ7" s="613">
        <v>14.5</v>
      </c>
      <c r="DA7" s="613"/>
      <c r="DB7" s="613"/>
      <c r="DC7" s="613"/>
      <c r="DD7" s="619">
        <v>48734</v>
      </c>
      <c r="DE7" s="611"/>
      <c r="DF7" s="611"/>
      <c r="DG7" s="611"/>
      <c r="DH7" s="611"/>
      <c r="DI7" s="611"/>
      <c r="DJ7" s="611"/>
      <c r="DK7" s="611"/>
      <c r="DL7" s="611"/>
      <c r="DM7" s="611"/>
      <c r="DN7" s="611"/>
      <c r="DO7" s="611"/>
      <c r="DP7" s="612"/>
      <c r="DQ7" s="619">
        <v>1173246</v>
      </c>
      <c r="DR7" s="611"/>
      <c r="DS7" s="611"/>
      <c r="DT7" s="611"/>
      <c r="DU7" s="611"/>
      <c r="DV7" s="611"/>
      <c r="DW7" s="611"/>
      <c r="DX7" s="611"/>
      <c r="DY7" s="611"/>
      <c r="DZ7" s="611"/>
      <c r="EA7" s="611"/>
      <c r="EB7" s="611"/>
      <c r="EC7" s="620"/>
    </row>
    <row r="8" spans="2:143" ht="11.25" customHeight="1" x14ac:dyDescent="0.2">
      <c r="B8" s="607" t="s">
        <v>225</v>
      </c>
      <c r="C8" s="608"/>
      <c r="D8" s="608"/>
      <c r="E8" s="608"/>
      <c r="F8" s="608"/>
      <c r="G8" s="608"/>
      <c r="H8" s="608"/>
      <c r="I8" s="608"/>
      <c r="J8" s="608"/>
      <c r="K8" s="608"/>
      <c r="L8" s="608"/>
      <c r="M8" s="608"/>
      <c r="N8" s="608"/>
      <c r="O8" s="608"/>
      <c r="P8" s="608"/>
      <c r="Q8" s="609"/>
      <c r="R8" s="610">
        <v>3578</v>
      </c>
      <c r="S8" s="611"/>
      <c r="T8" s="611"/>
      <c r="U8" s="611"/>
      <c r="V8" s="611"/>
      <c r="W8" s="611"/>
      <c r="X8" s="611"/>
      <c r="Y8" s="612"/>
      <c r="Z8" s="613">
        <v>0</v>
      </c>
      <c r="AA8" s="613"/>
      <c r="AB8" s="613"/>
      <c r="AC8" s="613"/>
      <c r="AD8" s="614">
        <v>3578</v>
      </c>
      <c r="AE8" s="614"/>
      <c r="AF8" s="614"/>
      <c r="AG8" s="614"/>
      <c r="AH8" s="614"/>
      <c r="AI8" s="614"/>
      <c r="AJ8" s="614"/>
      <c r="AK8" s="614"/>
      <c r="AL8" s="615">
        <v>0.1</v>
      </c>
      <c r="AM8" s="616"/>
      <c r="AN8" s="616"/>
      <c r="AO8" s="617"/>
      <c r="AP8" s="607" t="s">
        <v>226</v>
      </c>
      <c r="AQ8" s="608"/>
      <c r="AR8" s="608"/>
      <c r="AS8" s="608"/>
      <c r="AT8" s="608"/>
      <c r="AU8" s="608"/>
      <c r="AV8" s="608"/>
      <c r="AW8" s="608"/>
      <c r="AX8" s="608"/>
      <c r="AY8" s="608"/>
      <c r="AZ8" s="608"/>
      <c r="BA8" s="608"/>
      <c r="BB8" s="608"/>
      <c r="BC8" s="608"/>
      <c r="BD8" s="608"/>
      <c r="BE8" s="608"/>
      <c r="BF8" s="609"/>
      <c r="BG8" s="610">
        <v>10318</v>
      </c>
      <c r="BH8" s="611"/>
      <c r="BI8" s="611"/>
      <c r="BJ8" s="611"/>
      <c r="BK8" s="611"/>
      <c r="BL8" s="611"/>
      <c r="BM8" s="611"/>
      <c r="BN8" s="612"/>
      <c r="BO8" s="613">
        <v>1.2</v>
      </c>
      <c r="BP8" s="613"/>
      <c r="BQ8" s="613"/>
      <c r="BR8" s="613"/>
      <c r="BS8" s="614" t="s">
        <v>122</v>
      </c>
      <c r="BT8" s="614"/>
      <c r="BU8" s="614"/>
      <c r="BV8" s="614"/>
      <c r="BW8" s="614"/>
      <c r="BX8" s="614"/>
      <c r="BY8" s="614"/>
      <c r="BZ8" s="614"/>
      <c r="CA8" s="614"/>
      <c r="CB8" s="618"/>
      <c r="CD8" s="607" t="s">
        <v>227</v>
      </c>
      <c r="CE8" s="608"/>
      <c r="CF8" s="608"/>
      <c r="CG8" s="608"/>
      <c r="CH8" s="608"/>
      <c r="CI8" s="608"/>
      <c r="CJ8" s="608"/>
      <c r="CK8" s="608"/>
      <c r="CL8" s="608"/>
      <c r="CM8" s="608"/>
      <c r="CN8" s="608"/>
      <c r="CO8" s="608"/>
      <c r="CP8" s="608"/>
      <c r="CQ8" s="609"/>
      <c r="CR8" s="610">
        <v>2113689</v>
      </c>
      <c r="CS8" s="611"/>
      <c r="CT8" s="611"/>
      <c r="CU8" s="611"/>
      <c r="CV8" s="611"/>
      <c r="CW8" s="611"/>
      <c r="CX8" s="611"/>
      <c r="CY8" s="612"/>
      <c r="CZ8" s="613">
        <v>21.5</v>
      </c>
      <c r="DA8" s="613"/>
      <c r="DB8" s="613"/>
      <c r="DC8" s="613"/>
      <c r="DD8" s="619">
        <v>1034</v>
      </c>
      <c r="DE8" s="611"/>
      <c r="DF8" s="611"/>
      <c r="DG8" s="611"/>
      <c r="DH8" s="611"/>
      <c r="DI8" s="611"/>
      <c r="DJ8" s="611"/>
      <c r="DK8" s="611"/>
      <c r="DL8" s="611"/>
      <c r="DM8" s="611"/>
      <c r="DN8" s="611"/>
      <c r="DO8" s="611"/>
      <c r="DP8" s="612"/>
      <c r="DQ8" s="619">
        <v>1245815</v>
      </c>
      <c r="DR8" s="611"/>
      <c r="DS8" s="611"/>
      <c r="DT8" s="611"/>
      <c r="DU8" s="611"/>
      <c r="DV8" s="611"/>
      <c r="DW8" s="611"/>
      <c r="DX8" s="611"/>
      <c r="DY8" s="611"/>
      <c r="DZ8" s="611"/>
      <c r="EA8" s="611"/>
      <c r="EB8" s="611"/>
      <c r="EC8" s="620"/>
    </row>
    <row r="9" spans="2:143" ht="11.25" customHeight="1" x14ac:dyDescent="0.2">
      <c r="B9" s="607" t="s">
        <v>228</v>
      </c>
      <c r="C9" s="608"/>
      <c r="D9" s="608"/>
      <c r="E9" s="608"/>
      <c r="F9" s="608"/>
      <c r="G9" s="608"/>
      <c r="H9" s="608"/>
      <c r="I9" s="608"/>
      <c r="J9" s="608"/>
      <c r="K9" s="608"/>
      <c r="L9" s="608"/>
      <c r="M9" s="608"/>
      <c r="N9" s="608"/>
      <c r="O9" s="608"/>
      <c r="P9" s="608"/>
      <c r="Q9" s="609"/>
      <c r="R9" s="610">
        <v>4325</v>
      </c>
      <c r="S9" s="611"/>
      <c r="T9" s="611"/>
      <c r="U9" s="611"/>
      <c r="V9" s="611"/>
      <c r="W9" s="611"/>
      <c r="X9" s="611"/>
      <c r="Y9" s="612"/>
      <c r="Z9" s="613">
        <v>0</v>
      </c>
      <c r="AA9" s="613"/>
      <c r="AB9" s="613"/>
      <c r="AC9" s="613"/>
      <c r="AD9" s="614">
        <v>4325</v>
      </c>
      <c r="AE9" s="614"/>
      <c r="AF9" s="614"/>
      <c r="AG9" s="614"/>
      <c r="AH9" s="614"/>
      <c r="AI9" s="614"/>
      <c r="AJ9" s="614"/>
      <c r="AK9" s="614"/>
      <c r="AL9" s="615">
        <v>0.1</v>
      </c>
      <c r="AM9" s="616"/>
      <c r="AN9" s="616"/>
      <c r="AO9" s="617"/>
      <c r="AP9" s="607" t="s">
        <v>229</v>
      </c>
      <c r="AQ9" s="608"/>
      <c r="AR9" s="608"/>
      <c r="AS9" s="608"/>
      <c r="AT9" s="608"/>
      <c r="AU9" s="608"/>
      <c r="AV9" s="608"/>
      <c r="AW9" s="608"/>
      <c r="AX9" s="608"/>
      <c r="AY9" s="608"/>
      <c r="AZ9" s="608"/>
      <c r="BA9" s="608"/>
      <c r="BB9" s="608"/>
      <c r="BC9" s="608"/>
      <c r="BD9" s="608"/>
      <c r="BE9" s="608"/>
      <c r="BF9" s="609"/>
      <c r="BG9" s="610">
        <v>236945</v>
      </c>
      <c r="BH9" s="611"/>
      <c r="BI9" s="611"/>
      <c r="BJ9" s="611"/>
      <c r="BK9" s="611"/>
      <c r="BL9" s="611"/>
      <c r="BM9" s="611"/>
      <c r="BN9" s="612"/>
      <c r="BO9" s="613">
        <v>26.9</v>
      </c>
      <c r="BP9" s="613"/>
      <c r="BQ9" s="613"/>
      <c r="BR9" s="613"/>
      <c r="BS9" s="614" t="s">
        <v>122</v>
      </c>
      <c r="BT9" s="614"/>
      <c r="BU9" s="614"/>
      <c r="BV9" s="614"/>
      <c r="BW9" s="614"/>
      <c r="BX9" s="614"/>
      <c r="BY9" s="614"/>
      <c r="BZ9" s="614"/>
      <c r="CA9" s="614"/>
      <c r="CB9" s="618"/>
      <c r="CD9" s="607" t="s">
        <v>230</v>
      </c>
      <c r="CE9" s="608"/>
      <c r="CF9" s="608"/>
      <c r="CG9" s="608"/>
      <c r="CH9" s="608"/>
      <c r="CI9" s="608"/>
      <c r="CJ9" s="608"/>
      <c r="CK9" s="608"/>
      <c r="CL9" s="608"/>
      <c r="CM9" s="608"/>
      <c r="CN9" s="608"/>
      <c r="CO9" s="608"/>
      <c r="CP9" s="608"/>
      <c r="CQ9" s="609"/>
      <c r="CR9" s="610">
        <v>1182644</v>
      </c>
      <c r="CS9" s="611"/>
      <c r="CT9" s="611"/>
      <c r="CU9" s="611"/>
      <c r="CV9" s="611"/>
      <c r="CW9" s="611"/>
      <c r="CX9" s="611"/>
      <c r="CY9" s="612"/>
      <c r="CZ9" s="613">
        <v>12</v>
      </c>
      <c r="DA9" s="613"/>
      <c r="DB9" s="613"/>
      <c r="DC9" s="613"/>
      <c r="DD9" s="619">
        <v>100065</v>
      </c>
      <c r="DE9" s="611"/>
      <c r="DF9" s="611"/>
      <c r="DG9" s="611"/>
      <c r="DH9" s="611"/>
      <c r="DI9" s="611"/>
      <c r="DJ9" s="611"/>
      <c r="DK9" s="611"/>
      <c r="DL9" s="611"/>
      <c r="DM9" s="611"/>
      <c r="DN9" s="611"/>
      <c r="DO9" s="611"/>
      <c r="DP9" s="612"/>
      <c r="DQ9" s="619">
        <v>927139</v>
      </c>
      <c r="DR9" s="611"/>
      <c r="DS9" s="611"/>
      <c r="DT9" s="611"/>
      <c r="DU9" s="611"/>
      <c r="DV9" s="611"/>
      <c r="DW9" s="611"/>
      <c r="DX9" s="611"/>
      <c r="DY9" s="611"/>
      <c r="DZ9" s="611"/>
      <c r="EA9" s="611"/>
      <c r="EB9" s="611"/>
      <c r="EC9" s="620"/>
    </row>
    <row r="10" spans="2:143" ht="11.25" customHeight="1" x14ac:dyDescent="0.2">
      <c r="B10" s="607" t="s">
        <v>231</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232</v>
      </c>
      <c r="AQ10" s="608"/>
      <c r="AR10" s="608"/>
      <c r="AS10" s="608"/>
      <c r="AT10" s="608"/>
      <c r="AU10" s="608"/>
      <c r="AV10" s="608"/>
      <c r="AW10" s="608"/>
      <c r="AX10" s="608"/>
      <c r="AY10" s="608"/>
      <c r="AZ10" s="608"/>
      <c r="BA10" s="608"/>
      <c r="BB10" s="608"/>
      <c r="BC10" s="608"/>
      <c r="BD10" s="608"/>
      <c r="BE10" s="608"/>
      <c r="BF10" s="609"/>
      <c r="BG10" s="610">
        <v>20356</v>
      </c>
      <c r="BH10" s="611"/>
      <c r="BI10" s="611"/>
      <c r="BJ10" s="611"/>
      <c r="BK10" s="611"/>
      <c r="BL10" s="611"/>
      <c r="BM10" s="611"/>
      <c r="BN10" s="612"/>
      <c r="BO10" s="613">
        <v>2.2999999999999998</v>
      </c>
      <c r="BP10" s="613"/>
      <c r="BQ10" s="613"/>
      <c r="BR10" s="613"/>
      <c r="BS10" s="614" t="s">
        <v>122</v>
      </c>
      <c r="BT10" s="614"/>
      <c r="BU10" s="614"/>
      <c r="BV10" s="614"/>
      <c r="BW10" s="614"/>
      <c r="BX10" s="614"/>
      <c r="BY10" s="614"/>
      <c r="BZ10" s="614"/>
      <c r="CA10" s="614"/>
      <c r="CB10" s="618"/>
      <c r="CD10" s="607" t="s">
        <v>233</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2">
      <c r="B11" s="607" t="s">
        <v>234</v>
      </c>
      <c r="C11" s="608"/>
      <c r="D11" s="608"/>
      <c r="E11" s="608"/>
      <c r="F11" s="608"/>
      <c r="G11" s="608"/>
      <c r="H11" s="608"/>
      <c r="I11" s="608"/>
      <c r="J11" s="608"/>
      <c r="K11" s="608"/>
      <c r="L11" s="608"/>
      <c r="M11" s="608"/>
      <c r="N11" s="608"/>
      <c r="O11" s="608"/>
      <c r="P11" s="608"/>
      <c r="Q11" s="609"/>
      <c r="R11" s="610">
        <v>180740</v>
      </c>
      <c r="S11" s="611"/>
      <c r="T11" s="611"/>
      <c r="U11" s="611"/>
      <c r="V11" s="611"/>
      <c r="W11" s="611"/>
      <c r="X11" s="611"/>
      <c r="Y11" s="612"/>
      <c r="Z11" s="615">
        <v>1.7</v>
      </c>
      <c r="AA11" s="616"/>
      <c r="AB11" s="616"/>
      <c r="AC11" s="622"/>
      <c r="AD11" s="619">
        <v>180740</v>
      </c>
      <c r="AE11" s="611"/>
      <c r="AF11" s="611"/>
      <c r="AG11" s="611"/>
      <c r="AH11" s="611"/>
      <c r="AI11" s="611"/>
      <c r="AJ11" s="611"/>
      <c r="AK11" s="612"/>
      <c r="AL11" s="615">
        <v>3.1</v>
      </c>
      <c r="AM11" s="616"/>
      <c r="AN11" s="616"/>
      <c r="AO11" s="617"/>
      <c r="AP11" s="607" t="s">
        <v>235</v>
      </c>
      <c r="AQ11" s="608"/>
      <c r="AR11" s="608"/>
      <c r="AS11" s="608"/>
      <c r="AT11" s="608"/>
      <c r="AU11" s="608"/>
      <c r="AV11" s="608"/>
      <c r="AW11" s="608"/>
      <c r="AX11" s="608"/>
      <c r="AY11" s="608"/>
      <c r="AZ11" s="608"/>
      <c r="BA11" s="608"/>
      <c r="BB11" s="608"/>
      <c r="BC11" s="608"/>
      <c r="BD11" s="608"/>
      <c r="BE11" s="608"/>
      <c r="BF11" s="609"/>
      <c r="BG11" s="610">
        <v>12660</v>
      </c>
      <c r="BH11" s="611"/>
      <c r="BI11" s="611"/>
      <c r="BJ11" s="611"/>
      <c r="BK11" s="611"/>
      <c r="BL11" s="611"/>
      <c r="BM11" s="611"/>
      <c r="BN11" s="612"/>
      <c r="BO11" s="613">
        <v>1.4</v>
      </c>
      <c r="BP11" s="613"/>
      <c r="BQ11" s="613"/>
      <c r="BR11" s="613"/>
      <c r="BS11" s="614" t="s">
        <v>122</v>
      </c>
      <c r="BT11" s="614"/>
      <c r="BU11" s="614"/>
      <c r="BV11" s="614"/>
      <c r="BW11" s="614"/>
      <c r="BX11" s="614"/>
      <c r="BY11" s="614"/>
      <c r="BZ11" s="614"/>
      <c r="CA11" s="614"/>
      <c r="CB11" s="618"/>
      <c r="CD11" s="607" t="s">
        <v>236</v>
      </c>
      <c r="CE11" s="608"/>
      <c r="CF11" s="608"/>
      <c r="CG11" s="608"/>
      <c r="CH11" s="608"/>
      <c r="CI11" s="608"/>
      <c r="CJ11" s="608"/>
      <c r="CK11" s="608"/>
      <c r="CL11" s="608"/>
      <c r="CM11" s="608"/>
      <c r="CN11" s="608"/>
      <c r="CO11" s="608"/>
      <c r="CP11" s="608"/>
      <c r="CQ11" s="609"/>
      <c r="CR11" s="610">
        <v>1137486</v>
      </c>
      <c r="CS11" s="611"/>
      <c r="CT11" s="611"/>
      <c r="CU11" s="611"/>
      <c r="CV11" s="611"/>
      <c r="CW11" s="611"/>
      <c r="CX11" s="611"/>
      <c r="CY11" s="612"/>
      <c r="CZ11" s="613">
        <v>11.6</v>
      </c>
      <c r="DA11" s="613"/>
      <c r="DB11" s="613"/>
      <c r="DC11" s="613"/>
      <c r="DD11" s="619">
        <v>306724</v>
      </c>
      <c r="DE11" s="611"/>
      <c r="DF11" s="611"/>
      <c r="DG11" s="611"/>
      <c r="DH11" s="611"/>
      <c r="DI11" s="611"/>
      <c r="DJ11" s="611"/>
      <c r="DK11" s="611"/>
      <c r="DL11" s="611"/>
      <c r="DM11" s="611"/>
      <c r="DN11" s="611"/>
      <c r="DO11" s="611"/>
      <c r="DP11" s="612"/>
      <c r="DQ11" s="619">
        <v>733574</v>
      </c>
      <c r="DR11" s="611"/>
      <c r="DS11" s="611"/>
      <c r="DT11" s="611"/>
      <c r="DU11" s="611"/>
      <c r="DV11" s="611"/>
      <c r="DW11" s="611"/>
      <c r="DX11" s="611"/>
      <c r="DY11" s="611"/>
      <c r="DZ11" s="611"/>
      <c r="EA11" s="611"/>
      <c r="EB11" s="611"/>
      <c r="EC11" s="620"/>
    </row>
    <row r="12" spans="2:143" ht="11.25" customHeight="1" x14ac:dyDescent="0.2">
      <c r="B12" s="607" t="s">
        <v>237</v>
      </c>
      <c r="C12" s="608"/>
      <c r="D12" s="608"/>
      <c r="E12" s="608"/>
      <c r="F12" s="608"/>
      <c r="G12" s="608"/>
      <c r="H12" s="608"/>
      <c r="I12" s="608"/>
      <c r="J12" s="608"/>
      <c r="K12" s="608"/>
      <c r="L12" s="608"/>
      <c r="M12" s="608"/>
      <c r="N12" s="608"/>
      <c r="O12" s="608"/>
      <c r="P12" s="608"/>
      <c r="Q12" s="609"/>
      <c r="R12" s="610">
        <v>18051</v>
      </c>
      <c r="S12" s="611"/>
      <c r="T12" s="611"/>
      <c r="U12" s="611"/>
      <c r="V12" s="611"/>
      <c r="W12" s="611"/>
      <c r="X12" s="611"/>
      <c r="Y12" s="612"/>
      <c r="Z12" s="613">
        <v>0.2</v>
      </c>
      <c r="AA12" s="613"/>
      <c r="AB12" s="613"/>
      <c r="AC12" s="613"/>
      <c r="AD12" s="614">
        <v>18051</v>
      </c>
      <c r="AE12" s="614"/>
      <c r="AF12" s="614"/>
      <c r="AG12" s="614"/>
      <c r="AH12" s="614"/>
      <c r="AI12" s="614"/>
      <c r="AJ12" s="614"/>
      <c r="AK12" s="614"/>
      <c r="AL12" s="615">
        <v>0.3</v>
      </c>
      <c r="AM12" s="616"/>
      <c r="AN12" s="616"/>
      <c r="AO12" s="617"/>
      <c r="AP12" s="607" t="s">
        <v>238</v>
      </c>
      <c r="AQ12" s="608"/>
      <c r="AR12" s="608"/>
      <c r="AS12" s="608"/>
      <c r="AT12" s="608"/>
      <c r="AU12" s="608"/>
      <c r="AV12" s="608"/>
      <c r="AW12" s="608"/>
      <c r="AX12" s="608"/>
      <c r="AY12" s="608"/>
      <c r="AZ12" s="608"/>
      <c r="BA12" s="608"/>
      <c r="BB12" s="608"/>
      <c r="BC12" s="608"/>
      <c r="BD12" s="608"/>
      <c r="BE12" s="608"/>
      <c r="BF12" s="609"/>
      <c r="BG12" s="610">
        <v>514656</v>
      </c>
      <c r="BH12" s="611"/>
      <c r="BI12" s="611"/>
      <c r="BJ12" s="611"/>
      <c r="BK12" s="611"/>
      <c r="BL12" s="611"/>
      <c r="BM12" s="611"/>
      <c r="BN12" s="612"/>
      <c r="BO12" s="613">
        <v>58.4</v>
      </c>
      <c r="BP12" s="613"/>
      <c r="BQ12" s="613"/>
      <c r="BR12" s="613"/>
      <c r="BS12" s="614" t="s">
        <v>122</v>
      </c>
      <c r="BT12" s="614"/>
      <c r="BU12" s="614"/>
      <c r="BV12" s="614"/>
      <c r="BW12" s="614"/>
      <c r="BX12" s="614"/>
      <c r="BY12" s="614"/>
      <c r="BZ12" s="614"/>
      <c r="CA12" s="614"/>
      <c r="CB12" s="618"/>
      <c r="CD12" s="607" t="s">
        <v>239</v>
      </c>
      <c r="CE12" s="608"/>
      <c r="CF12" s="608"/>
      <c r="CG12" s="608"/>
      <c r="CH12" s="608"/>
      <c r="CI12" s="608"/>
      <c r="CJ12" s="608"/>
      <c r="CK12" s="608"/>
      <c r="CL12" s="608"/>
      <c r="CM12" s="608"/>
      <c r="CN12" s="608"/>
      <c r="CO12" s="608"/>
      <c r="CP12" s="608"/>
      <c r="CQ12" s="609"/>
      <c r="CR12" s="610">
        <v>338467</v>
      </c>
      <c r="CS12" s="611"/>
      <c r="CT12" s="611"/>
      <c r="CU12" s="611"/>
      <c r="CV12" s="611"/>
      <c r="CW12" s="611"/>
      <c r="CX12" s="611"/>
      <c r="CY12" s="612"/>
      <c r="CZ12" s="613">
        <v>3.4</v>
      </c>
      <c r="DA12" s="613"/>
      <c r="DB12" s="613"/>
      <c r="DC12" s="613"/>
      <c r="DD12" s="619">
        <v>90596</v>
      </c>
      <c r="DE12" s="611"/>
      <c r="DF12" s="611"/>
      <c r="DG12" s="611"/>
      <c r="DH12" s="611"/>
      <c r="DI12" s="611"/>
      <c r="DJ12" s="611"/>
      <c r="DK12" s="611"/>
      <c r="DL12" s="611"/>
      <c r="DM12" s="611"/>
      <c r="DN12" s="611"/>
      <c r="DO12" s="611"/>
      <c r="DP12" s="612"/>
      <c r="DQ12" s="619">
        <v>192880</v>
      </c>
      <c r="DR12" s="611"/>
      <c r="DS12" s="611"/>
      <c r="DT12" s="611"/>
      <c r="DU12" s="611"/>
      <c r="DV12" s="611"/>
      <c r="DW12" s="611"/>
      <c r="DX12" s="611"/>
      <c r="DY12" s="611"/>
      <c r="DZ12" s="611"/>
      <c r="EA12" s="611"/>
      <c r="EB12" s="611"/>
      <c r="EC12" s="620"/>
    </row>
    <row r="13" spans="2:143" ht="11.25" customHeight="1" x14ac:dyDescent="0.2">
      <c r="B13" s="607" t="s">
        <v>240</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241</v>
      </c>
      <c r="AQ13" s="608"/>
      <c r="AR13" s="608"/>
      <c r="AS13" s="608"/>
      <c r="AT13" s="608"/>
      <c r="AU13" s="608"/>
      <c r="AV13" s="608"/>
      <c r="AW13" s="608"/>
      <c r="AX13" s="608"/>
      <c r="AY13" s="608"/>
      <c r="AZ13" s="608"/>
      <c r="BA13" s="608"/>
      <c r="BB13" s="608"/>
      <c r="BC13" s="608"/>
      <c r="BD13" s="608"/>
      <c r="BE13" s="608"/>
      <c r="BF13" s="609"/>
      <c r="BG13" s="610">
        <v>493428</v>
      </c>
      <c r="BH13" s="611"/>
      <c r="BI13" s="611"/>
      <c r="BJ13" s="611"/>
      <c r="BK13" s="611"/>
      <c r="BL13" s="611"/>
      <c r="BM13" s="611"/>
      <c r="BN13" s="612"/>
      <c r="BO13" s="613">
        <v>56</v>
      </c>
      <c r="BP13" s="613"/>
      <c r="BQ13" s="613"/>
      <c r="BR13" s="613"/>
      <c r="BS13" s="614" t="s">
        <v>122</v>
      </c>
      <c r="BT13" s="614"/>
      <c r="BU13" s="614"/>
      <c r="BV13" s="614"/>
      <c r="BW13" s="614"/>
      <c r="BX13" s="614"/>
      <c r="BY13" s="614"/>
      <c r="BZ13" s="614"/>
      <c r="CA13" s="614"/>
      <c r="CB13" s="618"/>
      <c r="CD13" s="607" t="s">
        <v>242</v>
      </c>
      <c r="CE13" s="608"/>
      <c r="CF13" s="608"/>
      <c r="CG13" s="608"/>
      <c r="CH13" s="608"/>
      <c r="CI13" s="608"/>
      <c r="CJ13" s="608"/>
      <c r="CK13" s="608"/>
      <c r="CL13" s="608"/>
      <c r="CM13" s="608"/>
      <c r="CN13" s="608"/>
      <c r="CO13" s="608"/>
      <c r="CP13" s="608"/>
      <c r="CQ13" s="609"/>
      <c r="CR13" s="610">
        <v>706701</v>
      </c>
      <c r="CS13" s="611"/>
      <c r="CT13" s="611"/>
      <c r="CU13" s="611"/>
      <c r="CV13" s="611"/>
      <c r="CW13" s="611"/>
      <c r="CX13" s="611"/>
      <c r="CY13" s="612"/>
      <c r="CZ13" s="613">
        <v>7.2</v>
      </c>
      <c r="DA13" s="613"/>
      <c r="DB13" s="613"/>
      <c r="DC13" s="613"/>
      <c r="DD13" s="619">
        <v>358166</v>
      </c>
      <c r="DE13" s="611"/>
      <c r="DF13" s="611"/>
      <c r="DG13" s="611"/>
      <c r="DH13" s="611"/>
      <c r="DI13" s="611"/>
      <c r="DJ13" s="611"/>
      <c r="DK13" s="611"/>
      <c r="DL13" s="611"/>
      <c r="DM13" s="611"/>
      <c r="DN13" s="611"/>
      <c r="DO13" s="611"/>
      <c r="DP13" s="612"/>
      <c r="DQ13" s="619">
        <v>358560</v>
      </c>
      <c r="DR13" s="611"/>
      <c r="DS13" s="611"/>
      <c r="DT13" s="611"/>
      <c r="DU13" s="611"/>
      <c r="DV13" s="611"/>
      <c r="DW13" s="611"/>
      <c r="DX13" s="611"/>
      <c r="DY13" s="611"/>
      <c r="DZ13" s="611"/>
      <c r="EA13" s="611"/>
      <c r="EB13" s="611"/>
      <c r="EC13" s="620"/>
    </row>
    <row r="14" spans="2:143" ht="11.25" customHeight="1" x14ac:dyDescent="0.2">
      <c r="B14" s="607" t="s">
        <v>243</v>
      </c>
      <c r="C14" s="608"/>
      <c r="D14" s="608"/>
      <c r="E14" s="608"/>
      <c r="F14" s="608"/>
      <c r="G14" s="608"/>
      <c r="H14" s="608"/>
      <c r="I14" s="608"/>
      <c r="J14" s="608"/>
      <c r="K14" s="608"/>
      <c r="L14" s="608"/>
      <c r="M14" s="608"/>
      <c r="N14" s="608"/>
      <c r="O14" s="608"/>
      <c r="P14" s="608"/>
      <c r="Q14" s="609"/>
      <c r="R14" s="610">
        <v>1047</v>
      </c>
      <c r="S14" s="611"/>
      <c r="T14" s="611"/>
      <c r="U14" s="611"/>
      <c r="V14" s="611"/>
      <c r="W14" s="611"/>
      <c r="X14" s="611"/>
      <c r="Y14" s="612"/>
      <c r="Z14" s="613">
        <v>0</v>
      </c>
      <c r="AA14" s="613"/>
      <c r="AB14" s="613"/>
      <c r="AC14" s="613"/>
      <c r="AD14" s="614">
        <v>1047</v>
      </c>
      <c r="AE14" s="614"/>
      <c r="AF14" s="614"/>
      <c r="AG14" s="614"/>
      <c r="AH14" s="614"/>
      <c r="AI14" s="614"/>
      <c r="AJ14" s="614"/>
      <c r="AK14" s="614"/>
      <c r="AL14" s="615">
        <v>0</v>
      </c>
      <c r="AM14" s="616"/>
      <c r="AN14" s="616"/>
      <c r="AO14" s="617"/>
      <c r="AP14" s="607" t="s">
        <v>244</v>
      </c>
      <c r="AQ14" s="608"/>
      <c r="AR14" s="608"/>
      <c r="AS14" s="608"/>
      <c r="AT14" s="608"/>
      <c r="AU14" s="608"/>
      <c r="AV14" s="608"/>
      <c r="AW14" s="608"/>
      <c r="AX14" s="608"/>
      <c r="AY14" s="608"/>
      <c r="AZ14" s="608"/>
      <c r="BA14" s="608"/>
      <c r="BB14" s="608"/>
      <c r="BC14" s="608"/>
      <c r="BD14" s="608"/>
      <c r="BE14" s="608"/>
      <c r="BF14" s="609"/>
      <c r="BG14" s="610">
        <v>38920</v>
      </c>
      <c r="BH14" s="611"/>
      <c r="BI14" s="611"/>
      <c r="BJ14" s="611"/>
      <c r="BK14" s="611"/>
      <c r="BL14" s="611"/>
      <c r="BM14" s="611"/>
      <c r="BN14" s="612"/>
      <c r="BO14" s="613">
        <v>4.4000000000000004</v>
      </c>
      <c r="BP14" s="613"/>
      <c r="BQ14" s="613"/>
      <c r="BR14" s="613"/>
      <c r="BS14" s="614" t="s">
        <v>122</v>
      </c>
      <c r="BT14" s="614"/>
      <c r="BU14" s="614"/>
      <c r="BV14" s="614"/>
      <c r="BW14" s="614"/>
      <c r="BX14" s="614"/>
      <c r="BY14" s="614"/>
      <c r="BZ14" s="614"/>
      <c r="CA14" s="614"/>
      <c r="CB14" s="618"/>
      <c r="CD14" s="607" t="s">
        <v>245</v>
      </c>
      <c r="CE14" s="608"/>
      <c r="CF14" s="608"/>
      <c r="CG14" s="608"/>
      <c r="CH14" s="608"/>
      <c r="CI14" s="608"/>
      <c r="CJ14" s="608"/>
      <c r="CK14" s="608"/>
      <c r="CL14" s="608"/>
      <c r="CM14" s="608"/>
      <c r="CN14" s="608"/>
      <c r="CO14" s="608"/>
      <c r="CP14" s="608"/>
      <c r="CQ14" s="609"/>
      <c r="CR14" s="610">
        <v>472192</v>
      </c>
      <c r="CS14" s="611"/>
      <c r="CT14" s="611"/>
      <c r="CU14" s="611"/>
      <c r="CV14" s="611"/>
      <c r="CW14" s="611"/>
      <c r="CX14" s="611"/>
      <c r="CY14" s="612"/>
      <c r="CZ14" s="613">
        <v>4.8</v>
      </c>
      <c r="DA14" s="613"/>
      <c r="DB14" s="613"/>
      <c r="DC14" s="613"/>
      <c r="DD14" s="619">
        <v>66374</v>
      </c>
      <c r="DE14" s="611"/>
      <c r="DF14" s="611"/>
      <c r="DG14" s="611"/>
      <c r="DH14" s="611"/>
      <c r="DI14" s="611"/>
      <c r="DJ14" s="611"/>
      <c r="DK14" s="611"/>
      <c r="DL14" s="611"/>
      <c r="DM14" s="611"/>
      <c r="DN14" s="611"/>
      <c r="DO14" s="611"/>
      <c r="DP14" s="612"/>
      <c r="DQ14" s="619">
        <v>416038</v>
      </c>
      <c r="DR14" s="611"/>
      <c r="DS14" s="611"/>
      <c r="DT14" s="611"/>
      <c r="DU14" s="611"/>
      <c r="DV14" s="611"/>
      <c r="DW14" s="611"/>
      <c r="DX14" s="611"/>
      <c r="DY14" s="611"/>
      <c r="DZ14" s="611"/>
      <c r="EA14" s="611"/>
      <c r="EB14" s="611"/>
      <c r="EC14" s="620"/>
    </row>
    <row r="15" spans="2:143" ht="11.25" customHeight="1" x14ac:dyDescent="0.2">
      <c r="B15" s="607" t="s">
        <v>246</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247</v>
      </c>
      <c r="AQ15" s="608"/>
      <c r="AR15" s="608"/>
      <c r="AS15" s="608"/>
      <c r="AT15" s="608"/>
      <c r="AU15" s="608"/>
      <c r="AV15" s="608"/>
      <c r="AW15" s="608"/>
      <c r="AX15" s="608"/>
      <c r="AY15" s="608"/>
      <c r="AZ15" s="608"/>
      <c r="BA15" s="608"/>
      <c r="BB15" s="608"/>
      <c r="BC15" s="608"/>
      <c r="BD15" s="608"/>
      <c r="BE15" s="608"/>
      <c r="BF15" s="609"/>
      <c r="BG15" s="610">
        <v>47347</v>
      </c>
      <c r="BH15" s="611"/>
      <c r="BI15" s="611"/>
      <c r="BJ15" s="611"/>
      <c r="BK15" s="611"/>
      <c r="BL15" s="611"/>
      <c r="BM15" s="611"/>
      <c r="BN15" s="612"/>
      <c r="BO15" s="613">
        <v>5.4</v>
      </c>
      <c r="BP15" s="613"/>
      <c r="BQ15" s="613"/>
      <c r="BR15" s="613"/>
      <c r="BS15" s="614" t="s">
        <v>122</v>
      </c>
      <c r="BT15" s="614"/>
      <c r="BU15" s="614"/>
      <c r="BV15" s="614"/>
      <c r="BW15" s="614"/>
      <c r="BX15" s="614"/>
      <c r="BY15" s="614"/>
      <c r="BZ15" s="614"/>
      <c r="CA15" s="614"/>
      <c r="CB15" s="618"/>
      <c r="CD15" s="607" t="s">
        <v>248</v>
      </c>
      <c r="CE15" s="608"/>
      <c r="CF15" s="608"/>
      <c r="CG15" s="608"/>
      <c r="CH15" s="608"/>
      <c r="CI15" s="608"/>
      <c r="CJ15" s="608"/>
      <c r="CK15" s="608"/>
      <c r="CL15" s="608"/>
      <c r="CM15" s="608"/>
      <c r="CN15" s="608"/>
      <c r="CO15" s="608"/>
      <c r="CP15" s="608"/>
      <c r="CQ15" s="609"/>
      <c r="CR15" s="610">
        <v>917317</v>
      </c>
      <c r="CS15" s="611"/>
      <c r="CT15" s="611"/>
      <c r="CU15" s="611"/>
      <c r="CV15" s="611"/>
      <c r="CW15" s="611"/>
      <c r="CX15" s="611"/>
      <c r="CY15" s="612"/>
      <c r="CZ15" s="613">
        <v>9.3000000000000007</v>
      </c>
      <c r="DA15" s="613"/>
      <c r="DB15" s="613"/>
      <c r="DC15" s="613"/>
      <c r="DD15" s="619">
        <v>125038</v>
      </c>
      <c r="DE15" s="611"/>
      <c r="DF15" s="611"/>
      <c r="DG15" s="611"/>
      <c r="DH15" s="611"/>
      <c r="DI15" s="611"/>
      <c r="DJ15" s="611"/>
      <c r="DK15" s="611"/>
      <c r="DL15" s="611"/>
      <c r="DM15" s="611"/>
      <c r="DN15" s="611"/>
      <c r="DO15" s="611"/>
      <c r="DP15" s="612"/>
      <c r="DQ15" s="619">
        <v>718077</v>
      </c>
      <c r="DR15" s="611"/>
      <c r="DS15" s="611"/>
      <c r="DT15" s="611"/>
      <c r="DU15" s="611"/>
      <c r="DV15" s="611"/>
      <c r="DW15" s="611"/>
      <c r="DX15" s="611"/>
      <c r="DY15" s="611"/>
      <c r="DZ15" s="611"/>
      <c r="EA15" s="611"/>
      <c r="EB15" s="611"/>
      <c r="EC15" s="620"/>
    </row>
    <row r="16" spans="2:143" ht="11.25" customHeight="1" x14ac:dyDescent="0.2">
      <c r="B16" s="607" t="s">
        <v>249</v>
      </c>
      <c r="C16" s="608"/>
      <c r="D16" s="608"/>
      <c r="E16" s="608"/>
      <c r="F16" s="608"/>
      <c r="G16" s="608"/>
      <c r="H16" s="608"/>
      <c r="I16" s="608"/>
      <c r="J16" s="608"/>
      <c r="K16" s="608"/>
      <c r="L16" s="608"/>
      <c r="M16" s="608"/>
      <c r="N16" s="608"/>
      <c r="O16" s="608"/>
      <c r="P16" s="608"/>
      <c r="Q16" s="609"/>
      <c r="R16" s="610">
        <v>9352</v>
      </c>
      <c r="S16" s="611"/>
      <c r="T16" s="611"/>
      <c r="U16" s="611"/>
      <c r="V16" s="611"/>
      <c r="W16" s="611"/>
      <c r="X16" s="611"/>
      <c r="Y16" s="612"/>
      <c r="Z16" s="613">
        <v>0.1</v>
      </c>
      <c r="AA16" s="613"/>
      <c r="AB16" s="613"/>
      <c r="AC16" s="613"/>
      <c r="AD16" s="614">
        <v>9352</v>
      </c>
      <c r="AE16" s="614"/>
      <c r="AF16" s="614"/>
      <c r="AG16" s="614"/>
      <c r="AH16" s="614"/>
      <c r="AI16" s="614"/>
      <c r="AJ16" s="614"/>
      <c r="AK16" s="614"/>
      <c r="AL16" s="615">
        <v>0.2</v>
      </c>
      <c r="AM16" s="616"/>
      <c r="AN16" s="616"/>
      <c r="AO16" s="617"/>
      <c r="AP16" s="607" t="s">
        <v>250</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251</v>
      </c>
      <c r="CE16" s="608"/>
      <c r="CF16" s="608"/>
      <c r="CG16" s="608"/>
      <c r="CH16" s="608"/>
      <c r="CI16" s="608"/>
      <c r="CJ16" s="608"/>
      <c r="CK16" s="608"/>
      <c r="CL16" s="608"/>
      <c r="CM16" s="608"/>
      <c r="CN16" s="608"/>
      <c r="CO16" s="608"/>
      <c r="CP16" s="608"/>
      <c r="CQ16" s="609"/>
      <c r="CR16" s="610">
        <v>590874</v>
      </c>
      <c r="CS16" s="611"/>
      <c r="CT16" s="611"/>
      <c r="CU16" s="611"/>
      <c r="CV16" s="611"/>
      <c r="CW16" s="611"/>
      <c r="CX16" s="611"/>
      <c r="CY16" s="612"/>
      <c r="CZ16" s="613">
        <v>6</v>
      </c>
      <c r="DA16" s="613"/>
      <c r="DB16" s="613"/>
      <c r="DC16" s="613"/>
      <c r="DD16" s="619" t="s">
        <v>122</v>
      </c>
      <c r="DE16" s="611"/>
      <c r="DF16" s="611"/>
      <c r="DG16" s="611"/>
      <c r="DH16" s="611"/>
      <c r="DI16" s="611"/>
      <c r="DJ16" s="611"/>
      <c r="DK16" s="611"/>
      <c r="DL16" s="611"/>
      <c r="DM16" s="611"/>
      <c r="DN16" s="611"/>
      <c r="DO16" s="611"/>
      <c r="DP16" s="612"/>
      <c r="DQ16" s="619">
        <v>359438</v>
      </c>
      <c r="DR16" s="611"/>
      <c r="DS16" s="611"/>
      <c r="DT16" s="611"/>
      <c r="DU16" s="611"/>
      <c r="DV16" s="611"/>
      <c r="DW16" s="611"/>
      <c r="DX16" s="611"/>
      <c r="DY16" s="611"/>
      <c r="DZ16" s="611"/>
      <c r="EA16" s="611"/>
      <c r="EB16" s="611"/>
      <c r="EC16" s="620"/>
    </row>
    <row r="17" spans="2:133" ht="11.25" customHeight="1" x14ac:dyDescent="0.2">
      <c r="B17" s="607" t="s">
        <v>252</v>
      </c>
      <c r="C17" s="608"/>
      <c r="D17" s="608"/>
      <c r="E17" s="608"/>
      <c r="F17" s="608"/>
      <c r="G17" s="608"/>
      <c r="H17" s="608"/>
      <c r="I17" s="608"/>
      <c r="J17" s="608"/>
      <c r="K17" s="608"/>
      <c r="L17" s="608"/>
      <c r="M17" s="608"/>
      <c r="N17" s="608"/>
      <c r="O17" s="608"/>
      <c r="P17" s="608"/>
      <c r="Q17" s="609"/>
      <c r="R17" s="610">
        <v>21693</v>
      </c>
      <c r="S17" s="611"/>
      <c r="T17" s="611"/>
      <c r="U17" s="611"/>
      <c r="V17" s="611"/>
      <c r="W17" s="611"/>
      <c r="X17" s="611"/>
      <c r="Y17" s="612"/>
      <c r="Z17" s="613">
        <v>0.2</v>
      </c>
      <c r="AA17" s="613"/>
      <c r="AB17" s="613"/>
      <c r="AC17" s="613"/>
      <c r="AD17" s="614">
        <v>21693</v>
      </c>
      <c r="AE17" s="614"/>
      <c r="AF17" s="614"/>
      <c r="AG17" s="614"/>
      <c r="AH17" s="614"/>
      <c r="AI17" s="614"/>
      <c r="AJ17" s="614"/>
      <c r="AK17" s="614"/>
      <c r="AL17" s="615">
        <v>0.4</v>
      </c>
      <c r="AM17" s="616"/>
      <c r="AN17" s="616"/>
      <c r="AO17" s="617"/>
      <c r="AP17" s="607" t="s">
        <v>253</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254</v>
      </c>
      <c r="CE17" s="608"/>
      <c r="CF17" s="608"/>
      <c r="CG17" s="608"/>
      <c r="CH17" s="608"/>
      <c r="CI17" s="608"/>
      <c r="CJ17" s="608"/>
      <c r="CK17" s="608"/>
      <c r="CL17" s="608"/>
      <c r="CM17" s="608"/>
      <c r="CN17" s="608"/>
      <c r="CO17" s="608"/>
      <c r="CP17" s="608"/>
      <c r="CQ17" s="609"/>
      <c r="CR17" s="610">
        <v>867215</v>
      </c>
      <c r="CS17" s="611"/>
      <c r="CT17" s="611"/>
      <c r="CU17" s="611"/>
      <c r="CV17" s="611"/>
      <c r="CW17" s="611"/>
      <c r="CX17" s="611"/>
      <c r="CY17" s="612"/>
      <c r="CZ17" s="613">
        <v>8.8000000000000007</v>
      </c>
      <c r="DA17" s="613"/>
      <c r="DB17" s="613"/>
      <c r="DC17" s="613"/>
      <c r="DD17" s="619" t="s">
        <v>122</v>
      </c>
      <c r="DE17" s="611"/>
      <c r="DF17" s="611"/>
      <c r="DG17" s="611"/>
      <c r="DH17" s="611"/>
      <c r="DI17" s="611"/>
      <c r="DJ17" s="611"/>
      <c r="DK17" s="611"/>
      <c r="DL17" s="611"/>
      <c r="DM17" s="611"/>
      <c r="DN17" s="611"/>
      <c r="DO17" s="611"/>
      <c r="DP17" s="612"/>
      <c r="DQ17" s="619">
        <v>855842</v>
      </c>
      <c r="DR17" s="611"/>
      <c r="DS17" s="611"/>
      <c r="DT17" s="611"/>
      <c r="DU17" s="611"/>
      <c r="DV17" s="611"/>
      <c r="DW17" s="611"/>
      <c r="DX17" s="611"/>
      <c r="DY17" s="611"/>
      <c r="DZ17" s="611"/>
      <c r="EA17" s="611"/>
      <c r="EB17" s="611"/>
      <c r="EC17" s="620"/>
    </row>
    <row r="18" spans="2:133" ht="11.25" customHeight="1" x14ac:dyDescent="0.2">
      <c r="B18" s="607" t="s">
        <v>255</v>
      </c>
      <c r="C18" s="608"/>
      <c r="D18" s="608"/>
      <c r="E18" s="608"/>
      <c r="F18" s="608"/>
      <c r="G18" s="608"/>
      <c r="H18" s="608"/>
      <c r="I18" s="608"/>
      <c r="J18" s="608"/>
      <c r="K18" s="608"/>
      <c r="L18" s="608"/>
      <c r="M18" s="608"/>
      <c r="N18" s="608"/>
      <c r="O18" s="608"/>
      <c r="P18" s="608"/>
      <c r="Q18" s="609"/>
      <c r="R18" s="610">
        <v>2240</v>
      </c>
      <c r="S18" s="611"/>
      <c r="T18" s="611"/>
      <c r="U18" s="611"/>
      <c r="V18" s="611"/>
      <c r="W18" s="611"/>
      <c r="X18" s="611"/>
      <c r="Y18" s="612"/>
      <c r="Z18" s="613">
        <v>0</v>
      </c>
      <c r="AA18" s="613"/>
      <c r="AB18" s="613"/>
      <c r="AC18" s="613"/>
      <c r="AD18" s="614">
        <v>2240</v>
      </c>
      <c r="AE18" s="614"/>
      <c r="AF18" s="614"/>
      <c r="AG18" s="614"/>
      <c r="AH18" s="614"/>
      <c r="AI18" s="614"/>
      <c r="AJ18" s="614"/>
      <c r="AK18" s="614"/>
      <c r="AL18" s="615">
        <v>0</v>
      </c>
      <c r="AM18" s="616"/>
      <c r="AN18" s="616"/>
      <c r="AO18" s="617"/>
      <c r="AP18" s="607" t="s">
        <v>256</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257</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258</v>
      </c>
      <c r="C19" s="608"/>
      <c r="D19" s="608"/>
      <c r="E19" s="608"/>
      <c r="F19" s="608"/>
      <c r="G19" s="608"/>
      <c r="H19" s="608"/>
      <c r="I19" s="608"/>
      <c r="J19" s="608"/>
      <c r="K19" s="608"/>
      <c r="L19" s="608"/>
      <c r="M19" s="608"/>
      <c r="N19" s="608"/>
      <c r="O19" s="608"/>
      <c r="P19" s="608"/>
      <c r="Q19" s="609"/>
      <c r="R19" s="610">
        <v>2240</v>
      </c>
      <c r="S19" s="611"/>
      <c r="T19" s="611"/>
      <c r="U19" s="611"/>
      <c r="V19" s="611"/>
      <c r="W19" s="611"/>
      <c r="X19" s="611"/>
      <c r="Y19" s="612"/>
      <c r="Z19" s="613">
        <v>0</v>
      </c>
      <c r="AA19" s="613"/>
      <c r="AB19" s="613"/>
      <c r="AC19" s="613"/>
      <c r="AD19" s="614">
        <v>2240</v>
      </c>
      <c r="AE19" s="614"/>
      <c r="AF19" s="614"/>
      <c r="AG19" s="614"/>
      <c r="AH19" s="614"/>
      <c r="AI19" s="614"/>
      <c r="AJ19" s="614"/>
      <c r="AK19" s="614"/>
      <c r="AL19" s="615">
        <v>0</v>
      </c>
      <c r="AM19" s="616"/>
      <c r="AN19" s="616"/>
      <c r="AO19" s="617"/>
      <c r="AP19" s="607" t="s">
        <v>259</v>
      </c>
      <c r="AQ19" s="608"/>
      <c r="AR19" s="608"/>
      <c r="AS19" s="608"/>
      <c r="AT19" s="608"/>
      <c r="AU19" s="608"/>
      <c r="AV19" s="608"/>
      <c r="AW19" s="608"/>
      <c r="AX19" s="608"/>
      <c r="AY19" s="608"/>
      <c r="AZ19" s="608"/>
      <c r="BA19" s="608"/>
      <c r="BB19" s="608"/>
      <c r="BC19" s="608"/>
      <c r="BD19" s="608"/>
      <c r="BE19" s="608"/>
      <c r="BF19" s="609"/>
      <c r="BG19" s="610">
        <v>421</v>
      </c>
      <c r="BH19" s="611"/>
      <c r="BI19" s="611"/>
      <c r="BJ19" s="611"/>
      <c r="BK19" s="611"/>
      <c r="BL19" s="611"/>
      <c r="BM19" s="611"/>
      <c r="BN19" s="612"/>
      <c r="BO19" s="613">
        <v>0</v>
      </c>
      <c r="BP19" s="613"/>
      <c r="BQ19" s="613"/>
      <c r="BR19" s="613"/>
      <c r="BS19" s="614" t="s">
        <v>122</v>
      </c>
      <c r="BT19" s="614"/>
      <c r="BU19" s="614"/>
      <c r="BV19" s="614"/>
      <c r="BW19" s="614"/>
      <c r="BX19" s="614"/>
      <c r="BY19" s="614"/>
      <c r="BZ19" s="614"/>
      <c r="CA19" s="614"/>
      <c r="CB19" s="618"/>
      <c r="CD19" s="607" t="s">
        <v>260</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261</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262</v>
      </c>
      <c r="AQ20" s="608"/>
      <c r="AR20" s="608"/>
      <c r="AS20" s="608"/>
      <c r="AT20" s="608"/>
      <c r="AU20" s="608"/>
      <c r="AV20" s="608"/>
      <c r="AW20" s="608"/>
      <c r="AX20" s="608"/>
      <c r="AY20" s="608"/>
      <c r="AZ20" s="608"/>
      <c r="BA20" s="608"/>
      <c r="BB20" s="608"/>
      <c r="BC20" s="608"/>
      <c r="BD20" s="608"/>
      <c r="BE20" s="608"/>
      <c r="BF20" s="609"/>
      <c r="BG20" s="610">
        <v>421</v>
      </c>
      <c r="BH20" s="611"/>
      <c r="BI20" s="611"/>
      <c r="BJ20" s="611"/>
      <c r="BK20" s="611"/>
      <c r="BL20" s="611"/>
      <c r="BM20" s="611"/>
      <c r="BN20" s="612"/>
      <c r="BO20" s="613">
        <v>0</v>
      </c>
      <c r="BP20" s="613"/>
      <c r="BQ20" s="613"/>
      <c r="BR20" s="613"/>
      <c r="BS20" s="614" t="s">
        <v>122</v>
      </c>
      <c r="BT20" s="614"/>
      <c r="BU20" s="614"/>
      <c r="BV20" s="614"/>
      <c r="BW20" s="614"/>
      <c r="BX20" s="614"/>
      <c r="BY20" s="614"/>
      <c r="BZ20" s="614"/>
      <c r="CA20" s="614"/>
      <c r="CB20" s="618"/>
      <c r="CD20" s="607" t="s">
        <v>263</v>
      </c>
      <c r="CE20" s="608"/>
      <c r="CF20" s="608"/>
      <c r="CG20" s="608"/>
      <c r="CH20" s="608"/>
      <c r="CI20" s="608"/>
      <c r="CJ20" s="608"/>
      <c r="CK20" s="608"/>
      <c r="CL20" s="608"/>
      <c r="CM20" s="608"/>
      <c r="CN20" s="608"/>
      <c r="CO20" s="608"/>
      <c r="CP20" s="608"/>
      <c r="CQ20" s="609"/>
      <c r="CR20" s="610">
        <v>9826417</v>
      </c>
      <c r="CS20" s="611"/>
      <c r="CT20" s="611"/>
      <c r="CU20" s="611"/>
      <c r="CV20" s="611"/>
      <c r="CW20" s="611"/>
      <c r="CX20" s="611"/>
      <c r="CY20" s="612"/>
      <c r="CZ20" s="613">
        <v>100</v>
      </c>
      <c r="DA20" s="613"/>
      <c r="DB20" s="613"/>
      <c r="DC20" s="613"/>
      <c r="DD20" s="619">
        <v>1096731</v>
      </c>
      <c r="DE20" s="611"/>
      <c r="DF20" s="611"/>
      <c r="DG20" s="611"/>
      <c r="DH20" s="611"/>
      <c r="DI20" s="611"/>
      <c r="DJ20" s="611"/>
      <c r="DK20" s="611"/>
      <c r="DL20" s="611"/>
      <c r="DM20" s="611"/>
      <c r="DN20" s="611"/>
      <c r="DO20" s="611"/>
      <c r="DP20" s="612"/>
      <c r="DQ20" s="619">
        <v>7057013</v>
      </c>
      <c r="DR20" s="611"/>
      <c r="DS20" s="611"/>
      <c r="DT20" s="611"/>
      <c r="DU20" s="611"/>
      <c r="DV20" s="611"/>
      <c r="DW20" s="611"/>
      <c r="DX20" s="611"/>
      <c r="DY20" s="611"/>
      <c r="DZ20" s="611"/>
      <c r="EA20" s="611"/>
      <c r="EB20" s="611"/>
      <c r="EC20" s="620"/>
    </row>
    <row r="21" spans="2:133" ht="11.25" customHeight="1" x14ac:dyDescent="0.2">
      <c r="B21" s="607" t="s">
        <v>264</v>
      </c>
      <c r="C21" s="608"/>
      <c r="D21" s="608"/>
      <c r="E21" s="608"/>
      <c r="F21" s="608"/>
      <c r="G21" s="608"/>
      <c r="H21" s="608"/>
      <c r="I21" s="608"/>
      <c r="J21" s="608"/>
      <c r="K21" s="608"/>
      <c r="L21" s="608"/>
      <c r="M21" s="608"/>
      <c r="N21" s="608"/>
      <c r="O21" s="608"/>
      <c r="P21" s="608"/>
      <c r="Q21" s="609"/>
      <c r="R21" s="610">
        <v>4995954</v>
      </c>
      <c r="S21" s="611"/>
      <c r="T21" s="611"/>
      <c r="U21" s="611"/>
      <c r="V21" s="611"/>
      <c r="W21" s="611"/>
      <c r="X21" s="611"/>
      <c r="Y21" s="612"/>
      <c r="Z21" s="613">
        <v>46.3</v>
      </c>
      <c r="AA21" s="613"/>
      <c r="AB21" s="613"/>
      <c r="AC21" s="613"/>
      <c r="AD21" s="614">
        <v>4464103</v>
      </c>
      <c r="AE21" s="614"/>
      <c r="AF21" s="614"/>
      <c r="AG21" s="614"/>
      <c r="AH21" s="614"/>
      <c r="AI21" s="614"/>
      <c r="AJ21" s="614"/>
      <c r="AK21" s="614"/>
      <c r="AL21" s="615">
        <v>75.400000000000006</v>
      </c>
      <c r="AM21" s="616"/>
      <c r="AN21" s="616"/>
      <c r="AO21" s="617"/>
      <c r="AP21" s="607" t="s">
        <v>265</v>
      </c>
      <c r="AQ21" s="626"/>
      <c r="AR21" s="626"/>
      <c r="AS21" s="626"/>
      <c r="AT21" s="626"/>
      <c r="AU21" s="626"/>
      <c r="AV21" s="626"/>
      <c r="AW21" s="626"/>
      <c r="AX21" s="626"/>
      <c r="AY21" s="626"/>
      <c r="AZ21" s="626"/>
      <c r="BA21" s="626"/>
      <c r="BB21" s="626"/>
      <c r="BC21" s="626"/>
      <c r="BD21" s="626"/>
      <c r="BE21" s="626"/>
      <c r="BF21" s="627"/>
      <c r="BG21" s="610">
        <v>421</v>
      </c>
      <c r="BH21" s="611"/>
      <c r="BI21" s="611"/>
      <c r="BJ21" s="611"/>
      <c r="BK21" s="611"/>
      <c r="BL21" s="611"/>
      <c r="BM21" s="611"/>
      <c r="BN21" s="612"/>
      <c r="BO21" s="613">
        <v>0</v>
      </c>
      <c r="BP21" s="613"/>
      <c r="BQ21" s="613"/>
      <c r="BR21" s="613"/>
      <c r="BS21" s="614" t="s">
        <v>122</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2">
      <c r="B22" s="607" t="s">
        <v>266</v>
      </c>
      <c r="C22" s="608"/>
      <c r="D22" s="608"/>
      <c r="E22" s="608"/>
      <c r="F22" s="608"/>
      <c r="G22" s="608"/>
      <c r="H22" s="608"/>
      <c r="I22" s="608"/>
      <c r="J22" s="608"/>
      <c r="K22" s="608"/>
      <c r="L22" s="608"/>
      <c r="M22" s="608"/>
      <c r="N22" s="608"/>
      <c r="O22" s="608"/>
      <c r="P22" s="608"/>
      <c r="Q22" s="609"/>
      <c r="R22" s="610">
        <v>4464103</v>
      </c>
      <c r="S22" s="611"/>
      <c r="T22" s="611"/>
      <c r="U22" s="611"/>
      <c r="V22" s="611"/>
      <c r="W22" s="611"/>
      <c r="X22" s="611"/>
      <c r="Y22" s="612"/>
      <c r="Z22" s="613">
        <v>41.3</v>
      </c>
      <c r="AA22" s="613"/>
      <c r="AB22" s="613"/>
      <c r="AC22" s="613"/>
      <c r="AD22" s="614">
        <v>4464103</v>
      </c>
      <c r="AE22" s="614"/>
      <c r="AF22" s="614"/>
      <c r="AG22" s="614"/>
      <c r="AH22" s="614"/>
      <c r="AI22" s="614"/>
      <c r="AJ22" s="614"/>
      <c r="AK22" s="614"/>
      <c r="AL22" s="615">
        <v>75.400000000000006</v>
      </c>
      <c r="AM22" s="616"/>
      <c r="AN22" s="616"/>
      <c r="AO22" s="617"/>
      <c r="AP22" s="607" t="s">
        <v>267</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268</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269</v>
      </c>
      <c r="C23" s="608"/>
      <c r="D23" s="608"/>
      <c r="E23" s="608"/>
      <c r="F23" s="608"/>
      <c r="G23" s="608"/>
      <c r="H23" s="608"/>
      <c r="I23" s="608"/>
      <c r="J23" s="608"/>
      <c r="K23" s="608"/>
      <c r="L23" s="608"/>
      <c r="M23" s="608"/>
      <c r="N23" s="608"/>
      <c r="O23" s="608"/>
      <c r="P23" s="608"/>
      <c r="Q23" s="609"/>
      <c r="R23" s="610">
        <v>531851</v>
      </c>
      <c r="S23" s="611"/>
      <c r="T23" s="611"/>
      <c r="U23" s="611"/>
      <c r="V23" s="611"/>
      <c r="W23" s="611"/>
      <c r="X23" s="611"/>
      <c r="Y23" s="612"/>
      <c r="Z23" s="613">
        <v>4.9000000000000004</v>
      </c>
      <c r="AA23" s="613"/>
      <c r="AB23" s="613"/>
      <c r="AC23" s="613"/>
      <c r="AD23" s="614" t="s">
        <v>122</v>
      </c>
      <c r="AE23" s="614"/>
      <c r="AF23" s="614"/>
      <c r="AG23" s="614"/>
      <c r="AH23" s="614"/>
      <c r="AI23" s="614"/>
      <c r="AJ23" s="614"/>
      <c r="AK23" s="614"/>
      <c r="AL23" s="615" t="s">
        <v>122</v>
      </c>
      <c r="AM23" s="616"/>
      <c r="AN23" s="616"/>
      <c r="AO23" s="617"/>
      <c r="AP23" s="607" t="s">
        <v>270</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210</v>
      </c>
      <c r="CE23" s="593"/>
      <c r="CF23" s="593"/>
      <c r="CG23" s="593"/>
      <c r="CH23" s="593"/>
      <c r="CI23" s="593"/>
      <c r="CJ23" s="593"/>
      <c r="CK23" s="593"/>
      <c r="CL23" s="593"/>
      <c r="CM23" s="593"/>
      <c r="CN23" s="593"/>
      <c r="CO23" s="593"/>
      <c r="CP23" s="593"/>
      <c r="CQ23" s="594"/>
      <c r="CR23" s="592" t="s">
        <v>271</v>
      </c>
      <c r="CS23" s="593"/>
      <c r="CT23" s="593"/>
      <c r="CU23" s="593"/>
      <c r="CV23" s="593"/>
      <c r="CW23" s="593"/>
      <c r="CX23" s="593"/>
      <c r="CY23" s="594"/>
      <c r="CZ23" s="592" t="s">
        <v>272</v>
      </c>
      <c r="DA23" s="593"/>
      <c r="DB23" s="593"/>
      <c r="DC23" s="594"/>
      <c r="DD23" s="592" t="s">
        <v>273</v>
      </c>
      <c r="DE23" s="593"/>
      <c r="DF23" s="593"/>
      <c r="DG23" s="593"/>
      <c r="DH23" s="593"/>
      <c r="DI23" s="593"/>
      <c r="DJ23" s="593"/>
      <c r="DK23" s="594"/>
      <c r="DL23" s="639" t="s">
        <v>274</v>
      </c>
      <c r="DM23" s="640"/>
      <c r="DN23" s="640"/>
      <c r="DO23" s="640"/>
      <c r="DP23" s="640"/>
      <c r="DQ23" s="640"/>
      <c r="DR23" s="640"/>
      <c r="DS23" s="640"/>
      <c r="DT23" s="640"/>
      <c r="DU23" s="640"/>
      <c r="DV23" s="641"/>
      <c r="DW23" s="592" t="s">
        <v>275</v>
      </c>
      <c r="DX23" s="593"/>
      <c r="DY23" s="593"/>
      <c r="DZ23" s="593"/>
      <c r="EA23" s="593"/>
      <c r="EB23" s="593"/>
      <c r="EC23" s="594"/>
    </row>
    <row r="24" spans="2:133" ht="11.25" customHeight="1" x14ac:dyDescent="0.2">
      <c r="B24" s="607" t="s">
        <v>276</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277</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278</v>
      </c>
      <c r="CE24" s="597"/>
      <c r="CF24" s="597"/>
      <c r="CG24" s="597"/>
      <c r="CH24" s="597"/>
      <c r="CI24" s="597"/>
      <c r="CJ24" s="597"/>
      <c r="CK24" s="597"/>
      <c r="CL24" s="597"/>
      <c r="CM24" s="597"/>
      <c r="CN24" s="597"/>
      <c r="CO24" s="597"/>
      <c r="CP24" s="597"/>
      <c r="CQ24" s="598"/>
      <c r="CR24" s="599">
        <v>3632317</v>
      </c>
      <c r="CS24" s="600"/>
      <c r="CT24" s="600"/>
      <c r="CU24" s="600"/>
      <c r="CV24" s="600"/>
      <c r="CW24" s="600"/>
      <c r="CX24" s="600"/>
      <c r="CY24" s="601"/>
      <c r="CZ24" s="604">
        <v>37</v>
      </c>
      <c r="DA24" s="605"/>
      <c r="DB24" s="605"/>
      <c r="DC24" s="621"/>
      <c r="DD24" s="642">
        <v>3194468</v>
      </c>
      <c r="DE24" s="600"/>
      <c r="DF24" s="600"/>
      <c r="DG24" s="600"/>
      <c r="DH24" s="600"/>
      <c r="DI24" s="600"/>
      <c r="DJ24" s="600"/>
      <c r="DK24" s="601"/>
      <c r="DL24" s="642">
        <v>3045904</v>
      </c>
      <c r="DM24" s="600"/>
      <c r="DN24" s="600"/>
      <c r="DO24" s="600"/>
      <c r="DP24" s="600"/>
      <c r="DQ24" s="600"/>
      <c r="DR24" s="600"/>
      <c r="DS24" s="600"/>
      <c r="DT24" s="600"/>
      <c r="DU24" s="600"/>
      <c r="DV24" s="601"/>
      <c r="DW24" s="604">
        <v>51.2</v>
      </c>
      <c r="DX24" s="605"/>
      <c r="DY24" s="605"/>
      <c r="DZ24" s="605"/>
      <c r="EA24" s="605"/>
      <c r="EB24" s="605"/>
      <c r="EC24" s="606"/>
    </row>
    <row r="25" spans="2:133" ht="11.25" customHeight="1" x14ac:dyDescent="0.2">
      <c r="B25" s="607" t="s">
        <v>279</v>
      </c>
      <c r="C25" s="608"/>
      <c r="D25" s="608"/>
      <c r="E25" s="608"/>
      <c r="F25" s="608"/>
      <c r="G25" s="608"/>
      <c r="H25" s="608"/>
      <c r="I25" s="608"/>
      <c r="J25" s="608"/>
      <c r="K25" s="608"/>
      <c r="L25" s="608"/>
      <c r="M25" s="608"/>
      <c r="N25" s="608"/>
      <c r="O25" s="608"/>
      <c r="P25" s="608"/>
      <c r="Q25" s="609"/>
      <c r="R25" s="610">
        <v>6393614</v>
      </c>
      <c r="S25" s="611"/>
      <c r="T25" s="611"/>
      <c r="U25" s="611"/>
      <c r="V25" s="611"/>
      <c r="W25" s="611"/>
      <c r="X25" s="611"/>
      <c r="Y25" s="612"/>
      <c r="Z25" s="613">
        <v>59.2</v>
      </c>
      <c r="AA25" s="613"/>
      <c r="AB25" s="613"/>
      <c r="AC25" s="613"/>
      <c r="AD25" s="614">
        <v>5861763</v>
      </c>
      <c r="AE25" s="614"/>
      <c r="AF25" s="614"/>
      <c r="AG25" s="614"/>
      <c r="AH25" s="614"/>
      <c r="AI25" s="614"/>
      <c r="AJ25" s="614"/>
      <c r="AK25" s="614"/>
      <c r="AL25" s="615">
        <v>99</v>
      </c>
      <c r="AM25" s="616"/>
      <c r="AN25" s="616"/>
      <c r="AO25" s="617"/>
      <c r="AP25" s="607" t="s">
        <v>280</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281</v>
      </c>
      <c r="CE25" s="608"/>
      <c r="CF25" s="608"/>
      <c r="CG25" s="608"/>
      <c r="CH25" s="608"/>
      <c r="CI25" s="608"/>
      <c r="CJ25" s="608"/>
      <c r="CK25" s="608"/>
      <c r="CL25" s="608"/>
      <c r="CM25" s="608"/>
      <c r="CN25" s="608"/>
      <c r="CO25" s="608"/>
      <c r="CP25" s="608"/>
      <c r="CQ25" s="609"/>
      <c r="CR25" s="610">
        <v>2073659</v>
      </c>
      <c r="CS25" s="631"/>
      <c r="CT25" s="631"/>
      <c r="CU25" s="631"/>
      <c r="CV25" s="631"/>
      <c r="CW25" s="631"/>
      <c r="CX25" s="631"/>
      <c r="CY25" s="632"/>
      <c r="CZ25" s="615">
        <v>21.1</v>
      </c>
      <c r="DA25" s="643"/>
      <c r="DB25" s="643"/>
      <c r="DC25" s="645"/>
      <c r="DD25" s="619">
        <v>2018757</v>
      </c>
      <c r="DE25" s="631"/>
      <c r="DF25" s="631"/>
      <c r="DG25" s="631"/>
      <c r="DH25" s="631"/>
      <c r="DI25" s="631"/>
      <c r="DJ25" s="631"/>
      <c r="DK25" s="632"/>
      <c r="DL25" s="619">
        <v>2018269</v>
      </c>
      <c r="DM25" s="631"/>
      <c r="DN25" s="631"/>
      <c r="DO25" s="631"/>
      <c r="DP25" s="631"/>
      <c r="DQ25" s="631"/>
      <c r="DR25" s="631"/>
      <c r="DS25" s="631"/>
      <c r="DT25" s="631"/>
      <c r="DU25" s="631"/>
      <c r="DV25" s="632"/>
      <c r="DW25" s="615">
        <v>33.9</v>
      </c>
      <c r="DX25" s="643"/>
      <c r="DY25" s="643"/>
      <c r="DZ25" s="643"/>
      <c r="EA25" s="643"/>
      <c r="EB25" s="643"/>
      <c r="EC25" s="644"/>
    </row>
    <row r="26" spans="2:133" ht="11.25" customHeight="1" x14ac:dyDescent="0.2">
      <c r="B26" s="607" t="s">
        <v>282</v>
      </c>
      <c r="C26" s="608"/>
      <c r="D26" s="608"/>
      <c r="E26" s="608"/>
      <c r="F26" s="608"/>
      <c r="G26" s="608"/>
      <c r="H26" s="608"/>
      <c r="I26" s="608"/>
      <c r="J26" s="608"/>
      <c r="K26" s="608"/>
      <c r="L26" s="608"/>
      <c r="M26" s="608"/>
      <c r="N26" s="608"/>
      <c r="O26" s="608"/>
      <c r="P26" s="608"/>
      <c r="Q26" s="609"/>
      <c r="R26" s="610">
        <v>1004</v>
      </c>
      <c r="S26" s="611"/>
      <c r="T26" s="611"/>
      <c r="U26" s="611"/>
      <c r="V26" s="611"/>
      <c r="W26" s="611"/>
      <c r="X26" s="611"/>
      <c r="Y26" s="612"/>
      <c r="Z26" s="613">
        <v>0</v>
      </c>
      <c r="AA26" s="613"/>
      <c r="AB26" s="613"/>
      <c r="AC26" s="613"/>
      <c r="AD26" s="614">
        <v>1004</v>
      </c>
      <c r="AE26" s="614"/>
      <c r="AF26" s="614"/>
      <c r="AG26" s="614"/>
      <c r="AH26" s="614"/>
      <c r="AI26" s="614"/>
      <c r="AJ26" s="614"/>
      <c r="AK26" s="614"/>
      <c r="AL26" s="615">
        <v>0</v>
      </c>
      <c r="AM26" s="616"/>
      <c r="AN26" s="616"/>
      <c r="AO26" s="617"/>
      <c r="AP26" s="607" t="s">
        <v>283</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284</v>
      </c>
      <c r="CE26" s="608"/>
      <c r="CF26" s="608"/>
      <c r="CG26" s="608"/>
      <c r="CH26" s="608"/>
      <c r="CI26" s="608"/>
      <c r="CJ26" s="608"/>
      <c r="CK26" s="608"/>
      <c r="CL26" s="608"/>
      <c r="CM26" s="608"/>
      <c r="CN26" s="608"/>
      <c r="CO26" s="608"/>
      <c r="CP26" s="608"/>
      <c r="CQ26" s="609"/>
      <c r="CR26" s="610">
        <v>1428834</v>
      </c>
      <c r="CS26" s="611"/>
      <c r="CT26" s="611"/>
      <c r="CU26" s="611"/>
      <c r="CV26" s="611"/>
      <c r="CW26" s="611"/>
      <c r="CX26" s="611"/>
      <c r="CY26" s="612"/>
      <c r="CZ26" s="615">
        <v>14.5</v>
      </c>
      <c r="DA26" s="643"/>
      <c r="DB26" s="643"/>
      <c r="DC26" s="645"/>
      <c r="DD26" s="619">
        <v>1410870</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3"/>
      <c r="DY26" s="643"/>
      <c r="DZ26" s="643"/>
      <c r="EA26" s="643"/>
      <c r="EB26" s="643"/>
      <c r="EC26" s="644"/>
    </row>
    <row r="27" spans="2:133" ht="11.25" customHeight="1" x14ac:dyDescent="0.2">
      <c r="B27" s="607" t="s">
        <v>285</v>
      </c>
      <c r="C27" s="608"/>
      <c r="D27" s="608"/>
      <c r="E27" s="608"/>
      <c r="F27" s="608"/>
      <c r="G27" s="608"/>
      <c r="H27" s="608"/>
      <c r="I27" s="608"/>
      <c r="J27" s="608"/>
      <c r="K27" s="608"/>
      <c r="L27" s="608"/>
      <c r="M27" s="608"/>
      <c r="N27" s="608"/>
      <c r="O27" s="608"/>
      <c r="P27" s="608"/>
      <c r="Q27" s="609"/>
      <c r="R27" s="610">
        <v>39633</v>
      </c>
      <c r="S27" s="611"/>
      <c r="T27" s="611"/>
      <c r="U27" s="611"/>
      <c r="V27" s="611"/>
      <c r="W27" s="611"/>
      <c r="X27" s="611"/>
      <c r="Y27" s="612"/>
      <c r="Z27" s="613">
        <v>0.4</v>
      </c>
      <c r="AA27" s="613"/>
      <c r="AB27" s="613"/>
      <c r="AC27" s="613"/>
      <c r="AD27" s="614" t="s">
        <v>122</v>
      </c>
      <c r="AE27" s="614"/>
      <c r="AF27" s="614"/>
      <c r="AG27" s="614"/>
      <c r="AH27" s="614"/>
      <c r="AI27" s="614"/>
      <c r="AJ27" s="614"/>
      <c r="AK27" s="614"/>
      <c r="AL27" s="615" t="s">
        <v>122</v>
      </c>
      <c r="AM27" s="616"/>
      <c r="AN27" s="616"/>
      <c r="AO27" s="617"/>
      <c r="AP27" s="607" t="s">
        <v>286</v>
      </c>
      <c r="AQ27" s="608"/>
      <c r="AR27" s="608"/>
      <c r="AS27" s="608"/>
      <c r="AT27" s="608"/>
      <c r="AU27" s="608"/>
      <c r="AV27" s="608"/>
      <c r="AW27" s="608"/>
      <c r="AX27" s="608"/>
      <c r="AY27" s="608"/>
      <c r="AZ27" s="608"/>
      <c r="BA27" s="608"/>
      <c r="BB27" s="608"/>
      <c r="BC27" s="608"/>
      <c r="BD27" s="608"/>
      <c r="BE27" s="608"/>
      <c r="BF27" s="609"/>
      <c r="BG27" s="610">
        <v>881623</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287</v>
      </c>
      <c r="CE27" s="608"/>
      <c r="CF27" s="608"/>
      <c r="CG27" s="608"/>
      <c r="CH27" s="608"/>
      <c r="CI27" s="608"/>
      <c r="CJ27" s="608"/>
      <c r="CK27" s="608"/>
      <c r="CL27" s="608"/>
      <c r="CM27" s="608"/>
      <c r="CN27" s="608"/>
      <c r="CO27" s="608"/>
      <c r="CP27" s="608"/>
      <c r="CQ27" s="609"/>
      <c r="CR27" s="610">
        <v>691443</v>
      </c>
      <c r="CS27" s="631"/>
      <c r="CT27" s="631"/>
      <c r="CU27" s="631"/>
      <c r="CV27" s="631"/>
      <c r="CW27" s="631"/>
      <c r="CX27" s="631"/>
      <c r="CY27" s="632"/>
      <c r="CZ27" s="615">
        <v>7</v>
      </c>
      <c r="DA27" s="643"/>
      <c r="DB27" s="643"/>
      <c r="DC27" s="645"/>
      <c r="DD27" s="619">
        <v>319869</v>
      </c>
      <c r="DE27" s="631"/>
      <c r="DF27" s="631"/>
      <c r="DG27" s="631"/>
      <c r="DH27" s="631"/>
      <c r="DI27" s="631"/>
      <c r="DJ27" s="631"/>
      <c r="DK27" s="632"/>
      <c r="DL27" s="619">
        <v>171793</v>
      </c>
      <c r="DM27" s="631"/>
      <c r="DN27" s="631"/>
      <c r="DO27" s="631"/>
      <c r="DP27" s="631"/>
      <c r="DQ27" s="631"/>
      <c r="DR27" s="631"/>
      <c r="DS27" s="631"/>
      <c r="DT27" s="631"/>
      <c r="DU27" s="631"/>
      <c r="DV27" s="632"/>
      <c r="DW27" s="615">
        <v>2.9</v>
      </c>
      <c r="DX27" s="643"/>
      <c r="DY27" s="643"/>
      <c r="DZ27" s="643"/>
      <c r="EA27" s="643"/>
      <c r="EB27" s="643"/>
      <c r="EC27" s="644"/>
    </row>
    <row r="28" spans="2:133" ht="11.25" customHeight="1" x14ac:dyDescent="0.2">
      <c r="B28" s="607" t="s">
        <v>288</v>
      </c>
      <c r="C28" s="608"/>
      <c r="D28" s="608"/>
      <c r="E28" s="608"/>
      <c r="F28" s="608"/>
      <c r="G28" s="608"/>
      <c r="H28" s="608"/>
      <c r="I28" s="608"/>
      <c r="J28" s="608"/>
      <c r="K28" s="608"/>
      <c r="L28" s="608"/>
      <c r="M28" s="608"/>
      <c r="N28" s="608"/>
      <c r="O28" s="608"/>
      <c r="P28" s="608"/>
      <c r="Q28" s="609"/>
      <c r="R28" s="610">
        <v>137474</v>
      </c>
      <c r="S28" s="611"/>
      <c r="T28" s="611"/>
      <c r="U28" s="611"/>
      <c r="V28" s="611"/>
      <c r="W28" s="611"/>
      <c r="X28" s="611"/>
      <c r="Y28" s="612"/>
      <c r="Z28" s="613">
        <v>1.3</v>
      </c>
      <c r="AA28" s="613"/>
      <c r="AB28" s="613"/>
      <c r="AC28" s="613"/>
      <c r="AD28" s="614">
        <v>12061</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289</v>
      </c>
      <c r="CE28" s="608"/>
      <c r="CF28" s="608"/>
      <c r="CG28" s="608"/>
      <c r="CH28" s="608"/>
      <c r="CI28" s="608"/>
      <c r="CJ28" s="608"/>
      <c r="CK28" s="608"/>
      <c r="CL28" s="608"/>
      <c r="CM28" s="608"/>
      <c r="CN28" s="608"/>
      <c r="CO28" s="608"/>
      <c r="CP28" s="608"/>
      <c r="CQ28" s="609"/>
      <c r="CR28" s="610">
        <v>867215</v>
      </c>
      <c r="CS28" s="611"/>
      <c r="CT28" s="611"/>
      <c r="CU28" s="611"/>
      <c r="CV28" s="611"/>
      <c r="CW28" s="611"/>
      <c r="CX28" s="611"/>
      <c r="CY28" s="612"/>
      <c r="CZ28" s="615">
        <v>8.8000000000000007</v>
      </c>
      <c r="DA28" s="643"/>
      <c r="DB28" s="643"/>
      <c r="DC28" s="645"/>
      <c r="DD28" s="619">
        <v>855842</v>
      </c>
      <c r="DE28" s="611"/>
      <c r="DF28" s="611"/>
      <c r="DG28" s="611"/>
      <c r="DH28" s="611"/>
      <c r="DI28" s="611"/>
      <c r="DJ28" s="611"/>
      <c r="DK28" s="612"/>
      <c r="DL28" s="619">
        <v>855842</v>
      </c>
      <c r="DM28" s="611"/>
      <c r="DN28" s="611"/>
      <c r="DO28" s="611"/>
      <c r="DP28" s="611"/>
      <c r="DQ28" s="611"/>
      <c r="DR28" s="611"/>
      <c r="DS28" s="611"/>
      <c r="DT28" s="611"/>
      <c r="DU28" s="611"/>
      <c r="DV28" s="612"/>
      <c r="DW28" s="615">
        <v>14.4</v>
      </c>
      <c r="DX28" s="643"/>
      <c r="DY28" s="643"/>
      <c r="DZ28" s="643"/>
      <c r="EA28" s="643"/>
      <c r="EB28" s="643"/>
      <c r="EC28" s="644"/>
    </row>
    <row r="29" spans="2:133" ht="11.25" customHeight="1" x14ac:dyDescent="0.2">
      <c r="B29" s="607" t="s">
        <v>290</v>
      </c>
      <c r="C29" s="608"/>
      <c r="D29" s="608"/>
      <c r="E29" s="608"/>
      <c r="F29" s="608"/>
      <c r="G29" s="608"/>
      <c r="H29" s="608"/>
      <c r="I29" s="608"/>
      <c r="J29" s="608"/>
      <c r="K29" s="608"/>
      <c r="L29" s="608"/>
      <c r="M29" s="608"/>
      <c r="N29" s="608"/>
      <c r="O29" s="608"/>
      <c r="P29" s="608"/>
      <c r="Q29" s="609"/>
      <c r="R29" s="610">
        <v>37748</v>
      </c>
      <c r="S29" s="611"/>
      <c r="T29" s="611"/>
      <c r="U29" s="611"/>
      <c r="V29" s="611"/>
      <c r="W29" s="611"/>
      <c r="X29" s="611"/>
      <c r="Y29" s="612"/>
      <c r="Z29" s="613">
        <v>0.3</v>
      </c>
      <c r="AA29" s="613"/>
      <c r="AB29" s="613"/>
      <c r="AC29" s="613"/>
      <c r="AD29" s="614">
        <v>28</v>
      </c>
      <c r="AE29" s="614"/>
      <c r="AF29" s="614"/>
      <c r="AG29" s="614"/>
      <c r="AH29" s="614"/>
      <c r="AI29" s="614"/>
      <c r="AJ29" s="614"/>
      <c r="AK29" s="614"/>
      <c r="AL29" s="615">
        <v>0</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291</v>
      </c>
      <c r="CE29" s="649"/>
      <c r="CF29" s="607" t="s">
        <v>66</v>
      </c>
      <c r="CG29" s="608"/>
      <c r="CH29" s="608"/>
      <c r="CI29" s="608"/>
      <c r="CJ29" s="608"/>
      <c r="CK29" s="608"/>
      <c r="CL29" s="608"/>
      <c r="CM29" s="608"/>
      <c r="CN29" s="608"/>
      <c r="CO29" s="608"/>
      <c r="CP29" s="608"/>
      <c r="CQ29" s="609"/>
      <c r="CR29" s="610">
        <v>867215</v>
      </c>
      <c r="CS29" s="631"/>
      <c r="CT29" s="631"/>
      <c r="CU29" s="631"/>
      <c r="CV29" s="631"/>
      <c r="CW29" s="631"/>
      <c r="CX29" s="631"/>
      <c r="CY29" s="632"/>
      <c r="CZ29" s="615">
        <v>8.8000000000000007</v>
      </c>
      <c r="DA29" s="643"/>
      <c r="DB29" s="643"/>
      <c r="DC29" s="645"/>
      <c r="DD29" s="619">
        <v>855842</v>
      </c>
      <c r="DE29" s="631"/>
      <c r="DF29" s="631"/>
      <c r="DG29" s="631"/>
      <c r="DH29" s="631"/>
      <c r="DI29" s="631"/>
      <c r="DJ29" s="631"/>
      <c r="DK29" s="632"/>
      <c r="DL29" s="619">
        <v>855842</v>
      </c>
      <c r="DM29" s="631"/>
      <c r="DN29" s="631"/>
      <c r="DO29" s="631"/>
      <c r="DP29" s="631"/>
      <c r="DQ29" s="631"/>
      <c r="DR29" s="631"/>
      <c r="DS29" s="631"/>
      <c r="DT29" s="631"/>
      <c r="DU29" s="631"/>
      <c r="DV29" s="632"/>
      <c r="DW29" s="615">
        <v>14.4</v>
      </c>
      <c r="DX29" s="643"/>
      <c r="DY29" s="643"/>
      <c r="DZ29" s="643"/>
      <c r="EA29" s="643"/>
      <c r="EB29" s="643"/>
      <c r="EC29" s="644"/>
    </row>
    <row r="30" spans="2:133" ht="11.25" customHeight="1" x14ac:dyDescent="0.2">
      <c r="B30" s="607" t="s">
        <v>292</v>
      </c>
      <c r="C30" s="608"/>
      <c r="D30" s="608"/>
      <c r="E30" s="608"/>
      <c r="F30" s="608"/>
      <c r="G30" s="608"/>
      <c r="H30" s="608"/>
      <c r="I30" s="608"/>
      <c r="J30" s="608"/>
      <c r="K30" s="608"/>
      <c r="L30" s="608"/>
      <c r="M30" s="608"/>
      <c r="N30" s="608"/>
      <c r="O30" s="608"/>
      <c r="P30" s="608"/>
      <c r="Q30" s="609"/>
      <c r="R30" s="610">
        <v>1089455</v>
      </c>
      <c r="S30" s="611"/>
      <c r="T30" s="611"/>
      <c r="U30" s="611"/>
      <c r="V30" s="611"/>
      <c r="W30" s="611"/>
      <c r="X30" s="611"/>
      <c r="Y30" s="612"/>
      <c r="Z30" s="613">
        <v>10.1</v>
      </c>
      <c r="AA30" s="613"/>
      <c r="AB30" s="613"/>
      <c r="AC30" s="613"/>
      <c r="AD30" s="614" t="s">
        <v>122</v>
      </c>
      <c r="AE30" s="614"/>
      <c r="AF30" s="614"/>
      <c r="AG30" s="614"/>
      <c r="AH30" s="614"/>
      <c r="AI30" s="614"/>
      <c r="AJ30" s="614"/>
      <c r="AK30" s="614"/>
      <c r="AL30" s="615" t="s">
        <v>122</v>
      </c>
      <c r="AM30" s="616"/>
      <c r="AN30" s="616"/>
      <c r="AO30" s="617"/>
      <c r="AP30" s="592" t="s">
        <v>210</v>
      </c>
      <c r="AQ30" s="593"/>
      <c r="AR30" s="593"/>
      <c r="AS30" s="593"/>
      <c r="AT30" s="593"/>
      <c r="AU30" s="593"/>
      <c r="AV30" s="593"/>
      <c r="AW30" s="593"/>
      <c r="AX30" s="593"/>
      <c r="AY30" s="593"/>
      <c r="AZ30" s="593"/>
      <c r="BA30" s="593"/>
      <c r="BB30" s="593"/>
      <c r="BC30" s="593"/>
      <c r="BD30" s="593"/>
      <c r="BE30" s="593"/>
      <c r="BF30" s="594"/>
      <c r="BG30" s="592" t="s">
        <v>293</v>
      </c>
      <c r="BH30" s="646"/>
      <c r="BI30" s="646"/>
      <c r="BJ30" s="646"/>
      <c r="BK30" s="646"/>
      <c r="BL30" s="646"/>
      <c r="BM30" s="646"/>
      <c r="BN30" s="646"/>
      <c r="BO30" s="646"/>
      <c r="BP30" s="646"/>
      <c r="BQ30" s="647"/>
      <c r="BR30" s="592" t="s">
        <v>294</v>
      </c>
      <c r="BS30" s="646"/>
      <c r="BT30" s="646"/>
      <c r="BU30" s="646"/>
      <c r="BV30" s="646"/>
      <c r="BW30" s="646"/>
      <c r="BX30" s="646"/>
      <c r="BY30" s="646"/>
      <c r="BZ30" s="646"/>
      <c r="CA30" s="646"/>
      <c r="CB30" s="647"/>
      <c r="CD30" s="650"/>
      <c r="CE30" s="651"/>
      <c r="CF30" s="607" t="s">
        <v>295</v>
      </c>
      <c r="CG30" s="608"/>
      <c r="CH30" s="608"/>
      <c r="CI30" s="608"/>
      <c r="CJ30" s="608"/>
      <c r="CK30" s="608"/>
      <c r="CL30" s="608"/>
      <c r="CM30" s="608"/>
      <c r="CN30" s="608"/>
      <c r="CO30" s="608"/>
      <c r="CP30" s="608"/>
      <c r="CQ30" s="609"/>
      <c r="CR30" s="610">
        <v>840373</v>
      </c>
      <c r="CS30" s="611"/>
      <c r="CT30" s="611"/>
      <c r="CU30" s="611"/>
      <c r="CV30" s="611"/>
      <c r="CW30" s="611"/>
      <c r="CX30" s="611"/>
      <c r="CY30" s="612"/>
      <c r="CZ30" s="615">
        <v>8.6</v>
      </c>
      <c r="DA30" s="643"/>
      <c r="DB30" s="643"/>
      <c r="DC30" s="645"/>
      <c r="DD30" s="619">
        <v>829000</v>
      </c>
      <c r="DE30" s="611"/>
      <c r="DF30" s="611"/>
      <c r="DG30" s="611"/>
      <c r="DH30" s="611"/>
      <c r="DI30" s="611"/>
      <c r="DJ30" s="611"/>
      <c r="DK30" s="612"/>
      <c r="DL30" s="619">
        <v>829000</v>
      </c>
      <c r="DM30" s="611"/>
      <c r="DN30" s="611"/>
      <c r="DO30" s="611"/>
      <c r="DP30" s="611"/>
      <c r="DQ30" s="611"/>
      <c r="DR30" s="611"/>
      <c r="DS30" s="611"/>
      <c r="DT30" s="611"/>
      <c r="DU30" s="611"/>
      <c r="DV30" s="612"/>
      <c r="DW30" s="615">
        <v>13.9</v>
      </c>
      <c r="DX30" s="643"/>
      <c r="DY30" s="643"/>
      <c r="DZ30" s="643"/>
      <c r="EA30" s="643"/>
      <c r="EB30" s="643"/>
      <c r="EC30" s="644"/>
    </row>
    <row r="31" spans="2:133" ht="11.25" customHeight="1" x14ac:dyDescent="0.2">
      <c r="B31" s="623" t="s">
        <v>296</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297</v>
      </c>
      <c r="AQ31" s="659"/>
      <c r="AR31" s="659"/>
      <c r="AS31" s="659"/>
      <c r="AT31" s="664" t="s">
        <v>298</v>
      </c>
      <c r="AU31" s="212"/>
      <c r="AV31" s="212"/>
      <c r="AW31" s="212"/>
      <c r="AX31" s="596" t="s">
        <v>176</v>
      </c>
      <c r="AY31" s="597"/>
      <c r="AZ31" s="597"/>
      <c r="BA31" s="597"/>
      <c r="BB31" s="597"/>
      <c r="BC31" s="597"/>
      <c r="BD31" s="597"/>
      <c r="BE31" s="597"/>
      <c r="BF31" s="598"/>
      <c r="BG31" s="657">
        <v>99.4</v>
      </c>
      <c r="BH31" s="654"/>
      <c r="BI31" s="654"/>
      <c r="BJ31" s="654"/>
      <c r="BK31" s="654"/>
      <c r="BL31" s="654"/>
      <c r="BM31" s="605">
        <v>98.1</v>
      </c>
      <c r="BN31" s="654"/>
      <c r="BO31" s="654"/>
      <c r="BP31" s="654"/>
      <c r="BQ31" s="655"/>
      <c r="BR31" s="657">
        <v>99.2</v>
      </c>
      <c r="BS31" s="654"/>
      <c r="BT31" s="654"/>
      <c r="BU31" s="654"/>
      <c r="BV31" s="654"/>
      <c r="BW31" s="654"/>
      <c r="BX31" s="605">
        <v>98.2</v>
      </c>
      <c r="BY31" s="654"/>
      <c r="BZ31" s="654"/>
      <c r="CA31" s="654"/>
      <c r="CB31" s="655"/>
      <c r="CD31" s="650"/>
      <c r="CE31" s="651"/>
      <c r="CF31" s="607" t="s">
        <v>299</v>
      </c>
      <c r="CG31" s="608"/>
      <c r="CH31" s="608"/>
      <c r="CI31" s="608"/>
      <c r="CJ31" s="608"/>
      <c r="CK31" s="608"/>
      <c r="CL31" s="608"/>
      <c r="CM31" s="608"/>
      <c r="CN31" s="608"/>
      <c r="CO31" s="608"/>
      <c r="CP31" s="608"/>
      <c r="CQ31" s="609"/>
      <c r="CR31" s="610">
        <v>26842</v>
      </c>
      <c r="CS31" s="631"/>
      <c r="CT31" s="631"/>
      <c r="CU31" s="631"/>
      <c r="CV31" s="631"/>
      <c r="CW31" s="631"/>
      <c r="CX31" s="631"/>
      <c r="CY31" s="632"/>
      <c r="CZ31" s="615">
        <v>0.3</v>
      </c>
      <c r="DA31" s="643"/>
      <c r="DB31" s="643"/>
      <c r="DC31" s="645"/>
      <c r="DD31" s="619">
        <v>26842</v>
      </c>
      <c r="DE31" s="631"/>
      <c r="DF31" s="631"/>
      <c r="DG31" s="631"/>
      <c r="DH31" s="631"/>
      <c r="DI31" s="631"/>
      <c r="DJ31" s="631"/>
      <c r="DK31" s="632"/>
      <c r="DL31" s="619">
        <v>26842</v>
      </c>
      <c r="DM31" s="631"/>
      <c r="DN31" s="631"/>
      <c r="DO31" s="631"/>
      <c r="DP31" s="631"/>
      <c r="DQ31" s="631"/>
      <c r="DR31" s="631"/>
      <c r="DS31" s="631"/>
      <c r="DT31" s="631"/>
      <c r="DU31" s="631"/>
      <c r="DV31" s="632"/>
      <c r="DW31" s="615">
        <v>0.5</v>
      </c>
      <c r="DX31" s="643"/>
      <c r="DY31" s="643"/>
      <c r="DZ31" s="643"/>
      <c r="EA31" s="643"/>
      <c r="EB31" s="643"/>
      <c r="EC31" s="644"/>
    </row>
    <row r="32" spans="2:133" ht="11.25" customHeight="1" x14ac:dyDescent="0.2">
      <c r="B32" s="607" t="s">
        <v>300</v>
      </c>
      <c r="C32" s="608"/>
      <c r="D32" s="608"/>
      <c r="E32" s="608"/>
      <c r="F32" s="608"/>
      <c r="G32" s="608"/>
      <c r="H32" s="608"/>
      <c r="I32" s="608"/>
      <c r="J32" s="608"/>
      <c r="K32" s="608"/>
      <c r="L32" s="608"/>
      <c r="M32" s="608"/>
      <c r="N32" s="608"/>
      <c r="O32" s="608"/>
      <c r="P32" s="608"/>
      <c r="Q32" s="609"/>
      <c r="R32" s="610">
        <v>522775</v>
      </c>
      <c r="S32" s="611"/>
      <c r="T32" s="611"/>
      <c r="U32" s="611"/>
      <c r="V32" s="611"/>
      <c r="W32" s="611"/>
      <c r="X32" s="611"/>
      <c r="Y32" s="612"/>
      <c r="Z32" s="613">
        <v>4.8</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301</v>
      </c>
      <c r="AX32" s="607" t="s">
        <v>302</v>
      </c>
      <c r="AY32" s="608"/>
      <c r="AZ32" s="608"/>
      <c r="BA32" s="608"/>
      <c r="BB32" s="608"/>
      <c r="BC32" s="608"/>
      <c r="BD32" s="608"/>
      <c r="BE32" s="608"/>
      <c r="BF32" s="609"/>
      <c r="BG32" s="667">
        <v>99.3</v>
      </c>
      <c r="BH32" s="631"/>
      <c r="BI32" s="631"/>
      <c r="BJ32" s="631"/>
      <c r="BK32" s="631"/>
      <c r="BL32" s="631"/>
      <c r="BM32" s="616">
        <v>98.7</v>
      </c>
      <c r="BN32" s="631"/>
      <c r="BO32" s="631"/>
      <c r="BP32" s="631"/>
      <c r="BQ32" s="656"/>
      <c r="BR32" s="667">
        <v>99.4</v>
      </c>
      <c r="BS32" s="631"/>
      <c r="BT32" s="631"/>
      <c r="BU32" s="631"/>
      <c r="BV32" s="631"/>
      <c r="BW32" s="631"/>
      <c r="BX32" s="616">
        <v>98.9</v>
      </c>
      <c r="BY32" s="631"/>
      <c r="BZ32" s="631"/>
      <c r="CA32" s="631"/>
      <c r="CB32" s="656"/>
      <c r="CD32" s="652"/>
      <c r="CE32" s="653"/>
      <c r="CF32" s="607" t="s">
        <v>303</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3"/>
      <c r="DB32" s="643"/>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3"/>
      <c r="DY32" s="643"/>
      <c r="DZ32" s="643"/>
      <c r="EA32" s="643"/>
      <c r="EB32" s="643"/>
      <c r="EC32" s="644"/>
    </row>
    <row r="33" spans="2:133" ht="11.25" customHeight="1" x14ac:dyDescent="0.2">
      <c r="B33" s="607" t="s">
        <v>304</v>
      </c>
      <c r="C33" s="608"/>
      <c r="D33" s="608"/>
      <c r="E33" s="608"/>
      <c r="F33" s="608"/>
      <c r="G33" s="608"/>
      <c r="H33" s="608"/>
      <c r="I33" s="608"/>
      <c r="J33" s="608"/>
      <c r="K33" s="608"/>
      <c r="L33" s="608"/>
      <c r="M33" s="608"/>
      <c r="N33" s="608"/>
      <c r="O33" s="608"/>
      <c r="P33" s="608"/>
      <c r="Q33" s="609"/>
      <c r="R33" s="610">
        <v>78824</v>
      </c>
      <c r="S33" s="611"/>
      <c r="T33" s="611"/>
      <c r="U33" s="611"/>
      <c r="V33" s="611"/>
      <c r="W33" s="611"/>
      <c r="X33" s="611"/>
      <c r="Y33" s="612"/>
      <c r="Z33" s="613">
        <v>0.7</v>
      </c>
      <c r="AA33" s="613"/>
      <c r="AB33" s="613"/>
      <c r="AC33" s="613"/>
      <c r="AD33" s="614">
        <v>41219</v>
      </c>
      <c r="AE33" s="614"/>
      <c r="AF33" s="614"/>
      <c r="AG33" s="614"/>
      <c r="AH33" s="614"/>
      <c r="AI33" s="614"/>
      <c r="AJ33" s="614"/>
      <c r="AK33" s="614"/>
      <c r="AL33" s="615">
        <v>0.7</v>
      </c>
      <c r="AM33" s="616"/>
      <c r="AN33" s="616"/>
      <c r="AO33" s="617"/>
      <c r="AP33" s="662"/>
      <c r="AQ33" s="663"/>
      <c r="AR33" s="663"/>
      <c r="AS33" s="663"/>
      <c r="AT33" s="666"/>
      <c r="AU33" s="213"/>
      <c r="AV33" s="213"/>
      <c r="AW33" s="213"/>
      <c r="AX33" s="633" t="s">
        <v>305</v>
      </c>
      <c r="AY33" s="634"/>
      <c r="AZ33" s="634"/>
      <c r="BA33" s="634"/>
      <c r="BB33" s="634"/>
      <c r="BC33" s="634"/>
      <c r="BD33" s="634"/>
      <c r="BE33" s="634"/>
      <c r="BF33" s="635"/>
      <c r="BG33" s="668">
        <v>99.3</v>
      </c>
      <c r="BH33" s="669"/>
      <c r="BI33" s="669"/>
      <c r="BJ33" s="669"/>
      <c r="BK33" s="669"/>
      <c r="BL33" s="669"/>
      <c r="BM33" s="670">
        <v>97.6</v>
      </c>
      <c r="BN33" s="669"/>
      <c r="BO33" s="669"/>
      <c r="BP33" s="669"/>
      <c r="BQ33" s="671"/>
      <c r="BR33" s="668">
        <v>99</v>
      </c>
      <c r="BS33" s="669"/>
      <c r="BT33" s="669"/>
      <c r="BU33" s="669"/>
      <c r="BV33" s="669"/>
      <c r="BW33" s="669"/>
      <c r="BX33" s="670">
        <v>97.6</v>
      </c>
      <c r="BY33" s="669"/>
      <c r="BZ33" s="669"/>
      <c r="CA33" s="669"/>
      <c r="CB33" s="671"/>
      <c r="CD33" s="607" t="s">
        <v>306</v>
      </c>
      <c r="CE33" s="608"/>
      <c r="CF33" s="608"/>
      <c r="CG33" s="608"/>
      <c r="CH33" s="608"/>
      <c r="CI33" s="608"/>
      <c r="CJ33" s="608"/>
      <c r="CK33" s="608"/>
      <c r="CL33" s="608"/>
      <c r="CM33" s="608"/>
      <c r="CN33" s="608"/>
      <c r="CO33" s="608"/>
      <c r="CP33" s="608"/>
      <c r="CQ33" s="609"/>
      <c r="CR33" s="610">
        <v>4506495</v>
      </c>
      <c r="CS33" s="631"/>
      <c r="CT33" s="631"/>
      <c r="CU33" s="631"/>
      <c r="CV33" s="631"/>
      <c r="CW33" s="631"/>
      <c r="CX33" s="631"/>
      <c r="CY33" s="632"/>
      <c r="CZ33" s="615">
        <v>45.9</v>
      </c>
      <c r="DA33" s="643"/>
      <c r="DB33" s="643"/>
      <c r="DC33" s="645"/>
      <c r="DD33" s="619">
        <v>3189972</v>
      </c>
      <c r="DE33" s="631"/>
      <c r="DF33" s="631"/>
      <c r="DG33" s="631"/>
      <c r="DH33" s="631"/>
      <c r="DI33" s="631"/>
      <c r="DJ33" s="631"/>
      <c r="DK33" s="632"/>
      <c r="DL33" s="619">
        <v>2172760</v>
      </c>
      <c r="DM33" s="631"/>
      <c r="DN33" s="631"/>
      <c r="DO33" s="631"/>
      <c r="DP33" s="631"/>
      <c r="DQ33" s="631"/>
      <c r="DR33" s="631"/>
      <c r="DS33" s="631"/>
      <c r="DT33" s="631"/>
      <c r="DU33" s="631"/>
      <c r="DV33" s="632"/>
      <c r="DW33" s="615">
        <v>36.5</v>
      </c>
      <c r="DX33" s="643"/>
      <c r="DY33" s="643"/>
      <c r="DZ33" s="643"/>
      <c r="EA33" s="643"/>
      <c r="EB33" s="643"/>
      <c r="EC33" s="644"/>
    </row>
    <row r="34" spans="2:133" ht="11.25" customHeight="1" x14ac:dyDescent="0.2">
      <c r="B34" s="607" t="s">
        <v>307</v>
      </c>
      <c r="C34" s="608"/>
      <c r="D34" s="608"/>
      <c r="E34" s="608"/>
      <c r="F34" s="608"/>
      <c r="G34" s="608"/>
      <c r="H34" s="608"/>
      <c r="I34" s="608"/>
      <c r="J34" s="608"/>
      <c r="K34" s="608"/>
      <c r="L34" s="608"/>
      <c r="M34" s="608"/>
      <c r="N34" s="608"/>
      <c r="O34" s="608"/>
      <c r="P34" s="608"/>
      <c r="Q34" s="609"/>
      <c r="R34" s="610">
        <v>27617</v>
      </c>
      <c r="S34" s="611"/>
      <c r="T34" s="611"/>
      <c r="U34" s="611"/>
      <c r="V34" s="611"/>
      <c r="W34" s="611"/>
      <c r="X34" s="611"/>
      <c r="Y34" s="612"/>
      <c r="Z34" s="613">
        <v>0.3</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308</v>
      </c>
      <c r="CE34" s="608"/>
      <c r="CF34" s="608"/>
      <c r="CG34" s="608"/>
      <c r="CH34" s="608"/>
      <c r="CI34" s="608"/>
      <c r="CJ34" s="608"/>
      <c r="CK34" s="608"/>
      <c r="CL34" s="608"/>
      <c r="CM34" s="608"/>
      <c r="CN34" s="608"/>
      <c r="CO34" s="608"/>
      <c r="CP34" s="608"/>
      <c r="CQ34" s="609"/>
      <c r="CR34" s="610">
        <v>1460085</v>
      </c>
      <c r="CS34" s="611"/>
      <c r="CT34" s="611"/>
      <c r="CU34" s="611"/>
      <c r="CV34" s="611"/>
      <c r="CW34" s="611"/>
      <c r="CX34" s="611"/>
      <c r="CY34" s="612"/>
      <c r="CZ34" s="615">
        <v>14.9</v>
      </c>
      <c r="DA34" s="643"/>
      <c r="DB34" s="643"/>
      <c r="DC34" s="645"/>
      <c r="DD34" s="619">
        <v>1068873</v>
      </c>
      <c r="DE34" s="611"/>
      <c r="DF34" s="611"/>
      <c r="DG34" s="611"/>
      <c r="DH34" s="611"/>
      <c r="DI34" s="611"/>
      <c r="DJ34" s="611"/>
      <c r="DK34" s="612"/>
      <c r="DL34" s="619">
        <v>813008</v>
      </c>
      <c r="DM34" s="611"/>
      <c r="DN34" s="611"/>
      <c r="DO34" s="611"/>
      <c r="DP34" s="611"/>
      <c r="DQ34" s="611"/>
      <c r="DR34" s="611"/>
      <c r="DS34" s="611"/>
      <c r="DT34" s="611"/>
      <c r="DU34" s="611"/>
      <c r="DV34" s="612"/>
      <c r="DW34" s="615">
        <v>13.7</v>
      </c>
      <c r="DX34" s="643"/>
      <c r="DY34" s="643"/>
      <c r="DZ34" s="643"/>
      <c r="EA34" s="643"/>
      <c r="EB34" s="643"/>
      <c r="EC34" s="644"/>
    </row>
    <row r="35" spans="2:133" ht="11.25" customHeight="1" x14ac:dyDescent="0.2">
      <c r="B35" s="607" t="s">
        <v>309</v>
      </c>
      <c r="C35" s="608"/>
      <c r="D35" s="608"/>
      <c r="E35" s="608"/>
      <c r="F35" s="608"/>
      <c r="G35" s="608"/>
      <c r="H35" s="608"/>
      <c r="I35" s="608"/>
      <c r="J35" s="608"/>
      <c r="K35" s="608"/>
      <c r="L35" s="608"/>
      <c r="M35" s="608"/>
      <c r="N35" s="608"/>
      <c r="O35" s="608"/>
      <c r="P35" s="608"/>
      <c r="Q35" s="609"/>
      <c r="R35" s="610">
        <v>882173</v>
      </c>
      <c r="S35" s="611"/>
      <c r="T35" s="611"/>
      <c r="U35" s="611"/>
      <c r="V35" s="611"/>
      <c r="W35" s="611"/>
      <c r="X35" s="611"/>
      <c r="Y35" s="612"/>
      <c r="Z35" s="613">
        <v>8.1999999999999993</v>
      </c>
      <c r="AA35" s="613"/>
      <c r="AB35" s="613"/>
      <c r="AC35" s="613"/>
      <c r="AD35" s="614" t="s">
        <v>122</v>
      </c>
      <c r="AE35" s="614"/>
      <c r="AF35" s="614"/>
      <c r="AG35" s="614"/>
      <c r="AH35" s="614"/>
      <c r="AI35" s="614"/>
      <c r="AJ35" s="614"/>
      <c r="AK35" s="614"/>
      <c r="AL35" s="615" t="s">
        <v>122</v>
      </c>
      <c r="AM35" s="616"/>
      <c r="AN35" s="616"/>
      <c r="AO35" s="617"/>
      <c r="AP35" s="218"/>
      <c r="AQ35" s="592" t="s">
        <v>310</v>
      </c>
      <c r="AR35" s="593"/>
      <c r="AS35" s="593"/>
      <c r="AT35" s="593"/>
      <c r="AU35" s="593"/>
      <c r="AV35" s="593"/>
      <c r="AW35" s="593"/>
      <c r="AX35" s="593"/>
      <c r="AY35" s="593"/>
      <c r="AZ35" s="593"/>
      <c r="BA35" s="593"/>
      <c r="BB35" s="593"/>
      <c r="BC35" s="593"/>
      <c r="BD35" s="593"/>
      <c r="BE35" s="593"/>
      <c r="BF35" s="594"/>
      <c r="BG35" s="592" t="s">
        <v>311</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312</v>
      </c>
      <c r="CE35" s="608"/>
      <c r="CF35" s="608"/>
      <c r="CG35" s="608"/>
      <c r="CH35" s="608"/>
      <c r="CI35" s="608"/>
      <c r="CJ35" s="608"/>
      <c r="CK35" s="608"/>
      <c r="CL35" s="608"/>
      <c r="CM35" s="608"/>
      <c r="CN35" s="608"/>
      <c r="CO35" s="608"/>
      <c r="CP35" s="608"/>
      <c r="CQ35" s="609"/>
      <c r="CR35" s="610">
        <v>81212</v>
      </c>
      <c r="CS35" s="631"/>
      <c r="CT35" s="631"/>
      <c r="CU35" s="631"/>
      <c r="CV35" s="631"/>
      <c r="CW35" s="631"/>
      <c r="CX35" s="631"/>
      <c r="CY35" s="632"/>
      <c r="CZ35" s="615">
        <v>0.8</v>
      </c>
      <c r="DA35" s="643"/>
      <c r="DB35" s="643"/>
      <c r="DC35" s="645"/>
      <c r="DD35" s="619">
        <v>50744</v>
      </c>
      <c r="DE35" s="631"/>
      <c r="DF35" s="631"/>
      <c r="DG35" s="631"/>
      <c r="DH35" s="631"/>
      <c r="DI35" s="631"/>
      <c r="DJ35" s="631"/>
      <c r="DK35" s="632"/>
      <c r="DL35" s="619">
        <v>44616</v>
      </c>
      <c r="DM35" s="631"/>
      <c r="DN35" s="631"/>
      <c r="DO35" s="631"/>
      <c r="DP35" s="631"/>
      <c r="DQ35" s="631"/>
      <c r="DR35" s="631"/>
      <c r="DS35" s="631"/>
      <c r="DT35" s="631"/>
      <c r="DU35" s="631"/>
      <c r="DV35" s="632"/>
      <c r="DW35" s="615">
        <v>0.8</v>
      </c>
      <c r="DX35" s="643"/>
      <c r="DY35" s="643"/>
      <c r="DZ35" s="643"/>
      <c r="EA35" s="643"/>
      <c r="EB35" s="643"/>
      <c r="EC35" s="644"/>
    </row>
    <row r="36" spans="2:133" ht="11.25" customHeight="1" x14ac:dyDescent="0.2">
      <c r="B36" s="607" t="s">
        <v>313</v>
      </c>
      <c r="C36" s="608"/>
      <c r="D36" s="608"/>
      <c r="E36" s="608"/>
      <c r="F36" s="608"/>
      <c r="G36" s="608"/>
      <c r="H36" s="608"/>
      <c r="I36" s="608"/>
      <c r="J36" s="608"/>
      <c r="K36" s="608"/>
      <c r="L36" s="608"/>
      <c r="M36" s="608"/>
      <c r="N36" s="608"/>
      <c r="O36" s="608"/>
      <c r="P36" s="608"/>
      <c r="Q36" s="609"/>
      <c r="R36" s="610">
        <v>768024</v>
      </c>
      <c r="S36" s="611"/>
      <c r="T36" s="611"/>
      <c r="U36" s="611"/>
      <c r="V36" s="611"/>
      <c r="W36" s="611"/>
      <c r="X36" s="611"/>
      <c r="Y36" s="612"/>
      <c r="Z36" s="613">
        <v>7.1</v>
      </c>
      <c r="AA36" s="613"/>
      <c r="AB36" s="613"/>
      <c r="AC36" s="613"/>
      <c r="AD36" s="614" t="s">
        <v>122</v>
      </c>
      <c r="AE36" s="614"/>
      <c r="AF36" s="614"/>
      <c r="AG36" s="614"/>
      <c r="AH36" s="614"/>
      <c r="AI36" s="614"/>
      <c r="AJ36" s="614"/>
      <c r="AK36" s="614"/>
      <c r="AL36" s="615" t="s">
        <v>122</v>
      </c>
      <c r="AM36" s="616"/>
      <c r="AN36" s="616"/>
      <c r="AO36" s="617"/>
      <c r="AP36" s="218"/>
      <c r="AQ36" s="676" t="s">
        <v>314</v>
      </c>
      <c r="AR36" s="677"/>
      <c r="AS36" s="677"/>
      <c r="AT36" s="677"/>
      <c r="AU36" s="677"/>
      <c r="AV36" s="677"/>
      <c r="AW36" s="677"/>
      <c r="AX36" s="677"/>
      <c r="AY36" s="678"/>
      <c r="AZ36" s="599">
        <v>1574381</v>
      </c>
      <c r="BA36" s="600"/>
      <c r="BB36" s="600"/>
      <c r="BC36" s="600"/>
      <c r="BD36" s="600"/>
      <c r="BE36" s="600"/>
      <c r="BF36" s="672"/>
      <c r="BG36" s="596" t="s">
        <v>315</v>
      </c>
      <c r="BH36" s="597"/>
      <c r="BI36" s="597"/>
      <c r="BJ36" s="597"/>
      <c r="BK36" s="597"/>
      <c r="BL36" s="597"/>
      <c r="BM36" s="597"/>
      <c r="BN36" s="597"/>
      <c r="BO36" s="597"/>
      <c r="BP36" s="597"/>
      <c r="BQ36" s="597"/>
      <c r="BR36" s="597"/>
      <c r="BS36" s="597"/>
      <c r="BT36" s="597"/>
      <c r="BU36" s="598"/>
      <c r="BV36" s="599">
        <v>48214</v>
      </c>
      <c r="BW36" s="600"/>
      <c r="BX36" s="600"/>
      <c r="BY36" s="600"/>
      <c r="BZ36" s="600"/>
      <c r="CA36" s="600"/>
      <c r="CB36" s="672"/>
      <c r="CD36" s="607" t="s">
        <v>316</v>
      </c>
      <c r="CE36" s="608"/>
      <c r="CF36" s="608"/>
      <c r="CG36" s="608"/>
      <c r="CH36" s="608"/>
      <c r="CI36" s="608"/>
      <c r="CJ36" s="608"/>
      <c r="CK36" s="608"/>
      <c r="CL36" s="608"/>
      <c r="CM36" s="608"/>
      <c r="CN36" s="608"/>
      <c r="CO36" s="608"/>
      <c r="CP36" s="608"/>
      <c r="CQ36" s="609"/>
      <c r="CR36" s="610">
        <v>2048311</v>
      </c>
      <c r="CS36" s="611"/>
      <c r="CT36" s="611"/>
      <c r="CU36" s="611"/>
      <c r="CV36" s="611"/>
      <c r="CW36" s="611"/>
      <c r="CX36" s="611"/>
      <c r="CY36" s="612"/>
      <c r="CZ36" s="615">
        <v>20.8</v>
      </c>
      <c r="DA36" s="643"/>
      <c r="DB36" s="643"/>
      <c r="DC36" s="645"/>
      <c r="DD36" s="619">
        <v>1359906</v>
      </c>
      <c r="DE36" s="611"/>
      <c r="DF36" s="611"/>
      <c r="DG36" s="611"/>
      <c r="DH36" s="611"/>
      <c r="DI36" s="611"/>
      <c r="DJ36" s="611"/>
      <c r="DK36" s="612"/>
      <c r="DL36" s="619">
        <v>734824</v>
      </c>
      <c r="DM36" s="611"/>
      <c r="DN36" s="611"/>
      <c r="DO36" s="611"/>
      <c r="DP36" s="611"/>
      <c r="DQ36" s="611"/>
      <c r="DR36" s="611"/>
      <c r="DS36" s="611"/>
      <c r="DT36" s="611"/>
      <c r="DU36" s="611"/>
      <c r="DV36" s="612"/>
      <c r="DW36" s="615">
        <v>12.4</v>
      </c>
      <c r="DX36" s="643"/>
      <c r="DY36" s="643"/>
      <c r="DZ36" s="643"/>
      <c r="EA36" s="643"/>
      <c r="EB36" s="643"/>
      <c r="EC36" s="644"/>
    </row>
    <row r="37" spans="2:133" ht="11.25" customHeight="1" x14ac:dyDescent="0.2">
      <c r="B37" s="607" t="s">
        <v>317</v>
      </c>
      <c r="C37" s="608"/>
      <c r="D37" s="608"/>
      <c r="E37" s="608"/>
      <c r="F37" s="608"/>
      <c r="G37" s="608"/>
      <c r="H37" s="608"/>
      <c r="I37" s="608"/>
      <c r="J37" s="608"/>
      <c r="K37" s="608"/>
      <c r="L37" s="608"/>
      <c r="M37" s="608"/>
      <c r="N37" s="608"/>
      <c r="O37" s="608"/>
      <c r="P37" s="608"/>
      <c r="Q37" s="609"/>
      <c r="R37" s="610">
        <v>163841</v>
      </c>
      <c r="S37" s="611"/>
      <c r="T37" s="611"/>
      <c r="U37" s="611"/>
      <c r="V37" s="611"/>
      <c r="W37" s="611"/>
      <c r="X37" s="611"/>
      <c r="Y37" s="612"/>
      <c r="Z37" s="613">
        <v>1.5</v>
      </c>
      <c r="AA37" s="613"/>
      <c r="AB37" s="613"/>
      <c r="AC37" s="613"/>
      <c r="AD37" s="614">
        <v>7852</v>
      </c>
      <c r="AE37" s="614"/>
      <c r="AF37" s="614"/>
      <c r="AG37" s="614"/>
      <c r="AH37" s="614"/>
      <c r="AI37" s="614"/>
      <c r="AJ37" s="614"/>
      <c r="AK37" s="614"/>
      <c r="AL37" s="615">
        <v>0.1</v>
      </c>
      <c r="AM37" s="616"/>
      <c r="AN37" s="616"/>
      <c r="AO37" s="617"/>
      <c r="AQ37" s="673" t="s">
        <v>318</v>
      </c>
      <c r="AR37" s="674"/>
      <c r="AS37" s="674"/>
      <c r="AT37" s="674"/>
      <c r="AU37" s="674"/>
      <c r="AV37" s="674"/>
      <c r="AW37" s="674"/>
      <c r="AX37" s="674"/>
      <c r="AY37" s="675"/>
      <c r="AZ37" s="610">
        <v>348239</v>
      </c>
      <c r="BA37" s="611"/>
      <c r="BB37" s="611"/>
      <c r="BC37" s="611"/>
      <c r="BD37" s="631"/>
      <c r="BE37" s="631"/>
      <c r="BF37" s="656"/>
      <c r="BG37" s="607" t="s">
        <v>319</v>
      </c>
      <c r="BH37" s="608"/>
      <c r="BI37" s="608"/>
      <c r="BJ37" s="608"/>
      <c r="BK37" s="608"/>
      <c r="BL37" s="608"/>
      <c r="BM37" s="608"/>
      <c r="BN37" s="608"/>
      <c r="BO37" s="608"/>
      <c r="BP37" s="608"/>
      <c r="BQ37" s="608"/>
      <c r="BR37" s="608"/>
      <c r="BS37" s="608"/>
      <c r="BT37" s="608"/>
      <c r="BU37" s="609"/>
      <c r="BV37" s="610">
        <v>26940</v>
      </c>
      <c r="BW37" s="611"/>
      <c r="BX37" s="611"/>
      <c r="BY37" s="611"/>
      <c r="BZ37" s="611"/>
      <c r="CA37" s="611"/>
      <c r="CB37" s="620"/>
      <c r="CD37" s="607" t="s">
        <v>320</v>
      </c>
      <c r="CE37" s="608"/>
      <c r="CF37" s="608"/>
      <c r="CG37" s="608"/>
      <c r="CH37" s="608"/>
      <c r="CI37" s="608"/>
      <c r="CJ37" s="608"/>
      <c r="CK37" s="608"/>
      <c r="CL37" s="608"/>
      <c r="CM37" s="608"/>
      <c r="CN37" s="608"/>
      <c r="CO37" s="608"/>
      <c r="CP37" s="608"/>
      <c r="CQ37" s="609"/>
      <c r="CR37" s="610">
        <v>44082</v>
      </c>
      <c r="CS37" s="631"/>
      <c r="CT37" s="631"/>
      <c r="CU37" s="631"/>
      <c r="CV37" s="631"/>
      <c r="CW37" s="631"/>
      <c r="CX37" s="631"/>
      <c r="CY37" s="632"/>
      <c r="CZ37" s="615">
        <v>0.4</v>
      </c>
      <c r="DA37" s="643"/>
      <c r="DB37" s="643"/>
      <c r="DC37" s="645"/>
      <c r="DD37" s="619">
        <v>44082</v>
      </c>
      <c r="DE37" s="631"/>
      <c r="DF37" s="631"/>
      <c r="DG37" s="631"/>
      <c r="DH37" s="631"/>
      <c r="DI37" s="631"/>
      <c r="DJ37" s="631"/>
      <c r="DK37" s="632"/>
      <c r="DL37" s="619">
        <v>44082</v>
      </c>
      <c r="DM37" s="631"/>
      <c r="DN37" s="631"/>
      <c r="DO37" s="631"/>
      <c r="DP37" s="631"/>
      <c r="DQ37" s="631"/>
      <c r="DR37" s="631"/>
      <c r="DS37" s="631"/>
      <c r="DT37" s="631"/>
      <c r="DU37" s="631"/>
      <c r="DV37" s="632"/>
      <c r="DW37" s="615">
        <v>0.7</v>
      </c>
      <c r="DX37" s="643"/>
      <c r="DY37" s="643"/>
      <c r="DZ37" s="643"/>
      <c r="EA37" s="643"/>
      <c r="EB37" s="643"/>
      <c r="EC37" s="644"/>
    </row>
    <row r="38" spans="2:133" ht="11.25" customHeight="1" x14ac:dyDescent="0.2">
      <c r="B38" s="607" t="s">
        <v>321</v>
      </c>
      <c r="C38" s="608"/>
      <c r="D38" s="608"/>
      <c r="E38" s="608"/>
      <c r="F38" s="608"/>
      <c r="G38" s="608"/>
      <c r="H38" s="608"/>
      <c r="I38" s="608"/>
      <c r="J38" s="608"/>
      <c r="K38" s="608"/>
      <c r="L38" s="608"/>
      <c r="M38" s="608"/>
      <c r="N38" s="608"/>
      <c r="O38" s="608"/>
      <c r="P38" s="608"/>
      <c r="Q38" s="609"/>
      <c r="R38" s="610">
        <v>659500</v>
      </c>
      <c r="S38" s="611"/>
      <c r="T38" s="611"/>
      <c r="U38" s="611"/>
      <c r="V38" s="611"/>
      <c r="W38" s="611"/>
      <c r="X38" s="611"/>
      <c r="Y38" s="612"/>
      <c r="Z38" s="613">
        <v>6.1</v>
      </c>
      <c r="AA38" s="613"/>
      <c r="AB38" s="613"/>
      <c r="AC38" s="613"/>
      <c r="AD38" s="614" t="s">
        <v>122</v>
      </c>
      <c r="AE38" s="614"/>
      <c r="AF38" s="614"/>
      <c r="AG38" s="614"/>
      <c r="AH38" s="614"/>
      <c r="AI38" s="614"/>
      <c r="AJ38" s="614"/>
      <c r="AK38" s="614"/>
      <c r="AL38" s="615" t="s">
        <v>122</v>
      </c>
      <c r="AM38" s="616"/>
      <c r="AN38" s="616"/>
      <c r="AO38" s="617"/>
      <c r="AQ38" s="673" t="s">
        <v>322</v>
      </c>
      <c r="AR38" s="674"/>
      <c r="AS38" s="674"/>
      <c r="AT38" s="674"/>
      <c r="AU38" s="674"/>
      <c r="AV38" s="674"/>
      <c r="AW38" s="674"/>
      <c r="AX38" s="674"/>
      <c r="AY38" s="675"/>
      <c r="AZ38" s="610">
        <v>292366</v>
      </c>
      <c r="BA38" s="611"/>
      <c r="BB38" s="611"/>
      <c r="BC38" s="611"/>
      <c r="BD38" s="631"/>
      <c r="BE38" s="631"/>
      <c r="BF38" s="656"/>
      <c r="BG38" s="607" t="s">
        <v>323</v>
      </c>
      <c r="BH38" s="608"/>
      <c r="BI38" s="608"/>
      <c r="BJ38" s="608"/>
      <c r="BK38" s="608"/>
      <c r="BL38" s="608"/>
      <c r="BM38" s="608"/>
      <c r="BN38" s="608"/>
      <c r="BO38" s="608"/>
      <c r="BP38" s="608"/>
      <c r="BQ38" s="608"/>
      <c r="BR38" s="608"/>
      <c r="BS38" s="608"/>
      <c r="BT38" s="608"/>
      <c r="BU38" s="609"/>
      <c r="BV38" s="610">
        <v>1204</v>
      </c>
      <c r="BW38" s="611"/>
      <c r="BX38" s="611"/>
      <c r="BY38" s="611"/>
      <c r="BZ38" s="611"/>
      <c r="CA38" s="611"/>
      <c r="CB38" s="620"/>
      <c r="CD38" s="607" t="s">
        <v>324</v>
      </c>
      <c r="CE38" s="608"/>
      <c r="CF38" s="608"/>
      <c r="CG38" s="608"/>
      <c r="CH38" s="608"/>
      <c r="CI38" s="608"/>
      <c r="CJ38" s="608"/>
      <c r="CK38" s="608"/>
      <c r="CL38" s="608"/>
      <c r="CM38" s="608"/>
      <c r="CN38" s="608"/>
      <c r="CO38" s="608"/>
      <c r="CP38" s="608"/>
      <c r="CQ38" s="609"/>
      <c r="CR38" s="610">
        <v>702802</v>
      </c>
      <c r="CS38" s="611"/>
      <c r="CT38" s="611"/>
      <c r="CU38" s="611"/>
      <c r="CV38" s="611"/>
      <c r="CW38" s="611"/>
      <c r="CX38" s="611"/>
      <c r="CY38" s="612"/>
      <c r="CZ38" s="615">
        <v>7.2</v>
      </c>
      <c r="DA38" s="643"/>
      <c r="DB38" s="643"/>
      <c r="DC38" s="645"/>
      <c r="DD38" s="619">
        <v>581144</v>
      </c>
      <c r="DE38" s="611"/>
      <c r="DF38" s="611"/>
      <c r="DG38" s="611"/>
      <c r="DH38" s="611"/>
      <c r="DI38" s="611"/>
      <c r="DJ38" s="611"/>
      <c r="DK38" s="612"/>
      <c r="DL38" s="619">
        <v>575842</v>
      </c>
      <c r="DM38" s="611"/>
      <c r="DN38" s="611"/>
      <c r="DO38" s="611"/>
      <c r="DP38" s="611"/>
      <c r="DQ38" s="611"/>
      <c r="DR38" s="611"/>
      <c r="DS38" s="611"/>
      <c r="DT38" s="611"/>
      <c r="DU38" s="611"/>
      <c r="DV38" s="612"/>
      <c r="DW38" s="615">
        <v>9.6999999999999993</v>
      </c>
      <c r="DX38" s="643"/>
      <c r="DY38" s="643"/>
      <c r="DZ38" s="643"/>
      <c r="EA38" s="643"/>
      <c r="EB38" s="643"/>
      <c r="EC38" s="644"/>
    </row>
    <row r="39" spans="2:133" ht="11.25" customHeight="1" x14ac:dyDescent="0.2">
      <c r="B39" s="607" t="s">
        <v>325</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326</v>
      </c>
      <c r="AR39" s="674"/>
      <c r="AS39" s="674"/>
      <c r="AT39" s="674"/>
      <c r="AU39" s="674"/>
      <c r="AV39" s="674"/>
      <c r="AW39" s="674"/>
      <c r="AX39" s="674"/>
      <c r="AY39" s="675"/>
      <c r="AZ39" s="610">
        <v>168249</v>
      </c>
      <c r="BA39" s="611"/>
      <c r="BB39" s="611"/>
      <c r="BC39" s="611"/>
      <c r="BD39" s="631"/>
      <c r="BE39" s="631"/>
      <c r="BF39" s="656"/>
      <c r="BG39" s="607" t="s">
        <v>327</v>
      </c>
      <c r="BH39" s="608"/>
      <c r="BI39" s="608"/>
      <c r="BJ39" s="608"/>
      <c r="BK39" s="608"/>
      <c r="BL39" s="608"/>
      <c r="BM39" s="608"/>
      <c r="BN39" s="608"/>
      <c r="BO39" s="608"/>
      <c r="BP39" s="608"/>
      <c r="BQ39" s="608"/>
      <c r="BR39" s="608"/>
      <c r="BS39" s="608"/>
      <c r="BT39" s="608"/>
      <c r="BU39" s="609"/>
      <c r="BV39" s="610">
        <v>1769</v>
      </c>
      <c r="BW39" s="611"/>
      <c r="BX39" s="611"/>
      <c r="BY39" s="611"/>
      <c r="BZ39" s="611"/>
      <c r="CA39" s="611"/>
      <c r="CB39" s="620"/>
      <c r="CD39" s="607" t="s">
        <v>328</v>
      </c>
      <c r="CE39" s="608"/>
      <c r="CF39" s="608"/>
      <c r="CG39" s="608"/>
      <c r="CH39" s="608"/>
      <c r="CI39" s="608"/>
      <c r="CJ39" s="608"/>
      <c r="CK39" s="608"/>
      <c r="CL39" s="608"/>
      <c r="CM39" s="608"/>
      <c r="CN39" s="608"/>
      <c r="CO39" s="608"/>
      <c r="CP39" s="608"/>
      <c r="CQ39" s="609"/>
      <c r="CR39" s="610">
        <v>176831</v>
      </c>
      <c r="CS39" s="631"/>
      <c r="CT39" s="631"/>
      <c r="CU39" s="631"/>
      <c r="CV39" s="631"/>
      <c r="CW39" s="631"/>
      <c r="CX39" s="631"/>
      <c r="CY39" s="632"/>
      <c r="CZ39" s="615">
        <v>1.8</v>
      </c>
      <c r="DA39" s="643"/>
      <c r="DB39" s="643"/>
      <c r="DC39" s="645"/>
      <c r="DD39" s="619">
        <v>124835</v>
      </c>
      <c r="DE39" s="631"/>
      <c r="DF39" s="631"/>
      <c r="DG39" s="631"/>
      <c r="DH39" s="631"/>
      <c r="DI39" s="631"/>
      <c r="DJ39" s="631"/>
      <c r="DK39" s="632"/>
      <c r="DL39" s="619" t="s">
        <v>122</v>
      </c>
      <c r="DM39" s="631"/>
      <c r="DN39" s="631"/>
      <c r="DO39" s="631"/>
      <c r="DP39" s="631"/>
      <c r="DQ39" s="631"/>
      <c r="DR39" s="631"/>
      <c r="DS39" s="631"/>
      <c r="DT39" s="631"/>
      <c r="DU39" s="631"/>
      <c r="DV39" s="632"/>
      <c r="DW39" s="615" t="s">
        <v>122</v>
      </c>
      <c r="DX39" s="643"/>
      <c r="DY39" s="643"/>
      <c r="DZ39" s="643"/>
      <c r="EA39" s="643"/>
      <c r="EB39" s="643"/>
      <c r="EC39" s="644"/>
    </row>
    <row r="40" spans="2:133" ht="11.25" customHeight="1" x14ac:dyDescent="0.2">
      <c r="B40" s="607" t="s">
        <v>329</v>
      </c>
      <c r="C40" s="608"/>
      <c r="D40" s="608"/>
      <c r="E40" s="608"/>
      <c r="F40" s="608"/>
      <c r="G40" s="608"/>
      <c r="H40" s="608"/>
      <c r="I40" s="608"/>
      <c r="J40" s="608"/>
      <c r="K40" s="608"/>
      <c r="L40" s="608"/>
      <c r="M40" s="608"/>
      <c r="N40" s="608"/>
      <c r="O40" s="608"/>
      <c r="P40" s="608"/>
      <c r="Q40" s="609"/>
      <c r="R40" s="610">
        <v>22000</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330</v>
      </c>
      <c r="AR40" s="674"/>
      <c r="AS40" s="674"/>
      <c r="AT40" s="674"/>
      <c r="AU40" s="674"/>
      <c r="AV40" s="674"/>
      <c r="AW40" s="674"/>
      <c r="AX40" s="674"/>
      <c r="AY40" s="675"/>
      <c r="AZ40" s="610">
        <v>62725</v>
      </c>
      <c r="BA40" s="611"/>
      <c r="BB40" s="611"/>
      <c r="BC40" s="611"/>
      <c r="BD40" s="631"/>
      <c r="BE40" s="631"/>
      <c r="BF40" s="656"/>
      <c r="BG40" s="660" t="s">
        <v>331</v>
      </c>
      <c r="BH40" s="661"/>
      <c r="BI40" s="661"/>
      <c r="BJ40" s="661"/>
      <c r="BK40" s="661"/>
      <c r="BL40" s="214"/>
      <c r="BM40" s="608" t="s">
        <v>332</v>
      </c>
      <c r="BN40" s="608"/>
      <c r="BO40" s="608"/>
      <c r="BP40" s="608"/>
      <c r="BQ40" s="608"/>
      <c r="BR40" s="608"/>
      <c r="BS40" s="608"/>
      <c r="BT40" s="608"/>
      <c r="BU40" s="609"/>
      <c r="BV40" s="610">
        <v>82</v>
      </c>
      <c r="BW40" s="611"/>
      <c r="BX40" s="611"/>
      <c r="BY40" s="611"/>
      <c r="BZ40" s="611"/>
      <c r="CA40" s="611"/>
      <c r="CB40" s="620"/>
      <c r="CD40" s="607" t="s">
        <v>333</v>
      </c>
      <c r="CE40" s="608"/>
      <c r="CF40" s="608"/>
      <c r="CG40" s="608"/>
      <c r="CH40" s="608"/>
      <c r="CI40" s="608"/>
      <c r="CJ40" s="608"/>
      <c r="CK40" s="608"/>
      <c r="CL40" s="608"/>
      <c r="CM40" s="608"/>
      <c r="CN40" s="608"/>
      <c r="CO40" s="608"/>
      <c r="CP40" s="608"/>
      <c r="CQ40" s="609"/>
      <c r="CR40" s="610">
        <v>37254</v>
      </c>
      <c r="CS40" s="611"/>
      <c r="CT40" s="611"/>
      <c r="CU40" s="611"/>
      <c r="CV40" s="611"/>
      <c r="CW40" s="611"/>
      <c r="CX40" s="611"/>
      <c r="CY40" s="612"/>
      <c r="CZ40" s="615">
        <v>0.4</v>
      </c>
      <c r="DA40" s="643"/>
      <c r="DB40" s="643"/>
      <c r="DC40" s="645"/>
      <c r="DD40" s="619">
        <v>4470</v>
      </c>
      <c r="DE40" s="611"/>
      <c r="DF40" s="611"/>
      <c r="DG40" s="611"/>
      <c r="DH40" s="611"/>
      <c r="DI40" s="611"/>
      <c r="DJ40" s="611"/>
      <c r="DK40" s="612"/>
      <c r="DL40" s="619">
        <v>4470</v>
      </c>
      <c r="DM40" s="611"/>
      <c r="DN40" s="611"/>
      <c r="DO40" s="611"/>
      <c r="DP40" s="611"/>
      <c r="DQ40" s="611"/>
      <c r="DR40" s="611"/>
      <c r="DS40" s="611"/>
      <c r="DT40" s="611"/>
      <c r="DU40" s="611"/>
      <c r="DV40" s="612"/>
      <c r="DW40" s="615">
        <v>0.1</v>
      </c>
      <c r="DX40" s="643"/>
      <c r="DY40" s="643"/>
      <c r="DZ40" s="643"/>
      <c r="EA40" s="643"/>
      <c r="EB40" s="643"/>
      <c r="EC40" s="644"/>
    </row>
    <row r="41" spans="2:133" ht="11.25" customHeight="1" x14ac:dyDescent="0.2">
      <c r="B41" s="633" t="s">
        <v>334</v>
      </c>
      <c r="C41" s="634"/>
      <c r="D41" s="634"/>
      <c r="E41" s="634"/>
      <c r="F41" s="634"/>
      <c r="G41" s="634"/>
      <c r="H41" s="634"/>
      <c r="I41" s="634"/>
      <c r="J41" s="634"/>
      <c r="K41" s="634"/>
      <c r="L41" s="634"/>
      <c r="M41" s="634"/>
      <c r="N41" s="634"/>
      <c r="O41" s="634"/>
      <c r="P41" s="634"/>
      <c r="Q41" s="635"/>
      <c r="R41" s="682">
        <v>10801682</v>
      </c>
      <c r="S41" s="683"/>
      <c r="T41" s="683"/>
      <c r="U41" s="683"/>
      <c r="V41" s="683"/>
      <c r="W41" s="683"/>
      <c r="X41" s="683"/>
      <c r="Y41" s="687"/>
      <c r="Z41" s="688">
        <v>100</v>
      </c>
      <c r="AA41" s="688"/>
      <c r="AB41" s="688"/>
      <c r="AC41" s="688"/>
      <c r="AD41" s="689">
        <v>5923927</v>
      </c>
      <c r="AE41" s="689"/>
      <c r="AF41" s="689"/>
      <c r="AG41" s="689"/>
      <c r="AH41" s="689"/>
      <c r="AI41" s="689"/>
      <c r="AJ41" s="689"/>
      <c r="AK41" s="689"/>
      <c r="AL41" s="690">
        <v>100</v>
      </c>
      <c r="AM41" s="670"/>
      <c r="AN41" s="670"/>
      <c r="AO41" s="691"/>
      <c r="AQ41" s="673" t="s">
        <v>335</v>
      </c>
      <c r="AR41" s="674"/>
      <c r="AS41" s="674"/>
      <c r="AT41" s="674"/>
      <c r="AU41" s="674"/>
      <c r="AV41" s="674"/>
      <c r="AW41" s="674"/>
      <c r="AX41" s="674"/>
      <c r="AY41" s="675"/>
      <c r="AZ41" s="610">
        <v>136947</v>
      </c>
      <c r="BA41" s="611"/>
      <c r="BB41" s="611"/>
      <c r="BC41" s="611"/>
      <c r="BD41" s="631"/>
      <c r="BE41" s="631"/>
      <c r="BF41" s="656"/>
      <c r="BG41" s="660"/>
      <c r="BH41" s="661"/>
      <c r="BI41" s="661"/>
      <c r="BJ41" s="661"/>
      <c r="BK41" s="661"/>
      <c r="BL41" s="214"/>
      <c r="BM41" s="608" t="s">
        <v>336</v>
      </c>
      <c r="BN41" s="608"/>
      <c r="BO41" s="608"/>
      <c r="BP41" s="608"/>
      <c r="BQ41" s="608"/>
      <c r="BR41" s="608"/>
      <c r="BS41" s="608"/>
      <c r="BT41" s="608"/>
      <c r="BU41" s="609"/>
      <c r="BV41" s="610" t="s">
        <v>122</v>
      </c>
      <c r="BW41" s="611"/>
      <c r="BX41" s="611"/>
      <c r="BY41" s="611"/>
      <c r="BZ41" s="611"/>
      <c r="CA41" s="611"/>
      <c r="CB41" s="620"/>
      <c r="CD41" s="607" t="s">
        <v>337</v>
      </c>
      <c r="CE41" s="608"/>
      <c r="CF41" s="608"/>
      <c r="CG41" s="608"/>
      <c r="CH41" s="608"/>
      <c r="CI41" s="608"/>
      <c r="CJ41" s="608"/>
      <c r="CK41" s="608"/>
      <c r="CL41" s="608"/>
      <c r="CM41" s="608"/>
      <c r="CN41" s="608"/>
      <c r="CO41" s="608"/>
      <c r="CP41" s="608"/>
      <c r="CQ41" s="609"/>
      <c r="CR41" s="610" t="s">
        <v>122</v>
      </c>
      <c r="CS41" s="631"/>
      <c r="CT41" s="631"/>
      <c r="CU41" s="631"/>
      <c r="CV41" s="631"/>
      <c r="CW41" s="631"/>
      <c r="CX41" s="631"/>
      <c r="CY41" s="632"/>
      <c r="CZ41" s="615" t="s">
        <v>122</v>
      </c>
      <c r="DA41" s="643"/>
      <c r="DB41" s="643"/>
      <c r="DC41" s="645"/>
      <c r="DD41" s="619" t="s">
        <v>122</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338</v>
      </c>
      <c r="AR42" s="680"/>
      <c r="AS42" s="680"/>
      <c r="AT42" s="680"/>
      <c r="AU42" s="680"/>
      <c r="AV42" s="680"/>
      <c r="AW42" s="680"/>
      <c r="AX42" s="680"/>
      <c r="AY42" s="681"/>
      <c r="AZ42" s="682">
        <v>565855</v>
      </c>
      <c r="BA42" s="683"/>
      <c r="BB42" s="683"/>
      <c r="BC42" s="683"/>
      <c r="BD42" s="669"/>
      <c r="BE42" s="669"/>
      <c r="BF42" s="671"/>
      <c r="BG42" s="662"/>
      <c r="BH42" s="663"/>
      <c r="BI42" s="663"/>
      <c r="BJ42" s="663"/>
      <c r="BK42" s="663"/>
      <c r="BL42" s="215"/>
      <c r="BM42" s="634" t="s">
        <v>339</v>
      </c>
      <c r="BN42" s="634"/>
      <c r="BO42" s="634"/>
      <c r="BP42" s="634"/>
      <c r="BQ42" s="634"/>
      <c r="BR42" s="634"/>
      <c r="BS42" s="634"/>
      <c r="BT42" s="634"/>
      <c r="BU42" s="635"/>
      <c r="BV42" s="682">
        <v>463</v>
      </c>
      <c r="BW42" s="683"/>
      <c r="BX42" s="683"/>
      <c r="BY42" s="683"/>
      <c r="BZ42" s="683"/>
      <c r="CA42" s="683"/>
      <c r="CB42" s="692"/>
      <c r="CD42" s="607" t="s">
        <v>340</v>
      </c>
      <c r="CE42" s="608"/>
      <c r="CF42" s="608"/>
      <c r="CG42" s="608"/>
      <c r="CH42" s="608"/>
      <c r="CI42" s="608"/>
      <c r="CJ42" s="608"/>
      <c r="CK42" s="608"/>
      <c r="CL42" s="608"/>
      <c r="CM42" s="608"/>
      <c r="CN42" s="608"/>
      <c r="CO42" s="608"/>
      <c r="CP42" s="608"/>
      <c r="CQ42" s="609"/>
      <c r="CR42" s="610">
        <v>1687605</v>
      </c>
      <c r="CS42" s="631"/>
      <c r="CT42" s="631"/>
      <c r="CU42" s="631"/>
      <c r="CV42" s="631"/>
      <c r="CW42" s="631"/>
      <c r="CX42" s="631"/>
      <c r="CY42" s="632"/>
      <c r="CZ42" s="615">
        <v>17.2</v>
      </c>
      <c r="DA42" s="643"/>
      <c r="DB42" s="643"/>
      <c r="DC42" s="645"/>
      <c r="DD42" s="619">
        <v>672573</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341</v>
      </c>
      <c r="CD43" s="607" t="s">
        <v>342</v>
      </c>
      <c r="CE43" s="608"/>
      <c r="CF43" s="608"/>
      <c r="CG43" s="608"/>
      <c r="CH43" s="608"/>
      <c r="CI43" s="608"/>
      <c r="CJ43" s="608"/>
      <c r="CK43" s="608"/>
      <c r="CL43" s="608"/>
      <c r="CM43" s="608"/>
      <c r="CN43" s="608"/>
      <c r="CO43" s="608"/>
      <c r="CP43" s="608"/>
      <c r="CQ43" s="609"/>
      <c r="CR43" s="610" t="s">
        <v>122</v>
      </c>
      <c r="CS43" s="631"/>
      <c r="CT43" s="631"/>
      <c r="CU43" s="631"/>
      <c r="CV43" s="631"/>
      <c r="CW43" s="631"/>
      <c r="CX43" s="631"/>
      <c r="CY43" s="632"/>
      <c r="CZ43" s="615" t="s">
        <v>122</v>
      </c>
      <c r="DA43" s="643"/>
      <c r="DB43" s="643"/>
      <c r="DC43" s="645"/>
      <c r="DD43" s="619" t="s">
        <v>122</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343</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291</v>
      </c>
      <c r="CE44" s="649"/>
      <c r="CF44" s="607" t="s">
        <v>344</v>
      </c>
      <c r="CG44" s="608"/>
      <c r="CH44" s="608"/>
      <c r="CI44" s="608"/>
      <c r="CJ44" s="608"/>
      <c r="CK44" s="608"/>
      <c r="CL44" s="608"/>
      <c r="CM44" s="608"/>
      <c r="CN44" s="608"/>
      <c r="CO44" s="608"/>
      <c r="CP44" s="608"/>
      <c r="CQ44" s="609"/>
      <c r="CR44" s="610">
        <v>1096731</v>
      </c>
      <c r="CS44" s="611"/>
      <c r="CT44" s="611"/>
      <c r="CU44" s="611"/>
      <c r="CV44" s="611"/>
      <c r="CW44" s="611"/>
      <c r="CX44" s="611"/>
      <c r="CY44" s="612"/>
      <c r="CZ44" s="615">
        <v>11.2</v>
      </c>
      <c r="DA44" s="616"/>
      <c r="DB44" s="616"/>
      <c r="DC44" s="622"/>
      <c r="DD44" s="619">
        <v>313135</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345</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346</v>
      </c>
      <c r="CG45" s="608"/>
      <c r="CH45" s="608"/>
      <c r="CI45" s="608"/>
      <c r="CJ45" s="608"/>
      <c r="CK45" s="608"/>
      <c r="CL45" s="608"/>
      <c r="CM45" s="608"/>
      <c r="CN45" s="608"/>
      <c r="CO45" s="608"/>
      <c r="CP45" s="608"/>
      <c r="CQ45" s="609"/>
      <c r="CR45" s="610">
        <v>459598</v>
      </c>
      <c r="CS45" s="631"/>
      <c r="CT45" s="631"/>
      <c r="CU45" s="631"/>
      <c r="CV45" s="631"/>
      <c r="CW45" s="631"/>
      <c r="CX45" s="631"/>
      <c r="CY45" s="632"/>
      <c r="CZ45" s="615">
        <v>4.7</v>
      </c>
      <c r="DA45" s="643"/>
      <c r="DB45" s="643"/>
      <c r="DC45" s="645"/>
      <c r="DD45" s="619">
        <v>66063</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50"/>
      <c r="CE46" s="651"/>
      <c r="CF46" s="607" t="s">
        <v>347</v>
      </c>
      <c r="CG46" s="608"/>
      <c r="CH46" s="608"/>
      <c r="CI46" s="608"/>
      <c r="CJ46" s="608"/>
      <c r="CK46" s="608"/>
      <c r="CL46" s="608"/>
      <c r="CM46" s="608"/>
      <c r="CN46" s="608"/>
      <c r="CO46" s="608"/>
      <c r="CP46" s="608"/>
      <c r="CQ46" s="609"/>
      <c r="CR46" s="610">
        <v>562121</v>
      </c>
      <c r="CS46" s="611"/>
      <c r="CT46" s="611"/>
      <c r="CU46" s="611"/>
      <c r="CV46" s="611"/>
      <c r="CW46" s="611"/>
      <c r="CX46" s="611"/>
      <c r="CY46" s="612"/>
      <c r="CZ46" s="615">
        <v>5.7</v>
      </c>
      <c r="DA46" s="616"/>
      <c r="DB46" s="616"/>
      <c r="DC46" s="622"/>
      <c r="DD46" s="619">
        <v>245552</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50"/>
      <c r="CE47" s="651"/>
      <c r="CF47" s="607" t="s">
        <v>348</v>
      </c>
      <c r="CG47" s="608"/>
      <c r="CH47" s="608"/>
      <c r="CI47" s="608"/>
      <c r="CJ47" s="608"/>
      <c r="CK47" s="608"/>
      <c r="CL47" s="608"/>
      <c r="CM47" s="608"/>
      <c r="CN47" s="608"/>
      <c r="CO47" s="608"/>
      <c r="CP47" s="608"/>
      <c r="CQ47" s="609"/>
      <c r="CR47" s="610">
        <v>590874</v>
      </c>
      <c r="CS47" s="631"/>
      <c r="CT47" s="631"/>
      <c r="CU47" s="631"/>
      <c r="CV47" s="631"/>
      <c r="CW47" s="631"/>
      <c r="CX47" s="631"/>
      <c r="CY47" s="632"/>
      <c r="CZ47" s="615">
        <v>6</v>
      </c>
      <c r="DA47" s="643"/>
      <c r="DB47" s="643"/>
      <c r="DC47" s="645"/>
      <c r="DD47" s="619">
        <v>359438</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2"/>
      <c r="CE48" s="653"/>
      <c r="CF48" s="607" t="s">
        <v>349</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3" t="s">
        <v>350</v>
      </c>
      <c r="CE49" s="634"/>
      <c r="CF49" s="634"/>
      <c r="CG49" s="634"/>
      <c r="CH49" s="634"/>
      <c r="CI49" s="634"/>
      <c r="CJ49" s="634"/>
      <c r="CK49" s="634"/>
      <c r="CL49" s="634"/>
      <c r="CM49" s="634"/>
      <c r="CN49" s="634"/>
      <c r="CO49" s="634"/>
      <c r="CP49" s="634"/>
      <c r="CQ49" s="635"/>
      <c r="CR49" s="682">
        <v>9826417</v>
      </c>
      <c r="CS49" s="669"/>
      <c r="CT49" s="669"/>
      <c r="CU49" s="669"/>
      <c r="CV49" s="669"/>
      <c r="CW49" s="669"/>
      <c r="CX49" s="669"/>
      <c r="CY49" s="698"/>
      <c r="CZ49" s="690">
        <v>100</v>
      </c>
      <c r="DA49" s="699"/>
      <c r="DB49" s="699"/>
      <c r="DC49" s="700"/>
      <c r="DD49" s="701">
        <v>7057013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unmTULnzs/Zp5HSkK1/bCiavEYGmFEIh75YKQGz/0yG4Clfib4RaOBInBttXbcsyxIrRR+6iBOddSsHuL3Ijbg==" saltValue="irYgqLFwZ47iCI1IhaiwO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351</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352</v>
      </c>
      <c r="DK2" s="710"/>
      <c r="DL2" s="710"/>
      <c r="DM2" s="710"/>
      <c r="DN2" s="710"/>
      <c r="DO2" s="711"/>
      <c r="DP2" s="222"/>
      <c r="DQ2" s="709" t="s">
        <v>353</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354</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355</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356</v>
      </c>
      <c r="B5" s="715"/>
      <c r="C5" s="715"/>
      <c r="D5" s="715"/>
      <c r="E5" s="715"/>
      <c r="F5" s="715"/>
      <c r="G5" s="715"/>
      <c r="H5" s="715"/>
      <c r="I5" s="715"/>
      <c r="J5" s="715"/>
      <c r="K5" s="715"/>
      <c r="L5" s="715"/>
      <c r="M5" s="715"/>
      <c r="N5" s="715"/>
      <c r="O5" s="715"/>
      <c r="P5" s="716"/>
      <c r="Q5" s="720" t="s">
        <v>357</v>
      </c>
      <c r="R5" s="721"/>
      <c r="S5" s="721"/>
      <c r="T5" s="721"/>
      <c r="U5" s="722"/>
      <c r="V5" s="720" t="s">
        <v>358</v>
      </c>
      <c r="W5" s="721"/>
      <c r="X5" s="721"/>
      <c r="Y5" s="721"/>
      <c r="Z5" s="722"/>
      <c r="AA5" s="720" t="s">
        <v>359</v>
      </c>
      <c r="AB5" s="721"/>
      <c r="AC5" s="721"/>
      <c r="AD5" s="721"/>
      <c r="AE5" s="721"/>
      <c r="AF5" s="726" t="s">
        <v>360</v>
      </c>
      <c r="AG5" s="721"/>
      <c r="AH5" s="721"/>
      <c r="AI5" s="721"/>
      <c r="AJ5" s="727"/>
      <c r="AK5" s="721" t="s">
        <v>361</v>
      </c>
      <c r="AL5" s="721"/>
      <c r="AM5" s="721"/>
      <c r="AN5" s="721"/>
      <c r="AO5" s="722"/>
      <c r="AP5" s="720" t="s">
        <v>362</v>
      </c>
      <c r="AQ5" s="721"/>
      <c r="AR5" s="721"/>
      <c r="AS5" s="721"/>
      <c r="AT5" s="722"/>
      <c r="AU5" s="720" t="s">
        <v>363</v>
      </c>
      <c r="AV5" s="721"/>
      <c r="AW5" s="721"/>
      <c r="AX5" s="721"/>
      <c r="AY5" s="727"/>
      <c r="AZ5" s="226"/>
      <c r="BA5" s="226"/>
      <c r="BB5" s="226"/>
      <c r="BC5" s="226"/>
      <c r="BD5" s="226"/>
      <c r="BE5" s="227"/>
      <c r="BF5" s="227"/>
      <c r="BG5" s="227"/>
      <c r="BH5" s="227"/>
      <c r="BI5" s="227"/>
      <c r="BJ5" s="227"/>
      <c r="BK5" s="227"/>
      <c r="BL5" s="227"/>
      <c r="BM5" s="227"/>
      <c r="BN5" s="227"/>
      <c r="BO5" s="227"/>
      <c r="BP5" s="227"/>
      <c r="BQ5" s="714" t="s">
        <v>364</v>
      </c>
      <c r="BR5" s="715"/>
      <c r="BS5" s="715"/>
      <c r="BT5" s="715"/>
      <c r="BU5" s="715"/>
      <c r="BV5" s="715"/>
      <c r="BW5" s="715"/>
      <c r="BX5" s="715"/>
      <c r="BY5" s="715"/>
      <c r="BZ5" s="715"/>
      <c r="CA5" s="715"/>
      <c r="CB5" s="715"/>
      <c r="CC5" s="715"/>
      <c r="CD5" s="715"/>
      <c r="CE5" s="715"/>
      <c r="CF5" s="715"/>
      <c r="CG5" s="716"/>
      <c r="CH5" s="720" t="s">
        <v>365</v>
      </c>
      <c r="CI5" s="721"/>
      <c r="CJ5" s="721"/>
      <c r="CK5" s="721"/>
      <c r="CL5" s="722"/>
      <c r="CM5" s="720" t="s">
        <v>366</v>
      </c>
      <c r="CN5" s="721"/>
      <c r="CO5" s="721"/>
      <c r="CP5" s="721"/>
      <c r="CQ5" s="722"/>
      <c r="CR5" s="720" t="s">
        <v>367</v>
      </c>
      <c r="CS5" s="721"/>
      <c r="CT5" s="721"/>
      <c r="CU5" s="721"/>
      <c r="CV5" s="722"/>
      <c r="CW5" s="720" t="s">
        <v>368</v>
      </c>
      <c r="CX5" s="721"/>
      <c r="CY5" s="721"/>
      <c r="CZ5" s="721"/>
      <c r="DA5" s="722"/>
      <c r="DB5" s="720" t="s">
        <v>369</v>
      </c>
      <c r="DC5" s="721"/>
      <c r="DD5" s="721"/>
      <c r="DE5" s="721"/>
      <c r="DF5" s="722"/>
      <c r="DG5" s="750" t="s">
        <v>370</v>
      </c>
      <c r="DH5" s="751"/>
      <c r="DI5" s="751"/>
      <c r="DJ5" s="751"/>
      <c r="DK5" s="752"/>
      <c r="DL5" s="750" t="s">
        <v>371</v>
      </c>
      <c r="DM5" s="751"/>
      <c r="DN5" s="751"/>
      <c r="DO5" s="751"/>
      <c r="DP5" s="752"/>
      <c r="DQ5" s="720" t="s">
        <v>372</v>
      </c>
      <c r="DR5" s="721"/>
      <c r="DS5" s="721"/>
      <c r="DT5" s="721"/>
      <c r="DU5" s="722"/>
      <c r="DV5" s="720" t="s">
        <v>363</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373</v>
      </c>
      <c r="C7" s="737"/>
      <c r="D7" s="737"/>
      <c r="E7" s="737"/>
      <c r="F7" s="737"/>
      <c r="G7" s="737"/>
      <c r="H7" s="737"/>
      <c r="I7" s="737"/>
      <c r="J7" s="737"/>
      <c r="K7" s="737"/>
      <c r="L7" s="737"/>
      <c r="M7" s="737"/>
      <c r="N7" s="737"/>
      <c r="O7" s="737"/>
      <c r="P7" s="738"/>
      <c r="Q7" s="739">
        <v>10753</v>
      </c>
      <c r="R7" s="740"/>
      <c r="S7" s="740"/>
      <c r="T7" s="740"/>
      <c r="U7" s="740"/>
      <c r="V7" s="740">
        <v>9820</v>
      </c>
      <c r="W7" s="740"/>
      <c r="X7" s="740"/>
      <c r="Y7" s="740"/>
      <c r="Z7" s="740"/>
      <c r="AA7" s="740">
        <v>933</v>
      </c>
      <c r="AB7" s="740"/>
      <c r="AC7" s="740"/>
      <c r="AD7" s="740"/>
      <c r="AE7" s="741"/>
      <c r="AF7" s="742">
        <v>595</v>
      </c>
      <c r="AG7" s="743"/>
      <c r="AH7" s="743"/>
      <c r="AI7" s="743"/>
      <c r="AJ7" s="744"/>
      <c r="AK7" s="745">
        <v>882</v>
      </c>
      <c r="AL7" s="746"/>
      <c r="AM7" s="746"/>
      <c r="AN7" s="746"/>
      <c r="AO7" s="746"/>
      <c r="AP7" s="746">
        <v>9149</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569</v>
      </c>
      <c r="BT7" s="734"/>
      <c r="BU7" s="734"/>
      <c r="BV7" s="734"/>
      <c r="BW7" s="734"/>
      <c r="BX7" s="734"/>
      <c r="BY7" s="734"/>
      <c r="BZ7" s="734"/>
      <c r="CA7" s="734"/>
      <c r="CB7" s="734"/>
      <c r="CC7" s="734"/>
      <c r="CD7" s="734"/>
      <c r="CE7" s="734"/>
      <c r="CF7" s="734"/>
      <c r="CG7" s="749"/>
      <c r="CH7" s="730">
        <v>7</v>
      </c>
      <c r="CI7" s="731"/>
      <c r="CJ7" s="731"/>
      <c r="CK7" s="731"/>
      <c r="CL7" s="732"/>
      <c r="CM7" s="730">
        <v>132</v>
      </c>
      <c r="CN7" s="731"/>
      <c r="CO7" s="731"/>
      <c r="CP7" s="731"/>
      <c r="CQ7" s="732"/>
      <c r="CR7" s="730">
        <v>100</v>
      </c>
      <c r="CS7" s="731"/>
      <c r="CT7" s="731"/>
      <c r="CU7" s="731"/>
      <c r="CV7" s="732"/>
      <c r="CW7" s="730">
        <v>13</v>
      </c>
      <c r="CX7" s="731"/>
      <c r="CY7" s="731"/>
      <c r="CZ7" s="731"/>
      <c r="DA7" s="732"/>
      <c r="DB7" s="730">
        <v>17</v>
      </c>
      <c r="DC7" s="731"/>
      <c r="DD7" s="731"/>
      <c r="DE7" s="731"/>
      <c r="DF7" s="732"/>
      <c r="DG7" s="730" t="s">
        <v>556</v>
      </c>
      <c r="DH7" s="731"/>
      <c r="DI7" s="731"/>
      <c r="DJ7" s="731"/>
      <c r="DK7" s="732"/>
      <c r="DL7" s="730" t="s">
        <v>556</v>
      </c>
      <c r="DM7" s="731"/>
      <c r="DN7" s="731"/>
      <c r="DO7" s="731"/>
      <c r="DP7" s="732"/>
      <c r="DQ7" s="730" t="s">
        <v>556</v>
      </c>
      <c r="DR7" s="731"/>
      <c r="DS7" s="731"/>
      <c r="DT7" s="731"/>
      <c r="DU7" s="732"/>
      <c r="DV7" s="733"/>
      <c r="DW7" s="734"/>
      <c r="DX7" s="734"/>
      <c r="DY7" s="734"/>
      <c r="DZ7" s="735"/>
      <c r="EA7" s="229"/>
    </row>
    <row r="8" spans="1:131" s="230" customFormat="1" ht="26.25" customHeight="1" x14ac:dyDescent="0.2">
      <c r="A8" s="233">
        <v>2</v>
      </c>
      <c r="B8" s="767" t="s">
        <v>374</v>
      </c>
      <c r="C8" s="768"/>
      <c r="D8" s="768"/>
      <c r="E8" s="768"/>
      <c r="F8" s="768"/>
      <c r="G8" s="768"/>
      <c r="H8" s="768"/>
      <c r="I8" s="768"/>
      <c r="J8" s="768"/>
      <c r="K8" s="768"/>
      <c r="L8" s="768"/>
      <c r="M8" s="768"/>
      <c r="N8" s="768"/>
      <c r="O8" s="768"/>
      <c r="P8" s="769"/>
      <c r="Q8" s="770">
        <v>49</v>
      </c>
      <c r="R8" s="771"/>
      <c r="S8" s="771"/>
      <c r="T8" s="771"/>
      <c r="U8" s="771"/>
      <c r="V8" s="771">
        <v>6</v>
      </c>
      <c r="W8" s="771"/>
      <c r="X8" s="771"/>
      <c r="Y8" s="771"/>
      <c r="Z8" s="771"/>
      <c r="AA8" s="771">
        <v>42</v>
      </c>
      <c r="AB8" s="771"/>
      <c r="AC8" s="771"/>
      <c r="AD8" s="771"/>
      <c r="AE8" s="772"/>
      <c r="AF8" s="773">
        <v>42</v>
      </c>
      <c r="AG8" s="774"/>
      <c r="AH8" s="774"/>
      <c r="AI8" s="774"/>
      <c r="AJ8" s="775"/>
      <c r="AK8" s="756" t="s">
        <v>556</v>
      </c>
      <c r="AL8" s="757"/>
      <c r="AM8" s="757"/>
      <c r="AN8" s="757"/>
      <c r="AO8" s="757"/>
      <c r="AP8" s="757" t="s">
        <v>556</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570</v>
      </c>
      <c r="BT8" s="761"/>
      <c r="BU8" s="761"/>
      <c r="BV8" s="761"/>
      <c r="BW8" s="761"/>
      <c r="BX8" s="761"/>
      <c r="BY8" s="761"/>
      <c r="BZ8" s="761"/>
      <c r="CA8" s="761"/>
      <c r="CB8" s="761"/>
      <c r="CC8" s="761"/>
      <c r="CD8" s="761"/>
      <c r="CE8" s="761"/>
      <c r="CF8" s="761"/>
      <c r="CG8" s="762"/>
      <c r="CH8" s="763">
        <v>61</v>
      </c>
      <c r="CI8" s="764"/>
      <c r="CJ8" s="764"/>
      <c r="CK8" s="764"/>
      <c r="CL8" s="765"/>
      <c r="CM8" s="763">
        <v>331</v>
      </c>
      <c r="CN8" s="764"/>
      <c r="CO8" s="764"/>
      <c r="CP8" s="764"/>
      <c r="CQ8" s="765"/>
      <c r="CR8" s="763">
        <v>209</v>
      </c>
      <c r="CS8" s="764"/>
      <c r="CT8" s="764"/>
      <c r="CU8" s="764"/>
      <c r="CV8" s="765"/>
      <c r="CW8" s="763">
        <v>3</v>
      </c>
      <c r="CX8" s="764"/>
      <c r="CY8" s="764"/>
      <c r="CZ8" s="764"/>
      <c r="DA8" s="765"/>
      <c r="DB8" s="763" t="s">
        <v>556</v>
      </c>
      <c r="DC8" s="764"/>
      <c r="DD8" s="764"/>
      <c r="DE8" s="764"/>
      <c r="DF8" s="765"/>
      <c r="DG8" s="763" t="s">
        <v>556</v>
      </c>
      <c r="DH8" s="764"/>
      <c r="DI8" s="764"/>
      <c r="DJ8" s="764"/>
      <c r="DK8" s="765"/>
      <c r="DL8" s="763" t="s">
        <v>556</v>
      </c>
      <c r="DM8" s="764"/>
      <c r="DN8" s="764"/>
      <c r="DO8" s="764"/>
      <c r="DP8" s="765"/>
      <c r="DQ8" s="763" t="s">
        <v>556</v>
      </c>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571</v>
      </c>
      <c r="BT9" s="761"/>
      <c r="BU9" s="761"/>
      <c r="BV9" s="761"/>
      <c r="BW9" s="761"/>
      <c r="BX9" s="761"/>
      <c r="BY9" s="761"/>
      <c r="BZ9" s="761"/>
      <c r="CA9" s="761"/>
      <c r="CB9" s="761"/>
      <c r="CC9" s="761"/>
      <c r="CD9" s="761"/>
      <c r="CE9" s="761"/>
      <c r="CF9" s="761"/>
      <c r="CG9" s="762"/>
      <c r="CH9" s="763">
        <v>-23</v>
      </c>
      <c r="CI9" s="764"/>
      <c r="CJ9" s="764"/>
      <c r="CK9" s="764"/>
      <c r="CL9" s="765"/>
      <c r="CM9" s="763">
        <v>98</v>
      </c>
      <c r="CN9" s="764"/>
      <c r="CO9" s="764"/>
      <c r="CP9" s="764"/>
      <c r="CQ9" s="765"/>
      <c r="CR9" s="763">
        <v>10</v>
      </c>
      <c r="CS9" s="764"/>
      <c r="CT9" s="764"/>
      <c r="CU9" s="764"/>
      <c r="CV9" s="765"/>
      <c r="CW9" s="763">
        <v>1</v>
      </c>
      <c r="CX9" s="764"/>
      <c r="CY9" s="764"/>
      <c r="CZ9" s="764"/>
      <c r="DA9" s="765"/>
      <c r="DB9" s="763" t="s">
        <v>556</v>
      </c>
      <c r="DC9" s="764"/>
      <c r="DD9" s="764"/>
      <c r="DE9" s="764"/>
      <c r="DF9" s="765"/>
      <c r="DG9" s="763" t="s">
        <v>556</v>
      </c>
      <c r="DH9" s="764"/>
      <c r="DI9" s="764"/>
      <c r="DJ9" s="764"/>
      <c r="DK9" s="765"/>
      <c r="DL9" s="763" t="s">
        <v>556</v>
      </c>
      <c r="DM9" s="764"/>
      <c r="DN9" s="764"/>
      <c r="DO9" s="764"/>
      <c r="DP9" s="765"/>
      <c r="DQ9" s="763" t="s">
        <v>556</v>
      </c>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572</v>
      </c>
      <c r="BT10" s="761"/>
      <c r="BU10" s="761"/>
      <c r="BV10" s="761"/>
      <c r="BW10" s="761"/>
      <c r="BX10" s="761"/>
      <c r="BY10" s="761"/>
      <c r="BZ10" s="761"/>
      <c r="CA10" s="761"/>
      <c r="CB10" s="761"/>
      <c r="CC10" s="761"/>
      <c r="CD10" s="761"/>
      <c r="CE10" s="761"/>
      <c r="CF10" s="761"/>
      <c r="CG10" s="762"/>
      <c r="CH10" s="763">
        <v>1</v>
      </c>
      <c r="CI10" s="764"/>
      <c r="CJ10" s="764"/>
      <c r="CK10" s="764"/>
      <c r="CL10" s="765"/>
      <c r="CM10" s="763">
        <v>30</v>
      </c>
      <c r="CN10" s="764"/>
      <c r="CO10" s="764"/>
      <c r="CP10" s="764"/>
      <c r="CQ10" s="765"/>
      <c r="CR10" s="763">
        <v>13</v>
      </c>
      <c r="CS10" s="764"/>
      <c r="CT10" s="764"/>
      <c r="CU10" s="764"/>
      <c r="CV10" s="765"/>
      <c r="CW10" s="763">
        <v>0</v>
      </c>
      <c r="CX10" s="764"/>
      <c r="CY10" s="764"/>
      <c r="CZ10" s="764"/>
      <c r="DA10" s="765"/>
      <c r="DB10" s="763" t="s">
        <v>556</v>
      </c>
      <c r="DC10" s="764"/>
      <c r="DD10" s="764"/>
      <c r="DE10" s="764"/>
      <c r="DF10" s="765"/>
      <c r="DG10" s="763" t="s">
        <v>556</v>
      </c>
      <c r="DH10" s="764"/>
      <c r="DI10" s="764"/>
      <c r="DJ10" s="764"/>
      <c r="DK10" s="765"/>
      <c r="DL10" s="763" t="s">
        <v>556</v>
      </c>
      <c r="DM10" s="764"/>
      <c r="DN10" s="764"/>
      <c r="DO10" s="764"/>
      <c r="DP10" s="765"/>
      <c r="DQ10" s="763" t="s">
        <v>556</v>
      </c>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t="s">
        <v>573</v>
      </c>
      <c r="BT11" s="761"/>
      <c r="BU11" s="761"/>
      <c r="BV11" s="761"/>
      <c r="BW11" s="761"/>
      <c r="BX11" s="761"/>
      <c r="BY11" s="761"/>
      <c r="BZ11" s="761"/>
      <c r="CA11" s="761"/>
      <c r="CB11" s="761"/>
      <c r="CC11" s="761"/>
      <c r="CD11" s="761"/>
      <c r="CE11" s="761"/>
      <c r="CF11" s="761"/>
      <c r="CG11" s="762"/>
      <c r="CH11" s="763">
        <v>7</v>
      </c>
      <c r="CI11" s="764"/>
      <c r="CJ11" s="764"/>
      <c r="CK11" s="764"/>
      <c r="CL11" s="765"/>
      <c r="CM11" s="763">
        <v>17</v>
      </c>
      <c r="CN11" s="764"/>
      <c r="CO11" s="764"/>
      <c r="CP11" s="764"/>
      <c r="CQ11" s="765"/>
      <c r="CR11" s="763">
        <v>10</v>
      </c>
      <c r="CS11" s="764"/>
      <c r="CT11" s="764"/>
      <c r="CU11" s="764"/>
      <c r="CV11" s="765"/>
      <c r="CW11" s="763">
        <v>0</v>
      </c>
      <c r="CX11" s="764"/>
      <c r="CY11" s="764"/>
      <c r="CZ11" s="764"/>
      <c r="DA11" s="765"/>
      <c r="DB11" s="763" t="s">
        <v>556</v>
      </c>
      <c r="DC11" s="764"/>
      <c r="DD11" s="764"/>
      <c r="DE11" s="764"/>
      <c r="DF11" s="765"/>
      <c r="DG11" s="763" t="s">
        <v>556</v>
      </c>
      <c r="DH11" s="764"/>
      <c r="DI11" s="764"/>
      <c r="DJ11" s="764"/>
      <c r="DK11" s="765"/>
      <c r="DL11" s="763" t="s">
        <v>556</v>
      </c>
      <c r="DM11" s="764"/>
      <c r="DN11" s="764"/>
      <c r="DO11" s="764"/>
      <c r="DP11" s="765"/>
      <c r="DQ11" s="763" t="s">
        <v>556</v>
      </c>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t="s">
        <v>574</v>
      </c>
      <c r="BT12" s="761"/>
      <c r="BU12" s="761"/>
      <c r="BV12" s="761"/>
      <c r="BW12" s="761"/>
      <c r="BX12" s="761"/>
      <c r="BY12" s="761"/>
      <c r="BZ12" s="761"/>
      <c r="CA12" s="761"/>
      <c r="CB12" s="761"/>
      <c r="CC12" s="761"/>
      <c r="CD12" s="761"/>
      <c r="CE12" s="761"/>
      <c r="CF12" s="761"/>
      <c r="CG12" s="762"/>
      <c r="CH12" s="763">
        <v>4</v>
      </c>
      <c r="CI12" s="764"/>
      <c r="CJ12" s="764"/>
      <c r="CK12" s="764"/>
      <c r="CL12" s="765"/>
      <c r="CM12" s="763">
        <v>11</v>
      </c>
      <c r="CN12" s="764"/>
      <c r="CO12" s="764"/>
      <c r="CP12" s="764"/>
      <c r="CQ12" s="765"/>
      <c r="CR12" s="763">
        <v>4</v>
      </c>
      <c r="CS12" s="764"/>
      <c r="CT12" s="764"/>
      <c r="CU12" s="764"/>
      <c r="CV12" s="765"/>
      <c r="CW12" s="763" t="s">
        <v>556</v>
      </c>
      <c r="CX12" s="764"/>
      <c r="CY12" s="764"/>
      <c r="CZ12" s="764"/>
      <c r="DA12" s="765"/>
      <c r="DB12" s="763" t="s">
        <v>556</v>
      </c>
      <c r="DC12" s="764"/>
      <c r="DD12" s="764"/>
      <c r="DE12" s="764"/>
      <c r="DF12" s="765"/>
      <c r="DG12" s="763" t="s">
        <v>556</v>
      </c>
      <c r="DH12" s="764"/>
      <c r="DI12" s="764"/>
      <c r="DJ12" s="764"/>
      <c r="DK12" s="765"/>
      <c r="DL12" s="763" t="s">
        <v>556</v>
      </c>
      <c r="DM12" s="764"/>
      <c r="DN12" s="764"/>
      <c r="DO12" s="764"/>
      <c r="DP12" s="765"/>
      <c r="DQ12" s="763" t="s">
        <v>556</v>
      </c>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376</v>
      </c>
      <c r="B23" s="776" t="s">
        <v>377</v>
      </c>
      <c r="C23" s="777"/>
      <c r="D23" s="777"/>
      <c r="E23" s="777"/>
      <c r="F23" s="777"/>
      <c r="G23" s="777"/>
      <c r="H23" s="777"/>
      <c r="I23" s="777"/>
      <c r="J23" s="777"/>
      <c r="K23" s="777"/>
      <c r="L23" s="777"/>
      <c r="M23" s="777"/>
      <c r="N23" s="777"/>
      <c r="O23" s="777"/>
      <c r="P23" s="778"/>
      <c r="Q23" s="779">
        <v>10802</v>
      </c>
      <c r="R23" s="780"/>
      <c r="S23" s="780"/>
      <c r="T23" s="780"/>
      <c r="U23" s="780"/>
      <c r="V23" s="780">
        <v>9826</v>
      </c>
      <c r="W23" s="780"/>
      <c r="X23" s="780"/>
      <c r="Y23" s="780"/>
      <c r="Z23" s="780"/>
      <c r="AA23" s="780">
        <v>975</v>
      </c>
      <c r="AB23" s="780"/>
      <c r="AC23" s="780"/>
      <c r="AD23" s="780"/>
      <c r="AE23" s="781"/>
      <c r="AF23" s="782">
        <v>637</v>
      </c>
      <c r="AG23" s="780"/>
      <c r="AH23" s="780"/>
      <c r="AI23" s="780"/>
      <c r="AJ23" s="783"/>
      <c r="AK23" s="784"/>
      <c r="AL23" s="785"/>
      <c r="AM23" s="785"/>
      <c r="AN23" s="785"/>
      <c r="AO23" s="785"/>
      <c r="AP23" s="780">
        <v>9149</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356</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363</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388</v>
      </c>
      <c r="C28" s="737"/>
      <c r="D28" s="737"/>
      <c r="E28" s="737"/>
      <c r="F28" s="737"/>
      <c r="G28" s="737"/>
      <c r="H28" s="737"/>
      <c r="I28" s="737"/>
      <c r="J28" s="737"/>
      <c r="K28" s="737"/>
      <c r="L28" s="737"/>
      <c r="M28" s="737"/>
      <c r="N28" s="737"/>
      <c r="O28" s="737"/>
      <c r="P28" s="738"/>
      <c r="Q28" s="809">
        <v>76</v>
      </c>
      <c r="R28" s="810"/>
      <c r="S28" s="810"/>
      <c r="T28" s="810"/>
      <c r="U28" s="810"/>
      <c r="V28" s="810">
        <v>33</v>
      </c>
      <c r="W28" s="810"/>
      <c r="X28" s="810"/>
      <c r="Y28" s="810"/>
      <c r="Z28" s="810"/>
      <c r="AA28" s="810">
        <v>43</v>
      </c>
      <c r="AB28" s="810"/>
      <c r="AC28" s="810"/>
      <c r="AD28" s="810"/>
      <c r="AE28" s="811"/>
      <c r="AF28" s="812">
        <v>43</v>
      </c>
      <c r="AG28" s="810"/>
      <c r="AH28" s="810"/>
      <c r="AI28" s="810"/>
      <c r="AJ28" s="813"/>
      <c r="AK28" s="814" t="s">
        <v>556</v>
      </c>
      <c r="AL28" s="815"/>
      <c r="AM28" s="815"/>
      <c r="AN28" s="815"/>
      <c r="AO28" s="815"/>
      <c r="AP28" s="815">
        <v>1</v>
      </c>
      <c r="AQ28" s="815"/>
      <c r="AR28" s="815"/>
      <c r="AS28" s="815"/>
      <c r="AT28" s="815"/>
      <c r="AU28" s="815" t="s">
        <v>582</v>
      </c>
      <c r="AV28" s="815"/>
      <c r="AW28" s="815"/>
      <c r="AX28" s="815"/>
      <c r="AY28" s="815"/>
      <c r="AZ28" s="816" t="s">
        <v>556</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389</v>
      </c>
      <c r="C29" s="768"/>
      <c r="D29" s="768"/>
      <c r="E29" s="768"/>
      <c r="F29" s="768"/>
      <c r="G29" s="768"/>
      <c r="H29" s="768"/>
      <c r="I29" s="768"/>
      <c r="J29" s="768"/>
      <c r="K29" s="768"/>
      <c r="L29" s="768"/>
      <c r="M29" s="768"/>
      <c r="N29" s="768"/>
      <c r="O29" s="768"/>
      <c r="P29" s="769"/>
      <c r="Q29" s="770">
        <v>1135</v>
      </c>
      <c r="R29" s="771"/>
      <c r="S29" s="771"/>
      <c r="T29" s="771"/>
      <c r="U29" s="771"/>
      <c r="V29" s="771">
        <v>1087</v>
      </c>
      <c r="W29" s="771"/>
      <c r="X29" s="771"/>
      <c r="Y29" s="771"/>
      <c r="Z29" s="771"/>
      <c r="AA29" s="771">
        <v>48</v>
      </c>
      <c r="AB29" s="771"/>
      <c r="AC29" s="771"/>
      <c r="AD29" s="771"/>
      <c r="AE29" s="772"/>
      <c r="AF29" s="773">
        <v>48</v>
      </c>
      <c r="AG29" s="774"/>
      <c r="AH29" s="774"/>
      <c r="AI29" s="774"/>
      <c r="AJ29" s="775"/>
      <c r="AK29" s="821">
        <v>142</v>
      </c>
      <c r="AL29" s="817"/>
      <c r="AM29" s="817"/>
      <c r="AN29" s="817"/>
      <c r="AO29" s="817"/>
      <c r="AP29" s="817" t="s">
        <v>556</v>
      </c>
      <c r="AQ29" s="817"/>
      <c r="AR29" s="817"/>
      <c r="AS29" s="817"/>
      <c r="AT29" s="817"/>
      <c r="AU29" s="817" t="s">
        <v>556</v>
      </c>
      <c r="AV29" s="817"/>
      <c r="AW29" s="817"/>
      <c r="AX29" s="817"/>
      <c r="AY29" s="817"/>
      <c r="AZ29" s="818" t="s">
        <v>556</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390</v>
      </c>
      <c r="C30" s="768"/>
      <c r="D30" s="768"/>
      <c r="E30" s="768"/>
      <c r="F30" s="768"/>
      <c r="G30" s="768"/>
      <c r="H30" s="768"/>
      <c r="I30" s="768"/>
      <c r="J30" s="768"/>
      <c r="K30" s="768"/>
      <c r="L30" s="768"/>
      <c r="M30" s="768"/>
      <c r="N30" s="768"/>
      <c r="O30" s="768"/>
      <c r="P30" s="769"/>
      <c r="Q30" s="770">
        <v>56</v>
      </c>
      <c r="R30" s="771"/>
      <c r="S30" s="771"/>
      <c r="T30" s="771"/>
      <c r="U30" s="771"/>
      <c r="V30" s="771">
        <v>39</v>
      </c>
      <c r="W30" s="771"/>
      <c r="X30" s="771"/>
      <c r="Y30" s="771"/>
      <c r="Z30" s="771"/>
      <c r="AA30" s="771">
        <v>17</v>
      </c>
      <c r="AB30" s="771"/>
      <c r="AC30" s="771"/>
      <c r="AD30" s="771"/>
      <c r="AE30" s="772"/>
      <c r="AF30" s="773">
        <v>17</v>
      </c>
      <c r="AG30" s="774"/>
      <c r="AH30" s="774"/>
      <c r="AI30" s="774"/>
      <c r="AJ30" s="775"/>
      <c r="AK30" s="821">
        <v>19</v>
      </c>
      <c r="AL30" s="817"/>
      <c r="AM30" s="817"/>
      <c r="AN30" s="817"/>
      <c r="AO30" s="817"/>
      <c r="AP30" s="817" t="s">
        <v>556</v>
      </c>
      <c r="AQ30" s="817"/>
      <c r="AR30" s="817"/>
      <c r="AS30" s="817"/>
      <c r="AT30" s="817"/>
      <c r="AU30" s="817" t="s">
        <v>556</v>
      </c>
      <c r="AV30" s="817"/>
      <c r="AW30" s="817"/>
      <c r="AX30" s="817"/>
      <c r="AY30" s="817"/>
      <c r="AZ30" s="818" t="s">
        <v>556</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391</v>
      </c>
      <c r="C31" s="768"/>
      <c r="D31" s="768"/>
      <c r="E31" s="768"/>
      <c r="F31" s="768"/>
      <c r="G31" s="768"/>
      <c r="H31" s="768"/>
      <c r="I31" s="768"/>
      <c r="J31" s="768"/>
      <c r="K31" s="768"/>
      <c r="L31" s="768"/>
      <c r="M31" s="768"/>
      <c r="N31" s="768"/>
      <c r="O31" s="768"/>
      <c r="P31" s="769"/>
      <c r="Q31" s="770">
        <v>1943</v>
      </c>
      <c r="R31" s="771"/>
      <c r="S31" s="771"/>
      <c r="T31" s="771"/>
      <c r="U31" s="771"/>
      <c r="V31" s="771">
        <v>1819</v>
      </c>
      <c r="W31" s="771"/>
      <c r="X31" s="771"/>
      <c r="Y31" s="771"/>
      <c r="Z31" s="771"/>
      <c r="AA31" s="771">
        <v>125</v>
      </c>
      <c r="AB31" s="771"/>
      <c r="AC31" s="771"/>
      <c r="AD31" s="771"/>
      <c r="AE31" s="772"/>
      <c r="AF31" s="773">
        <v>125</v>
      </c>
      <c r="AG31" s="774"/>
      <c r="AH31" s="774"/>
      <c r="AI31" s="774"/>
      <c r="AJ31" s="775"/>
      <c r="AK31" s="821">
        <v>294</v>
      </c>
      <c r="AL31" s="817"/>
      <c r="AM31" s="817"/>
      <c r="AN31" s="817"/>
      <c r="AO31" s="817"/>
      <c r="AP31" s="817" t="s">
        <v>556</v>
      </c>
      <c r="AQ31" s="817"/>
      <c r="AR31" s="817"/>
      <c r="AS31" s="817"/>
      <c r="AT31" s="817"/>
      <c r="AU31" s="817" t="s">
        <v>556</v>
      </c>
      <c r="AV31" s="817"/>
      <c r="AW31" s="817"/>
      <c r="AX31" s="817"/>
      <c r="AY31" s="817"/>
      <c r="AZ31" s="818" t="s">
        <v>556</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392</v>
      </c>
      <c r="C32" s="768"/>
      <c r="D32" s="768"/>
      <c r="E32" s="768"/>
      <c r="F32" s="768"/>
      <c r="G32" s="768"/>
      <c r="H32" s="768"/>
      <c r="I32" s="768"/>
      <c r="J32" s="768"/>
      <c r="K32" s="768"/>
      <c r="L32" s="768"/>
      <c r="M32" s="768"/>
      <c r="N32" s="768"/>
      <c r="O32" s="768"/>
      <c r="P32" s="769"/>
      <c r="Q32" s="770">
        <v>179</v>
      </c>
      <c r="R32" s="771"/>
      <c r="S32" s="771"/>
      <c r="T32" s="771"/>
      <c r="U32" s="771"/>
      <c r="V32" s="771">
        <v>178</v>
      </c>
      <c r="W32" s="771"/>
      <c r="X32" s="771"/>
      <c r="Y32" s="771"/>
      <c r="Z32" s="771"/>
      <c r="AA32" s="771">
        <v>2</v>
      </c>
      <c r="AB32" s="771"/>
      <c r="AC32" s="771"/>
      <c r="AD32" s="771"/>
      <c r="AE32" s="772"/>
      <c r="AF32" s="773">
        <v>2</v>
      </c>
      <c r="AG32" s="774"/>
      <c r="AH32" s="774"/>
      <c r="AI32" s="774"/>
      <c r="AJ32" s="775"/>
      <c r="AK32" s="821">
        <v>78</v>
      </c>
      <c r="AL32" s="817"/>
      <c r="AM32" s="817"/>
      <c r="AN32" s="817"/>
      <c r="AO32" s="817"/>
      <c r="AP32" s="817" t="s">
        <v>556</v>
      </c>
      <c r="AQ32" s="817"/>
      <c r="AR32" s="817"/>
      <c r="AS32" s="817"/>
      <c r="AT32" s="817"/>
      <c r="AU32" s="817" t="s">
        <v>556</v>
      </c>
      <c r="AV32" s="817"/>
      <c r="AW32" s="817"/>
      <c r="AX32" s="817"/>
      <c r="AY32" s="817"/>
      <c r="AZ32" s="818" t="s">
        <v>556</v>
      </c>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393</v>
      </c>
      <c r="C33" s="768"/>
      <c r="D33" s="768"/>
      <c r="E33" s="768"/>
      <c r="F33" s="768"/>
      <c r="G33" s="768"/>
      <c r="H33" s="768"/>
      <c r="I33" s="768"/>
      <c r="J33" s="768"/>
      <c r="K33" s="768"/>
      <c r="L33" s="768"/>
      <c r="M33" s="768"/>
      <c r="N33" s="768"/>
      <c r="O33" s="768"/>
      <c r="P33" s="769"/>
      <c r="Q33" s="770">
        <v>900</v>
      </c>
      <c r="R33" s="771"/>
      <c r="S33" s="771"/>
      <c r="T33" s="771"/>
      <c r="U33" s="771"/>
      <c r="V33" s="771">
        <v>964</v>
      </c>
      <c r="W33" s="771"/>
      <c r="X33" s="771"/>
      <c r="Y33" s="771"/>
      <c r="Z33" s="771"/>
      <c r="AA33" s="771">
        <v>-64</v>
      </c>
      <c r="AB33" s="771"/>
      <c r="AC33" s="771"/>
      <c r="AD33" s="771"/>
      <c r="AE33" s="772"/>
      <c r="AF33" s="773">
        <v>550</v>
      </c>
      <c r="AG33" s="774"/>
      <c r="AH33" s="774"/>
      <c r="AI33" s="774"/>
      <c r="AJ33" s="775"/>
      <c r="AK33" s="821">
        <v>179</v>
      </c>
      <c r="AL33" s="817"/>
      <c r="AM33" s="817"/>
      <c r="AN33" s="817"/>
      <c r="AO33" s="817"/>
      <c r="AP33" s="817">
        <v>104</v>
      </c>
      <c r="AQ33" s="817"/>
      <c r="AR33" s="817"/>
      <c r="AS33" s="817"/>
      <c r="AT33" s="817"/>
      <c r="AU33" s="817">
        <v>104</v>
      </c>
      <c r="AV33" s="817"/>
      <c r="AW33" s="817"/>
      <c r="AX33" s="817"/>
      <c r="AY33" s="817"/>
      <c r="AZ33" s="818" t="s">
        <v>556</v>
      </c>
      <c r="BA33" s="818"/>
      <c r="BB33" s="818"/>
      <c r="BC33" s="818"/>
      <c r="BD33" s="818"/>
      <c r="BE33" s="819" t="s">
        <v>394</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t="s">
        <v>395</v>
      </c>
      <c r="C34" s="768"/>
      <c r="D34" s="768"/>
      <c r="E34" s="768"/>
      <c r="F34" s="768"/>
      <c r="G34" s="768"/>
      <c r="H34" s="768"/>
      <c r="I34" s="768"/>
      <c r="J34" s="768"/>
      <c r="K34" s="768"/>
      <c r="L34" s="768"/>
      <c r="M34" s="768"/>
      <c r="N34" s="768"/>
      <c r="O34" s="768"/>
      <c r="P34" s="769"/>
      <c r="Q34" s="770">
        <v>312</v>
      </c>
      <c r="R34" s="771"/>
      <c r="S34" s="771"/>
      <c r="T34" s="771"/>
      <c r="U34" s="771"/>
      <c r="V34" s="771">
        <v>316</v>
      </c>
      <c r="W34" s="771"/>
      <c r="X34" s="771"/>
      <c r="Y34" s="771"/>
      <c r="Z34" s="771"/>
      <c r="AA34" s="771">
        <v>-4</v>
      </c>
      <c r="AB34" s="771"/>
      <c r="AC34" s="771"/>
      <c r="AD34" s="771"/>
      <c r="AE34" s="772"/>
      <c r="AF34" s="773">
        <v>282</v>
      </c>
      <c r="AG34" s="774"/>
      <c r="AH34" s="774"/>
      <c r="AI34" s="774"/>
      <c r="AJ34" s="775"/>
      <c r="AK34" s="821">
        <v>63</v>
      </c>
      <c r="AL34" s="817"/>
      <c r="AM34" s="817"/>
      <c r="AN34" s="817"/>
      <c r="AO34" s="817"/>
      <c r="AP34" s="817">
        <v>143</v>
      </c>
      <c r="AQ34" s="817"/>
      <c r="AR34" s="817"/>
      <c r="AS34" s="817"/>
      <c r="AT34" s="817"/>
      <c r="AU34" s="817">
        <v>92</v>
      </c>
      <c r="AV34" s="817"/>
      <c r="AW34" s="817"/>
      <c r="AX34" s="817"/>
      <c r="AY34" s="817"/>
      <c r="AZ34" s="818" t="s">
        <v>556</v>
      </c>
      <c r="BA34" s="818"/>
      <c r="BB34" s="818"/>
      <c r="BC34" s="818"/>
      <c r="BD34" s="818"/>
      <c r="BE34" s="819" t="s">
        <v>394</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t="s">
        <v>396</v>
      </c>
      <c r="C35" s="768"/>
      <c r="D35" s="768"/>
      <c r="E35" s="768"/>
      <c r="F35" s="768"/>
      <c r="G35" s="768"/>
      <c r="H35" s="768"/>
      <c r="I35" s="768"/>
      <c r="J35" s="768"/>
      <c r="K35" s="768"/>
      <c r="L35" s="768"/>
      <c r="M35" s="768"/>
      <c r="N35" s="768"/>
      <c r="O35" s="768"/>
      <c r="P35" s="769"/>
      <c r="Q35" s="770">
        <v>345</v>
      </c>
      <c r="R35" s="771"/>
      <c r="S35" s="771"/>
      <c r="T35" s="771"/>
      <c r="U35" s="771"/>
      <c r="V35" s="771">
        <v>356</v>
      </c>
      <c r="W35" s="771"/>
      <c r="X35" s="771"/>
      <c r="Y35" s="771"/>
      <c r="Z35" s="771"/>
      <c r="AA35" s="771">
        <v>-10</v>
      </c>
      <c r="AB35" s="771"/>
      <c r="AC35" s="771"/>
      <c r="AD35" s="771"/>
      <c r="AE35" s="772"/>
      <c r="AF35" s="773">
        <v>117</v>
      </c>
      <c r="AG35" s="774"/>
      <c r="AH35" s="774"/>
      <c r="AI35" s="774"/>
      <c r="AJ35" s="775"/>
      <c r="AK35" s="821">
        <v>344</v>
      </c>
      <c r="AL35" s="817"/>
      <c r="AM35" s="817"/>
      <c r="AN35" s="817"/>
      <c r="AO35" s="817"/>
      <c r="AP35" s="817">
        <v>1433</v>
      </c>
      <c r="AQ35" s="817"/>
      <c r="AR35" s="817"/>
      <c r="AS35" s="817"/>
      <c r="AT35" s="817"/>
      <c r="AU35" s="817">
        <v>1303</v>
      </c>
      <c r="AV35" s="817"/>
      <c r="AW35" s="817"/>
      <c r="AX35" s="817"/>
      <c r="AY35" s="817"/>
      <c r="AZ35" s="818" t="s">
        <v>556</v>
      </c>
      <c r="BA35" s="818"/>
      <c r="BB35" s="818"/>
      <c r="BC35" s="818"/>
      <c r="BD35" s="818"/>
      <c r="BE35" s="819" t="s">
        <v>394</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t="s">
        <v>397</v>
      </c>
      <c r="C36" s="768"/>
      <c r="D36" s="768"/>
      <c r="E36" s="768"/>
      <c r="F36" s="768"/>
      <c r="G36" s="768"/>
      <c r="H36" s="768"/>
      <c r="I36" s="768"/>
      <c r="J36" s="768"/>
      <c r="K36" s="768"/>
      <c r="L36" s="768"/>
      <c r="M36" s="768"/>
      <c r="N36" s="768"/>
      <c r="O36" s="768"/>
      <c r="P36" s="769"/>
      <c r="Q36" s="770">
        <v>412</v>
      </c>
      <c r="R36" s="771"/>
      <c r="S36" s="771"/>
      <c r="T36" s="771"/>
      <c r="U36" s="771"/>
      <c r="V36" s="771">
        <v>378</v>
      </c>
      <c r="W36" s="771"/>
      <c r="X36" s="771"/>
      <c r="Y36" s="771"/>
      <c r="Z36" s="771"/>
      <c r="AA36" s="771">
        <v>35</v>
      </c>
      <c r="AB36" s="771"/>
      <c r="AC36" s="771"/>
      <c r="AD36" s="771"/>
      <c r="AE36" s="772"/>
      <c r="AF36" s="773">
        <v>28</v>
      </c>
      <c r="AG36" s="774"/>
      <c r="AH36" s="774"/>
      <c r="AI36" s="774"/>
      <c r="AJ36" s="775"/>
      <c r="AK36" s="821">
        <v>353</v>
      </c>
      <c r="AL36" s="817"/>
      <c r="AM36" s="817"/>
      <c r="AN36" s="817"/>
      <c r="AO36" s="817"/>
      <c r="AP36" s="817">
        <v>1552</v>
      </c>
      <c r="AQ36" s="817"/>
      <c r="AR36" s="817"/>
      <c r="AS36" s="817"/>
      <c r="AT36" s="817"/>
      <c r="AU36" s="817">
        <v>1429</v>
      </c>
      <c r="AV36" s="817"/>
      <c r="AW36" s="817"/>
      <c r="AX36" s="817"/>
      <c r="AY36" s="817"/>
      <c r="AZ36" s="818" t="s">
        <v>556</v>
      </c>
      <c r="BA36" s="818"/>
      <c r="BB36" s="818"/>
      <c r="BC36" s="818"/>
      <c r="BD36" s="818"/>
      <c r="BE36" s="819" t="s">
        <v>394</v>
      </c>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t="s">
        <v>398</v>
      </c>
      <c r="C37" s="768"/>
      <c r="D37" s="768"/>
      <c r="E37" s="768"/>
      <c r="F37" s="768"/>
      <c r="G37" s="768"/>
      <c r="H37" s="768"/>
      <c r="I37" s="768"/>
      <c r="J37" s="768"/>
      <c r="K37" s="768"/>
      <c r="L37" s="768"/>
      <c r="M37" s="768"/>
      <c r="N37" s="768"/>
      <c r="O37" s="768"/>
      <c r="P37" s="769"/>
      <c r="Q37" s="770">
        <v>6</v>
      </c>
      <c r="R37" s="771"/>
      <c r="S37" s="771"/>
      <c r="T37" s="771"/>
      <c r="U37" s="771"/>
      <c r="V37" s="771">
        <v>5</v>
      </c>
      <c r="W37" s="771"/>
      <c r="X37" s="771"/>
      <c r="Y37" s="771"/>
      <c r="Z37" s="771"/>
      <c r="AA37" s="771">
        <v>0</v>
      </c>
      <c r="AB37" s="771"/>
      <c r="AC37" s="771"/>
      <c r="AD37" s="771"/>
      <c r="AE37" s="772"/>
      <c r="AF37" s="773">
        <v>5</v>
      </c>
      <c r="AG37" s="774"/>
      <c r="AH37" s="774"/>
      <c r="AI37" s="774"/>
      <c r="AJ37" s="775"/>
      <c r="AK37" s="821" t="s">
        <v>556</v>
      </c>
      <c r="AL37" s="817"/>
      <c r="AM37" s="817"/>
      <c r="AN37" s="817"/>
      <c r="AO37" s="817"/>
      <c r="AP37" s="817" t="s">
        <v>556</v>
      </c>
      <c r="AQ37" s="817"/>
      <c r="AR37" s="817"/>
      <c r="AS37" s="817"/>
      <c r="AT37" s="817"/>
      <c r="AU37" s="817" t="s">
        <v>556</v>
      </c>
      <c r="AV37" s="817"/>
      <c r="AW37" s="817"/>
      <c r="AX37" s="817"/>
      <c r="AY37" s="817"/>
      <c r="AZ37" s="818" t="s">
        <v>556</v>
      </c>
      <c r="BA37" s="818"/>
      <c r="BB37" s="818"/>
      <c r="BC37" s="818"/>
      <c r="BD37" s="818"/>
      <c r="BE37" s="819" t="s">
        <v>399</v>
      </c>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400</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376</v>
      </c>
      <c r="B63" s="776" t="s">
        <v>401</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1217</v>
      </c>
      <c r="AG63" s="831"/>
      <c r="AH63" s="831"/>
      <c r="AI63" s="831"/>
      <c r="AJ63" s="832"/>
      <c r="AK63" s="833"/>
      <c r="AL63" s="828"/>
      <c r="AM63" s="828"/>
      <c r="AN63" s="828"/>
      <c r="AO63" s="828"/>
      <c r="AP63" s="831">
        <v>3233</v>
      </c>
      <c r="AQ63" s="831"/>
      <c r="AR63" s="831"/>
      <c r="AS63" s="831"/>
      <c r="AT63" s="831"/>
      <c r="AU63" s="831">
        <v>2928</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403</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404</v>
      </c>
      <c r="AV66" s="721"/>
      <c r="AW66" s="721"/>
      <c r="AX66" s="721"/>
      <c r="AY66" s="722"/>
      <c r="AZ66" s="720" t="s">
        <v>363</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557</v>
      </c>
      <c r="C68" s="857"/>
      <c r="D68" s="857"/>
      <c r="E68" s="857"/>
      <c r="F68" s="857"/>
      <c r="G68" s="857"/>
      <c r="H68" s="857"/>
      <c r="I68" s="857"/>
      <c r="J68" s="857"/>
      <c r="K68" s="857"/>
      <c r="L68" s="857"/>
      <c r="M68" s="857"/>
      <c r="N68" s="857"/>
      <c r="O68" s="857"/>
      <c r="P68" s="858"/>
      <c r="Q68" s="859">
        <v>430</v>
      </c>
      <c r="R68" s="853"/>
      <c r="S68" s="853"/>
      <c r="T68" s="853"/>
      <c r="U68" s="853"/>
      <c r="V68" s="853">
        <v>342</v>
      </c>
      <c r="W68" s="853"/>
      <c r="X68" s="853"/>
      <c r="Y68" s="853"/>
      <c r="Z68" s="853"/>
      <c r="AA68" s="853">
        <v>89</v>
      </c>
      <c r="AB68" s="853"/>
      <c r="AC68" s="853"/>
      <c r="AD68" s="853"/>
      <c r="AE68" s="853"/>
      <c r="AF68" s="853">
        <v>89</v>
      </c>
      <c r="AG68" s="853"/>
      <c r="AH68" s="853"/>
      <c r="AI68" s="853"/>
      <c r="AJ68" s="853"/>
      <c r="AK68" s="853">
        <v>55</v>
      </c>
      <c r="AL68" s="853"/>
      <c r="AM68" s="853"/>
      <c r="AN68" s="853"/>
      <c r="AO68" s="853"/>
      <c r="AP68" s="853" t="s">
        <v>581</v>
      </c>
      <c r="AQ68" s="853"/>
      <c r="AR68" s="853"/>
      <c r="AS68" s="853"/>
      <c r="AT68" s="853"/>
      <c r="AU68" s="853" t="s">
        <v>580</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558</v>
      </c>
      <c r="C69" s="861"/>
      <c r="D69" s="861"/>
      <c r="E69" s="861"/>
      <c r="F69" s="861"/>
      <c r="G69" s="861"/>
      <c r="H69" s="861"/>
      <c r="I69" s="861"/>
      <c r="J69" s="861"/>
      <c r="K69" s="861"/>
      <c r="L69" s="861"/>
      <c r="M69" s="861"/>
      <c r="N69" s="861"/>
      <c r="O69" s="861"/>
      <c r="P69" s="862"/>
      <c r="Q69" s="863">
        <v>607</v>
      </c>
      <c r="R69" s="817"/>
      <c r="S69" s="817"/>
      <c r="T69" s="817"/>
      <c r="U69" s="817"/>
      <c r="V69" s="817">
        <v>607</v>
      </c>
      <c r="W69" s="817"/>
      <c r="X69" s="817"/>
      <c r="Y69" s="817"/>
      <c r="Z69" s="817"/>
      <c r="AA69" s="817" t="s">
        <v>581</v>
      </c>
      <c r="AB69" s="817"/>
      <c r="AC69" s="817"/>
      <c r="AD69" s="817"/>
      <c r="AE69" s="817"/>
      <c r="AF69" s="817" t="s">
        <v>581</v>
      </c>
      <c r="AG69" s="817"/>
      <c r="AH69" s="817"/>
      <c r="AI69" s="817"/>
      <c r="AJ69" s="817"/>
      <c r="AK69" s="817" t="s">
        <v>581</v>
      </c>
      <c r="AL69" s="817"/>
      <c r="AM69" s="817"/>
      <c r="AN69" s="817"/>
      <c r="AO69" s="817"/>
      <c r="AP69" s="817" t="s">
        <v>581</v>
      </c>
      <c r="AQ69" s="817"/>
      <c r="AR69" s="817"/>
      <c r="AS69" s="817"/>
      <c r="AT69" s="817"/>
      <c r="AU69" s="817" t="s">
        <v>580</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559</v>
      </c>
      <c r="C70" s="861"/>
      <c r="D70" s="861"/>
      <c r="E70" s="861"/>
      <c r="F70" s="861"/>
      <c r="G70" s="861"/>
      <c r="H70" s="861"/>
      <c r="I70" s="861"/>
      <c r="J70" s="861"/>
      <c r="K70" s="861"/>
      <c r="L70" s="861"/>
      <c r="M70" s="861"/>
      <c r="N70" s="861"/>
      <c r="O70" s="861"/>
      <c r="P70" s="862"/>
      <c r="Q70" s="863">
        <v>766</v>
      </c>
      <c r="R70" s="817"/>
      <c r="S70" s="817"/>
      <c r="T70" s="817"/>
      <c r="U70" s="817"/>
      <c r="V70" s="817">
        <v>686</v>
      </c>
      <c r="W70" s="817"/>
      <c r="X70" s="817"/>
      <c r="Y70" s="817"/>
      <c r="Z70" s="817"/>
      <c r="AA70" s="817">
        <v>80</v>
      </c>
      <c r="AB70" s="817"/>
      <c r="AC70" s="817"/>
      <c r="AD70" s="817"/>
      <c r="AE70" s="817"/>
      <c r="AF70" s="817">
        <v>80</v>
      </c>
      <c r="AG70" s="817"/>
      <c r="AH70" s="817"/>
      <c r="AI70" s="817"/>
      <c r="AJ70" s="817"/>
      <c r="AK70" s="817" t="s">
        <v>581</v>
      </c>
      <c r="AL70" s="817"/>
      <c r="AM70" s="817"/>
      <c r="AN70" s="817"/>
      <c r="AO70" s="817"/>
      <c r="AP70" s="817">
        <v>1947</v>
      </c>
      <c r="AQ70" s="817"/>
      <c r="AR70" s="817"/>
      <c r="AS70" s="817"/>
      <c r="AT70" s="817"/>
      <c r="AU70" s="817">
        <v>81</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560</v>
      </c>
      <c r="C71" s="861"/>
      <c r="D71" s="861"/>
      <c r="E71" s="861"/>
      <c r="F71" s="861"/>
      <c r="G71" s="861"/>
      <c r="H71" s="861"/>
      <c r="I71" s="861"/>
      <c r="J71" s="861"/>
      <c r="K71" s="861"/>
      <c r="L71" s="861"/>
      <c r="M71" s="861"/>
      <c r="N71" s="861"/>
      <c r="O71" s="861"/>
      <c r="P71" s="862"/>
      <c r="Q71" s="863">
        <v>4859</v>
      </c>
      <c r="R71" s="817"/>
      <c r="S71" s="817"/>
      <c r="T71" s="817"/>
      <c r="U71" s="817"/>
      <c r="V71" s="817">
        <v>4013</v>
      </c>
      <c r="W71" s="817"/>
      <c r="X71" s="817"/>
      <c r="Y71" s="817"/>
      <c r="Z71" s="817"/>
      <c r="AA71" s="817">
        <v>846</v>
      </c>
      <c r="AB71" s="817"/>
      <c r="AC71" s="817"/>
      <c r="AD71" s="817"/>
      <c r="AE71" s="817"/>
      <c r="AF71" s="817">
        <v>846</v>
      </c>
      <c r="AG71" s="817"/>
      <c r="AH71" s="817"/>
      <c r="AI71" s="817"/>
      <c r="AJ71" s="817"/>
      <c r="AK71" s="817" t="s">
        <v>581</v>
      </c>
      <c r="AL71" s="817"/>
      <c r="AM71" s="817"/>
      <c r="AN71" s="817"/>
      <c r="AO71" s="817"/>
      <c r="AP71" s="817" t="s">
        <v>581</v>
      </c>
      <c r="AQ71" s="817"/>
      <c r="AR71" s="817"/>
      <c r="AS71" s="817"/>
      <c r="AT71" s="817"/>
      <c r="AU71" s="817" t="s">
        <v>580</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561</v>
      </c>
      <c r="C72" s="861"/>
      <c r="D72" s="861"/>
      <c r="E72" s="861"/>
      <c r="F72" s="861"/>
      <c r="G72" s="861"/>
      <c r="H72" s="861"/>
      <c r="I72" s="861"/>
      <c r="J72" s="861"/>
      <c r="K72" s="861"/>
      <c r="L72" s="861"/>
      <c r="M72" s="861"/>
      <c r="N72" s="861"/>
      <c r="O72" s="861"/>
      <c r="P72" s="862"/>
      <c r="Q72" s="863">
        <v>540</v>
      </c>
      <c r="R72" s="817"/>
      <c r="S72" s="817"/>
      <c r="T72" s="817"/>
      <c r="U72" s="817"/>
      <c r="V72" s="817">
        <v>538</v>
      </c>
      <c r="W72" s="817"/>
      <c r="X72" s="817"/>
      <c r="Y72" s="817"/>
      <c r="Z72" s="817"/>
      <c r="AA72" s="817">
        <v>2</v>
      </c>
      <c r="AB72" s="817"/>
      <c r="AC72" s="817"/>
      <c r="AD72" s="817"/>
      <c r="AE72" s="817"/>
      <c r="AF72" s="817">
        <v>2</v>
      </c>
      <c r="AG72" s="817"/>
      <c r="AH72" s="817"/>
      <c r="AI72" s="817"/>
      <c r="AJ72" s="817"/>
      <c r="AK72" s="817" t="s">
        <v>581</v>
      </c>
      <c r="AL72" s="817"/>
      <c r="AM72" s="817"/>
      <c r="AN72" s="817"/>
      <c r="AO72" s="817"/>
      <c r="AP72" s="817" t="s">
        <v>581</v>
      </c>
      <c r="AQ72" s="817"/>
      <c r="AR72" s="817"/>
      <c r="AS72" s="817"/>
      <c r="AT72" s="817"/>
      <c r="AU72" s="817" t="s">
        <v>580</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562</v>
      </c>
      <c r="C73" s="861"/>
      <c r="D73" s="861"/>
      <c r="E73" s="861"/>
      <c r="F73" s="861"/>
      <c r="G73" s="861"/>
      <c r="H73" s="861"/>
      <c r="I73" s="861"/>
      <c r="J73" s="861"/>
      <c r="K73" s="861"/>
      <c r="L73" s="861"/>
      <c r="M73" s="861"/>
      <c r="N73" s="861"/>
      <c r="O73" s="861"/>
      <c r="P73" s="862"/>
      <c r="Q73" s="863">
        <v>19</v>
      </c>
      <c r="R73" s="817"/>
      <c r="S73" s="817"/>
      <c r="T73" s="817"/>
      <c r="U73" s="817"/>
      <c r="V73" s="817">
        <v>14</v>
      </c>
      <c r="W73" s="817"/>
      <c r="X73" s="817"/>
      <c r="Y73" s="817"/>
      <c r="Z73" s="817"/>
      <c r="AA73" s="817">
        <v>4</v>
      </c>
      <c r="AB73" s="817"/>
      <c r="AC73" s="817"/>
      <c r="AD73" s="817"/>
      <c r="AE73" s="817"/>
      <c r="AF73" s="817">
        <v>4</v>
      </c>
      <c r="AG73" s="817"/>
      <c r="AH73" s="817"/>
      <c r="AI73" s="817"/>
      <c r="AJ73" s="817"/>
      <c r="AK73" s="817" t="s">
        <v>581</v>
      </c>
      <c r="AL73" s="817"/>
      <c r="AM73" s="817"/>
      <c r="AN73" s="817"/>
      <c r="AO73" s="817"/>
      <c r="AP73" s="817" t="s">
        <v>581</v>
      </c>
      <c r="AQ73" s="817"/>
      <c r="AR73" s="817"/>
      <c r="AS73" s="817"/>
      <c r="AT73" s="817"/>
      <c r="AU73" s="817" t="s">
        <v>580</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t="s">
        <v>563</v>
      </c>
      <c r="C74" s="861"/>
      <c r="D74" s="861"/>
      <c r="E74" s="861"/>
      <c r="F74" s="861"/>
      <c r="G74" s="861"/>
      <c r="H74" s="861"/>
      <c r="I74" s="861"/>
      <c r="J74" s="861"/>
      <c r="K74" s="861"/>
      <c r="L74" s="861"/>
      <c r="M74" s="861"/>
      <c r="N74" s="861"/>
      <c r="O74" s="861"/>
      <c r="P74" s="862"/>
      <c r="Q74" s="863">
        <v>33</v>
      </c>
      <c r="R74" s="817"/>
      <c r="S74" s="817"/>
      <c r="T74" s="817"/>
      <c r="U74" s="817"/>
      <c r="V74" s="817">
        <v>31</v>
      </c>
      <c r="W74" s="817"/>
      <c r="X74" s="817"/>
      <c r="Y74" s="817"/>
      <c r="Z74" s="817"/>
      <c r="AA74" s="817">
        <v>2</v>
      </c>
      <c r="AB74" s="817"/>
      <c r="AC74" s="817"/>
      <c r="AD74" s="817"/>
      <c r="AE74" s="817"/>
      <c r="AF74" s="817">
        <v>2</v>
      </c>
      <c r="AG74" s="817"/>
      <c r="AH74" s="817"/>
      <c r="AI74" s="817"/>
      <c r="AJ74" s="817"/>
      <c r="AK74" s="817">
        <v>5</v>
      </c>
      <c r="AL74" s="817"/>
      <c r="AM74" s="817"/>
      <c r="AN74" s="817"/>
      <c r="AO74" s="817"/>
      <c r="AP74" s="817" t="s">
        <v>581</v>
      </c>
      <c r="AQ74" s="817"/>
      <c r="AR74" s="817"/>
      <c r="AS74" s="817"/>
      <c r="AT74" s="817"/>
      <c r="AU74" s="817" t="s">
        <v>580</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t="s">
        <v>564</v>
      </c>
      <c r="C75" s="861"/>
      <c r="D75" s="861"/>
      <c r="E75" s="861"/>
      <c r="F75" s="861"/>
      <c r="G75" s="861"/>
      <c r="H75" s="861"/>
      <c r="I75" s="861"/>
      <c r="J75" s="861"/>
      <c r="K75" s="861"/>
      <c r="L75" s="861"/>
      <c r="M75" s="861"/>
      <c r="N75" s="861"/>
      <c r="O75" s="861"/>
      <c r="P75" s="862"/>
      <c r="Q75" s="864">
        <v>1</v>
      </c>
      <c r="R75" s="865"/>
      <c r="S75" s="865"/>
      <c r="T75" s="865"/>
      <c r="U75" s="821"/>
      <c r="V75" s="866">
        <v>0</v>
      </c>
      <c r="W75" s="865"/>
      <c r="X75" s="865"/>
      <c r="Y75" s="865"/>
      <c r="Z75" s="821"/>
      <c r="AA75" s="866">
        <v>0</v>
      </c>
      <c r="AB75" s="865"/>
      <c r="AC75" s="865"/>
      <c r="AD75" s="865"/>
      <c r="AE75" s="821"/>
      <c r="AF75" s="866">
        <v>0</v>
      </c>
      <c r="AG75" s="865"/>
      <c r="AH75" s="865"/>
      <c r="AI75" s="865"/>
      <c r="AJ75" s="821"/>
      <c r="AK75" s="866" t="s">
        <v>581</v>
      </c>
      <c r="AL75" s="865"/>
      <c r="AM75" s="865"/>
      <c r="AN75" s="865"/>
      <c r="AO75" s="821"/>
      <c r="AP75" s="866" t="s">
        <v>581</v>
      </c>
      <c r="AQ75" s="865"/>
      <c r="AR75" s="865"/>
      <c r="AS75" s="865"/>
      <c r="AT75" s="821"/>
      <c r="AU75" s="866" t="s">
        <v>580</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t="s">
        <v>565</v>
      </c>
      <c r="C76" s="861"/>
      <c r="D76" s="861"/>
      <c r="E76" s="861"/>
      <c r="F76" s="861"/>
      <c r="G76" s="861"/>
      <c r="H76" s="861"/>
      <c r="I76" s="861"/>
      <c r="J76" s="861"/>
      <c r="K76" s="861"/>
      <c r="L76" s="861"/>
      <c r="M76" s="861"/>
      <c r="N76" s="861"/>
      <c r="O76" s="861"/>
      <c r="P76" s="862"/>
      <c r="Q76" s="864">
        <v>95</v>
      </c>
      <c r="R76" s="865"/>
      <c r="S76" s="865"/>
      <c r="T76" s="865"/>
      <c r="U76" s="821"/>
      <c r="V76" s="866">
        <v>95</v>
      </c>
      <c r="W76" s="865"/>
      <c r="X76" s="865"/>
      <c r="Y76" s="865"/>
      <c r="Z76" s="821"/>
      <c r="AA76" s="866">
        <v>0</v>
      </c>
      <c r="AB76" s="865"/>
      <c r="AC76" s="865"/>
      <c r="AD76" s="865"/>
      <c r="AE76" s="821"/>
      <c r="AF76" s="866">
        <v>0</v>
      </c>
      <c r="AG76" s="865"/>
      <c r="AH76" s="865"/>
      <c r="AI76" s="865"/>
      <c r="AJ76" s="821"/>
      <c r="AK76" s="866">
        <v>53</v>
      </c>
      <c r="AL76" s="865"/>
      <c r="AM76" s="865"/>
      <c r="AN76" s="865"/>
      <c r="AO76" s="821"/>
      <c r="AP76" s="866" t="s">
        <v>581</v>
      </c>
      <c r="AQ76" s="865"/>
      <c r="AR76" s="865"/>
      <c r="AS76" s="865"/>
      <c r="AT76" s="821"/>
      <c r="AU76" s="866" t="s">
        <v>580</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t="s">
        <v>566</v>
      </c>
      <c r="C77" s="861"/>
      <c r="D77" s="861"/>
      <c r="E77" s="861"/>
      <c r="F77" s="861"/>
      <c r="G77" s="861"/>
      <c r="H77" s="861"/>
      <c r="I77" s="861"/>
      <c r="J77" s="861"/>
      <c r="K77" s="861"/>
      <c r="L77" s="861"/>
      <c r="M77" s="861"/>
      <c r="N77" s="861"/>
      <c r="O77" s="861"/>
      <c r="P77" s="862"/>
      <c r="Q77" s="864">
        <v>152</v>
      </c>
      <c r="R77" s="865"/>
      <c r="S77" s="865"/>
      <c r="T77" s="865"/>
      <c r="U77" s="821"/>
      <c r="V77" s="866">
        <v>97</v>
      </c>
      <c r="W77" s="865"/>
      <c r="X77" s="865"/>
      <c r="Y77" s="865"/>
      <c r="Z77" s="821"/>
      <c r="AA77" s="866">
        <v>55</v>
      </c>
      <c r="AB77" s="865"/>
      <c r="AC77" s="865"/>
      <c r="AD77" s="865"/>
      <c r="AE77" s="821"/>
      <c r="AF77" s="866">
        <v>55</v>
      </c>
      <c r="AG77" s="865"/>
      <c r="AH77" s="865"/>
      <c r="AI77" s="865"/>
      <c r="AJ77" s="821"/>
      <c r="AK77" s="866" t="s">
        <v>581</v>
      </c>
      <c r="AL77" s="865"/>
      <c r="AM77" s="865"/>
      <c r="AN77" s="865"/>
      <c r="AO77" s="821"/>
      <c r="AP77" s="866" t="s">
        <v>581</v>
      </c>
      <c r="AQ77" s="865"/>
      <c r="AR77" s="865"/>
      <c r="AS77" s="865"/>
      <c r="AT77" s="821"/>
      <c r="AU77" s="866" t="s">
        <v>580</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t="s">
        <v>567</v>
      </c>
      <c r="C78" s="861"/>
      <c r="D78" s="861"/>
      <c r="E78" s="861"/>
      <c r="F78" s="861"/>
      <c r="G78" s="861"/>
      <c r="H78" s="861"/>
      <c r="I78" s="861"/>
      <c r="J78" s="861"/>
      <c r="K78" s="861"/>
      <c r="L78" s="861"/>
      <c r="M78" s="861"/>
      <c r="N78" s="861"/>
      <c r="O78" s="861"/>
      <c r="P78" s="862"/>
      <c r="Q78" s="863">
        <v>88</v>
      </c>
      <c r="R78" s="817"/>
      <c r="S78" s="817"/>
      <c r="T78" s="817"/>
      <c r="U78" s="817"/>
      <c r="V78" s="817">
        <v>69</v>
      </c>
      <c r="W78" s="817"/>
      <c r="X78" s="817"/>
      <c r="Y78" s="817"/>
      <c r="Z78" s="817"/>
      <c r="AA78" s="817">
        <v>19</v>
      </c>
      <c r="AB78" s="817"/>
      <c r="AC78" s="817"/>
      <c r="AD78" s="817"/>
      <c r="AE78" s="817"/>
      <c r="AF78" s="817">
        <v>19</v>
      </c>
      <c r="AG78" s="817"/>
      <c r="AH78" s="817"/>
      <c r="AI78" s="817"/>
      <c r="AJ78" s="817"/>
      <c r="AK78" s="817" t="s">
        <v>581</v>
      </c>
      <c r="AL78" s="817"/>
      <c r="AM78" s="817"/>
      <c r="AN78" s="817"/>
      <c r="AO78" s="817"/>
      <c r="AP78" s="817" t="s">
        <v>581</v>
      </c>
      <c r="AQ78" s="817"/>
      <c r="AR78" s="817"/>
      <c r="AS78" s="817"/>
      <c r="AT78" s="817"/>
      <c r="AU78" s="817" t="s">
        <v>580</v>
      </c>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t="s">
        <v>568</v>
      </c>
      <c r="C79" s="861"/>
      <c r="D79" s="861"/>
      <c r="E79" s="861"/>
      <c r="F79" s="861"/>
      <c r="G79" s="861"/>
      <c r="H79" s="861"/>
      <c r="I79" s="861"/>
      <c r="J79" s="861"/>
      <c r="K79" s="861"/>
      <c r="L79" s="861"/>
      <c r="M79" s="861"/>
      <c r="N79" s="861"/>
      <c r="O79" s="861"/>
      <c r="P79" s="862"/>
      <c r="Q79" s="863">
        <v>230159</v>
      </c>
      <c r="R79" s="817"/>
      <c r="S79" s="817"/>
      <c r="T79" s="817"/>
      <c r="U79" s="817"/>
      <c r="V79" s="817">
        <v>223900</v>
      </c>
      <c r="W79" s="817"/>
      <c r="X79" s="817"/>
      <c r="Y79" s="817"/>
      <c r="Z79" s="817"/>
      <c r="AA79" s="817">
        <v>6259</v>
      </c>
      <c r="AB79" s="817"/>
      <c r="AC79" s="817"/>
      <c r="AD79" s="817"/>
      <c r="AE79" s="817"/>
      <c r="AF79" s="817">
        <v>6259</v>
      </c>
      <c r="AG79" s="817"/>
      <c r="AH79" s="817"/>
      <c r="AI79" s="817"/>
      <c r="AJ79" s="817"/>
      <c r="AK79" s="817" t="s">
        <v>581</v>
      </c>
      <c r="AL79" s="817"/>
      <c r="AM79" s="817"/>
      <c r="AN79" s="817"/>
      <c r="AO79" s="817"/>
      <c r="AP79" s="817" t="s">
        <v>581</v>
      </c>
      <c r="AQ79" s="817"/>
      <c r="AR79" s="817"/>
      <c r="AS79" s="817"/>
      <c r="AT79" s="817"/>
      <c r="AU79" s="817" t="s">
        <v>580</v>
      </c>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376</v>
      </c>
      <c r="B88" s="776" t="s">
        <v>405</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7356</v>
      </c>
      <c r="AG88" s="831"/>
      <c r="AH88" s="831"/>
      <c r="AI88" s="831"/>
      <c r="AJ88" s="831"/>
      <c r="AK88" s="828"/>
      <c r="AL88" s="828"/>
      <c r="AM88" s="828"/>
      <c r="AN88" s="828"/>
      <c r="AO88" s="828"/>
      <c r="AP88" s="831">
        <v>1947</v>
      </c>
      <c r="AQ88" s="831"/>
      <c r="AR88" s="831"/>
      <c r="AS88" s="831"/>
      <c r="AT88" s="831"/>
      <c r="AU88" s="831">
        <v>81</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406</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346</v>
      </c>
      <c r="CS102" s="839"/>
      <c r="CT102" s="839"/>
      <c r="CU102" s="839"/>
      <c r="CV102" s="878"/>
      <c r="CW102" s="877">
        <v>21</v>
      </c>
      <c r="CX102" s="839"/>
      <c r="CY102" s="839"/>
      <c r="CZ102" s="839"/>
      <c r="DA102" s="878"/>
      <c r="DB102" s="877">
        <v>17</v>
      </c>
      <c r="DC102" s="839"/>
      <c r="DD102" s="839"/>
      <c r="DE102" s="839"/>
      <c r="DF102" s="878"/>
      <c r="DG102" s="877" t="s">
        <v>556</v>
      </c>
      <c r="DH102" s="839"/>
      <c r="DI102" s="839"/>
      <c r="DJ102" s="839"/>
      <c r="DK102" s="878"/>
      <c r="DL102" s="877" t="s">
        <v>556</v>
      </c>
      <c r="DM102" s="839"/>
      <c r="DN102" s="839"/>
      <c r="DO102" s="839"/>
      <c r="DP102" s="878"/>
      <c r="DQ102" s="877" t="s">
        <v>556</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407</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408</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411</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412</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413</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414</v>
      </c>
      <c r="AB109" s="880"/>
      <c r="AC109" s="880"/>
      <c r="AD109" s="880"/>
      <c r="AE109" s="881"/>
      <c r="AF109" s="879" t="s">
        <v>415</v>
      </c>
      <c r="AG109" s="880"/>
      <c r="AH109" s="880"/>
      <c r="AI109" s="880"/>
      <c r="AJ109" s="881"/>
      <c r="AK109" s="879" t="s">
        <v>293</v>
      </c>
      <c r="AL109" s="880"/>
      <c r="AM109" s="880"/>
      <c r="AN109" s="880"/>
      <c r="AO109" s="881"/>
      <c r="AP109" s="879" t="s">
        <v>416</v>
      </c>
      <c r="AQ109" s="880"/>
      <c r="AR109" s="880"/>
      <c r="AS109" s="880"/>
      <c r="AT109" s="882"/>
      <c r="AU109" s="899" t="s">
        <v>413</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414</v>
      </c>
      <c r="BR109" s="880"/>
      <c r="BS109" s="880"/>
      <c r="BT109" s="880"/>
      <c r="BU109" s="881"/>
      <c r="BV109" s="879" t="s">
        <v>415</v>
      </c>
      <c r="BW109" s="880"/>
      <c r="BX109" s="880"/>
      <c r="BY109" s="880"/>
      <c r="BZ109" s="881"/>
      <c r="CA109" s="879" t="s">
        <v>293</v>
      </c>
      <c r="CB109" s="880"/>
      <c r="CC109" s="880"/>
      <c r="CD109" s="880"/>
      <c r="CE109" s="881"/>
      <c r="CF109" s="900" t="s">
        <v>416</v>
      </c>
      <c r="CG109" s="900"/>
      <c r="CH109" s="900"/>
      <c r="CI109" s="900"/>
      <c r="CJ109" s="900"/>
      <c r="CK109" s="879" t="s">
        <v>417</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414</v>
      </c>
      <c r="DH109" s="880"/>
      <c r="DI109" s="880"/>
      <c r="DJ109" s="880"/>
      <c r="DK109" s="881"/>
      <c r="DL109" s="879" t="s">
        <v>415</v>
      </c>
      <c r="DM109" s="880"/>
      <c r="DN109" s="880"/>
      <c r="DO109" s="880"/>
      <c r="DP109" s="881"/>
      <c r="DQ109" s="879" t="s">
        <v>293</v>
      </c>
      <c r="DR109" s="880"/>
      <c r="DS109" s="880"/>
      <c r="DT109" s="880"/>
      <c r="DU109" s="881"/>
      <c r="DV109" s="879" t="s">
        <v>416</v>
      </c>
      <c r="DW109" s="880"/>
      <c r="DX109" s="880"/>
      <c r="DY109" s="880"/>
      <c r="DZ109" s="882"/>
    </row>
    <row r="110" spans="1:131" s="224" customFormat="1" ht="26.25" customHeight="1" x14ac:dyDescent="0.2">
      <c r="A110" s="883" t="s">
        <v>418</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826908</v>
      </c>
      <c r="AB110" s="887"/>
      <c r="AC110" s="887"/>
      <c r="AD110" s="887"/>
      <c r="AE110" s="888"/>
      <c r="AF110" s="889">
        <v>825088</v>
      </c>
      <c r="AG110" s="887"/>
      <c r="AH110" s="887"/>
      <c r="AI110" s="887"/>
      <c r="AJ110" s="888"/>
      <c r="AK110" s="889">
        <v>867215</v>
      </c>
      <c r="AL110" s="887"/>
      <c r="AM110" s="887"/>
      <c r="AN110" s="887"/>
      <c r="AO110" s="888"/>
      <c r="AP110" s="890">
        <v>17.5</v>
      </c>
      <c r="AQ110" s="891"/>
      <c r="AR110" s="891"/>
      <c r="AS110" s="891"/>
      <c r="AT110" s="892"/>
      <c r="AU110" s="893" t="s">
        <v>69</v>
      </c>
      <c r="AV110" s="894"/>
      <c r="AW110" s="894"/>
      <c r="AX110" s="894"/>
      <c r="AY110" s="894"/>
      <c r="AZ110" s="916" t="s">
        <v>419</v>
      </c>
      <c r="BA110" s="884"/>
      <c r="BB110" s="884"/>
      <c r="BC110" s="884"/>
      <c r="BD110" s="884"/>
      <c r="BE110" s="884"/>
      <c r="BF110" s="884"/>
      <c r="BG110" s="884"/>
      <c r="BH110" s="884"/>
      <c r="BI110" s="884"/>
      <c r="BJ110" s="884"/>
      <c r="BK110" s="884"/>
      <c r="BL110" s="884"/>
      <c r="BM110" s="884"/>
      <c r="BN110" s="884"/>
      <c r="BO110" s="884"/>
      <c r="BP110" s="885"/>
      <c r="BQ110" s="917">
        <v>9424773</v>
      </c>
      <c r="BR110" s="918"/>
      <c r="BS110" s="918"/>
      <c r="BT110" s="918"/>
      <c r="BU110" s="918"/>
      <c r="BV110" s="918">
        <v>9329746</v>
      </c>
      <c r="BW110" s="918"/>
      <c r="BX110" s="918"/>
      <c r="BY110" s="918"/>
      <c r="BZ110" s="918"/>
      <c r="CA110" s="918">
        <v>9148873</v>
      </c>
      <c r="CB110" s="918"/>
      <c r="CC110" s="918"/>
      <c r="CD110" s="918"/>
      <c r="CE110" s="918"/>
      <c r="CF110" s="931">
        <v>184.4</v>
      </c>
      <c r="CG110" s="932"/>
      <c r="CH110" s="932"/>
      <c r="CI110" s="932"/>
      <c r="CJ110" s="932"/>
      <c r="CK110" s="933" t="s">
        <v>420</v>
      </c>
      <c r="CL110" s="934"/>
      <c r="CM110" s="916" t="s">
        <v>421</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422</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423</v>
      </c>
      <c r="BA111" s="910"/>
      <c r="BB111" s="910"/>
      <c r="BC111" s="910"/>
      <c r="BD111" s="910"/>
      <c r="BE111" s="910"/>
      <c r="BF111" s="910"/>
      <c r="BG111" s="910"/>
      <c r="BH111" s="910"/>
      <c r="BI111" s="910"/>
      <c r="BJ111" s="910"/>
      <c r="BK111" s="910"/>
      <c r="BL111" s="910"/>
      <c r="BM111" s="910"/>
      <c r="BN111" s="910"/>
      <c r="BO111" s="910"/>
      <c r="BP111" s="911"/>
      <c r="BQ111" s="912">
        <v>44320</v>
      </c>
      <c r="BR111" s="913"/>
      <c r="BS111" s="913"/>
      <c r="BT111" s="913"/>
      <c r="BU111" s="913"/>
      <c r="BV111" s="913">
        <v>29546</v>
      </c>
      <c r="BW111" s="913"/>
      <c r="BX111" s="913"/>
      <c r="BY111" s="913"/>
      <c r="BZ111" s="913"/>
      <c r="CA111" s="913">
        <v>14773</v>
      </c>
      <c r="CB111" s="913"/>
      <c r="CC111" s="913"/>
      <c r="CD111" s="913"/>
      <c r="CE111" s="913"/>
      <c r="CF111" s="907">
        <v>0.3</v>
      </c>
      <c r="CG111" s="908"/>
      <c r="CH111" s="908"/>
      <c r="CI111" s="908"/>
      <c r="CJ111" s="908"/>
      <c r="CK111" s="935"/>
      <c r="CL111" s="936"/>
      <c r="CM111" s="909" t="s">
        <v>424</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425</v>
      </c>
      <c r="B112" s="940"/>
      <c r="C112" s="910" t="s">
        <v>426</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427</v>
      </c>
      <c r="BA112" s="910"/>
      <c r="BB112" s="910"/>
      <c r="BC112" s="910"/>
      <c r="BD112" s="910"/>
      <c r="BE112" s="910"/>
      <c r="BF112" s="910"/>
      <c r="BG112" s="910"/>
      <c r="BH112" s="910"/>
      <c r="BI112" s="910"/>
      <c r="BJ112" s="910"/>
      <c r="BK112" s="910"/>
      <c r="BL112" s="910"/>
      <c r="BM112" s="910"/>
      <c r="BN112" s="910"/>
      <c r="BO112" s="910"/>
      <c r="BP112" s="911"/>
      <c r="BQ112" s="912">
        <v>3540956</v>
      </c>
      <c r="BR112" s="913"/>
      <c r="BS112" s="913"/>
      <c r="BT112" s="913"/>
      <c r="BU112" s="913"/>
      <c r="BV112" s="913">
        <v>3068987</v>
      </c>
      <c r="BW112" s="913"/>
      <c r="BX112" s="913"/>
      <c r="BY112" s="913"/>
      <c r="BZ112" s="913"/>
      <c r="CA112" s="913">
        <v>2927447</v>
      </c>
      <c r="CB112" s="913"/>
      <c r="CC112" s="913"/>
      <c r="CD112" s="913"/>
      <c r="CE112" s="913"/>
      <c r="CF112" s="907">
        <v>59</v>
      </c>
      <c r="CG112" s="908"/>
      <c r="CH112" s="908"/>
      <c r="CI112" s="908"/>
      <c r="CJ112" s="908"/>
      <c r="CK112" s="935"/>
      <c r="CL112" s="936"/>
      <c r="CM112" s="909" t="s">
        <v>428</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429</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588517</v>
      </c>
      <c r="AB113" s="925"/>
      <c r="AC113" s="925"/>
      <c r="AD113" s="925"/>
      <c r="AE113" s="926"/>
      <c r="AF113" s="927">
        <v>571674</v>
      </c>
      <c r="AG113" s="925"/>
      <c r="AH113" s="925"/>
      <c r="AI113" s="925"/>
      <c r="AJ113" s="926"/>
      <c r="AK113" s="927">
        <v>552268</v>
      </c>
      <c r="AL113" s="925"/>
      <c r="AM113" s="925"/>
      <c r="AN113" s="925"/>
      <c r="AO113" s="926"/>
      <c r="AP113" s="928">
        <v>11.1</v>
      </c>
      <c r="AQ113" s="929"/>
      <c r="AR113" s="929"/>
      <c r="AS113" s="929"/>
      <c r="AT113" s="930"/>
      <c r="AU113" s="895"/>
      <c r="AV113" s="896"/>
      <c r="AW113" s="896"/>
      <c r="AX113" s="896"/>
      <c r="AY113" s="896"/>
      <c r="AZ113" s="909" t="s">
        <v>430</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v>89928</v>
      </c>
      <c r="BW113" s="913"/>
      <c r="BX113" s="913"/>
      <c r="BY113" s="913"/>
      <c r="BZ113" s="913"/>
      <c r="CA113" s="913">
        <v>81371</v>
      </c>
      <c r="CB113" s="913"/>
      <c r="CC113" s="913"/>
      <c r="CD113" s="913"/>
      <c r="CE113" s="913"/>
      <c r="CF113" s="907">
        <v>1.6</v>
      </c>
      <c r="CG113" s="908"/>
      <c r="CH113" s="908"/>
      <c r="CI113" s="908"/>
      <c r="CJ113" s="908"/>
      <c r="CK113" s="935"/>
      <c r="CL113" s="936"/>
      <c r="CM113" s="909" t="s">
        <v>431</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432</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v>6994</v>
      </c>
      <c r="AG114" s="946"/>
      <c r="AH114" s="946"/>
      <c r="AI114" s="946"/>
      <c r="AJ114" s="947"/>
      <c r="AK114" s="948">
        <v>8666</v>
      </c>
      <c r="AL114" s="946"/>
      <c r="AM114" s="946"/>
      <c r="AN114" s="946"/>
      <c r="AO114" s="947"/>
      <c r="AP114" s="949">
        <v>0.2</v>
      </c>
      <c r="AQ114" s="950"/>
      <c r="AR114" s="950"/>
      <c r="AS114" s="950"/>
      <c r="AT114" s="951"/>
      <c r="AU114" s="895"/>
      <c r="AV114" s="896"/>
      <c r="AW114" s="896"/>
      <c r="AX114" s="896"/>
      <c r="AY114" s="896"/>
      <c r="AZ114" s="909" t="s">
        <v>433</v>
      </c>
      <c r="BA114" s="910"/>
      <c r="BB114" s="910"/>
      <c r="BC114" s="910"/>
      <c r="BD114" s="910"/>
      <c r="BE114" s="910"/>
      <c r="BF114" s="910"/>
      <c r="BG114" s="910"/>
      <c r="BH114" s="910"/>
      <c r="BI114" s="910"/>
      <c r="BJ114" s="910"/>
      <c r="BK114" s="910"/>
      <c r="BL114" s="910"/>
      <c r="BM114" s="910"/>
      <c r="BN114" s="910"/>
      <c r="BO114" s="910"/>
      <c r="BP114" s="911"/>
      <c r="BQ114" s="912">
        <v>1143020</v>
      </c>
      <c r="BR114" s="913"/>
      <c r="BS114" s="913"/>
      <c r="BT114" s="913"/>
      <c r="BU114" s="913"/>
      <c r="BV114" s="913">
        <v>1128340</v>
      </c>
      <c r="BW114" s="913"/>
      <c r="BX114" s="913"/>
      <c r="BY114" s="913"/>
      <c r="BZ114" s="913"/>
      <c r="CA114" s="913">
        <v>1127187</v>
      </c>
      <c r="CB114" s="913"/>
      <c r="CC114" s="913"/>
      <c r="CD114" s="913"/>
      <c r="CE114" s="913"/>
      <c r="CF114" s="907">
        <v>22.7</v>
      </c>
      <c r="CG114" s="908"/>
      <c r="CH114" s="908"/>
      <c r="CI114" s="908"/>
      <c r="CJ114" s="908"/>
      <c r="CK114" s="935"/>
      <c r="CL114" s="936"/>
      <c r="CM114" s="909" t="s">
        <v>434</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435</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14774</v>
      </c>
      <c r="AB115" s="925"/>
      <c r="AC115" s="925"/>
      <c r="AD115" s="925"/>
      <c r="AE115" s="926"/>
      <c r="AF115" s="927">
        <v>14774</v>
      </c>
      <c r="AG115" s="925"/>
      <c r="AH115" s="925"/>
      <c r="AI115" s="925"/>
      <c r="AJ115" s="926"/>
      <c r="AK115" s="927">
        <v>14774</v>
      </c>
      <c r="AL115" s="925"/>
      <c r="AM115" s="925"/>
      <c r="AN115" s="925"/>
      <c r="AO115" s="926"/>
      <c r="AP115" s="928">
        <v>0.3</v>
      </c>
      <c r="AQ115" s="929"/>
      <c r="AR115" s="929"/>
      <c r="AS115" s="929"/>
      <c r="AT115" s="930"/>
      <c r="AU115" s="895"/>
      <c r="AV115" s="896"/>
      <c r="AW115" s="896"/>
      <c r="AX115" s="896"/>
      <c r="AY115" s="896"/>
      <c r="AZ115" s="909" t="s">
        <v>436</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437</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438</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68</v>
      </c>
      <c r="AB116" s="946"/>
      <c r="AC116" s="946"/>
      <c r="AD116" s="946"/>
      <c r="AE116" s="947"/>
      <c r="AF116" s="948">
        <v>399</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439</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440</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44320</v>
      </c>
      <c r="DH116" s="946"/>
      <c r="DI116" s="946"/>
      <c r="DJ116" s="946"/>
      <c r="DK116" s="947"/>
      <c r="DL116" s="948">
        <v>29546</v>
      </c>
      <c r="DM116" s="946"/>
      <c r="DN116" s="946"/>
      <c r="DO116" s="946"/>
      <c r="DP116" s="947"/>
      <c r="DQ116" s="948">
        <v>14773</v>
      </c>
      <c r="DR116" s="946"/>
      <c r="DS116" s="946"/>
      <c r="DT116" s="946"/>
      <c r="DU116" s="947"/>
      <c r="DV116" s="949">
        <v>0.3</v>
      </c>
      <c r="DW116" s="950"/>
      <c r="DX116" s="950"/>
      <c r="DY116" s="950"/>
      <c r="DZ116" s="951"/>
    </row>
    <row r="117" spans="1:130" s="224" customFormat="1" ht="26.25" customHeight="1" x14ac:dyDescent="0.2">
      <c r="A117" s="899" t="s">
        <v>176</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441</v>
      </c>
      <c r="Z117" s="881"/>
      <c r="AA117" s="965">
        <v>1430267</v>
      </c>
      <c r="AB117" s="966"/>
      <c r="AC117" s="966"/>
      <c r="AD117" s="966"/>
      <c r="AE117" s="967"/>
      <c r="AF117" s="968">
        <v>1418929</v>
      </c>
      <c r="AG117" s="966"/>
      <c r="AH117" s="966"/>
      <c r="AI117" s="966"/>
      <c r="AJ117" s="967"/>
      <c r="AK117" s="968">
        <v>1442923</v>
      </c>
      <c r="AL117" s="966"/>
      <c r="AM117" s="966"/>
      <c r="AN117" s="966"/>
      <c r="AO117" s="967"/>
      <c r="AP117" s="969"/>
      <c r="AQ117" s="970"/>
      <c r="AR117" s="970"/>
      <c r="AS117" s="970"/>
      <c r="AT117" s="971"/>
      <c r="AU117" s="895"/>
      <c r="AV117" s="896"/>
      <c r="AW117" s="896"/>
      <c r="AX117" s="896"/>
      <c r="AY117" s="896"/>
      <c r="AZ117" s="961" t="s">
        <v>442</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443</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417</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414</v>
      </c>
      <c r="AB118" s="880"/>
      <c r="AC118" s="880"/>
      <c r="AD118" s="880"/>
      <c r="AE118" s="881"/>
      <c r="AF118" s="879" t="s">
        <v>415</v>
      </c>
      <c r="AG118" s="880"/>
      <c r="AH118" s="880"/>
      <c r="AI118" s="880"/>
      <c r="AJ118" s="881"/>
      <c r="AK118" s="879" t="s">
        <v>293</v>
      </c>
      <c r="AL118" s="880"/>
      <c r="AM118" s="880"/>
      <c r="AN118" s="880"/>
      <c r="AO118" s="881"/>
      <c r="AP118" s="957" t="s">
        <v>416</v>
      </c>
      <c r="AQ118" s="958"/>
      <c r="AR118" s="958"/>
      <c r="AS118" s="958"/>
      <c r="AT118" s="959"/>
      <c r="AU118" s="895"/>
      <c r="AV118" s="896"/>
      <c r="AW118" s="896"/>
      <c r="AX118" s="896"/>
      <c r="AY118" s="896"/>
      <c r="AZ118" s="960" t="s">
        <v>444</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445</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420</v>
      </c>
      <c r="B119" s="934"/>
      <c r="C119" s="916" t="s">
        <v>421</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176</v>
      </c>
      <c r="BA119" s="247"/>
      <c r="BB119" s="247"/>
      <c r="BC119" s="247"/>
      <c r="BD119" s="247"/>
      <c r="BE119" s="247"/>
      <c r="BF119" s="247"/>
      <c r="BG119" s="247"/>
      <c r="BH119" s="247"/>
      <c r="BI119" s="247"/>
      <c r="BJ119" s="247"/>
      <c r="BK119" s="247"/>
      <c r="BL119" s="247"/>
      <c r="BM119" s="247"/>
      <c r="BN119" s="247"/>
      <c r="BO119" s="964" t="s">
        <v>446</v>
      </c>
      <c r="BP119" s="992"/>
      <c r="BQ119" s="986">
        <v>14153069</v>
      </c>
      <c r="BR119" s="987"/>
      <c r="BS119" s="987"/>
      <c r="BT119" s="987"/>
      <c r="BU119" s="987"/>
      <c r="BV119" s="987">
        <v>13646547</v>
      </c>
      <c r="BW119" s="987"/>
      <c r="BX119" s="987"/>
      <c r="BY119" s="987"/>
      <c r="BZ119" s="987"/>
      <c r="CA119" s="987">
        <v>13299651</v>
      </c>
      <c r="CB119" s="987"/>
      <c r="CC119" s="987"/>
      <c r="CD119" s="987"/>
      <c r="CE119" s="987"/>
      <c r="CF119" s="988"/>
      <c r="CG119" s="989"/>
      <c r="CH119" s="989"/>
      <c r="CI119" s="989"/>
      <c r="CJ119" s="990"/>
      <c r="CK119" s="937"/>
      <c r="CL119" s="938"/>
      <c r="CM119" s="960" t="s">
        <v>447</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424</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448</v>
      </c>
      <c r="AV120" s="979"/>
      <c r="AW120" s="979"/>
      <c r="AX120" s="979"/>
      <c r="AY120" s="980"/>
      <c r="AZ120" s="916" t="s">
        <v>449</v>
      </c>
      <c r="BA120" s="884"/>
      <c r="BB120" s="884"/>
      <c r="BC120" s="884"/>
      <c r="BD120" s="884"/>
      <c r="BE120" s="884"/>
      <c r="BF120" s="884"/>
      <c r="BG120" s="884"/>
      <c r="BH120" s="884"/>
      <c r="BI120" s="884"/>
      <c r="BJ120" s="884"/>
      <c r="BK120" s="884"/>
      <c r="BL120" s="884"/>
      <c r="BM120" s="884"/>
      <c r="BN120" s="884"/>
      <c r="BO120" s="884"/>
      <c r="BP120" s="885"/>
      <c r="BQ120" s="917">
        <v>6069557</v>
      </c>
      <c r="BR120" s="918"/>
      <c r="BS120" s="918"/>
      <c r="BT120" s="918"/>
      <c r="BU120" s="918"/>
      <c r="BV120" s="918">
        <v>5622796</v>
      </c>
      <c r="BW120" s="918"/>
      <c r="BX120" s="918"/>
      <c r="BY120" s="918"/>
      <c r="BZ120" s="918"/>
      <c r="CA120" s="918">
        <v>5312819</v>
      </c>
      <c r="CB120" s="918"/>
      <c r="CC120" s="918"/>
      <c r="CD120" s="918"/>
      <c r="CE120" s="918"/>
      <c r="CF120" s="931">
        <v>107.1</v>
      </c>
      <c r="CG120" s="932"/>
      <c r="CH120" s="932"/>
      <c r="CI120" s="932"/>
      <c r="CJ120" s="932"/>
      <c r="CK120" s="993" t="s">
        <v>450</v>
      </c>
      <c r="CL120" s="994"/>
      <c r="CM120" s="994"/>
      <c r="CN120" s="994"/>
      <c r="CO120" s="995"/>
      <c r="CP120" s="1001" t="s">
        <v>397</v>
      </c>
      <c r="CQ120" s="1002"/>
      <c r="CR120" s="1002"/>
      <c r="CS120" s="1002"/>
      <c r="CT120" s="1002"/>
      <c r="CU120" s="1002"/>
      <c r="CV120" s="1002"/>
      <c r="CW120" s="1002"/>
      <c r="CX120" s="1002"/>
      <c r="CY120" s="1002"/>
      <c r="CZ120" s="1002"/>
      <c r="DA120" s="1002"/>
      <c r="DB120" s="1002"/>
      <c r="DC120" s="1002"/>
      <c r="DD120" s="1002"/>
      <c r="DE120" s="1002"/>
      <c r="DF120" s="1003"/>
      <c r="DG120" s="917" t="s">
        <v>122</v>
      </c>
      <c r="DH120" s="918"/>
      <c r="DI120" s="918"/>
      <c r="DJ120" s="918"/>
      <c r="DK120" s="918"/>
      <c r="DL120" s="918" t="s">
        <v>122</v>
      </c>
      <c r="DM120" s="918"/>
      <c r="DN120" s="918"/>
      <c r="DO120" s="918"/>
      <c r="DP120" s="918"/>
      <c r="DQ120" s="918">
        <v>1429024</v>
      </c>
      <c r="DR120" s="918"/>
      <c r="DS120" s="918"/>
      <c r="DT120" s="918"/>
      <c r="DU120" s="918"/>
      <c r="DV120" s="919">
        <v>28.8</v>
      </c>
      <c r="DW120" s="919"/>
      <c r="DX120" s="919"/>
      <c r="DY120" s="919"/>
      <c r="DZ120" s="920"/>
    </row>
    <row r="121" spans="1:130" s="224" customFormat="1" ht="26.25" customHeight="1" x14ac:dyDescent="0.2">
      <c r="A121" s="1044"/>
      <c r="B121" s="936"/>
      <c r="C121" s="961" t="s">
        <v>451</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452</v>
      </c>
      <c r="BA121" s="910"/>
      <c r="BB121" s="910"/>
      <c r="BC121" s="910"/>
      <c r="BD121" s="910"/>
      <c r="BE121" s="910"/>
      <c r="BF121" s="910"/>
      <c r="BG121" s="910"/>
      <c r="BH121" s="910"/>
      <c r="BI121" s="910"/>
      <c r="BJ121" s="910"/>
      <c r="BK121" s="910"/>
      <c r="BL121" s="910"/>
      <c r="BM121" s="910"/>
      <c r="BN121" s="910"/>
      <c r="BO121" s="910"/>
      <c r="BP121" s="911"/>
      <c r="BQ121" s="912">
        <v>38490</v>
      </c>
      <c r="BR121" s="913"/>
      <c r="BS121" s="913"/>
      <c r="BT121" s="913"/>
      <c r="BU121" s="913"/>
      <c r="BV121" s="913">
        <v>63048</v>
      </c>
      <c r="BW121" s="913"/>
      <c r="BX121" s="913"/>
      <c r="BY121" s="913"/>
      <c r="BZ121" s="913"/>
      <c r="CA121" s="913">
        <v>71661</v>
      </c>
      <c r="CB121" s="913"/>
      <c r="CC121" s="913"/>
      <c r="CD121" s="913"/>
      <c r="CE121" s="913"/>
      <c r="CF121" s="907">
        <v>1.4</v>
      </c>
      <c r="CG121" s="908"/>
      <c r="CH121" s="908"/>
      <c r="CI121" s="908"/>
      <c r="CJ121" s="908"/>
      <c r="CK121" s="996"/>
      <c r="CL121" s="997"/>
      <c r="CM121" s="997"/>
      <c r="CN121" s="997"/>
      <c r="CO121" s="998"/>
      <c r="CP121" s="1006" t="s">
        <v>396</v>
      </c>
      <c r="CQ121" s="1007"/>
      <c r="CR121" s="1007"/>
      <c r="CS121" s="1007"/>
      <c r="CT121" s="1007"/>
      <c r="CU121" s="1007"/>
      <c r="CV121" s="1007"/>
      <c r="CW121" s="1007"/>
      <c r="CX121" s="1007"/>
      <c r="CY121" s="1007"/>
      <c r="CZ121" s="1007"/>
      <c r="DA121" s="1007"/>
      <c r="DB121" s="1007"/>
      <c r="DC121" s="1007"/>
      <c r="DD121" s="1007"/>
      <c r="DE121" s="1007"/>
      <c r="DF121" s="1008"/>
      <c r="DG121" s="912">
        <v>1626842</v>
      </c>
      <c r="DH121" s="913"/>
      <c r="DI121" s="913"/>
      <c r="DJ121" s="913"/>
      <c r="DK121" s="913"/>
      <c r="DL121" s="913">
        <v>1418676</v>
      </c>
      <c r="DM121" s="913"/>
      <c r="DN121" s="913"/>
      <c r="DO121" s="913"/>
      <c r="DP121" s="913"/>
      <c r="DQ121" s="913">
        <v>1302570</v>
      </c>
      <c r="DR121" s="913"/>
      <c r="DS121" s="913"/>
      <c r="DT121" s="913"/>
      <c r="DU121" s="913"/>
      <c r="DV121" s="914">
        <v>26.3</v>
      </c>
      <c r="DW121" s="914"/>
      <c r="DX121" s="914"/>
      <c r="DY121" s="914"/>
      <c r="DZ121" s="915"/>
    </row>
    <row r="122" spans="1:130" s="224" customFormat="1" ht="26.25" customHeight="1" x14ac:dyDescent="0.2">
      <c r="A122" s="1044"/>
      <c r="B122" s="936"/>
      <c r="C122" s="909" t="s">
        <v>434</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453</v>
      </c>
      <c r="BA122" s="952"/>
      <c r="BB122" s="952"/>
      <c r="BC122" s="952"/>
      <c r="BD122" s="952"/>
      <c r="BE122" s="952"/>
      <c r="BF122" s="952"/>
      <c r="BG122" s="952"/>
      <c r="BH122" s="952"/>
      <c r="BI122" s="952"/>
      <c r="BJ122" s="952"/>
      <c r="BK122" s="952"/>
      <c r="BL122" s="952"/>
      <c r="BM122" s="952"/>
      <c r="BN122" s="952"/>
      <c r="BO122" s="952"/>
      <c r="BP122" s="953"/>
      <c r="BQ122" s="986">
        <v>9201184</v>
      </c>
      <c r="BR122" s="987"/>
      <c r="BS122" s="987"/>
      <c r="BT122" s="987"/>
      <c r="BU122" s="987"/>
      <c r="BV122" s="987">
        <v>8786819</v>
      </c>
      <c r="BW122" s="987"/>
      <c r="BX122" s="987"/>
      <c r="BY122" s="987"/>
      <c r="BZ122" s="987"/>
      <c r="CA122" s="987">
        <v>8455341</v>
      </c>
      <c r="CB122" s="987"/>
      <c r="CC122" s="987"/>
      <c r="CD122" s="987"/>
      <c r="CE122" s="987"/>
      <c r="CF122" s="1004">
        <v>170.5</v>
      </c>
      <c r="CG122" s="1005"/>
      <c r="CH122" s="1005"/>
      <c r="CI122" s="1005"/>
      <c r="CJ122" s="1005"/>
      <c r="CK122" s="996"/>
      <c r="CL122" s="997"/>
      <c r="CM122" s="997"/>
      <c r="CN122" s="997"/>
      <c r="CO122" s="998"/>
      <c r="CP122" s="1006" t="s">
        <v>393</v>
      </c>
      <c r="CQ122" s="1007"/>
      <c r="CR122" s="1007"/>
      <c r="CS122" s="1007"/>
      <c r="CT122" s="1007"/>
      <c r="CU122" s="1007"/>
      <c r="CV122" s="1007"/>
      <c r="CW122" s="1007"/>
      <c r="CX122" s="1007"/>
      <c r="CY122" s="1007"/>
      <c r="CZ122" s="1007"/>
      <c r="DA122" s="1007"/>
      <c r="DB122" s="1007"/>
      <c r="DC122" s="1007"/>
      <c r="DD122" s="1007"/>
      <c r="DE122" s="1007"/>
      <c r="DF122" s="1008"/>
      <c r="DG122" s="912">
        <v>121496</v>
      </c>
      <c r="DH122" s="913"/>
      <c r="DI122" s="913"/>
      <c r="DJ122" s="913"/>
      <c r="DK122" s="913"/>
      <c r="DL122" s="913">
        <v>105872</v>
      </c>
      <c r="DM122" s="913"/>
      <c r="DN122" s="913"/>
      <c r="DO122" s="913"/>
      <c r="DP122" s="913"/>
      <c r="DQ122" s="913">
        <v>103569</v>
      </c>
      <c r="DR122" s="913"/>
      <c r="DS122" s="913"/>
      <c r="DT122" s="913"/>
      <c r="DU122" s="913"/>
      <c r="DV122" s="914">
        <v>2.1</v>
      </c>
      <c r="DW122" s="914"/>
      <c r="DX122" s="914"/>
      <c r="DY122" s="914"/>
      <c r="DZ122" s="915"/>
    </row>
    <row r="123" spans="1:130" s="224" customFormat="1" ht="26.25" customHeight="1" x14ac:dyDescent="0.2">
      <c r="A123" s="1044"/>
      <c r="B123" s="936"/>
      <c r="C123" s="909" t="s">
        <v>440</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v>14774</v>
      </c>
      <c r="AB123" s="946"/>
      <c r="AC123" s="946"/>
      <c r="AD123" s="946"/>
      <c r="AE123" s="947"/>
      <c r="AF123" s="948">
        <v>14774</v>
      </c>
      <c r="AG123" s="946"/>
      <c r="AH123" s="946"/>
      <c r="AI123" s="946"/>
      <c r="AJ123" s="947"/>
      <c r="AK123" s="948">
        <v>14774</v>
      </c>
      <c r="AL123" s="946"/>
      <c r="AM123" s="946"/>
      <c r="AN123" s="946"/>
      <c r="AO123" s="947"/>
      <c r="AP123" s="949">
        <v>0.3</v>
      </c>
      <c r="AQ123" s="950"/>
      <c r="AR123" s="950"/>
      <c r="AS123" s="950"/>
      <c r="AT123" s="951"/>
      <c r="AU123" s="984"/>
      <c r="AV123" s="985"/>
      <c r="AW123" s="985"/>
      <c r="AX123" s="985"/>
      <c r="AY123" s="985"/>
      <c r="AZ123" s="247" t="s">
        <v>176</v>
      </c>
      <c r="BA123" s="247"/>
      <c r="BB123" s="247"/>
      <c r="BC123" s="247"/>
      <c r="BD123" s="247"/>
      <c r="BE123" s="247"/>
      <c r="BF123" s="247"/>
      <c r="BG123" s="247"/>
      <c r="BH123" s="247"/>
      <c r="BI123" s="247"/>
      <c r="BJ123" s="247"/>
      <c r="BK123" s="247"/>
      <c r="BL123" s="247"/>
      <c r="BM123" s="247"/>
      <c r="BN123" s="247"/>
      <c r="BO123" s="964" t="s">
        <v>454</v>
      </c>
      <c r="BP123" s="992"/>
      <c r="BQ123" s="1050">
        <v>15309231</v>
      </c>
      <c r="BR123" s="1051"/>
      <c r="BS123" s="1051"/>
      <c r="BT123" s="1051"/>
      <c r="BU123" s="1051"/>
      <c r="BV123" s="1051">
        <v>14472663</v>
      </c>
      <c r="BW123" s="1051"/>
      <c r="BX123" s="1051"/>
      <c r="BY123" s="1051"/>
      <c r="BZ123" s="1051"/>
      <c r="CA123" s="1051">
        <v>13839821</v>
      </c>
      <c r="CB123" s="1051"/>
      <c r="CC123" s="1051"/>
      <c r="CD123" s="1051"/>
      <c r="CE123" s="1051"/>
      <c r="CF123" s="988"/>
      <c r="CG123" s="989"/>
      <c r="CH123" s="989"/>
      <c r="CI123" s="989"/>
      <c r="CJ123" s="990"/>
      <c r="CK123" s="996"/>
      <c r="CL123" s="997"/>
      <c r="CM123" s="997"/>
      <c r="CN123" s="997"/>
      <c r="CO123" s="998"/>
      <c r="CP123" s="1006" t="s">
        <v>395</v>
      </c>
      <c r="CQ123" s="1007"/>
      <c r="CR123" s="1007"/>
      <c r="CS123" s="1007"/>
      <c r="CT123" s="1007"/>
      <c r="CU123" s="1007"/>
      <c r="CV123" s="1007"/>
      <c r="CW123" s="1007"/>
      <c r="CX123" s="1007"/>
      <c r="CY123" s="1007"/>
      <c r="CZ123" s="1007"/>
      <c r="DA123" s="1007"/>
      <c r="DB123" s="1007"/>
      <c r="DC123" s="1007"/>
      <c r="DD123" s="1007"/>
      <c r="DE123" s="1007"/>
      <c r="DF123" s="1008"/>
      <c r="DG123" s="945">
        <v>139264</v>
      </c>
      <c r="DH123" s="946"/>
      <c r="DI123" s="946"/>
      <c r="DJ123" s="946"/>
      <c r="DK123" s="947"/>
      <c r="DL123" s="948">
        <v>118535</v>
      </c>
      <c r="DM123" s="946"/>
      <c r="DN123" s="946"/>
      <c r="DO123" s="946"/>
      <c r="DP123" s="947"/>
      <c r="DQ123" s="948">
        <v>92284</v>
      </c>
      <c r="DR123" s="946"/>
      <c r="DS123" s="946"/>
      <c r="DT123" s="946"/>
      <c r="DU123" s="947"/>
      <c r="DV123" s="949">
        <v>1.9</v>
      </c>
      <c r="DW123" s="950"/>
      <c r="DX123" s="950"/>
      <c r="DY123" s="950"/>
      <c r="DZ123" s="951"/>
    </row>
    <row r="124" spans="1:130" s="224" customFormat="1" ht="26.25" customHeight="1" thickBot="1" x14ac:dyDescent="0.25">
      <c r="A124" s="1044"/>
      <c r="B124" s="936"/>
      <c r="C124" s="909" t="s">
        <v>443</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455</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456</v>
      </c>
      <c r="CQ124" s="1007"/>
      <c r="CR124" s="1007"/>
      <c r="CS124" s="1007"/>
      <c r="CT124" s="1007"/>
      <c r="CU124" s="1007"/>
      <c r="CV124" s="1007"/>
      <c r="CW124" s="1007"/>
      <c r="CX124" s="1007"/>
      <c r="CY124" s="1007"/>
      <c r="CZ124" s="1007"/>
      <c r="DA124" s="1007"/>
      <c r="DB124" s="1007"/>
      <c r="DC124" s="1007"/>
      <c r="DD124" s="1007"/>
      <c r="DE124" s="1007"/>
      <c r="DF124" s="1008"/>
      <c r="DG124" s="991">
        <v>1653354</v>
      </c>
      <c r="DH124" s="973"/>
      <c r="DI124" s="973"/>
      <c r="DJ124" s="973"/>
      <c r="DK124" s="974"/>
      <c r="DL124" s="972">
        <v>1425904</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445</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457</v>
      </c>
      <c r="CL125" s="994"/>
      <c r="CM125" s="994"/>
      <c r="CN125" s="994"/>
      <c r="CO125" s="995"/>
      <c r="CP125" s="916" t="s">
        <v>458</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447</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459</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460</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461</v>
      </c>
      <c r="AY127" s="1019"/>
      <c r="AZ127" s="1019"/>
      <c r="BA127" s="1019"/>
      <c r="BB127" s="1019"/>
      <c r="BC127" s="1019"/>
      <c r="BD127" s="1019"/>
      <c r="BE127" s="1020"/>
      <c r="BF127" s="1021" t="s">
        <v>462</v>
      </c>
      <c r="BG127" s="1019"/>
      <c r="BH127" s="1019"/>
      <c r="BI127" s="1019"/>
      <c r="BJ127" s="1019"/>
      <c r="BK127" s="1019"/>
      <c r="BL127" s="1020"/>
      <c r="BM127" s="1021" t="s">
        <v>463</v>
      </c>
      <c r="BN127" s="1019"/>
      <c r="BO127" s="1019"/>
      <c r="BP127" s="1019"/>
      <c r="BQ127" s="1019"/>
      <c r="BR127" s="1019"/>
      <c r="BS127" s="1020"/>
      <c r="BT127" s="1021" t="s">
        <v>464</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465</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466</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467</v>
      </c>
      <c r="X128" s="1030"/>
      <c r="Y128" s="1030"/>
      <c r="Z128" s="1031"/>
      <c r="AA128" s="1032">
        <v>12771</v>
      </c>
      <c r="AB128" s="1033"/>
      <c r="AC128" s="1033"/>
      <c r="AD128" s="1033"/>
      <c r="AE128" s="1034"/>
      <c r="AF128" s="1035">
        <v>11170</v>
      </c>
      <c r="AG128" s="1033"/>
      <c r="AH128" s="1033"/>
      <c r="AI128" s="1033"/>
      <c r="AJ128" s="1034"/>
      <c r="AK128" s="1035">
        <v>11416</v>
      </c>
      <c r="AL128" s="1033"/>
      <c r="AM128" s="1033"/>
      <c r="AN128" s="1033"/>
      <c r="AO128" s="1034"/>
      <c r="AP128" s="1036"/>
      <c r="AQ128" s="1037"/>
      <c r="AR128" s="1037"/>
      <c r="AS128" s="1037"/>
      <c r="AT128" s="1038"/>
      <c r="AU128" s="226"/>
      <c r="AV128" s="226"/>
      <c r="AW128" s="226"/>
      <c r="AX128" s="883" t="s">
        <v>468</v>
      </c>
      <c r="AY128" s="884"/>
      <c r="AZ128" s="884"/>
      <c r="BA128" s="884"/>
      <c r="BB128" s="884"/>
      <c r="BC128" s="884"/>
      <c r="BD128" s="884"/>
      <c r="BE128" s="885"/>
      <c r="BF128" s="1039" t="s">
        <v>122</v>
      </c>
      <c r="BG128" s="1040"/>
      <c r="BH128" s="1040"/>
      <c r="BI128" s="1040"/>
      <c r="BJ128" s="1040"/>
      <c r="BK128" s="1040"/>
      <c r="BL128" s="1041"/>
      <c r="BM128" s="1039">
        <v>14.51</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469</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470</v>
      </c>
      <c r="X129" s="1058"/>
      <c r="Y129" s="1058"/>
      <c r="Z129" s="1059"/>
      <c r="AA129" s="945">
        <v>6000604</v>
      </c>
      <c r="AB129" s="946"/>
      <c r="AC129" s="946"/>
      <c r="AD129" s="946"/>
      <c r="AE129" s="947"/>
      <c r="AF129" s="948">
        <v>5820087</v>
      </c>
      <c r="AG129" s="946"/>
      <c r="AH129" s="946"/>
      <c r="AI129" s="946"/>
      <c r="AJ129" s="947"/>
      <c r="AK129" s="948">
        <v>5855844</v>
      </c>
      <c r="AL129" s="946"/>
      <c r="AM129" s="946"/>
      <c r="AN129" s="946"/>
      <c r="AO129" s="947"/>
      <c r="AP129" s="1060"/>
      <c r="AQ129" s="1061"/>
      <c r="AR129" s="1061"/>
      <c r="AS129" s="1061"/>
      <c r="AT129" s="1062"/>
      <c r="AU129" s="227"/>
      <c r="AV129" s="227"/>
      <c r="AW129" s="227"/>
      <c r="AX129" s="1052" t="s">
        <v>471</v>
      </c>
      <c r="AY129" s="910"/>
      <c r="AZ129" s="910"/>
      <c r="BA129" s="910"/>
      <c r="BB129" s="910"/>
      <c r="BC129" s="910"/>
      <c r="BD129" s="910"/>
      <c r="BE129" s="911"/>
      <c r="BF129" s="1053" t="s">
        <v>122</v>
      </c>
      <c r="BG129" s="1054"/>
      <c r="BH129" s="1054"/>
      <c r="BI129" s="1054"/>
      <c r="BJ129" s="1054"/>
      <c r="BK129" s="1054"/>
      <c r="BL129" s="1055"/>
      <c r="BM129" s="1053">
        <v>19.510000000000002</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472</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473</v>
      </c>
      <c r="X130" s="1058"/>
      <c r="Y130" s="1058"/>
      <c r="Z130" s="1059"/>
      <c r="AA130" s="945">
        <v>909754</v>
      </c>
      <c r="AB130" s="946"/>
      <c r="AC130" s="946"/>
      <c r="AD130" s="946"/>
      <c r="AE130" s="947"/>
      <c r="AF130" s="948">
        <v>892353</v>
      </c>
      <c r="AG130" s="946"/>
      <c r="AH130" s="946"/>
      <c r="AI130" s="946"/>
      <c r="AJ130" s="947"/>
      <c r="AK130" s="948">
        <v>895749</v>
      </c>
      <c r="AL130" s="946"/>
      <c r="AM130" s="946"/>
      <c r="AN130" s="946"/>
      <c r="AO130" s="947"/>
      <c r="AP130" s="1060"/>
      <c r="AQ130" s="1061"/>
      <c r="AR130" s="1061"/>
      <c r="AS130" s="1061"/>
      <c r="AT130" s="1062"/>
      <c r="AU130" s="227"/>
      <c r="AV130" s="227"/>
      <c r="AW130" s="227"/>
      <c r="AX130" s="1052" t="s">
        <v>474</v>
      </c>
      <c r="AY130" s="910"/>
      <c r="AZ130" s="910"/>
      <c r="BA130" s="910"/>
      <c r="BB130" s="910"/>
      <c r="BC130" s="910"/>
      <c r="BD130" s="910"/>
      <c r="BE130" s="911"/>
      <c r="BF130" s="1088">
        <v>10.4</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475</v>
      </c>
      <c r="X131" s="1095"/>
      <c r="Y131" s="1095"/>
      <c r="Z131" s="1096"/>
      <c r="AA131" s="991">
        <v>5090850</v>
      </c>
      <c r="AB131" s="973"/>
      <c r="AC131" s="973"/>
      <c r="AD131" s="973"/>
      <c r="AE131" s="974"/>
      <c r="AF131" s="972">
        <v>4927734</v>
      </c>
      <c r="AG131" s="973"/>
      <c r="AH131" s="973"/>
      <c r="AI131" s="973"/>
      <c r="AJ131" s="974"/>
      <c r="AK131" s="972">
        <v>4960095</v>
      </c>
      <c r="AL131" s="973"/>
      <c r="AM131" s="973"/>
      <c r="AN131" s="973"/>
      <c r="AO131" s="974"/>
      <c r="AP131" s="1097"/>
      <c r="AQ131" s="1098"/>
      <c r="AR131" s="1098"/>
      <c r="AS131" s="1098"/>
      <c r="AT131" s="1099"/>
      <c r="AU131" s="227"/>
      <c r="AV131" s="227"/>
      <c r="AW131" s="227"/>
      <c r="AX131" s="1070" t="s">
        <v>476</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477</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478</v>
      </c>
      <c r="W132" s="1081"/>
      <c r="X132" s="1081"/>
      <c r="Y132" s="1081"/>
      <c r="Z132" s="1082"/>
      <c r="AA132" s="1083">
        <v>9.9736193370000006</v>
      </c>
      <c r="AB132" s="1084"/>
      <c r="AC132" s="1084"/>
      <c r="AD132" s="1084"/>
      <c r="AE132" s="1085"/>
      <c r="AF132" s="1086">
        <v>10.459290210000001</v>
      </c>
      <c r="AG132" s="1084"/>
      <c r="AH132" s="1084"/>
      <c r="AI132" s="1084"/>
      <c r="AJ132" s="1085"/>
      <c r="AK132" s="1086">
        <v>10.8013657</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479</v>
      </c>
      <c r="W133" s="1064"/>
      <c r="X133" s="1064"/>
      <c r="Y133" s="1064"/>
      <c r="Z133" s="1065"/>
      <c r="AA133" s="1066">
        <v>10.4</v>
      </c>
      <c r="AB133" s="1067"/>
      <c r="AC133" s="1067"/>
      <c r="AD133" s="1067"/>
      <c r="AE133" s="1068"/>
      <c r="AF133" s="1066">
        <v>10.199999999999999</v>
      </c>
      <c r="AG133" s="1067"/>
      <c r="AH133" s="1067"/>
      <c r="AI133" s="1067"/>
      <c r="AJ133" s="1068"/>
      <c r="AK133" s="1066">
        <v>10.4</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XqnG+C9sG9FtLyP9jvz8XDtufuV0YWRWgkWNWbfjG/FvWDAFQGbqlyWsP1Qiaieyb5tGj/aWYiPq8Hv4HHAN7A==" saltValue="hy8b/gtwjwFWqmc3XVNk+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115" zoomScaleNormal="85" zoomScaleSheetLayoutView="115"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480</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ZcUEbfsV0yZNuf5EogX+4uaIUu03Bc7N1vWov3GHWSGAWZAbZ8WgV0pq8OWL+pFYAPXUT/qqQcstqOKBDqPvcA==" saltValue="SJAlTVlUqC7QDnBgF9JrG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8ThJ+AP17G21ThrDVE9W/IGQJb+frY1k6c9VZp4nYD7bj5VxGGR2AyLBuS8SHYE4sqga3VywHZ4nBp2MKshOJw==" saltValue="tlmh/07z6LLrPV5KwZfQx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481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482</v>
      </c>
      <c r="AL6" s="260"/>
      <c r="AM6" s="260"/>
      <c r="AN6" s="260"/>
    </row>
    <row r="7" spans="1:46" ht="13.5" customHeight="1" x14ac:dyDescent="0.2">
      <c r="A7" s="259"/>
      <c r="AK7" s="262"/>
      <c r="AL7" s="263"/>
      <c r="AM7" s="263"/>
      <c r="AN7" s="264"/>
      <c r="AO7" s="1101" t="s">
        <v>483</v>
      </c>
      <c r="AP7" s="265"/>
      <c r="AQ7" s="266" t="s">
        <v>484</v>
      </c>
      <c r="AR7" s="267"/>
    </row>
    <row r="8" spans="1:46" ht="13" x14ac:dyDescent="0.2">
      <c r="A8" s="259"/>
      <c r="AK8" s="268"/>
      <c r="AL8" s="269"/>
      <c r="AM8" s="269"/>
      <c r="AN8" s="270"/>
      <c r="AO8" s="1102"/>
      <c r="AP8" s="271" t="s">
        <v>485</v>
      </c>
      <c r="AQ8" s="272" t="s">
        <v>486</v>
      </c>
      <c r="AR8" s="273" t="s">
        <v>487</v>
      </c>
    </row>
    <row r="9" spans="1:46" ht="13" x14ac:dyDescent="0.2">
      <c r="A9" s="259"/>
      <c r="AK9" s="1103" t="s">
        <v>488</v>
      </c>
      <c r="AL9" s="1104"/>
      <c r="AM9" s="1104"/>
      <c r="AN9" s="1105"/>
      <c r="AO9" s="274">
        <v>2073659</v>
      </c>
      <c r="AP9" s="274">
        <v>290225</v>
      </c>
      <c r="AQ9" s="275">
        <v>171003</v>
      </c>
      <c r="AR9" s="276">
        <v>69.7</v>
      </c>
    </row>
    <row r="10" spans="1:46" ht="13.5" customHeight="1" x14ac:dyDescent="0.2">
      <c r="A10" s="259"/>
      <c r="AK10" s="1103" t="s">
        <v>489</v>
      </c>
      <c r="AL10" s="1104"/>
      <c r="AM10" s="1104"/>
      <c r="AN10" s="1105"/>
      <c r="AO10" s="277">
        <v>5243</v>
      </c>
      <c r="AP10" s="277">
        <v>734</v>
      </c>
      <c r="AQ10" s="278">
        <v>27322</v>
      </c>
      <c r="AR10" s="279">
        <v>-97.3</v>
      </c>
    </row>
    <row r="11" spans="1:46" ht="13.5" customHeight="1" x14ac:dyDescent="0.2">
      <c r="A11" s="259"/>
      <c r="AK11" s="1103" t="s">
        <v>490</v>
      </c>
      <c r="AL11" s="1104"/>
      <c r="AM11" s="1104"/>
      <c r="AN11" s="1105"/>
      <c r="AO11" s="277">
        <v>46008</v>
      </c>
      <c r="AP11" s="277">
        <v>6439</v>
      </c>
      <c r="AQ11" s="278">
        <v>5560</v>
      </c>
      <c r="AR11" s="279">
        <v>15.8</v>
      </c>
    </row>
    <row r="12" spans="1:46" ht="13.5" customHeight="1" x14ac:dyDescent="0.2">
      <c r="A12" s="259"/>
      <c r="AK12" s="1103" t="s">
        <v>491</v>
      </c>
      <c r="AL12" s="1104"/>
      <c r="AM12" s="1104"/>
      <c r="AN12" s="1105"/>
      <c r="AO12" s="277" t="s">
        <v>492</v>
      </c>
      <c r="AP12" s="277" t="s">
        <v>492</v>
      </c>
      <c r="AQ12" s="278">
        <v>49</v>
      </c>
      <c r="AR12" s="279" t="s">
        <v>492</v>
      </c>
    </row>
    <row r="13" spans="1:46" ht="13.5" customHeight="1" x14ac:dyDescent="0.2">
      <c r="A13" s="259"/>
      <c r="AK13" s="1103" t="s">
        <v>493</v>
      </c>
      <c r="AL13" s="1104"/>
      <c r="AM13" s="1104"/>
      <c r="AN13" s="1105"/>
      <c r="AO13" s="277">
        <v>65869</v>
      </c>
      <c r="AP13" s="277">
        <v>9219</v>
      </c>
      <c r="AQ13" s="278">
        <v>6397</v>
      </c>
      <c r="AR13" s="279">
        <v>44.1</v>
      </c>
    </row>
    <row r="14" spans="1:46" ht="13.5" customHeight="1" x14ac:dyDescent="0.2">
      <c r="A14" s="259"/>
      <c r="AK14" s="1103" t="s">
        <v>494</v>
      </c>
      <c r="AL14" s="1104"/>
      <c r="AM14" s="1104"/>
      <c r="AN14" s="1105"/>
      <c r="AO14" s="277" t="s">
        <v>492</v>
      </c>
      <c r="AP14" s="277" t="s">
        <v>492</v>
      </c>
      <c r="AQ14" s="278">
        <v>3603</v>
      </c>
      <c r="AR14" s="279" t="s">
        <v>492</v>
      </c>
    </row>
    <row r="15" spans="1:46" ht="13.5" customHeight="1" x14ac:dyDescent="0.2">
      <c r="A15" s="259"/>
      <c r="AK15" s="1106" t="s">
        <v>495</v>
      </c>
      <c r="AL15" s="1107"/>
      <c r="AM15" s="1107"/>
      <c r="AN15" s="1108"/>
      <c r="AO15" s="277">
        <v>-143002</v>
      </c>
      <c r="AP15" s="277">
        <v>-20014</v>
      </c>
      <c r="AQ15" s="278">
        <v>-9266</v>
      </c>
      <c r="AR15" s="279">
        <v>116</v>
      </c>
    </row>
    <row r="16" spans="1:46" ht="13" x14ac:dyDescent="0.2">
      <c r="A16" s="259"/>
      <c r="AK16" s="1106" t="s">
        <v>176</v>
      </c>
      <c r="AL16" s="1107"/>
      <c r="AM16" s="1107"/>
      <c r="AN16" s="1108"/>
      <c r="AO16" s="277">
        <v>2047777</v>
      </c>
      <c r="AP16" s="277">
        <v>286603</v>
      </c>
      <c r="AQ16" s="278">
        <v>204668</v>
      </c>
      <c r="AR16" s="279">
        <v>40</v>
      </c>
    </row>
    <row r="17" spans="1:46" ht="13" x14ac:dyDescent="0.2">
      <c r="A17" s="259"/>
    </row>
    <row r="18" spans="1:46" ht="13" x14ac:dyDescent="0.2">
      <c r="A18" s="259"/>
      <c r="AQ18" s="280"/>
      <c r="AR18" s="280"/>
    </row>
    <row r="19" spans="1:46" ht="13" x14ac:dyDescent="0.2">
      <c r="A19" s="259"/>
      <c r="AK19" s="255" t="s">
        <v>496</v>
      </c>
    </row>
    <row r="20" spans="1:46" ht="13" x14ac:dyDescent="0.2">
      <c r="A20" s="259"/>
      <c r="AK20" s="281"/>
      <c r="AL20" s="282"/>
      <c r="AM20" s="282"/>
      <c r="AN20" s="283"/>
      <c r="AO20" s="284" t="s">
        <v>497</v>
      </c>
      <c r="AP20" s="285" t="s">
        <v>498</v>
      </c>
      <c r="AQ20" s="286" t="s">
        <v>499</v>
      </c>
      <c r="AR20" s="287"/>
    </row>
    <row r="21" spans="1:46" s="260" customFormat="1" ht="13" x14ac:dyDescent="0.2">
      <c r="A21" s="288"/>
      <c r="AK21" s="1109" t="s">
        <v>500</v>
      </c>
      <c r="AL21" s="1110"/>
      <c r="AM21" s="1110"/>
      <c r="AN21" s="1111"/>
      <c r="AO21" s="289">
        <v>32.049999999999997</v>
      </c>
      <c r="AP21" s="290">
        <v>17.07</v>
      </c>
      <c r="AQ21" s="291">
        <v>14.98</v>
      </c>
      <c r="AS21" s="292"/>
      <c r="AT21" s="288"/>
    </row>
    <row r="22" spans="1:46" s="260" customFormat="1" ht="13" x14ac:dyDescent="0.2">
      <c r="A22" s="288"/>
      <c r="AK22" s="1109" t="s">
        <v>501</v>
      </c>
      <c r="AL22" s="1110"/>
      <c r="AM22" s="1110"/>
      <c r="AN22" s="1111"/>
      <c r="AO22" s="293">
        <v>91.9</v>
      </c>
      <c r="AP22" s="294">
        <v>95.6</v>
      </c>
      <c r="AQ22" s="295">
        <v>-3.7</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502</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503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504</v>
      </c>
      <c r="AL29" s="260"/>
      <c r="AM29" s="260"/>
      <c r="AN29" s="260"/>
      <c r="AS29" s="302"/>
    </row>
    <row r="30" spans="1:46" ht="13.5" customHeight="1" x14ac:dyDescent="0.2">
      <c r="A30" s="259"/>
      <c r="AK30" s="262"/>
      <c r="AL30" s="263"/>
      <c r="AM30" s="263"/>
      <c r="AN30" s="264"/>
      <c r="AO30" s="1101" t="s">
        <v>483</v>
      </c>
      <c r="AP30" s="265"/>
      <c r="AQ30" s="266" t="s">
        <v>484</v>
      </c>
      <c r="AR30" s="267"/>
    </row>
    <row r="31" spans="1:46" ht="13" x14ac:dyDescent="0.2">
      <c r="A31" s="259"/>
      <c r="AK31" s="268"/>
      <c r="AL31" s="269"/>
      <c r="AM31" s="269"/>
      <c r="AN31" s="270"/>
      <c r="AO31" s="1102"/>
      <c r="AP31" s="271" t="s">
        <v>485</v>
      </c>
      <c r="AQ31" s="272" t="s">
        <v>486</v>
      </c>
      <c r="AR31" s="273" t="s">
        <v>487</v>
      </c>
    </row>
    <row r="32" spans="1:46" ht="27" customHeight="1" x14ac:dyDescent="0.2">
      <c r="A32" s="259"/>
      <c r="AK32" s="1117" t="s">
        <v>505</v>
      </c>
      <c r="AL32" s="1118"/>
      <c r="AM32" s="1118"/>
      <c r="AN32" s="1119"/>
      <c r="AO32" s="303">
        <v>867215</v>
      </c>
      <c r="AP32" s="303">
        <v>121374</v>
      </c>
      <c r="AQ32" s="304">
        <v>121688</v>
      </c>
      <c r="AR32" s="305">
        <v>-0.3</v>
      </c>
    </row>
    <row r="33" spans="1:46" ht="13.5" customHeight="1" x14ac:dyDescent="0.2">
      <c r="A33" s="259"/>
      <c r="AK33" s="1117" t="s">
        <v>506</v>
      </c>
      <c r="AL33" s="1118"/>
      <c r="AM33" s="1118"/>
      <c r="AN33" s="1119"/>
      <c r="AO33" s="303" t="s">
        <v>492</v>
      </c>
      <c r="AP33" s="303" t="s">
        <v>492</v>
      </c>
      <c r="AQ33" s="304">
        <v>42</v>
      </c>
      <c r="AR33" s="305" t="s">
        <v>492</v>
      </c>
    </row>
    <row r="34" spans="1:46" ht="27" customHeight="1" x14ac:dyDescent="0.2">
      <c r="A34" s="259"/>
      <c r="AK34" s="1117" t="s">
        <v>507</v>
      </c>
      <c r="AL34" s="1118"/>
      <c r="AM34" s="1118"/>
      <c r="AN34" s="1119"/>
      <c r="AO34" s="303" t="s">
        <v>492</v>
      </c>
      <c r="AP34" s="303" t="s">
        <v>492</v>
      </c>
      <c r="AQ34" s="304">
        <v>167</v>
      </c>
      <c r="AR34" s="305" t="s">
        <v>492</v>
      </c>
    </row>
    <row r="35" spans="1:46" ht="27" customHeight="1" x14ac:dyDescent="0.2">
      <c r="A35" s="259"/>
      <c r="AK35" s="1117" t="s">
        <v>508</v>
      </c>
      <c r="AL35" s="1118"/>
      <c r="AM35" s="1118"/>
      <c r="AN35" s="1119"/>
      <c r="AO35" s="303">
        <v>552268</v>
      </c>
      <c r="AP35" s="303">
        <v>77294</v>
      </c>
      <c r="AQ35" s="304">
        <v>24481</v>
      </c>
      <c r="AR35" s="305">
        <v>215.7</v>
      </c>
    </row>
    <row r="36" spans="1:46" ht="27" customHeight="1" x14ac:dyDescent="0.2">
      <c r="A36" s="259"/>
      <c r="AK36" s="1117" t="s">
        <v>509</v>
      </c>
      <c r="AL36" s="1118"/>
      <c r="AM36" s="1118"/>
      <c r="AN36" s="1119"/>
      <c r="AO36" s="303">
        <v>8666</v>
      </c>
      <c r="AP36" s="303">
        <v>1213</v>
      </c>
      <c r="AQ36" s="304">
        <v>4187</v>
      </c>
      <c r="AR36" s="305">
        <v>-71</v>
      </c>
    </row>
    <row r="37" spans="1:46" ht="13.5" customHeight="1" x14ac:dyDescent="0.2">
      <c r="A37" s="259"/>
      <c r="AK37" s="1117" t="s">
        <v>510</v>
      </c>
      <c r="AL37" s="1118"/>
      <c r="AM37" s="1118"/>
      <c r="AN37" s="1119"/>
      <c r="AO37" s="303">
        <v>14774</v>
      </c>
      <c r="AP37" s="303">
        <v>2068</v>
      </c>
      <c r="AQ37" s="304">
        <v>813</v>
      </c>
      <c r="AR37" s="305">
        <v>154.4</v>
      </c>
    </row>
    <row r="38" spans="1:46" ht="27" customHeight="1" x14ac:dyDescent="0.2">
      <c r="A38" s="259"/>
      <c r="AK38" s="1120" t="s">
        <v>511</v>
      </c>
      <c r="AL38" s="1121"/>
      <c r="AM38" s="1121"/>
      <c r="AN38" s="1122"/>
      <c r="AO38" s="306" t="s">
        <v>492</v>
      </c>
      <c r="AP38" s="306" t="s">
        <v>492</v>
      </c>
      <c r="AQ38" s="307">
        <v>19</v>
      </c>
      <c r="AR38" s="295" t="s">
        <v>492</v>
      </c>
      <c r="AS38" s="302"/>
    </row>
    <row r="39" spans="1:46" ht="13" x14ac:dyDescent="0.2">
      <c r="A39" s="259"/>
      <c r="AK39" s="1120" t="s">
        <v>512</v>
      </c>
      <c r="AL39" s="1121"/>
      <c r="AM39" s="1121"/>
      <c r="AN39" s="1122"/>
      <c r="AO39" s="303">
        <v>-11416</v>
      </c>
      <c r="AP39" s="303">
        <v>-1598</v>
      </c>
      <c r="AQ39" s="304">
        <v>-4925</v>
      </c>
      <c r="AR39" s="305">
        <v>-67.599999999999994</v>
      </c>
      <c r="AS39" s="302"/>
    </row>
    <row r="40" spans="1:46" ht="27" customHeight="1" x14ac:dyDescent="0.2">
      <c r="A40" s="259"/>
      <c r="AK40" s="1117" t="s">
        <v>513</v>
      </c>
      <c r="AL40" s="1118"/>
      <c r="AM40" s="1118"/>
      <c r="AN40" s="1119"/>
      <c r="AO40" s="303">
        <v>-895749</v>
      </c>
      <c r="AP40" s="303">
        <v>-125367</v>
      </c>
      <c r="AQ40" s="304">
        <v>-96916</v>
      </c>
      <c r="AR40" s="305">
        <v>29.4</v>
      </c>
      <c r="AS40" s="302"/>
    </row>
    <row r="41" spans="1:46" ht="13" x14ac:dyDescent="0.2">
      <c r="A41" s="259"/>
      <c r="AK41" s="1123" t="s">
        <v>286</v>
      </c>
      <c r="AL41" s="1124"/>
      <c r="AM41" s="1124"/>
      <c r="AN41" s="1125"/>
      <c r="AO41" s="303">
        <v>535758</v>
      </c>
      <c r="AP41" s="303">
        <v>74984</v>
      </c>
      <c r="AQ41" s="304">
        <v>49555</v>
      </c>
      <c r="AR41" s="305">
        <v>51.3</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514</v>
      </c>
    </row>
    <row r="48" spans="1:46" ht="13" x14ac:dyDescent="0.2">
      <c r="A48" s="259"/>
      <c r="AK48" s="313" t="s">
        <v>515</v>
      </c>
      <c r="AL48" s="313"/>
      <c r="AM48" s="313"/>
      <c r="AN48" s="313"/>
      <c r="AO48" s="313"/>
      <c r="AP48" s="313"/>
      <c r="AQ48" s="314"/>
      <c r="AR48" s="313"/>
    </row>
    <row r="49" spans="1:44" ht="13.5" customHeight="1" x14ac:dyDescent="0.2">
      <c r="A49" s="259"/>
      <c r="AK49" s="315"/>
      <c r="AL49" s="316"/>
      <c r="AM49" s="1112" t="s">
        <v>483</v>
      </c>
      <c r="AN49" s="1114" t="s">
        <v>516</v>
      </c>
      <c r="AO49" s="1115"/>
      <c r="AP49" s="1115"/>
      <c r="AQ49" s="1115"/>
      <c r="AR49" s="1116"/>
    </row>
    <row r="50" spans="1:44" ht="13" x14ac:dyDescent="0.2">
      <c r="A50" s="259"/>
      <c r="AK50" s="317"/>
      <c r="AL50" s="318"/>
      <c r="AM50" s="1113"/>
      <c r="AN50" s="319" t="s">
        <v>517</v>
      </c>
      <c r="AO50" s="320" t="s">
        <v>518</v>
      </c>
      <c r="AP50" s="321" t="s">
        <v>519</v>
      </c>
      <c r="AQ50" s="322" t="s">
        <v>520</v>
      </c>
      <c r="AR50" s="323" t="s">
        <v>521</v>
      </c>
    </row>
    <row r="51" spans="1:44" ht="13" x14ac:dyDescent="0.2">
      <c r="A51" s="259"/>
      <c r="AK51" s="315" t="s">
        <v>522</v>
      </c>
      <c r="AL51" s="316"/>
      <c r="AM51" s="324">
        <v>1634433</v>
      </c>
      <c r="AN51" s="325">
        <v>202382</v>
      </c>
      <c r="AO51" s="326">
        <v>157.9</v>
      </c>
      <c r="AP51" s="327">
        <v>190274</v>
      </c>
      <c r="AQ51" s="328">
        <v>13.6</v>
      </c>
      <c r="AR51" s="329">
        <v>144.30000000000001</v>
      </c>
    </row>
    <row r="52" spans="1:44" ht="13" x14ac:dyDescent="0.2">
      <c r="A52" s="259"/>
      <c r="AK52" s="330"/>
      <c r="AL52" s="331" t="s">
        <v>523</v>
      </c>
      <c r="AM52" s="332">
        <v>499751</v>
      </c>
      <c r="AN52" s="333">
        <v>61881</v>
      </c>
      <c r="AO52" s="334">
        <v>51.1</v>
      </c>
      <c r="AP52" s="335">
        <v>88584</v>
      </c>
      <c r="AQ52" s="336">
        <v>7.3</v>
      </c>
      <c r="AR52" s="337">
        <v>43.8</v>
      </c>
    </row>
    <row r="53" spans="1:44" ht="13" x14ac:dyDescent="0.2">
      <c r="A53" s="259"/>
      <c r="AK53" s="315" t="s">
        <v>524</v>
      </c>
      <c r="AL53" s="316"/>
      <c r="AM53" s="324">
        <v>962632</v>
      </c>
      <c r="AN53" s="325">
        <v>121483</v>
      </c>
      <c r="AO53" s="326">
        <v>-40</v>
      </c>
      <c r="AP53" s="327">
        <v>200194</v>
      </c>
      <c r="AQ53" s="328">
        <v>5.2</v>
      </c>
      <c r="AR53" s="329">
        <v>-45.2</v>
      </c>
    </row>
    <row r="54" spans="1:44" ht="13" x14ac:dyDescent="0.2">
      <c r="A54" s="259"/>
      <c r="AK54" s="330"/>
      <c r="AL54" s="331" t="s">
        <v>523</v>
      </c>
      <c r="AM54" s="332">
        <v>242786</v>
      </c>
      <c r="AN54" s="333">
        <v>30639</v>
      </c>
      <c r="AO54" s="334">
        <v>-50.5</v>
      </c>
      <c r="AP54" s="335">
        <v>106422</v>
      </c>
      <c r="AQ54" s="336">
        <v>20.100000000000001</v>
      </c>
      <c r="AR54" s="337">
        <v>-70.599999999999994</v>
      </c>
    </row>
    <row r="55" spans="1:44" ht="13" x14ac:dyDescent="0.2">
      <c r="A55" s="259"/>
      <c r="AK55" s="315" t="s">
        <v>525</v>
      </c>
      <c r="AL55" s="316"/>
      <c r="AM55" s="324">
        <v>1648168</v>
      </c>
      <c r="AN55" s="325">
        <v>215447</v>
      </c>
      <c r="AO55" s="326">
        <v>77.3</v>
      </c>
      <c r="AP55" s="327">
        <v>196914</v>
      </c>
      <c r="AQ55" s="328">
        <v>-1.6</v>
      </c>
      <c r="AR55" s="329">
        <v>78.900000000000006</v>
      </c>
    </row>
    <row r="56" spans="1:44" ht="13" x14ac:dyDescent="0.2">
      <c r="A56" s="259"/>
      <c r="AK56" s="330"/>
      <c r="AL56" s="331" t="s">
        <v>523</v>
      </c>
      <c r="AM56" s="332">
        <v>998574</v>
      </c>
      <c r="AN56" s="333">
        <v>130533</v>
      </c>
      <c r="AO56" s="334">
        <v>326</v>
      </c>
      <c r="AP56" s="335">
        <v>98966</v>
      </c>
      <c r="AQ56" s="336">
        <v>-7</v>
      </c>
      <c r="AR56" s="337">
        <v>333</v>
      </c>
    </row>
    <row r="57" spans="1:44" ht="13" x14ac:dyDescent="0.2">
      <c r="A57" s="259"/>
      <c r="AK57" s="315" t="s">
        <v>526</v>
      </c>
      <c r="AL57" s="316"/>
      <c r="AM57" s="324">
        <v>933606</v>
      </c>
      <c r="AN57" s="325">
        <v>125823</v>
      </c>
      <c r="AO57" s="326">
        <v>-41.6</v>
      </c>
      <c r="AP57" s="327">
        <v>204757</v>
      </c>
      <c r="AQ57" s="328">
        <v>4</v>
      </c>
      <c r="AR57" s="329">
        <v>-45.6</v>
      </c>
    </row>
    <row r="58" spans="1:44" ht="13" x14ac:dyDescent="0.2">
      <c r="A58" s="259"/>
      <c r="AK58" s="330"/>
      <c r="AL58" s="331" t="s">
        <v>523</v>
      </c>
      <c r="AM58" s="332">
        <v>531320</v>
      </c>
      <c r="AN58" s="333">
        <v>71606</v>
      </c>
      <c r="AO58" s="334">
        <v>-45.1</v>
      </c>
      <c r="AP58" s="335">
        <v>106071</v>
      </c>
      <c r="AQ58" s="336">
        <v>7.2</v>
      </c>
      <c r="AR58" s="337">
        <v>-52.3</v>
      </c>
    </row>
    <row r="59" spans="1:44" ht="13" x14ac:dyDescent="0.2">
      <c r="A59" s="259"/>
      <c r="AK59" s="315" t="s">
        <v>527</v>
      </c>
      <c r="AL59" s="316"/>
      <c r="AM59" s="324">
        <v>1096731</v>
      </c>
      <c r="AN59" s="325">
        <v>153496</v>
      </c>
      <c r="AO59" s="326">
        <v>22</v>
      </c>
      <c r="AP59" s="327">
        <v>194971</v>
      </c>
      <c r="AQ59" s="328">
        <v>-4.8</v>
      </c>
      <c r="AR59" s="329">
        <v>26.8</v>
      </c>
    </row>
    <row r="60" spans="1:44" ht="13" x14ac:dyDescent="0.2">
      <c r="A60" s="259"/>
      <c r="AK60" s="330"/>
      <c r="AL60" s="331" t="s">
        <v>523</v>
      </c>
      <c r="AM60" s="332">
        <v>562121</v>
      </c>
      <c r="AN60" s="333">
        <v>78673</v>
      </c>
      <c r="AO60" s="334">
        <v>9.9</v>
      </c>
      <c r="AP60" s="335">
        <v>105966</v>
      </c>
      <c r="AQ60" s="336">
        <v>-0.1</v>
      </c>
      <c r="AR60" s="337">
        <v>10</v>
      </c>
    </row>
    <row r="61" spans="1:44" ht="13" x14ac:dyDescent="0.2">
      <c r="A61" s="259"/>
      <c r="AK61" s="315" t="s">
        <v>528</v>
      </c>
      <c r="AL61" s="338"/>
      <c r="AM61" s="324">
        <v>1255114</v>
      </c>
      <c r="AN61" s="325">
        <v>163726</v>
      </c>
      <c r="AO61" s="326">
        <v>35.1</v>
      </c>
      <c r="AP61" s="327">
        <v>197422</v>
      </c>
      <c r="AQ61" s="339">
        <v>3.3</v>
      </c>
      <c r="AR61" s="329">
        <v>31.8</v>
      </c>
    </row>
    <row r="62" spans="1:44" ht="13" x14ac:dyDescent="0.2">
      <c r="A62" s="259"/>
      <c r="AK62" s="330"/>
      <c r="AL62" s="331" t="s">
        <v>523</v>
      </c>
      <c r="AM62" s="332">
        <v>566910</v>
      </c>
      <c r="AN62" s="333">
        <v>74666</v>
      </c>
      <c r="AO62" s="334">
        <v>58.3</v>
      </c>
      <c r="AP62" s="335">
        <v>101202</v>
      </c>
      <c r="AQ62" s="336">
        <v>5.5</v>
      </c>
      <c r="AR62" s="337">
        <v>52.8</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iWrjrMEaGI082BoEObVEXgK4jp03UDpC/JRsQylEwa2rqWrs88ZCcfmXvC2z673RUdJrW+bbfz8Rz8Xp1jpjDg==" saltValue="OFk93ZOGD4X878k9QfC8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480</v>
      </c>
    </row>
    <row r="121" spans="125:125" ht="13.5" hidden="1" customHeight="1" x14ac:dyDescent="0.2">
      <c r="DU121" s="253"/>
    </row>
  </sheetData>
  <sheetProtection algorithmName="SHA-512" hashValue="nLQtH3kg3K55id4ZAggHOGIW/qJbyTLvBT06444/Jro/qycCBQnNO04e8jPflYViQaEgdDvIq3ckIog7joI1cw==" saltValue="09vjI00MnYKTK3SUPUy70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480</v>
      </c>
    </row>
  </sheetData>
  <sheetProtection algorithmName="SHA-512" hashValue="iI2hJs/HODhXDN/UQaE26WYqKxfHFiClkTluEJJImotsIvLgsMC7L+T7kpAAJjOjAHaPrgbBSQ4KIxrOiiI5rQ==" saltValue="9yS2C4tjmoteNj+1nYl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530</v>
      </c>
      <c r="G46" s="8" t="s">
        <v>531</v>
      </c>
      <c r="H46" s="8" t="s">
        <v>532</v>
      </c>
      <c r="I46" s="8" t="s">
        <v>533</v>
      </c>
      <c r="J46" s="9" t="s">
        <v>534</v>
      </c>
    </row>
    <row r="47" spans="2:10" ht="57.75" customHeight="1" x14ac:dyDescent="0.2">
      <c r="B47" s="10"/>
      <c r="C47" s="1126" t="s">
        <v>3</v>
      </c>
      <c r="D47" s="1126"/>
      <c r="E47" s="1127"/>
      <c r="F47" s="11">
        <v>63.93</v>
      </c>
      <c r="G47" s="12">
        <v>64.06</v>
      </c>
      <c r="H47" s="12">
        <v>62.68</v>
      </c>
      <c r="I47" s="12">
        <v>58.48</v>
      </c>
      <c r="J47" s="13">
        <v>55.64</v>
      </c>
    </row>
    <row r="48" spans="2:10" ht="57.75" customHeight="1" x14ac:dyDescent="0.2">
      <c r="B48" s="14"/>
      <c r="C48" s="1128" t="s">
        <v>4</v>
      </c>
      <c r="D48" s="1128"/>
      <c r="E48" s="1129"/>
      <c r="F48" s="15">
        <v>16.34</v>
      </c>
      <c r="G48" s="16">
        <v>11.76</v>
      </c>
      <c r="H48" s="16">
        <v>13.78</v>
      </c>
      <c r="I48" s="16">
        <v>13.35</v>
      </c>
      <c r="J48" s="17">
        <v>10.88</v>
      </c>
    </row>
    <row r="49" spans="2:10" ht="57.75" customHeight="1" thickBot="1" x14ac:dyDescent="0.25">
      <c r="B49" s="18"/>
      <c r="C49" s="1130" t="s">
        <v>5</v>
      </c>
      <c r="D49" s="1130"/>
      <c r="E49" s="1131"/>
      <c r="F49" s="19" t="s">
        <v>535</v>
      </c>
      <c r="G49" s="20" t="s">
        <v>536</v>
      </c>
      <c r="H49" s="20" t="s">
        <v>537</v>
      </c>
      <c r="I49" s="20" t="s">
        <v>538</v>
      </c>
      <c r="J49" s="21" t="s">
        <v>539</v>
      </c>
    </row>
    <row r="50" spans="2:10" ht="13" x14ac:dyDescent="0.2"/>
  </sheetData>
  <sheetProtection algorithmName="SHA-512" hashValue="4o+p3zz3eFZ6cxv3VkkH06UDizELAowB+12O0xG4VjsoXVO5rlGGo0jrr+Vrqq8GE9AEYzHVUms5ubxh1WWMgw==" saltValue="w1zHXXkj0yWDMs8wZwI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36" t="s">
        <v>540</v>
      </c>
      <c r="D34" s="1136"/>
      <c r="E34" s="1137"/>
      <c r="F34" s="32">
        <v>16.14</v>
      </c>
      <c r="G34" s="33">
        <v>11.64</v>
      </c>
      <c r="H34" s="33">
        <v>13.71</v>
      </c>
      <c r="I34" s="33">
        <v>12.84</v>
      </c>
      <c r="J34" s="34">
        <v>10.15</v>
      </c>
      <c r="K34" s="22"/>
      <c r="L34" s="22"/>
      <c r="M34" s="22"/>
      <c r="N34" s="22"/>
      <c r="O34" s="22"/>
      <c r="P34" s="22"/>
    </row>
    <row r="35" spans="1:16" ht="39" customHeight="1" x14ac:dyDescent="0.2">
      <c r="A35" s="22"/>
      <c r="B35" s="35"/>
      <c r="C35" s="1132" t="s">
        <v>541</v>
      </c>
      <c r="D35" s="1132"/>
      <c r="E35" s="1133"/>
      <c r="F35" s="36">
        <v>11.49</v>
      </c>
      <c r="G35" s="37">
        <v>11.37</v>
      </c>
      <c r="H35" s="37">
        <v>10.37</v>
      </c>
      <c r="I35" s="37">
        <v>11.07</v>
      </c>
      <c r="J35" s="38">
        <v>9.3800000000000008</v>
      </c>
      <c r="K35" s="22"/>
      <c r="L35" s="22"/>
      <c r="M35" s="22"/>
      <c r="N35" s="22"/>
      <c r="O35" s="22"/>
      <c r="P35" s="22"/>
    </row>
    <row r="36" spans="1:16" ht="39" customHeight="1" x14ac:dyDescent="0.2">
      <c r="A36" s="22"/>
      <c r="B36" s="35"/>
      <c r="C36" s="1132" t="s">
        <v>542</v>
      </c>
      <c r="D36" s="1132"/>
      <c r="E36" s="1133"/>
      <c r="F36" s="36">
        <v>5.44</v>
      </c>
      <c r="G36" s="37">
        <v>5.22</v>
      </c>
      <c r="H36" s="37">
        <v>5.12</v>
      </c>
      <c r="I36" s="37">
        <v>5.16</v>
      </c>
      <c r="J36" s="38">
        <v>4.8099999999999996</v>
      </c>
      <c r="K36" s="22"/>
      <c r="L36" s="22"/>
      <c r="M36" s="22"/>
      <c r="N36" s="22"/>
      <c r="O36" s="22"/>
      <c r="P36" s="22"/>
    </row>
    <row r="37" spans="1:16" ht="39" customHeight="1" x14ac:dyDescent="0.2">
      <c r="A37" s="22"/>
      <c r="B37" s="35"/>
      <c r="C37" s="1132" t="s">
        <v>543</v>
      </c>
      <c r="D37" s="1132"/>
      <c r="E37" s="1133"/>
      <c r="F37" s="36">
        <v>0.06</v>
      </c>
      <c r="G37" s="37">
        <v>0.42</v>
      </c>
      <c r="H37" s="37">
        <v>1.85</v>
      </c>
      <c r="I37" s="37">
        <v>2.27</v>
      </c>
      <c r="J37" s="38">
        <v>2.13</v>
      </c>
      <c r="K37" s="22"/>
      <c r="L37" s="22"/>
      <c r="M37" s="22"/>
      <c r="N37" s="22"/>
      <c r="O37" s="22"/>
      <c r="P37" s="22"/>
    </row>
    <row r="38" spans="1:16" ht="39" customHeight="1" x14ac:dyDescent="0.2">
      <c r="A38" s="22"/>
      <c r="B38" s="35"/>
      <c r="C38" s="1132" t="s">
        <v>544</v>
      </c>
      <c r="D38" s="1132"/>
      <c r="E38" s="1133"/>
      <c r="F38" s="36">
        <v>1.39</v>
      </c>
      <c r="G38" s="37">
        <v>1.87</v>
      </c>
      <c r="H38" s="37">
        <v>1.65</v>
      </c>
      <c r="I38" s="37">
        <v>2.71</v>
      </c>
      <c r="J38" s="38">
        <v>2</v>
      </c>
      <c r="K38" s="22"/>
      <c r="L38" s="22"/>
      <c r="M38" s="22"/>
      <c r="N38" s="22"/>
      <c r="O38" s="22"/>
      <c r="P38" s="22"/>
    </row>
    <row r="39" spans="1:16" ht="39" customHeight="1" x14ac:dyDescent="0.2">
      <c r="A39" s="22"/>
      <c r="B39" s="35"/>
      <c r="C39" s="1132" t="s">
        <v>545</v>
      </c>
      <c r="D39" s="1132"/>
      <c r="E39" s="1133"/>
      <c r="F39" s="36">
        <v>1.45</v>
      </c>
      <c r="G39" s="37">
        <v>0.97</v>
      </c>
      <c r="H39" s="37">
        <v>0.75</v>
      </c>
      <c r="I39" s="37">
        <v>0.82</v>
      </c>
      <c r="J39" s="38">
        <v>0.82</v>
      </c>
      <c r="K39" s="22"/>
      <c r="L39" s="22"/>
      <c r="M39" s="22"/>
      <c r="N39" s="22"/>
      <c r="O39" s="22"/>
      <c r="P39" s="22"/>
    </row>
    <row r="40" spans="1:16" ht="39" customHeight="1" x14ac:dyDescent="0.2">
      <c r="A40" s="22"/>
      <c r="B40" s="35"/>
      <c r="C40" s="1132" t="s">
        <v>546</v>
      </c>
      <c r="D40" s="1132"/>
      <c r="E40" s="1133"/>
      <c r="F40" s="36">
        <v>0.27</v>
      </c>
      <c r="G40" s="37">
        <v>0.6</v>
      </c>
      <c r="H40" s="37">
        <v>0.82</v>
      </c>
      <c r="I40" s="37">
        <v>0.77</v>
      </c>
      <c r="J40" s="38">
        <v>0.72</v>
      </c>
      <c r="K40" s="22"/>
      <c r="L40" s="22"/>
      <c r="M40" s="22"/>
      <c r="N40" s="22"/>
      <c r="O40" s="22"/>
      <c r="P40" s="22"/>
    </row>
    <row r="41" spans="1:16" ht="39" customHeight="1" x14ac:dyDescent="0.2">
      <c r="A41" s="22"/>
      <c r="B41" s="35"/>
      <c r="C41" s="1132" t="s">
        <v>547</v>
      </c>
      <c r="D41" s="1132"/>
      <c r="E41" s="1133"/>
      <c r="F41" s="36">
        <v>0.19</v>
      </c>
      <c r="G41" s="37">
        <v>0.11</v>
      </c>
      <c r="H41" s="37">
        <v>0.06</v>
      </c>
      <c r="I41" s="37">
        <v>0.5</v>
      </c>
      <c r="J41" s="38">
        <v>0.72</v>
      </c>
      <c r="K41" s="22"/>
      <c r="L41" s="22"/>
      <c r="M41" s="22"/>
      <c r="N41" s="22"/>
      <c r="O41" s="22"/>
      <c r="P41" s="22"/>
    </row>
    <row r="42" spans="1:16" ht="39" customHeight="1" x14ac:dyDescent="0.2">
      <c r="A42" s="22"/>
      <c r="B42" s="39"/>
      <c r="C42" s="1132" t="s">
        <v>548</v>
      </c>
      <c r="D42" s="1132"/>
      <c r="E42" s="1133"/>
      <c r="F42" s="36" t="s">
        <v>492</v>
      </c>
      <c r="G42" s="37" t="s">
        <v>492</v>
      </c>
      <c r="H42" s="37" t="s">
        <v>492</v>
      </c>
      <c r="I42" s="37" t="s">
        <v>549</v>
      </c>
      <c r="J42" s="38" t="s">
        <v>492</v>
      </c>
      <c r="K42" s="22"/>
      <c r="L42" s="22"/>
      <c r="M42" s="22"/>
      <c r="N42" s="22"/>
      <c r="O42" s="22"/>
      <c r="P42" s="22"/>
    </row>
    <row r="43" spans="1:16" ht="39" customHeight="1" thickBot="1" x14ac:dyDescent="0.25">
      <c r="A43" s="22"/>
      <c r="B43" s="40"/>
      <c r="C43" s="1134" t="s">
        <v>550</v>
      </c>
      <c r="D43" s="1134"/>
      <c r="E43" s="1135"/>
      <c r="F43" s="41">
        <v>0.57999999999999996</v>
      </c>
      <c r="G43" s="42">
        <v>0.83</v>
      </c>
      <c r="H43" s="42">
        <v>1.1399999999999999</v>
      </c>
      <c r="I43" s="42">
        <v>0.64</v>
      </c>
      <c r="J43" s="43">
        <v>0.87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mRNHKjdzTwo4/Pd4i8IeazrZcLJDJBfhKllaKXa8l966frJbb/7fq+fCt9zuRz9LRAXjPzya8YUF+XPbqRDE+g==" saltValue="eDmEjuu90bruZX6ZGhOP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530</v>
      </c>
      <c r="L44" s="54" t="s">
        <v>531</v>
      </c>
      <c r="M44" s="54" t="s">
        <v>532</v>
      </c>
      <c r="N44" s="54" t="s">
        <v>533</v>
      </c>
      <c r="O44" s="55" t="s">
        <v>534</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896</v>
      </c>
      <c r="L45" s="58">
        <v>817</v>
      </c>
      <c r="M45" s="58">
        <v>827</v>
      </c>
      <c r="N45" s="58">
        <v>825</v>
      </c>
      <c r="O45" s="59">
        <v>867</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492</v>
      </c>
      <c r="L46" s="62" t="s">
        <v>492</v>
      </c>
      <c r="M46" s="62" t="s">
        <v>492</v>
      </c>
      <c r="N46" s="62" t="s">
        <v>492</v>
      </c>
      <c r="O46" s="63" t="s">
        <v>492</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492</v>
      </c>
      <c r="L47" s="62" t="s">
        <v>492</v>
      </c>
      <c r="M47" s="62" t="s">
        <v>492</v>
      </c>
      <c r="N47" s="62" t="s">
        <v>492</v>
      </c>
      <c r="O47" s="63" t="s">
        <v>492</v>
      </c>
      <c r="P47" s="46"/>
      <c r="Q47" s="46"/>
      <c r="R47" s="46"/>
      <c r="S47" s="46"/>
      <c r="T47" s="46"/>
      <c r="U47" s="46"/>
    </row>
    <row r="48" spans="1:21" ht="30.75" customHeight="1" x14ac:dyDescent="0.2">
      <c r="A48" s="46"/>
      <c r="B48" s="1140"/>
      <c r="C48" s="1141"/>
      <c r="D48" s="60"/>
      <c r="E48" s="1146" t="s">
        <v>13</v>
      </c>
      <c r="F48" s="1146"/>
      <c r="G48" s="1146"/>
      <c r="H48" s="1146"/>
      <c r="I48" s="1146"/>
      <c r="J48" s="1147"/>
      <c r="K48" s="61">
        <v>605</v>
      </c>
      <c r="L48" s="62">
        <v>622</v>
      </c>
      <c r="M48" s="62">
        <v>589</v>
      </c>
      <c r="N48" s="62">
        <v>572</v>
      </c>
      <c r="O48" s="63">
        <v>552</v>
      </c>
      <c r="P48" s="46"/>
      <c r="Q48" s="46"/>
      <c r="R48" s="46"/>
      <c r="S48" s="46"/>
      <c r="T48" s="46"/>
      <c r="U48" s="46"/>
    </row>
    <row r="49" spans="1:21" ht="30.75" customHeight="1" x14ac:dyDescent="0.2">
      <c r="A49" s="46"/>
      <c r="B49" s="1140"/>
      <c r="C49" s="1141"/>
      <c r="D49" s="60"/>
      <c r="E49" s="1146" t="s">
        <v>14</v>
      </c>
      <c r="F49" s="1146"/>
      <c r="G49" s="1146"/>
      <c r="H49" s="1146"/>
      <c r="I49" s="1146"/>
      <c r="J49" s="1147"/>
      <c r="K49" s="61" t="s">
        <v>492</v>
      </c>
      <c r="L49" s="62" t="s">
        <v>492</v>
      </c>
      <c r="M49" s="62" t="s">
        <v>492</v>
      </c>
      <c r="N49" s="62">
        <v>7</v>
      </c>
      <c r="O49" s="63">
        <v>9</v>
      </c>
      <c r="P49" s="46"/>
      <c r="Q49" s="46"/>
      <c r="R49" s="46"/>
      <c r="S49" s="46"/>
      <c r="T49" s="46"/>
      <c r="U49" s="46"/>
    </row>
    <row r="50" spans="1:21" ht="30.75" customHeight="1" x14ac:dyDescent="0.2">
      <c r="A50" s="46"/>
      <c r="B50" s="1140"/>
      <c r="C50" s="1141"/>
      <c r="D50" s="60"/>
      <c r="E50" s="1146" t="s">
        <v>15</v>
      </c>
      <c r="F50" s="1146"/>
      <c r="G50" s="1146"/>
      <c r="H50" s="1146"/>
      <c r="I50" s="1146"/>
      <c r="J50" s="1147"/>
      <c r="K50" s="61">
        <v>16</v>
      </c>
      <c r="L50" s="62">
        <v>15</v>
      </c>
      <c r="M50" s="62">
        <v>15</v>
      </c>
      <c r="N50" s="62">
        <v>15</v>
      </c>
      <c r="O50" s="63">
        <v>15</v>
      </c>
      <c r="P50" s="46"/>
      <c r="Q50" s="46"/>
      <c r="R50" s="46"/>
      <c r="S50" s="46"/>
      <c r="T50" s="46"/>
      <c r="U50" s="46"/>
    </row>
    <row r="51" spans="1:21" ht="30.75" customHeight="1" x14ac:dyDescent="0.2">
      <c r="A51" s="46"/>
      <c r="B51" s="1142"/>
      <c r="C51" s="1143"/>
      <c r="D51" s="64"/>
      <c r="E51" s="1146" t="s">
        <v>16</v>
      </c>
      <c r="F51" s="1146"/>
      <c r="G51" s="1146"/>
      <c r="H51" s="1146"/>
      <c r="I51" s="1146"/>
      <c r="J51" s="1147"/>
      <c r="K51" s="61">
        <v>0</v>
      </c>
      <c r="L51" s="62">
        <v>0</v>
      </c>
      <c r="M51" s="62">
        <v>0</v>
      </c>
      <c r="N51" s="62">
        <v>0</v>
      </c>
      <c r="O51" s="63" t="s">
        <v>492</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1012</v>
      </c>
      <c r="L52" s="62">
        <v>958</v>
      </c>
      <c r="M52" s="62">
        <v>923</v>
      </c>
      <c r="N52" s="62">
        <v>904</v>
      </c>
      <c r="O52" s="63">
        <v>907</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505</v>
      </c>
      <c r="L53" s="67">
        <v>496</v>
      </c>
      <c r="M53" s="67">
        <v>508</v>
      </c>
      <c r="N53" s="67">
        <v>515</v>
      </c>
      <c r="O53" s="68">
        <v>536</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551</v>
      </c>
      <c r="L57" s="79" t="s">
        <v>552</v>
      </c>
      <c r="M57" s="79" t="s">
        <v>553</v>
      </c>
      <c r="N57" s="79" t="s">
        <v>554</v>
      </c>
      <c r="O57" s="80" t="s">
        <v>555</v>
      </c>
      <c r="P57" s="46"/>
      <c r="Q57" s="46"/>
      <c r="R57" s="46"/>
      <c r="S57" s="46"/>
      <c r="T57" s="46"/>
      <c r="U57" s="46"/>
    </row>
    <row r="58" spans="1:21" ht="31.5" customHeight="1" x14ac:dyDescent="0.2">
      <c r="B58" s="1154" t="s">
        <v>24</v>
      </c>
      <c r="C58" s="1155"/>
      <c r="D58" s="1160" t="s">
        <v>25</v>
      </c>
      <c r="E58" s="1161"/>
      <c r="F58" s="1161"/>
      <c r="G58" s="1161"/>
      <c r="H58" s="1161"/>
      <c r="I58" s="1161"/>
      <c r="J58" s="1162"/>
      <c r="K58" s="81" t="s">
        <v>583</v>
      </c>
      <c r="L58" s="82" t="s">
        <v>583</v>
      </c>
      <c r="M58" s="82" t="s">
        <v>583</v>
      </c>
      <c r="N58" s="82" t="s">
        <v>583</v>
      </c>
      <c r="O58" s="83" t="s">
        <v>583</v>
      </c>
    </row>
    <row r="59" spans="1:21" ht="31.5" customHeight="1" x14ac:dyDescent="0.2">
      <c r="B59" s="1156"/>
      <c r="C59" s="1157"/>
      <c r="D59" s="1163" t="s">
        <v>26</v>
      </c>
      <c r="E59" s="1164"/>
      <c r="F59" s="1164"/>
      <c r="G59" s="1164"/>
      <c r="H59" s="1164"/>
      <c r="I59" s="1164"/>
      <c r="J59" s="1165"/>
      <c r="K59" s="84" t="s">
        <v>583</v>
      </c>
      <c r="L59" s="85" t="s">
        <v>583</v>
      </c>
      <c r="M59" s="85" t="s">
        <v>583</v>
      </c>
      <c r="N59" s="85" t="s">
        <v>583</v>
      </c>
      <c r="O59" s="86" t="s">
        <v>583</v>
      </c>
    </row>
    <row r="60" spans="1:21" ht="31.5" customHeight="1" thickBot="1" x14ac:dyDescent="0.25">
      <c r="B60" s="1158"/>
      <c r="C60" s="1159"/>
      <c r="D60" s="1166" t="s">
        <v>27</v>
      </c>
      <c r="E60" s="1167"/>
      <c r="F60" s="1167"/>
      <c r="G60" s="1167"/>
      <c r="H60" s="1167"/>
      <c r="I60" s="1167"/>
      <c r="J60" s="1168"/>
      <c r="K60" s="87" t="s">
        <v>583</v>
      </c>
      <c r="L60" s="88" t="s">
        <v>583</v>
      </c>
      <c r="M60" s="88" t="s">
        <v>583</v>
      </c>
      <c r="N60" s="88" t="s">
        <v>583</v>
      </c>
      <c r="O60" s="89" t="s">
        <v>583</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KpuDdfC1fRVH4OTlsAkfil1KUjSkuirSieLd5liVYF0A/Qi2aSFa8aaCQ2MlTsuswxyyWSvjWFDo5jE3YT9rUA==" saltValue="oRjdebOJaZp1Qe2vFX9jb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530</v>
      </c>
      <c r="J40" s="101" t="s">
        <v>531</v>
      </c>
      <c r="K40" s="101" t="s">
        <v>532</v>
      </c>
      <c r="L40" s="101" t="s">
        <v>533</v>
      </c>
      <c r="M40" s="102" t="s">
        <v>534</v>
      </c>
    </row>
    <row r="41" spans="2:13" ht="27.75" customHeight="1" x14ac:dyDescent="0.2">
      <c r="B41" s="1169" t="s">
        <v>30</v>
      </c>
      <c r="C41" s="1170"/>
      <c r="D41" s="103"/>
      <c r="E41" s="1175" t="s">
        <v>31</v>
      </c>
      <c r="F41" s="1175"/>
      <c r="G41" s="1175"/>
      <c r="H41" s="1176"/>
      <c r="I41" s="342">
        <v>8742</v>
      </c>
      <c r="J41" s="343">
        <v>8841</v>
      </c>
      <c r="K41" s="343">
        <v>9425</v>
      </c>
      <c r="L41" s="343">
        <v>9330</v>
      </c>
      <c r="M41" s="344">
        <v>9149</v>
      </c>
    </row>
    <row r="42" spans="2:13" ht="27.75" customHeight="1" x14ac:dyDescent="0.2">
      <c r="B42" s="1171"/>
      <c r="C42" s="1172"/>
      <c r="D42" s="104"/>
      <c r="E42" s="1177" t="s">
        <v>32</v>
      </c>
      <c r="F42" s="1177"/>
      <c r="G42" s="1177"/>
      <c r="H42" s="1178"/>
      <c r="I42" s="345">
        <v>77</v>
      </c>
      <c r="J42" s="346">
        <v>59</v>
      </c>
      <c r="K42" s="346">
        <v>44</v>
      </c>
      <c r="L42" s="346">
        <v>30</v>
      </c>
      <c r="M42" s="347">
        <v>15</v>
      </c>
    </row>
    <row r="43" spans="2:13" ht="27.75" customHeight="1" x14ac:dyDescent="0.2">
      <c r="B43" s="1171"/>
      <c r="C43" s="1172"/>
      <c r="D43" s="104"/>
      <c r="E43" s="1177" t="s">
        <v>33</v>
      </c>
      <c r="F43" s="1177"/>
      <c r="G43" s="1177"/>
      <c r="H43" s="1178"/>
      <c r="I43" s="345">
        <v>4509</v>
      </c>
      <c r="J43" s="346">
        <v>4072</v>
      </c>
      <c r="K43" s="346">
        <v>3541</v>
      </c>
      <c r="L43" s="346">
        <v>3069</v>
      </c>
      <c r="M43" s="347">
        <v>2927</v>
      </c>
    </row>
    <row r="44" spans="2:13" ht="27.75" customHeight="1" x14ac:dyDescent="0.2">
      <c r="B44" s="1171"/>
      <c r="C44" s="1172"/>
      <c r="D44" s="104"/>
      <c r="E44" s="1177" t="s">
        <v>34</v>
      </c>
      <c r="F44" s="1177"/>
      <c r="G44" s="1177"/>
      <c r="H44" s="1178"/>
      <c r="I44" s="345" t="s">
        <v>492</v>
      </c>
      <c r="J44" s="346" t="s">
        <v>492</v>
      </c>
      <c r="K44" s="346" t="s">
        <v>492</v>
      </c>
      <c r="L44" s="346">
        <v>90</v>
      </c>
      <c r="M44" s="347">
        <v>81</v>
      </c>
    </row>
    <row r="45" spans="2:13" ht="27.75" customHeight="1" x14ac:dyDescent="0.2">
      <c r="B45" s="1171"/>
      <c r="C45" s="1172"/>
      <c r="D45" s="104"/>
      <c r="E45" s="1177" t="s">
        <v>35</v>
      </c>
      <c r="F45" s="1177"/>
      <c r="G45" s="1177"/>
      <c r="H45" s="1178"/>
      <c r="I45" s="345">
        <v>1191</v>
      </c>
      <c r="J45" s="346">
        <v>1164</v>
      </c>
      <c r="K45" s="346">
        <v>1143</v>
      </c>
      <c r="L45" s="346">
        <v>1128</v>
      </c>
      <c r="M45" s="347">
        <v>1127</v>
      </c>
    </row>
    <row r="46" spans="2:13" ht="27.75" customHeight="1" x14ac:dyDescent="0.2">
      <c r="B46" s="1171"/>
      <c r="C46" s="1172"/>
      <c r="D46" s="105"/>
      <c r="E46" s="1177" t="s">
        <v>36</v>
      </c>
      <c r="F46" s="1177"/>
      <c r="G46" s="1177"/>
      <c r="H46" s="1178"/>
      <c r="I46" s="345" t="s">
        <v>492</v>
      </c>
      <c r="J46" s="346" t="s">
        <v>492</v>
      </c>
      <c r="K46" s="346" t="s">
        <v>492</v>
      </c>
      <c r="L46" s="346" t="s">
        <v>492</v>
      </c>
      <c r="M46" s="347" t="s">
        <v>492</v>
      </c>
    </row>
    <row r="47" spans="2:13" ht="27.75" customHeight="1" x14ac:dyDescent="0.2">
      <c r="B47" s="1171"/>
      <c r="C47" s="1172"/>
      <c r="D47" s="106"/>
      <c r="E47" s="1179" t="s">
        <v>37</v>
      </c>
      <c r="F47" s="1180"/>
      <c r="G47" s="1180"/>
      <c r="H47" s="1181"/>
      <c r="I47" s="345" t="s">
        <v>492</v>
      </c>
      <c r="J47" s="346" t="s">
        <v>492</v>
      </c>
      <c r="K47" s="346" t="s">
        <v>492</v>
      </c>
      <c r="L47" s="346" t="s">
        <v>492</v>
      </c>
      <c r="M47" s="347" t="s">
        <v>492</v>
      </c>
    </row>
    <row r="48" spans="2:13" ht="27.75" customHeight="1" x14ac:dyDescent="0.2">
      <c r="B48" s="1171"/>
      <c r="C48" s="1172"/>
      <c r="D48" s="104"/>
      <c r="E48" s="1177" t="s">
        <v>38</v>
      </c>
      <c r="F48" s="1177"/>
      <c r="G48" s="1177"/>
      <c r="H48" s="1178"/>
      <c r="I48" s="345" t="s">
        <v>492</v>
      </c>
      <c r="J48" s="346" t="s">
        <v>492</v>
      </c>
      <c r="K48" s="346" t="s">
        <v>492</v>
      </c>
      <c r="L48" s="346" t="s">
        <v>492</v>
      </c>
      <c r="M48" s="347" t="s">
        <v>492</v>
      </c>
    </row>
    <row r="49" spans="2:13" ht="27.75" customHeight="1" x14ac:dyDescent="0.2">
      <c r="B49" s="1173"/>
      <c r="C49" s="1174"/>
      <c r="D49" s="104"/>
      <c r="E49" s="1177" t="s">
        <v>39</v>
      </c>
      <c r="F49" s="1177"/>
      <c r="G49" s="1177"/>
      <c r="H49" s="1178"/>
      <c r="I49" s="345" t="s">
        <v>492</v>
      </c>
      <c r="J49" s="346" t="s">
        <v>492</v>
      </c>
      <c r="K49" s="346" t="s">
        <v>492</v>
      </c>
      <c r="L49" s="346" t="s">
        <v>492</v>
      </c>
      <c r="M49" s="347" t="s">
        <v>492</v>
      </c>
    </row>
    <row r="50" spans="2:13" ht="27.75" customHeight="1" x14ac:dyDescent="0.2">
      <c r="B50" s="1182" t="s">
        <v>40</v>
      </c>
      <c r="C50" s="1183"/>
      <c r="D50" s="107"/>
      <c r="E50" s="1177" t="s">
        <v>41</v>
      </c>
      <c r="F50" s="1177"/>
      <c r="G50" s="1177"/>
      <c r="H50" s="1178"/>
      <c r="I50" s="345">
        <v>6167</v>
      </c>
      <c r="J50" s="346">
        <v>6147</v>
      </c>
      <c r="K50" s="346">
        <v>6070</v>
      </c>
      <c r="L50" s="346">
        <v>5623</v>
      </c>
      <c r="M50" s="347">
        <v>5313</v>
      </c>
    </row>
    <row r="51" spans="2:13" ht="27.75" customHeight="1" x14ac:dyDescent="0.2">
      <c r="B51" s="1171"/>
      <c r="C51" s="1172"/>
      <c r="D51" s="104"/>
      <c r="E51" s="1177" t="s">
        <v>42</v>
      </c>
      <c r="F51" s="1177"/>
      <c r="G51" s="1177"/>
      <c r="H51" s="1178"/>
      <c r="I51" s="345">
        <v>80</v>
      </c>
      <c r="J51" s="346">
        <v>62</v>
      </c>
      <c r="K51" s="346">
        <v>38</v>
      </c>
      <c r="L51" s="346">
        <v>63</v>
      </c>
      <c r="M51" s="347">
        <v>72</v>
      </c>
    </row>
    <row r="52" spans="2:13" ht="27.75" customHeight="1" x14ac:dyDescent="0.2">
      <c r="B52" s="1173"/>
      <c r="C52" s="1174"/>
      <c r="D52" s="104"/>
      <c r="E52" s="1177" t="s">
        <v>43</v>
      </c>
      <c r="F52" s="1177"/>
      <c r="G52" s="1177"/>
      <c r="H52" s="1178"/>
      <c r="I52" s="345">
        <v>8983</v>
      </c>
      <c r="J52" s="346">
        <v>9277</v>
      </c>
      <c r="K52" s="346">
        <v>9201</v>
      </c>
      <c r="L52" s="346">
        <v>8787</v>
      </c>
      <c r="M52" s="347">
        <v>8455</v>
      </c>
    </row>
    <row r="53" spans="2:13" ht="27.75" customHeight="1" thickBot="1" x14ac:dyDescent="0.25">
      <c r="B53" s="1184" t="s">
        <v>19</v>
      </c>
      <c r="C53" s="1185"/>
      <c r="D53" s="108"/>
      <c r="E53" s="1186" t="s">
        <v>44</v>
      </c>
      <c r="F53" s="1186"/>
      <c r="G53" s="1186"/>
      <c r="H53" s="1187"/>
      <c r="I53" s="348">
        <v>-711</v>
      </c>
      <c r="J53" s="349">
        <v>-1350</v>
      </c>
      <c r="K53" s="349">
        <v>-1156</v>
      </c>
      <c r="L53" s="349">
        <v>-826</v>
      </c>
      <c r="M53" s="350">
        <v>-540</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45QUIRiPJzUcXQ34YZtQRWOqoOW+ed2sCJk3kzTOYBppj9K9vtrpd5tg0c8JVq8+dpjLZr989wdzgjISPVCTRA==" saltValue="5ftObZWwSucfWCtNDBpq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532</v>
      </c>
      <c r="G54" s="117" t="s">
        <v>533</v>
      </c>
      <c r="H54" s="118" t="s">
        <v>534</v>
      </c>
    </row>
    <row r="55" spans="2:8" ht="52.5" customHeight="1" x14ac:dyDescent="0.2">
      <c r="B55" s="119"/>
      <c r="C55" s="1196" t="s">
        <v>46</v>
      </c>
      <c r="D55" s="1196"/>
      <c r="E55" s="1197"/>
      <c r="F55" s="120">
        <v>3761</v>
      </c>
      <c r="G55" s="120">
        <v>3404</v>
      </c>
      <c r="H55" s="121">
        <v>3258</v>
      </c>
    </row>
    <row r="56" spans="2:8" ht="52.5" customHeight="1" x14ac:dyDescent="0.2">
      <c r="B56" s="122"/>
      <c r="C56" s="1198" t="s">
        <v>47</v>
      </c>
      <c r="D56" s="1198"/>
      <c r="E56" s="1199"/>
      <c r="F56" s="123">
        <v>249</v>
      </c>
      <c r="G56" s="123">
        <v>249</v>
      </c>
      <c r="H56" s="124">
        <v>274</v>
      </c>
    </row>
    <row r="57" spans="2:8" ht="53.25" customHeight="1" x14ac:dyDescent="0.2">
      <c r="B57" s="122"/>
      <c r="C57" s="1200" t="s">
        <v>48</v>
      </c>
      <c r="D57" s="1200"/>
      <c r="E57" s="1201"/>
      <c r="F57" s="125">
        <v>1878</v>
      </c>
      <c r="G57" s="125">
        <v>1755</v>
      </c>
      <c r="H57" s="126">
        <v>1576</v>
      </c>
    </row>
    <row r="58" spans="2:8" ht="45.75" customHeight="1" x14ac:dyDescent="0.2">
      <c r="B58" s="127"/>
      <c r="C58" s="1188" t="s">
        <v>575</v>
      </c>
      <c r="D58" s="1189"/>
      <c r="E58" s="1190"/>
      <c r="F58" s="128">
        <v>294</v>
      </c>
      <c r="G58" s="128">
        <v>304</v>
      </c>
      <c r="H58" s="129">
        <v>336</v>
      </c>
    </row>
    <row r="59" spans="2:8" ht="45.75" customHeight="1" x14ac:dyDescent="0.2">
      <c r="B59" s="127"/>
      <c r="C59" s="1188" t="s">
        <v>576</v>
      </c>
      <c r="D59" s="1189"/>
      <c r="E59" s="1190"/>
      <c r="F59" s="128">
        <v>394</v>
      </c>
      <c r="G59" s="128">
        <v>365</v>
      </c>
      <c r="H59" s="129">
        <v>310</v>
      </c>
    </row>
    <row r="60" spans="2:8" ht="45.75" customHeight="1" x14ac:dyDescent="0.2">
      <c r="B60" s="127"/>
      <c r="C60" s="1188" t="s">
        <v>577</v>
      </c>
      <c r="D60" s="1189"/>
      <c r="E60" s="1190"/>
      <c r="F60" s="128">
        <v>380</v>
      </c>
      <c r="G60" s="128">
        <v>352</v>
      </c>
      <c r="H60" s="129">
        <v>301</v>
      </c>
    </row>
    <row r="61" spans="2:8" ht="45.75" customHeight="1" x14ac:dyDescent="0.2">
      <c r="B61" s="127"/>
      <c r="C61" s="1188" t="s">
        <v>578</v>
      </c>
      <c r="D61" s="1189"/>
      <c r="E61" s="1190"/>
      <c r="F61" s="128">
        <v>226</v>
      </c>
      <c r="G61" s="128">
        <v>216</v>
      </c>
      <c r="H61" s="129">
        <v>209</v>
      </c>
    </row>
    <row r="62" spans="2:8" ht="45.75" customHeight="1" thickBot="1" x14ac:dyDescent="0.25">
      <c r="B62" s="130"/>
      <c r="C62" s="1191" t="s">
        <v>579</v>
      </c>
      <c r="D62" s="1192"/>
      <c r="E62" s="1193"/>
      <c r="F62" s="131">
        <v>223</v>
      </c>
      <c r="G62" s="131">
        <v>160</v>
      </c>
      <c r="H62" s="132">
        <v>70</v>
      </c>
    </row>
    <row r="63" spans="2:8" ht="52.5" customHeight="1" thickBot="1" x14ac:dyDescent="0.25">
      <c r="B63" s="133"/>
      <c r="C63" s="1194" t="s">
        <v>49</v>
      </c>
      <c r="D63" s="1194"/>
      <c r="E63" s="1195"/>
      <c r="F63" s="134">
        <v>5888</v>
      </c>
      <c r="G63" s="134">
        <v>5408</v>
      </c>
      <c r="H63" s="135">
        <v>5108</v>
      </c>
    </row>
    <row r="64" spans="2:8" ht="13" x14ac:dyDescent="0.2"/>
  </sheetData>
  <sheetProtection algorithmName="SHA-512" hashValue="k1mj8ZJaLmnHqsun8qIHNBbWvQujJb+ZWo5MJECoqH6xD12ECuAgEU6NmAbPvTr4olXR01hb+eXtX9UMFPBYsg==" saltValue="t2Ud8Hcjd7fOHAA7wLon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529</v>
      </c>
      <c r="G2" s="149"/>
      <c r="H2" s="150"/>
    </row>
    <row r="3" spans="1:8" x14ac:dyDescent="0.2">
      <c r="A3" s="146" t="s">
        <v>522</v>
      </c>
      <c r="B3" s="151"/>
      <c r="C3" s="152"/>
      <c r="D3" s="153">
        <v>202382</v>
      </c>
      <c r="E3" s="154"/>
      <c r="F3" s="155">
        <v>190274</v>
      </c>
      <c r="G3" s="156"/>
      <c r="H3" s="157"/>
    </row>
    <row r="4" spans="1:8" x14ac:dyDescent="0.2">
      <c r="A4" s="158"/>
      <c r="B4" s="159"/>
      <c r="C4" s="160"/>
      <c r="D4" s="161">
        <v>61881</v>
      </c>
      <c r="E4" s="162"/>
      <c r="F4" s="163">
        <v>88584</v>
      </c>
      <c r="G4" s="164"/>
      <c r="H4" s="165"/>
    </row>
    <row r="5" spans="1:8" x14ac:dyDescent="0.2">
      <c r="A5" s="146" t="s">
        <v>524</v>
      </c>
      <c r="B5" s="151"/>
      <c r="C5" s="152"/>
      <c r="D5" s="153">
        <v>121483</v>
      </c>
      <c r="E5" s="154"/>
      <c r="F5" s="155">
        <v>200194</v>
      </c>
      <c r="G5" s="156"/>
      <c r="H5" s="157"/>
    </row>
    <row r="6" spans="1:8" x14ac:dyDescent="0.2">
      <c r="A6" s="158"/>
      <c r="B6" s="159"/>
      <c r="C6" s="160"/>
      <c r="D6" s="161">
        <v>30639</v>
      </c>
      <c r="E6" s="162"/>
      <c r="F6" s="163">
        <v>106422</v>
      </c>
      <c r="G6" s="164"/>
      <c r="H6" s="165"/>
    </row>
    <row r="7" spans="1:8" x14ac:dyDescent="0.2">
      <c r="A7" s="146" t="s">
        <v>525</v>
      </c>
      <c r="B7" s="151"/>
      <c r="C7" s="152"/>
      <c r="D7" s="153">
        <v>215447</v>
      </c>
      <c r="E7" s="154"/>
      <c r="F7" s="155">
        <v>196914</v>
      </c>
      <c r="G7" s="156"/>
      <c r="H7" s="157"/>
    </row>
    <row r="8" spans="1:8" x14ac:dyDescent="0.2">
      <c r="A8" s="158"/>
      <c r="B8" s="159"/>
      <c r="C8" s="160"/>
      <c r="D8" s="161">
        <v>130533</v>
      </c>
      <c r="E8" s="162"/>
      <c r="F8" s="163">
        <v>98966</v>
      </c>
      <c r="G8" s="164"/>
      <c r="H8" s="165"/>
    </row>
    <row r="9" spans="1:8" x14ac:dyDescent="0.2">
      <c r="A9" s="146" t="s">
        <v>526</v>
      </c>
      <c r="B9" s="151"/>
      <c r="C9" s="152"/>
      <c r="D9" s="153">
        <v>125823</v>
      </c>
      <c r="E9" s="154"/>
      <c r="F9" s="155">
        <v>204757</v>
      </c>
      <c r="G9" s="156"/>
      <c r="H9" s="157"/>
    </row>
    <row r="10" spans="1:8" x14ac:dyDescent="0.2">
      <c r="A10" s="158"/>
      <c r="B10" s="159"/>
      <c r="C10" s="160"/>
      <c r="D10" s="161">
        <v>71606</v>
      </c>
      <c r="E10" s="162"/>
      <c r="F10" s="163">
        <v>106071</v>
      </c>
      <c r="G10" s="164"/>
      <c r="H10" s="165"/>
    </row>
    <row r="11" spans="1:8" x14ac:dyDescent="0.2">
      <c r="A11" s="146" t="s">
        <v>527</v>
      </c>
      <c r="B11" s="151"/>
      <c r="C11" s="152"/>
      <c r="D11" s="153">
        <v>153496</v>
      </c>
      <c r="E11" s="154"/>
      <c r="F11" s="155">
        <v>194971</v>
      </c>
      <c r="G11" s="156"/>
      <c r="H11" s="157"/>
    </row>
    <row r="12" spans="1:8" x14ac:dyDescent="0.2">
      <c r="A12" s="158"/>
      <c r="B12" s="159"/>
      <c r="C12" s="166"/>
      <c r="D12" s="161">
        <v>78673</v>
      </c>
      <c r="E12" s="162"/>
      <c r="F12" s="163">
        <v>105966</v>
      </c>
      <c r="G12" s="164"/>
      <c r="H12" s="165"/>
    </row>
    <row r="13" spans="1:8" x14ac:dyDescent="0.2">
      <c r="A13" s="146"/>
      <c r="B13" s="151"/>
      <c r="C13" s="152"/>
      <c r="D13" s="153">
        <v>163726</v>
      </c>
      <c r="E13" s="154"/>
      <c r="F13" s="155">
        <v>197422</v>
      </c>
      <c r="G13" s="167"/>
      <c r="H13" s="157"/>
    </row>
    <row r="14" spans="1:8" x14ac:dyDescent="0.2">
      <c r="A14" s="158"/>
      <c r="B14" s="159"/>
      <c r="C14" s="160"/>
      <c r="D14" s="161">
        <v>74666</v>
      </c>
      <c r="E14" s="162"/>
      <c r="F14" s="163">
        <v>101202</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16.34</v>
      </c>
      <c r="C19" s="168">
        <f>ROUND(VALUE(SUBSTITUTE(実質収支比率等に係る経年分析!G$48,"▲","-")),2)</f>
        <v>11.76</v>
      </c>
      <c r="D19" s="168">
        <f>ROUND(VALUE(SUBSTITUTE(実質収支比率等に係る経年分析!H$48,"▲","-")),2)</f>
        <v>13.78</v>
      </c>
      <c r="E19" s="168">
        <f>ROUND(VALUE(SUBSTITUTE(実質収支比率等に係る経年分析!I$48,"▲","-")),2)</f>
        <v>13.35</v>
      </c>
      <c r="F19" s="168">
        <f>ROUND(VALUE(SUBSTITUTE(実質収支比率等に係る経年分析!J$48,"▲","-")),2)</f>
        <v>10.88</v>
      </c>
    </row>
    <row r="20" spans="1:11" x14ac:dyDescent="0.2">
      <c r="A20" s="168" t="s">
        <v>53</v>
      </c>
      <c r="B20" s="168">
        <f>ROUND(VALUE(SUBSTITUTE(実質収支比率等に係る経年分析!F$47,"▲","-")),2)</f>
        <v>63.93</v>
      </c>
      <c r="C20" s="168">
        <f>ROUND(VALUE(SUBSTITUTE(実質収支比率等に係る経年分析!G$47,"▲","-")),2)</f>
        <v>64.06</v>
      </c>
      <c r="D20" s="168">
        <f>ROUND(VALUE(SUBSTITUTE(実質収支比率等に係る経年分析!H$47,"▲","-")),2)</f>
        <v>62.68</v>
      </c>
      <c r="E20" s="168">
        <f>ROUND(VALUE(SUBSTITUTE(実質収支比率等に係る経年分析!I$47,"▲","-")),2)</f>
        <v>58.48</v>
      </c>
      <c r="F20" s="168">
        <f>ROUND(VALUE(SUBSTITUTE(実質収支比率等に係る経年分析!J$47,"▲","-")),2)</f>
        <v>55.64</v>
      </c>
    </row>
    <row r="21" spans="1:11" x14ac:dyDescent="0.2">
      <c r="A21" s="168" t="s">
        <v>54</v>
      </c>
      <c r="B21" s="168">
        <f>IF(ISNUMBER(VALUE(SUBSTITUTE(実質収支比率等に係る経年分析!F$49,"▲","-"))),ROUND(VALUE(SUBSTITUTE(実質収支比率等に係る経年分析!F$49,"▲","-")),2),NA())</f>
        <v>-3.6</v>
      </c>
      <c r="C21" s="168">
        <f>IF(ISNUMBER(VALUE(SUBSTITUTE(実質収支比率等に係る経年分析!G$49,"▲","-"))),ROUND(VALUE(SUBSTITUTE(実質収支比率等に係る経年分析!G$49,"▲","-")),2),NA())</f>
        <v>-9.25</v>
      </c>
      <c r="D21" s="168">
        <f>IF(ISNUMBER(VALUE(SUBSTITUTE(実質収支比率等に係る経年分析!H$49,"▲","-"))),ROUND(VALUE(SUBSTITUTE(実質収支比率等に係る経年分析!H$49,"▲","-")),2),NA())</f>
        <v>-2.17</v>
      </c>
      <c r="E21" s="168">
        <f>IF(ISNUMBER(VALUE(SUBSTITUTE(実質収支比率等に係る経年分析!I$49,"▲","-"))),ROUND(VALUE(SUBSTITUTE(実質収支比率等に係る経年分析!I$49,"▲","-")),2),NA())</f>
        <v>-14.21</v>
      </c>
      <c r="F21" s="168">
        <f>IF(ISNUMBER(VALUE(SUBSTITUTE(実質収支比率等に係る経年分析!J$49,"▲","-"))),ROUND(VALUE(SUBSTITUTE(実質収支比率等に係る経年分析!J$49,"▲","-")),2),NA())</f>
        <v>-11.71</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0.57999999999999996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0.83</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1.1399999999999999</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0.64</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0.87</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#N/A</v>
      </c>
      <c r="I28" s="169">
        <f>IF(ROUND(VALUE(SUBSTITUTE(連結実質赤字比率に係る赤字・黒字の構成分析!I$42,"▲", "-")), 2) &gt;= 0, ABS(ROUND(VALUE(SUBSTITUTE(連結実質赤字比率に係る赤字・黒字の構成分析!I$42,"▲", "-")), 2)), NA())</f>
        <v>0</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凶荒予備事業特別会計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0.19</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0.06</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0.5</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0.72</v>
      </c>
    </row>
    <row r="30" spans="1:11" x14ac:dyDescent="0.2">
      <c r="A30" s="169" t="str">
        <f>IF(連結実質赤字比率に係る赤字・黒字の構成分析!C$40="",NA(),連結実質赤字比率に係る赤字・黒字の構成分析!C$40)</f>
        <v>訪問看護事業特別会計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0.27</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0.82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0.77</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0.72</v>
      </c>
    </row>
    <row r="31" spans="1:11" x14ac:dyDescent="0.2">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1.45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0.97</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0.82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0.82</v>
      </c>
    </row>
    <row r="32" spans="1:11" x14ac:dyDescent="0.2">
      <c r="A32" s="169" t="str">
        <f>IF(連結実質赤字比率に係る赤字・黒字の構成分析!C$38="",NA(),連結実質赤字比率に係る赤字・黒字の構成分析!C$38)</f>
        <v>簡易水道事業会計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1.39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1.87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1.65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2.71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2</v>
      </c>
    </row>
    <row r="33" spans="1:16" x14ac:dyDescent="0.2">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1.85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2.27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2.13</v>
      </c>
    </row>
    <row r="34" spans="1:16" x14ac:dyDescent="0.2">
      <c r="A34" s="169" t="str">
        <f>IF(連結実質赤字比率に係る赤字・黒字の構成分析!C$36="",NA(),連結実質赤字比率に係る赤字・黒字の構成分析!C$36)</f>
        <v>老人保健施設事業会計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5.44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5.22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5.12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5.16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4.8099999999999996</v>
      </c>
    </row>
    <row r="35" spans="1:16" x14ac:dyDescent="0.2">
      <c r="A35" s="169" t="str">
        <f>IF(連結実質赤字比率に係る赤字・黒字の構成分析!C$35="",NA(),連結実質赤字比率に係る赤字・黒字の構成分析!C$35)</f>
        <v>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11.49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11.37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10.37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11.07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9.3800000000000008</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16.14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11.64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13.71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12.84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10.15</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1012</v>
      </c>
      <c r="E42" s="170"/>
      <c r="F42" s="170"/>
      <c r="G42" s="170">
        <f>'実質公債費比率（分子）の構造'!L$52</f>
        <v>958</v>
      </c>
      <c r="H42" s="170"/>
      <c r="I42" s="170"/>
      <c r="J42" s="170">
        <f>'実質公債費比率（分子）の構造'!M$52</f>
        <v>923</v>
      </c>
      <c r="K42" s="170"/>
      <c r="L42" s="170"/>
      <c r="M42" s="170">
        <f>'実質公債費比率（分子）の構造'!N$52</f>
        <v>904</v>
      </c>
      <c r="N42" s="170"/>
      <c r="O42" s="170"/>
      <c r="P42" s="170">
        <f>'実質公債費比率（分子）の構造'!O$52</f>
        <v>907</v>
      </c>
    </row>
    <row r="43" spans="1:16" x14ac:dyDescent="0.2">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t="str">
        <f>'実質公債費比率（分子）の構造'!O$51</f>
        <v>-</v>
      </c>
      <c r="O43" s="170"/>
      <c r="P43" s="170"/>
    </row>
    <row r="44" spans="1:16" x14ac:dyDescent="0.2">
      <c r="A44" s="170" t="s">
        <v>62</v>
      </c>
      <c r="B44" s="170">
        <f>'実質公債費比率（分子）の構造'!K$50</f>
        <v>16</v>
      </c>
      <c r="C44" s="170"/>
      <c r="D44" s="170"/>
      <c r="E44" s="170">
        <f>'実質公債費比率（分子）の構造'!L$50</f>
        <v>15</v>
      </c>
      <c r="F44" s="170"/>
      <c r="G44" s="170"/>
      <c r="H44" s="170">
        <f>'実質公債費比率（分子）の構造'!M$50</f>
        <v>15</v>
      </c>
      <c r="I44" s="170"/>
      <c r="J44" s="170"/>
      <c r="K44" s="170">
        <f>'実質公債費比率（分子）の構造'!N$50</f>
        <v>15</v>
      </c>
      <c r="L44" s="170"/>
      <c r="M44" s="170"/>
      <c r="N44" s="170">
        <f>'実質公債費比率（分子）の構造'!O$50</f>
        <v>15</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f>'実質公債費比率（分子）の構造'!N$49</f>
        <v>7</v>
      </c>
      <c r="L45" s="170"/>
      <c r="M45" s="170"/>
      <c r="N45" s="170">
        <f>'実質公債費比率（分子）の構造'!O$49</f>
        <v>9</v>
      </c>
      <c r="O45" s="170"/>
      <c r="P45" s="170"/>
    </row>
    <row r="46" spans="1:16" x14ac:dyDescent="0.2">
      <c r="A46" s="170" t="s">
        <v>64</v>
      </c>
      <c r="B46" s="170">
        <f>'実質公債費比率（分子）の構造'!K$48</f>
        <v>605</v>
      </c>
      <c r="C46" s="170"/>
      <c r="D46" s="170"/>
      <c r="E46" s="170">
        <f>'実質公債費比率（分子）の構造'!L$48</f>
        <v>622</v>
      </c>
      <c r="F46" s="170"/>
      <c r="G46" s="170"/>
      <c r="H46" s="170">
        <f>'実質公債費比率（分子）の構造'!M$48</f>
        <v>589</v>
      </c>
      <c r="I46" s="170"/>
      <c r="J46" s="170"/>
      <c r="K46" s="170">
        <f>'実質公債費比率（分子）の構造'!N$48</f>
        <v>572</v>
      </c>
      <c r="L46" s="170"/>
      <c r="M46" s="170"/>
      <c r="N46" s="170">
        <f>'実質公債費比率（分子）の構造'!O$48</f>
        <v>552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896</v>
      </c>
      <c r="C49" s="170"/>
      <c r="D49" s="170"/>
      <c r="E49" s="170">
        <f>'実質公債費比率（分子）の構造'!L$45</f>
        <v>817</v>
      </c>
      <c r="F49" s="170"/>
      <c r="G49" s="170"/>
      <c r="H49" s="170">
        <f>'実質公債費比率（分子）の構造'!M$45</f>
        <v>827</v>
      </c>
      <c r="I49" s="170"/>
      <c r="J49" s="170"/>
      <c r="K49" s="170">
        <f>'実質公債費比率（分子）の構造'!N$45</f>
        <v>825</v>
      </c>
      <c r="L49" s="170"/>
      <c r="M49" s="170"/>
      <c r="N49" s="170">
        <f>'実質公債費比率（分子）の構造'!O$45</f>
        <v>867</v>
      </c>
      <c r="O49" s="170"/>
      <c r="P49" s="170"/>
    </row>
    <row r="50" spans="1:16" x14ac:dyDescent="0.2">
      <c r="A50" s="170" t="s">
        <v>67</v>
      </c>
      <c r="B50" s="170" t="e">
        <f>NA()</f>
        <v>#N/A</v>
      </c>
      <c r="C50" s="170">
        <f>IF(ISNUMBER('実質公債費比率（分子）の構造'!K$53),'実質公債費比率（分子）の構造'!K$53,NA())</f>
        <v>505</v>
      </c>
      <c r="D50" s="170" t="e">
        <f>NA()</f>
        <v>#N/A</v>
      </c>
      <c r="E50" s="170" t="e">
        <f>NA()</f>
        <v>#N/A</v>
      </c>
      <c r="F50" s="170">
        <f>IF(ISNUMBER('実質公債費比率（分子）の構造'!L$53),'実質公債費比率（分子）の構造'!L$53,NA())</f>
        <v>496</v>
      </c>
      <c r="G50" s="170" t="e">
        <f>NA()</f>
        <v>#N/A</v>
      </c>
      <c r="H50" s="170" t="e">
        <f>NA()</f>
        <v>#N/A</v>
      </c>
      <c r="I50" s="170">
        <f>IF(ISNUMBER('実質公債費比率（分子）の構造'!M$53),'実質公債費比率（分子）の構造'!M$53,NA())</f>
        <v>508</v>
      </c>
      <c r="J50" s="170" t="e">
        <f>NA()</f>
        <v>#N/A</v>
      </c>
      <c r="K50" s="170" t="e">
        <f>NA()</f>
        <v>#N/A</v>
      </c>
      <c r="L50" s="170">
        <f>IF(ISNUMBER('実質公債費比率（分子）の構造'!N$53),'実質公債費比率（分子）の構造'!N$53,NA())</f>
        <v>515</v>
      </c>
      <c r="M50" s="170" t="e">
        <f>NA()</f>
        <v>#N/A</v>
      </c>
      <c r="N50" s="170" t="e">
        <f>NA()</f>
        <v>#N/A</v>
      </c>
      <c r="O50" s="170">
        <f>IF(ISNUMBER('実質公債費比率（分子）の構造'!O$53),'実質公債費比率（分子）の構造'!O$53,NA())</f>
        <v>536</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8983</v>
      </c>
      <c r="E56" s="169"/>
      <c r="F56" s="169"/>
      <c r="G56" s="169">
        <f>'将来負担比率（分子）の構造'!J$52</f>
        <v>9277</v>
      </c>
      <c r="H56" s="169"/>
      <c r="I56" s="169"/>
      <c r="J56" s="169">
        <f>'将来負担比率（分子）の構造'!K$52</f>
        <v>9201</v>
      </c>
      <c r="K56" s="169"/>
      <c r="L56" s="169"/>
      <c r="M56" s="169">
        <f>'将来負担比率（分子）の構造'!L$52</f>
        <v>8787</v>
      </c>
      <c r="N56" s="169"/>
      <c r="O56" s="169"/>
      <c r="P56" s="169">
        <f>'将来負担比率（分子）の構造'!M$52</f>
        <v>8455</v>
      </c>
    </row>
    <row r="57" spans="1:16" x14ac:dyDescent="0.2">
      <c r="A57" s="169" t="s">
        <v>42</v>
      </c>
      <c r="B57" s="169"/>
      <c r="C57" s="169"/>
      <c r="D57" s="169">
        <f>'将来負担比率（分子）の構造'!I$51</f>
        <v>80</v>
      </c>
      <c r="E57" s="169"/>
      <c r="F57" s="169"/>
      <c r="G57" s="169">
        <f>'将来負担比率（分子）の構造'!J$51</f>
        <v>62</v>
      </c>
      <c r="H57" s="169"/>
      <c r="I57" s="169"/>
      <c r="J57" s="169">
        <f>'将来負担比率（分子）の構造'!K$51</f>
        <v>38</v>
      </c>
      <c r="K57" s="169"/>
      <c r="L57" s="169"/>
      <c r="M57" s="169">
        <f>'将来負担比率（分子）の構造'!L$51</f>
        <v>63</v>
      </c>
      <c r="N57" s="169"/>
      <c r="O57" s="169"/>
      <c r="P57" s="169">
        <f>'将来負担比率（分子）の構造'!M$51</f>
        <v>72</v>
      </c>
    </row>
    <row r="58" spans="1:16" x14ac:dyDescent="0.2">
      <c r="A58" s="169" t="s">
        <v>41</v>
      </c>
      <c r="B58" s="169"/>
      <c r="C58" s="169"/>
      <c r="D58" s="169">
        <f>'将来負担比率（分子）の構造'!I$50</f>
        <v>6167</v>
      </c>
      <c r="E58" s="169"/>
      <c r="F58" s="169"/>
      <c r="G58" s="169">
        <f>'将来負担比率（分子）の構造'!J$50</f>
        <v>6147</v>
      </c>
      <c r="H58" s="169"/>
      <c r="I58" s="169"/>
      <c r="J58" s="169">
        <f>'将来負担比率（分子）の構造'!K$50</f>
        <v>6070</v>
      </c>
      <c r="K58" s="169"/>
      <c r="L58" s="169"/>
      <c r="M58" s="169">
        <f>'将来負担比率（分子）の構造'!L$50</f>
        <v>5623</v>
      </c>
      <c r="N58" s="169"/>
      <c r="O58" s="169"/>
      <c r="P58" s="169">
        <f>'将来負担比率（分子）の構造'!M$50</f>
        <v>5313</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1191</v>
      </c>
      <c r="C62" s="169"/>
      <c r="D62" s="169"/>
      <c r="E62" s="169">
        <f>'将来負担比率（分子）の構造'!J$45</f>
        <v>1164</v>
      </c>
      <c r="F62" s="169"/>
      <c r="G62" s="169"/>
      <c r="H62" s="169">
        <f>'将来負担比率（分子）の構造'!K$45</f>
        <v>1143</v>
      </c>
      <c r="I62" s="169"/>
      <c r="J62" s="169"/>
      <c r="K62" s="169">
        <f>'将来負担比率（分子）の構造'!L$45</f>
        <v>1128</v>
      </c>
      <c r="L62" s="169"/>
      <c r="M62" s="169"/>
      <c r="N62" s="169">
        <f>'将来負担比率（分子）の構造'!M$45</f>
        <v>1127</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f>'将来負担比率（分子）の構造'!L$44</f>
        <v>90</v>
      </c>
      <c r="L63" s="169"/>
      <c r="M63" s="169"/>
      <c r="N63" s="169">
        <f>'将来負担比率（分子）の構造'!M$44</f>
        <v>81</v>
      </c>
      <c r="O63" s="169"/>
      <c r="P63" s="169"/>
    </row>
    <row r="64" spans="1:16" x14ac:dyDescent="0.2">
      <c r="A64" s="169" t="s">
        <v>33</v>
      </c>
      <c r="B64" s="169">
        <f>'将来負担比率（分子）の構造'!I$43</f>
        <v>4509</v>
      </c>
      <c r="C64" s="169"/>
      <c r="D64" s="169"/>
      <c r="E64" s="169">
        <f>'将来負担比率（分子）の構造'!J$43</f>
        <v>4072</v>
      </c>
      <c r="F64" s="169"/>
      <c r="G64" s="169"/>
      <c r="H64" s="169">
        <f>'将来負担比率（分子）の構造'!K$43</f>
        <v>3541</v>
      </c>
      <c r="I64" s="169"/>
      <c r="J64" s="169"/>
      <c r="K64" s="169">
        <f>'将来負担比率（分子）の構造'!L$43</f>
        <v>3069</v>
      </c>
      <c r="L64" s="169"/>
      <c r="M64" s="169"/>
      <c r="N64" s="169">
        <f>'将来負担比率（分子）の構造'!M$43</f>
        <v>2927</v>
      </c>
      <c r="O64" s="169"/>
      <c r="P64" s="169"/>
    </row>
    <row r="65" spans="1:16" x14ac:dyDescent="0.2">
      <c r="A65" s="169" t="s">
        <v>32</v>
      </c>
      <c r="B65" s="169">
        <f>'将来負担比率（分子）の構造'!I$42</f>
        <v>77</v>
      </c>
      <c r="C65" s="169"/>
      <c r="D65" s="169"/>
      <c r="E65" s="169">
        <f>'将来負担比率（分子）の構造'!J$42</f>
        <v>59</v>
      </c>
      <c r="F65" s="169"/>
      <c r="G65" s="169"/>
      <c r="H65" s="169">
        <f>'将来負担比率（分子）の構造'!K$42</f>
        <v>44</v>
      </c>
      <c r="I65" s="169"/>
      <c r="J65" s="169"/>
      <c r="K65" s="169">
        <f>'将来負担比率（分子）の構造'!L$42</f>
        <v>30</v>
      </c>
      <c r="L65" s="169"/>
      <c r="M65" s="169"/>
      <c r="N65" s="169">
        <f>'将来負担比率（分子）の構造'!M$42</f>
        <v>15</v>
      </c>
      <c r="O65" s="169"/>
      <c r="P65" s="169"/>
    </row>
    <row r="66" spans="1:16" x14ac:dyDescent="0.2">
      <c r="A66" s="169" t="s">
        <v>31</v>
      </c>
      <c r="B66" s="169">
        <f>'将来負担比率（分子）の構造'!I$41</f>
        <v>8742</v>
      </c>
      <c r="C66" s="169"/>
      <c r="D66" s="169"/>
      <c r="E66" s="169">
        <f>'将来負担比率（分子）の構造'!J$41</f>
        <v>8841</v>
      </c>
      <c r="F66" s="169"/>
      <c r="G66" s="169"/>
      <c r="H66" s="169">
        <f>'将来負担比率（分子）の構造'!K$41</f>
        <v>9425</v>
      </c>
      <c r="I66" s="169"/>
      <c r="J66" s="169"/>
      <c r="K66" s="169">
        <f>'将来負担比率（分子）の構造'!L$41</f>
        <v>9330</v>
      </c>
      <c r="L66" s="169"/>
      <c r="M66" s="169"/>
      <c r="N66" s="169">
        <f>'将来負担比率（分子）の構造'!M$41</f>
        <v>9149</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3761</v>
      </c>
      <c r="C72" s="173">
        <f>基金残高に係る経年分析!G55</f>
        <v>3404</v>
      </c>
      <c r="D72" s="173">
        <f>基金残高に係る経年分析!H55</f>
        <v>3258</v>
      </c>
    </row>
    <row r="73" spans="1:16" x14ac:dyDescent="0.2">
      <c r="A73" s="172" t="s">
        <v>74</v>
      </c>
      <c r="B73" s="173">
        <f>基金残高に係る経年分析!F56</f>
        <v>249</v>
      </c>
      <c r="C73" s="173">
        <f>基金残高に係る経年分析!G56</f>
        <v>249</v>
      </c>
      <c r="D73" s="173">
        <f>基金残高に係る経年分析!H56</f>
        <v>274</v>
      </c>
    </row>
    <row r="74" spans="1:16" x14ac:dyDescent="0.2">
      <c r="A74" s="172" t="s">
        <v>75</v>
      </c>
      <c r="B74" s="173">
        <f>基金残高に係る経年分析!F57</f>
        <v>1878</v>
      </c>
      <c r="C74" s="173">
        <f>基金残高に係る経年分析!G57</f>
        <v>1755</v>
      </c>
      <c r="D74" s="173">
        <f>基金残高に係る経年分析!H57</f>
        <v>1576</v>
      </c>
    </row>
  </sheetData>
  <sheetProtection algorithmName="SHA-512" hashValue="YoxSMqewJJN5A3sWJxq1kHg6VEsD83YsQe5z3cRb+Icl6pdeleUZkxnjI4gSUHYObwaqArAtlJ9KKb5tZwRSiw==" saltValue="J/noec+CpAW+ch3puDKN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2025-03-23T23:47:46Z</cp:lastPrinted>
  <dcterms:created xsi:type="dcterms:W3CDTF">2025-02-19T04:35:51Z</dcterms:created>
  <dcterms:modified xsi:type="dcterms:W3CDTF">2025-02-19T04:35:51Z</dcterms:modified>
  <cp:category/>
</cp:coreProperties>
</file>