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企画情報課\財政係\27_財政状況資料集\R6\02_【Ｒ7.3.14〆】令和５年度財政状況資料集の作成等について\04_修正（様式修正含む）\"/>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<sst xmlns="http://schemas.openxmlformats.org/spreadsheetml/2006/main" count="1180" uniqueCount="576">
  <si>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</si>
  <si>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</si>
  <si>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</si>
  <si>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</si>
  <si>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</si>
  <si>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</si>
  <si>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</si>
  <si>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</si>
  <si>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</si>
  <si>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</si>
  <si>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</si>
  <si>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</si>
  <si>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</si>
  <si>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</si>
  <si>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</si>
  <si>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</si>
  <si>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</si>
  <si>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</si>
  <si>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</si>
  <si>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</si>
  <si>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</si>
  <si>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</si>
  <si>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</si>
  <si>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</si>
  <si>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</si>
  <si>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</si>
  <si>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</si>
  <si>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</si>
  <si>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</si>
  <si>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</si>
  <si>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</si>
  <si>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</si>
  <si>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</si>
  <si>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</si>
  <si>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</si>
  <si>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</si>
  <si>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</si>
  <si>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</si>
  <si>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</si>
  <si>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</si>
  <si>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</si>
  <si>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</si>
  <si>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</si>
  <si>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</si>
  <si>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</si>
  <si>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</si>
  <si>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</si>
  <si>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</si>
  <si>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</si>
  <si>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</si>
  <si>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</si>
  <si>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</si>
  <si>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</si>
  <si>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</si>
  <si>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</si>
  <si>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</si>
  <si>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</si>
  <si>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</si>
  <si>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</si>
  <si>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</si>
  <si>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</si>
  <si>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</si>
  <si>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</si>
  <si>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</si>
  <si>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</si>
  <si>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</si>
  <si>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</si>
  <si>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</si>
  <si>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</si>
  <si>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</si>
  <si>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</si>
  <si>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</si>
  <si>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</si>
  <si>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</si>
  <si>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</si>
  <si>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</si>
  <si>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</si>
  <si>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</si>
  <si>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</si>
  <si>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</si>
  <si>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</si>
  <si>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</si>
  <si>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</si>
  <si>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</si>
  <si>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</si>
  <si>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</si>
  <si>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</si>
  <si>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</si>
  <si>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</si>
  <si>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</si>
  <si>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</si>
  <si>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</si>
  <si>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</si>
  <si>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</si>
  <si>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</si>
  <si>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</si>
  <si>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</si>
  <si>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</si>
  <si>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</si>
  <si>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</si>
  <si>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</si>
  <si>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</si>
  <si>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</si>
  <si>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</si>
  <si>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</si>
  <si>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</si>
  <si>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</si>
  <si>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</si>
  <si>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</si>
  <si>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</si>
  <si>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</si>
  <si>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</si>
  <si>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</si>
  <si>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</si>
  <si>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</si>
  <si>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</si>
  <si>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</si>
  <si>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</si>
  <si>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</si>
  <si>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</si>
  <si>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</si>
  <si>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</si>
  <si>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</si>
  <si>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</si>
  <si>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</si>
  <si>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</si>
  <si>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</si>
  <si>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</si>
  <si>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</si>
  <si>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</si>
  <si>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</si>
  <si>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</si>
  <si>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</si>
  <si>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</si>
  <si>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</si>
  <si>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</si>
  <si>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</si>
  <si>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</si>
  <si>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</si>
  <si>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</si>
  <si>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</si>
  <si>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</si>
  <si>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</si>
  <si>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</si>
  <si>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</si>
  <si>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</si>
  <si>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</si>
  <si>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</si>
  <si>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</si>
  <si>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</si>
  <si>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</si>
  <si>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</si>
  <si>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</si>
  <si>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</si>
  <si>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</si>
  <si>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</si>
  <si>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</si>
  <si>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</si>
  <si>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</si>
  <si>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</si>
  <si>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</si>
  <si>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</si>
  <si>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</si>
  <si>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</si>
  <si>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</si>
  <si>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</si>
  <si>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</si>
  <si>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</si>
  <si>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</si>
  <si>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</si>
  <si>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</si>
  <si>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</si>
  <si>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</si>
  <si>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</si>
  <si>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</si>
  <si>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</si>
  <si>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</si>
  <si>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</si>
  <si>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</si>
  <si>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</si>
  <si>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</si>
  <si>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</si>
  <si>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</si>
  <si>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</si>
  <si>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</si>
  <si>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</si>
  <si>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</si>
  <si>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</si>
  <si>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</si>
  <si>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</si>
  <si>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</si>
  <si>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</si>
  <si>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</si>
  <si>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</si>
  <si>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</si>
  <si>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</si>
  <si>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</si>
  <si>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</si>
  <si>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</si>
  <si>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</si>
  <si>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</si>
  <si>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</si>
  <si>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</si>
  <si>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</si>
  <si>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愛媛県上島町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</si>
  <si>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</si>
  <si>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</si>
  <si>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</si>
  <si>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</si>
  <si>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</si>
  <si>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</si>
  <si>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</si>
  <si>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</si>
  <si>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</si>
  <si>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</si>
  <si>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</si>
  <si>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</si>
  <si>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</si>
  <si>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</si>
  <si>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</si>
  <si>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</si>
  <si>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</si>
  <si>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</si>
  <si>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</si>
  <si>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</si>
  <si>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</si>
  <si>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</si>
  <si>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</si>
  <si>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</si>
  <si>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</si>
  <si>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</si>
  <si>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</si>
  <si>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</si>
  <si>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</si>
  <si>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</si>
  <si>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</si>
  <si>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</si>
  <si>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</si>
  <si>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</si>
  <si>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</si>
  <si>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</si>
  <si>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</si>
  <si>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</si>
  <si>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</si>
  <si>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</si>
  <si>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</si>
  <si>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</si>
  <si>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</si>
  <si>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</si>
  <si>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</si>
  <si>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</si>
  <si>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</si>
  <si>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</si>
  <si>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</si>
  <si>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</si>
  <si>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</si>
  <si>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</si>
  <si>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</si>
  <si>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</si>
  <si>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</si>
  <si>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</si>
  <si>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</si>
  <si>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</si>
  <si>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</si>
  <si>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</si>
  <si>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</si>
  <si>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</si>
  <si>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</si>
  <si>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</si>
  <si>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</si>
  <si>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</si>
  <si>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</si>
  <si>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</si>
  <si>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</si>
  <si>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</si>
  <si>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</si>
  <si>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</si>
  <si>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</si>
  <si>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</si>
  <si>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</si>
  <si>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</si>
  <si>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</si>
  <si>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</si>
  <si>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</si>
  <si>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</si>
  <si>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</si>
  <si>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</si>
  <si>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</si>
  <si>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</si>
  <si>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</si>
  <si>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</si>
  <si>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</si>
  <si>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</si>
  <si>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</si>
  <si>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</si>
  <si>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</si>
  <si>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</si>
  <si>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</si>
  <si>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</si>
  <si>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</si>
  <si>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</si>
  <si>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</si>
  <si>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</si>
  <si>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</si>
  <si>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</si>
  <si>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</si>
  <si>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</si>
  <si>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</si>
  <si>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</si>
  <si>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</si>
  <si>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</si>
  <si>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</si>
  <si>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</si>
  <si>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</si>
  <si>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</si>
  <si>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</si>
  <si>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</si>
  <si>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</si>
  <si>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</si>
  <si>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</si>
  <si>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</si>
  <si>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</si>
  <si>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</si>
  <si>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</si>
  <si>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</si>
  <si>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</si>
  <si>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</si>
  <si>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</si>
  <si>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</si>
  <si>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</si>
  <si>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</si>
  <si>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</si>
  <si>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</si>
  <si>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</si>
  <si>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</si>
  <si>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</si>
  <si>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</si>
  <si>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</si>
  <si>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</si>
  <si>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</si>
  <si>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</si>
  <si>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</si>
  <si>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</si>
  <si>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</si>
  <si>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</si>
  <si>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</si>
  <si>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</si>
  <si>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</si>
  <si>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</si>
  <si>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</si>
  <si>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</si>
  <si>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</si>
  <si>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</si>
  <si>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</si>
  <si>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</si>
  <si>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愛媛県上島町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</si>
  <si>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</si>
  <si>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</si>
  <si>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</si>
  <si>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</si>
  <si>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</si>
  <si>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</si>
  <si>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</si>
  <si>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</si>
  <si>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</si>
  <si>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</si>
  <si>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</si>
  <si>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</si>
  <si>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</si>
  <si>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</si>
  <si>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</si>
  <si>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</si>
  <si>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</si>
  <si>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</si>
  <si>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</si>
  <si>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</si>
  <si>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ＣＡＴＶ事業会計</t>
    <phoneticPr fontId="5"/>
  </si>
  <si>
    <t>へき地出張診療所事業会計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</si>
  <si>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</si>
  <si>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</si>
  <si>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</si>
  <si>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</si>
  <si>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</si>
  <si>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</si>
  <si>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</si>
  <si>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</si>
  <si>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</si>
  <si>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</si>
  <si>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</si>
  <si>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</si>
  <si>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</si>
  <si>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</si>
  <si>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</si>
  <si>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介護サービス事業会計</t>
    <phoneticPr fontId="5"/>
  </si>
  <si>
    <t>国民健康保険診療所事業会計</t>
    <phoneticPr fontId="5"/>
  </si>
  <si>
    <t>特別養護老人ホーム事業会計</t>
    <phoneticPr fontId="5"/>
  </si>
  <si>
    <t>後期高齢者医療事業会計</t>
    <phoneticPr fontId="5"/>
  </si>
  <si>
    <t>上水道事業会計</t>
    <phoneticPr fontId="5"/>
  </si>
  <si>
    <t>法適用企業</t>
    <phoneticPr fontId="5"/>
  </si>
  <si>
    <t>簡易水道事業会計</t>
    <phoneticPr fontId="5"/>
  </si>
  <si>
    <t>法非適用企業</t>
    <phoneticPr fontId="5"/>
  </si>
  <si>
    <t>公共下水道事業会計</t>
    <phoneticPr fontId="5"/>
  </si>
  <si>
    <t>農業集落排水事業会計</t>
    <phoneticPr fontId="5"/>
  </si>
  <si>
    <t>浄化槽事業会計</t>
    <phoneticPr fontId="5"/>
  </si>
  <si>
    <t>船舶事業会計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</si>
  <si>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</si>
  <si>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</si>
  <si>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</si>
  <si>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</si>
  <si>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</si>
  <si>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</si>
  <si>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</si>
  <si>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</si>
  <si>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</si>
  <si>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</si>
  <si>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</si>
  <si>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</si>
  <si>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</si>
  <si>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</si>
  <si>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</si>
  <si>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</si>
  <si>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</si>
  <si>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</si>
  <si>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</si>
  <si>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</si>
  <si>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</si>
  <si>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</si>
  <si>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</si>
  <si>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</si>
  <si>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</si>
  <si>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</si>
  <si>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</si>
  <si>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</si>
  <si>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</si>
  <si>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</si>
  <si>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</si>
  <si>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</si>
  <si>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</si>
  <si>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</si>
  <si>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</si>
  <si>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</si>
  <si>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</si>
  <si>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</si>
  <si>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</si>
  <si>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</si>
  <si>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</si>
  <si>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</si>
  <si>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</si>
  <si>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</si>
  <si>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</si>
  <si>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</si>
  <si>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</si>
  <si>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</si>
  <si>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</si>
  <si>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</si>
  <si>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</si>
  <si>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</si>
  <si>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</si>
  <si>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</si>
  <si>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</si>
  <si>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</si>
  <si>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</si>
  <si>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</si>
  <si>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</si>
  <si>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</si>
  <si>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</si>
  <si>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</si>
  <si>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</si>
  <si>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</si>
  <si>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</si>
  <si>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</si>
  <si>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</si>
  <si>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</si>
  <si>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</si>
  <si>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</si>
  <si>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</si>
  <si>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</si>
  <si>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</si>
  <si>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</si>
  <si>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</si>
  <si>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</si>
  <si>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</si>
  <si>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</si>
  <si>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</si>
  <si>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</si>
  <si>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</si>
  <si>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</si>
  <si>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</si>
  <si>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</si>
  <si>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</si>
  <si>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</si>
  <si>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</si>
  <si>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</si>
  <si>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</si>
  <si>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</si>
  <si>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</si>
  <si>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</si>
  <si>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</si>
  <si>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</si>
  <si>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</si>
  <si>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</si>
  <si>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</si>
  <si>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</si>
  <si>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</si>
  <si>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</si>
  <si>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</si>
  <si>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</si>
  <si>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</si>
  <si>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</si>
  <si>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</si>
  <si>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</si>
  <si>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</si>
  <si>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</si>
  <si>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</si>
  <si>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</si>
  <si>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</si>
  <si>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</si>
  <si>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</si>
  <si>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</si>
  <si>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</si>
  <si>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</si>
  <si>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</si>
  <si>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</si>
  <si>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</si>
  <si>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</si>
  <si>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</si>
  <si>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</si>
  <si>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</si>
  <si>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</si>
  <si>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</si>
  <si>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</si>
  <si>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</si>
  <si>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</si>
  <si>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</si>
  <si>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</si>
  <si>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</si>
  <si>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</si>
  <si>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</si>
  <si>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</si>
  <si>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</si>
  <si>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3.66</t>
  </si>
  <si>
    <t>▲ 0.21</t>
  </si>
  <si>
    <t>▲ 4.21</t>
  </si>
  <si>
    <t>上水道事業会計</t>
  </si>
  <si>
    <t>一般会計</t>
  </si>
  <si>
    <t>簡易水道事業会計</t>
  </si>
  <si>
    <t>国民健康保険事業会計</t>
  </si>
  <si>
    <t>船舶事業会計</t>
  </si>
  <si>
    <t>浄化槽事業会計</t>
  </si>
  <si>
    <t>公共下水道事業会計</t>
  </si>
  <si>
    <t>介護保険事業会計</t>
  </si>
  <si>
    <t>その他会計（赤字）</t>
  </si>
  <si>
    <t>その他会計（黒字）</t>
  </si>
  <si>
    <t>R01</t>
    <phoneticPr fontId="5"/>
  </si>
  <si>
    <t>R02</t>
    <phoneticPr fontId="5"/>
  </si>
  <si>
    <t>R03</t>
    <phoneticPr fontId="5"/>
  </si>
  <si>
    <t>R04</t>
    <phoneticPr fontId="5"/>
  </si>
  <si>
    <t>R05</t>
    <phoneticPr fontId="5"/>
  </si>
  <si>
    <t>-</t>
    <phoneticPr fontId="2"/>
  </si>
  <si>
    <t>愛媛県市町総合事務組合（退職手当事業分）</t>
    <rPh sb="0" eb="3">
      <t>エヒメケン</t>
    </rPh>
    <rPh sb="3" eb="4">
      <t>シ</t>
    </rPh>
    <rPh sb="4" eb="5">
      <t>マチ</t>
    </rPh>
    <rPh sb="5" eb="7">
      <t>ソウゴウ</t>
    </rPh>
    <rPh sb="7" eb="9">
      <t>ジム</t>
    </rPh>
    <rPh sb="9" eb="11">
      <t>クミアイ</t>
    </rPh>
    <rPh sb="12" eb="16">
      <t>タイショクテアテ</t>
    </rPh>
    <rPh sb="16" eb="18">
      <t>ジギョウ</t>
    </rPh>
    <rPh sb="18" eb="19">
      <t>ブン</t>
    </rPh>
    <phoneticPr fontId="10"/>
  </si>
  <si>
    <t>愛媛県市町総合事務組合（消防補償事業分）</t>
    <rPh sb="0" eb="3">
      <t>エヒメケン</t>
    </rPh>
    <rPh sb="3" eb="4">
      <t>シ</t>
    </rPh>
    <rPh sb="4" eb="5">
      <t>マチ</t>
    </rPh>
    <rPh sb="5" eb="7">
      <t>ソウゴウ</t>
    </rPh>
    <rPh sb="7" eb="9">
      <t>ジム</t>
    </rPh>
    <rPh sb="9" eb="11">
      <t>クミアイ</t>
    </rPh>
    <rPh sb="12" eb="14">
      <t>ショウボウ</t>
    </rPh>
    <rPh sb="14" eb="16">
      <t>ホショウ</t>
    </rPh>
    <rPh sb="16" eb="18">
      <t>ジギョウ</t>
    </rPh>
    <rPh sb="18" eb="19">
      <t>ブン</t>
    </rPh>
    <phoneticPr fontId="10"/>
  </si>
  <si>
    <t>愛媛県市町総合事務組合（交通災害事業分）</t>
    <rPh sb="0" eb="3">
      <t>エヒメケン</t>
    </rPh>
    <rPh sb="3" eb="4">
      <t>シ</t>
    </rPh>
    <rPh sb="4" eb="5">
      <t>マチ</t>
    </rPh>
    <rPh sb="5" eb="7">
      <t>ソウゴウ</t>
    </rPh>
    <rPh sb="7" eb="9">
      <t>ジム</t>
    </rPh>
    <rPh sb="9" eb="11">
      <t>クミアイ</t>
    </rPh>
    <rPh sb="12" eb="14">
      <t>コウツウ</t>
    </rPh>
    <rPh sb="14" eb="16">
      <t>サイガイ</t>
    </rPh>
    <rPh sb="16" eb="18">
      <t>ジギョウ</t>
    </rPh>
    <rPh sb="18" eb="19">
      <t>ブン</t>
    </rPh>
    <phoneticPr fontId="10"/>
  </si>
  <si>
    <t>愛媛県市町総合事務組合（自治会館事業分）</t>
    <rPh sb="0" eb="3">
      <t>エヒメケン</t>
    </rPh>
    <rPh sb="3" eb="4">
      <t>シ</t>
    </rPh>
    <rPh sb="4" eb="5">
      <t>マチ</t>
    </rPh>
    <rPh sb="5" eb="7">
      <t>ソウゴウ</t>
    </rPh>
    <rPh sb="7" eb="9">
      <t>ジム</t>
    </rPh>
    <rPh sb="9" eb="11">
      <t>クミアイ</t>
    </rPh>
    <rPh sb="12" eb="14">
      <t>ジチ</t>
    </rPh>
    <rPh sb="14" eb="16">
      <t>カイカン</t>
    </rPh>
    <rPh sb="16" eb="18">
      <t>ジギョウ</t>
    </rPh>
    <rPh sb="18" eb="19">
      <t>ブン</t>
    </rPh>
    <phoneticPr fontId="10"/>
  </si>
  <si>
    <t>愛媛県市町総合事務組合（議員公務災害事業分）</t>
    <rPh sb="0" eb="3">
      <t>エヒメケン</t>
    </rPh>
    <rPh sb="3" eb="4">
      <t>シ</t>
    </rPh>
    <rPh sb="4" eb="5">
      <t>マチ</t>
    </rPh>
    <rPh sb="5" eb="7">
      <t>ソウゴウ</t>
    </rPh>
    <rPh sb="7" eb="9">
      <t>ジム</t>
    </rPh>
    <rPh sb="9" eb="11">
      <t>クミアイ</t>
    </rPh>
    <rPh sb="12" eb="14">
      <t>ギイン</t>
    </rPh>
    <rPh sb="14" eb="16">
      <t>コウム</t>
    </rPh>
    <rPh sb="16" eb="18">
      <t>サイガイ</t>
    </rPh>
    <rPh sb="18" eb="20">
      <t>ジギョウ</t>
    </rPh>
    <rPh sb="20" eb="21">
      <t>ブン</t>
    </rPh>
    <phoneticPr fontId="10"/>
  </si>
  <si>
    <t>愛媛県市町総合事務組合（共通経費分）</t>
    <rPh sb="0" eb="3">
      <t>エヒメケン</t>
    </rPh>
    <rPh sb="3" eb="4">
      <t>シ</t>
    </rPh>
    <rPh sb="4" eb="5">
      <t>マチ</t>
    </rPh>
    <rPh sb="5" eb="7">
      <t>ソウゴウ</t>
    </rPh>
    <rPh sb="7" eb="9">
      <t>ジム</t>
    </rPh>
    <rPh sb="9" eb="11">
      <t>クミアイ</t>
    </rPh>
    <rPh sb="12" eb="14">
      <t>キョウツウ</t>
    </rPh>
    <rPh sb="14" eb="16">
      <t>ケイヒ</t>
    </rPh>
    <rPh sb="16" eb="17">
      <t>ブン</t>
    </rPh>
    <phoneticPr fontId="10"/>
  </si>
  <si>
    <t>愛媛地方税滞納整理機構</t>
    <rPh sb="0" eb="2">
      <t>エヒメ</t>
    </rPh>
    <rPh sb="2" eb="5">
      <t>チホウゼイ</t>
    </rPh>
    <rPh sb="5" eb="9">
      <t>タイノウセイリ</t>
    </rPh>
    <rPh sb="9" eb="11">
      <t>キコウ</t>
    </rPh>
    <phoneticPr fontId="10"/>
  </si>
  <si>
    <t>愛媛県後期高齢者医療広域連合（一般会計）</t>
    <rPh sb="0" eb="3">
      <t>エヒメケン</t>
    </rPh>
    <rPh sb="3" eb="5">
      <t>コウキ</t>
    </rPh>
    <rPh sb="5" eb="8">
      <t>コウレイシャ</t>
    </rPh>
    <rPh sb="8" eb="10">
      <t>イリョウ</t>
    </rPh>
    <rPh sb="10" eb="12">
      <t>コウイキ</t>
    </rPh>
    <rPh sb="12" eb="14">
      <t>レンゴウ</t>
    </rPh>
    <rPh sb="15" eb="19">
      <t>イッパンカイケイ</t>
    </rPh>
    <phoneticPr fontId="10"/>
  </si>
  <si>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</si>
  <si>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t>
    <phoneticPr fontId="10"/>
  </si>
  <si>
    <t>いわぎ物産センター</t>
    <rPh sb="3" eb="5">
      <t>ブッサン</t>
    </rPh>
    <phoneticPr fontId="10"/>
  </si>
  <si>
    <t>株式会社いきなスポレク</t>
    <rPh sb="0" eb="4">
      <t>カブシキカイシャ</t>
    </rPh>
    <phoneticPr fontId="10"/>
  </si>
  <si>
    <t>ふるさと整備基金</t>
    <rPh sb="4" eb="8">
      <t>セイビキキン</t>
    </rPh>
    <phoneticPr fontId="5"/>
  </si>
  <si>
    <t>地域振興基金</t>
    <rPh sb="0" eb="4">
      <t>チイキシンコウ</t>
    </rPh>
    <rPh sb="4" eb="6">
      <t>キキン</t>
    </rPh>
    <phoneticPr fontId="10"/>
  </si>
  <si>
    <t>ふるさと振興基金</t>
    <rPh sb="4" eb="6">
      <t>シンコウ</t>
    </rPh>
    <rPh sb="6" eb="8">
      <t>キキン</t>
    </rPh>
    <phoneticPr fontId="5"/>
  </si>
  <si>
    <t>水と土保全基金</t>
    <rPh sb="0" eb="1">
      <t>ミズ</t>
    </rPh>
    <rPh sb="2" eb="5">
      <t>ツチホゼン</t>
    </rPh>
    <rPh sb="5" eb="7">
      <t>キキン</t>
    </rPh>
    <phoneticPr fontId="10"/>
  </si>
  <si>
    <t>森林環境譲与税基金</t>
    <rPh sb="0" eb="7">
      <t>シンリンカンキョウジョウヨゼイ</t>
    </rPh>
    <rPh sb="7" eb="9">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</si>
</sst>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40A8-4589-BAAD-A440CF1A66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168713</c:v>
                </c:pt>
                <c:pt idx="1">
                  <c:v>252371</c:v>
                </c:pt>
                <c:pt idx="2">
                  <c:v>231471</c:v>
                </c:pt>
                <c:pt idx="3">
                  <c:v>133933</c:v>
                </c:pt>
                <c:pt idx="4">
                  <c:v>271716</c:v>
                </c:pt>
              </c:numCache>
            </c:numRef>
          </c:val>
          <c:smooth val="0"/>
          <c:extLst>
            <c:ext xmlns:c16="http://schemas.microsoft.com/office/drawing/2014/chart" uri="{C3380CC4-5D6E-409C-BE32-E72D297353CC}">
              <c16:uniqueId val="{00000001-40A8-4589-BAAD-A440CF1A66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1.79</c:v>
                </c:pt>
                <c:pt idx="1">
                  <c:v>1.1299999999999999</c:v>
                </c:pt>
                <c:pt idx="2">
                  <c:v>3.09</c:v>
                </c:pt>
                <c:pt idx="3">
                  <c:v>1.78</c:v>
                </c:pt>
                <c:pt idx="4">
                  <c:v>1.77</c:v>
                </c:pt>
              </c:numCache>
            </c:numRef>
          </c:val>
          <c:extLst>
            <c:ext xmlns:c16="http://schemas.microsoft.com/office/drawing/2014/chart" uri="{C3380CC4-5D6E-409C-BE32-E72D297353CC}">
              <c16:uniqueId val="{00000000-0779-4427-8B99-6D66059925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23.61</c:v>
                </c:pt>
                <c:pt idx="1">
                  <c:v>25.65</c:v>
                </c:pt>
                <c:pt idx="2">
                  <c:v>24.54</c:v>
                </c:pt>
                <c:pt idx="3">
                  <c:v>27.56</c:v>
                </c:pt>
                <c:pt idx="4">
                  <c:v>23.43</c:v>
                </c:pt>
              </c:numCache>
            </c:numRef>
          </c:val>
          <c:extLst>
            <c:ext xmlns:c16="http://schemas.microsoft.com/office/drawing/2014/chart" uri="{C3380CC4-5D6E-409C-BE32-E72D297353CC}">
              <c16:uniqueId val="{00000001-0779-4427-8B99-6D66059925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-3.66</c:v>
                </c:pt>
                <c:pt idx="1">
                  <c:v>1.78</c:v>
                </c:pt>
                <c:pt idx="2">
                  <c:v>2.0099999999999998</c:v>
                </c:pt>
                <c:pt idx="3">
                  <c:v>-0.21</c:v>
                </c:pt>
                <c:pt idx="4">
                  <c:v>-4.21</c:v>
                </c:pt>
              </c:numCache>
            </c:numRef>
          </c:val>
          <c:smooth val="0"/>
          <c:extLst>
            <c:ext xmlns:c16="http://schemas.microsoft.com/office/drawing/2014/chart" uri="{C3380CC4-5D6E-409C-BE32-E72D297353CC}">
              <c16:uniqueId val="{00000002-0779-4427-8B99-6D66059925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0.17</c:v>
                </c:pt>
                <c:pt idx="2">
                  <c:v>#N/A</c:v>
                </c:pt>
                <c:pt idx="3">
                  <c:v>0.27</c:v>
                </c:pt>
                <c:pt idx="4">
                  <c:v>#N/A</c:v>
                </c:pt>
                <c:pt idx="5">
                  <c:v>0.14000000000000001</c:v>
                </c:pt>
                <c:pt idx="6">
                  <c:v>#N/A</c:v>
                </c:pt>
                <c:pt idx="7">
                  <c:v>0.14000000000000001</c:v>
                </c:pt>
                <c:pt idx="8">
                  <c:v>#N/A</c:v>
                </c:pt>
                <c:pt idx="9">
                  <c:v>0.17</c:v>
                </c:pt>
              </c:numCache>
            </c:numRef>
          </c:val>
          <c:extLst>
            <c:ext xmlns:c16="http://schemas.microsoft.com/office/drawing/2014/chart" uri="{C3380CC4-5D6E-409C-BE32-E72D297353CC}">
              <c16:uniqueId val="{00000000-873A-4589-AE44-DC40041C3F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3A-4589-AE44-DC40041C3FE0}"/>
            </c:ext>
          </c:extLst>
        </c:ser>
        <c:ser>
          <c:idx val="2"/>
          <c:order val="2"/>
          <c:tx>
            <c:strRef>
              <c:f>データシート!$A$29</c:f>
              <c:strCache>
                <c:ptCount val="1"/>
                <c:pt idx="0">
                  <c:v>介護保険事業会計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0.17</c:v>
                </c:pt>
                <c:pt idx="2">
                  <c:v>#N/A</c:v>
                </c:pt>
                <c:pt idx="3">
                  <c:v>0.4</c:v>
                </c:pt>
                <c:pt idx="4">
                  <c:v>#N/A</c:v>
                </c:pt>
                <c:pt idx="5">
                  <c:v>0.25</c:v>
                </c:pt>
                <c:pt idx="6">
                  <c:v>#N/A</c:v>
                </c:pt>
                <c:pt idx="7">
                  <c:v>0.43</c:v>
                </c:pt>
                <c:pt idx="8">
                  <c:v>#N/A</c:v>
                </c:pt>
                <c:pt idx="9">
                  <c:v>0.36</c:v>
                </c:pt>
              </c:numCache>
            </c:numRef>
          </c:val>
          <c:extLst>
            <c:ext xmlns:c16="http://schemas.microsoft.com/office/drawing/2014/chart" uri="{C3380CC4-5D6E-409C-BE32-E72D297353CC}">
              <c16:uniqueId val="{00000002-873A-4589-AE44-DC40041C3FE0}"/>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0.21</c:v>
                </c:pt>
                <c:pt idx="4">
                  <c:v>#N/A</c:v>
                </c:pt>
                <c:pt idx="5">
                  <c:v>0.03</c:v>
                </c:pt>
                <c:pt idx="6">
                  <c:v>#N/A</c:v>
                </c:pt>
                <c:pt idx="7">
                  <c:v>0.02</c:v>
                </c:pt>
                <c:pt idx="8">
                  <c:v>#N/A</c:v>
                </c:pt>
                <c:pt idx="9">
                  <c:v>0.39</c:v>
                </c:pt>
              </c:numCache>
            </c:numRef>
          </c:val>
          <c:extLst>
            <c:ext xmlns:c16="http://schemas.microsoft.com/office/drawing/2014/chart" uri="{C3380CC4-5D6E-409C-BE32-E72D297353CC}">
              <c16:uniqueId val="{00000003-873A-4589-AE44-DC40041C3FE0}"/>
            </c:ext>
          </c:extLst>
        </c:ser>
        <c:ser>
          <c:idx val="4"/>
          <c:order val="4"/>
          <c:tx>
            <c:strRef>
              <c:f>データシート!$A$31</c:f>
              <c:strCache>
                <c:ptCount val="1"/>
                <c:pt idx="0">
                  <c:v>浄化槽事業会計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0.09</c:v>
                </c:pt>
                <c:pt idx="4">
                  <c:v>#N/A</c:v>
                </c:pt>
                <c:pt idx="5">
                  <c:v>0.01</c:v>
                </c:pt>
                <c:pt idx="6">
                  <c:v>#N/A</c:v>
                </c:pt>
                <c:pt idx="7">
                  <c:v>0.01</c:v>
                </c:pt>
                <c:pt idx="8">
                  <c:v>#N/A</c:v>
                </c:pt>
                <c:pt idx="9">
                  <c:v>0.46</c:v>
                </c:pt>
              </c:numCache>
            </c:numRef>
          </c:val>
          <c:extLst>
            <c:ext xmlns:c16="http://schemas.microsoft.com/office/drawing/2014/chart" uri="{C3380CC4-5D6E-409C-BE32-E72D297353CC}">
              <c16:uniqueId val="{00000004-873A-4589-AE44-DC40041C3FE0}"/>
            </c:ext>
          </c:extLst>
        </c:ser>
        <c:ser>
          <c:idx val="5"/>
          <c:order val="5"/>
          <c:tx>
            <c:strRef>
              <c:f>データシート!$A$32</c:f>
              <c:strCache>
                <c:ptCount val="1"/>
                <c:pt idx="0">
                  <c:v>船舶事業会計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1.89</c:v>
                </c:pt>
                <c:pt idx="2">
                  <c:v>#N/A</c:v>
                </c:pt>
                <c:pt idx="3">
                  <c:v>1.27</c:v>
                </c:pt>
                <c:pt idx="4">
                  <c:v>#N/A</c:v>
                </c:pt>
                <c:pt idx="5">
                  <c:v>1.39</c:v>
                </c:pt>
                <c:pt idx="6">
                  <c:v>#N/A</c:v>
                </c:pt>
                <c:pt idx="7">
                  <c:v>0.96</c:v>
                </c:pt>
                <c:pt idx="8">
                  <c:v>#N/A</c:v>
                </c:pt>
                <c:pt idx="9">
                  <c:v>0.48</c:v>
                </c:pt>
              </c:numCache>
            </c:numRef>
          </c:val>
          <c:extLst>
            <c:ext xmlns:c16="http://schemas.microsoft.com/office/drawing/2014/chart" uri="{C3380CC4-5D6E-409C-BE32-E72D297353CC}">
              <c16:uniqueId val="{00000005-873A-4589-AE44-DC40041C3FE0}"/>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0.48</c:v>
                </c:pt>
                <c:pt idx="2">
                  <c:v>#N/A</c:v>
                </c:pt>
                <c:pt idx="3">
                  <c:v>0.41</c:v>
                </c:pt>
                <c:pt idx="4">
                  <c:v>#N/A</c:v>
                </c:pt>
                <c:pt idx="5">
                  <c:v>0.26</c:v>
                </c:pt>
                <c:pt idx="6">
                  <c:v>#N/A</c:v>
                </c:pt>
                <c:pt idx="7">
                  <c:v>0.36</c:v>
                </c:pt>
                <c:pt idx="8">
                  <c:v>#N/A</c:v>
                </c:pt>
                <c:pt idx="9">
                  <c:v>0.5</c:v>
                </c:pt>
              </c:numCache>
            </c:numRef>
          </c:val>
          <c:extLst>
            <c:ext xmlns:c16="http://schemas.microsoft.com/office/drawing/2014/chart" uri="{C3380CC4-5D6E-409C-BE32-E72D297353CC}">
              <c16:uniqueId val="{00000006-873A-4589-AE44-DC40041C3FE0}"/>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0.01</c:v>
                </c:pt>
                <c:pt idx="2">
                  <c:v>#N/A</c:v>
                </c:pt>
                <c:pt idx="3">
                  <c:v>0.01</c:v>
                </c:pt>
                <c:pt idx="4">
                  <c:v>#N/A</c:v>
                </c:pt>
                <c:pt idx="5">
                  <c:v>0.01</c:v>
                </c:pt>
                <c:pt idx="6">
                  <c:v>#N/A</c:v>
                </c:pt>
                <c:pt idx="7">
                  <c:v>0.01</c:v>
                </c:pt>
                <c:pt idx="8">
                  <c:v>#N/A</c:v>
                </c:pt>
                <c:pt idx="9">
                  <c:v>0.6</c:v>
                </c:pt>
              </c:numCache>
            </c:numRef>
          </c:val>
          <c:extLst>
            <c:ext xmlns:c16="http://schemas.microsoft.com/office/drawing/2014/chart" uri="{C3380CC4-5D6E-409C-BE32-E72D297353CC}">
              <c16:uniqueId val="{00000007-873A-4589-AE44-DC40041C3FE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1.75</c:v>
                </c:pt>
                <c:pt idx="2">
                  <c:v>#N/A</c:v>
                </c:pt>
                <c:pt idx="3">
                  <c:v>1.08</c:v>
                </c:pt>
                <c:pt idx="4">
                  <c:v>#N/A</c:v>
                </c:pt>
                <c:pt idx="5">
                  <c:v>3.05</c:v>
                </c:pt>
                <c:pt idx="6">
                  <c:v>#N/A</c:v>
                </c:pt>
                <c:pt idx="7">
                  <c:v>1.74</c:v>
                </c:pt>
                <c:pt idx="8">
                  <c:v>#N/A</c:v>
                </c:pt>
                <c:pt idx="9">
                  <c:v>1.73</c:v>
                </c:pt>
              </c:numCache>
            </c:numRef>
          </c:val>
          <c:extLst>
            <c:ext xmlns:c16="http://schemas.microsoft.com/office/drawing/2014/chart" uri="{C3380CC4-5D6E-409C-BE32-E72D297353CC}">
              <c16:uniqueId val="{00000008-873A-4589-AE44-DC40041C3FE0}"/>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12.48</c:v>
                </c:pt>
                <c:pt idx="2">
                  <c:v>#N/A</c:v>
                </c:pt>
                <c:pt idx="3">
                  <c:v>12.52</c:v>
                </c:pt>
                <c:pt idx="4">
                  <c:v>#N/A</c:v>
                </c:pt>
                <c:pt idx="5">
                  <c:v>13.36</c:v>
                </c:pt>
                <c:pt idx="6">
                  <c:v>#N/A</c:v>
                </c:pt>
                <c:pt idx="7">
                  <c:v>15.79</c:v>
                </c:pt>
                <c:pt idx="8">
                  <c:v>#N/A</c:v>
                </c:pt>
                <c:pt idx="9">
                  <c:v>17.02</c:v>
                </c:pt>
              </c:numCache>
            </c:numRef>
          </c:val>
          <c:extLst>
            <c:ext xmlns:c16="http://schemas.microsoft.com/office/drawing/2014/chart" uri="{C3380CC4-5D6E-409C-BE32-E72D297353CC}">
              <c16:uniqueId val="{00000009-873A-4589-AE44-DC40041C3F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1133</c:v>
                </c:pt>
                <c:pt idx="5">
                  <c:v>1077</c:v>
                </c:pt>
                <c:pt idx="8">
                  <c:v>1021</c:v>
                </c:pt>
                <c:pt idx="11">
                  <c:v>977</c:v>
                </c:pt>
                <c:pt idx="14">
                  <c:v>924</c:v>
                </c:pt>
              </c:numCache>
            </c:numRef>
          </c:val>
          <c:extLst>
            <c:ext xmlns:c16="http://schemas.microsoft.com/office/drawing/2014/chart" uri="{C3380CC4-5D6E-409C-BE32-E72D297353CC}">
              <c16:uniqueId val="{00000000-BC3C-46D9-8AC2-4E0AF2A9EB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3C-46D9-8AC2-4E0AF2A9EB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C3C-46D9-8AC2-4E0AF2A9EB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3C-46D9-8AC2-4E0AF2A9EB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256</c:v>
                </c:pt>
                <c:pt idx="3">
                  <c:v>255</c:v>
                </c:pt>
                <c:pt idx="6">
                  <c:v>265</c:v>
                </c:pt>
                <c:pt idx="9">
                  <c:v>248</c:v>
                </c:pt>
                <c:pt idx="12">
                  <c:v>252</c:v>
                </c:pt>
              </c:numCache>
            </c:numRef>
          </c:val>
          <c:extLst>
            <c:ext xmlns:c16="http://schemas.microsoft.com/office/drawing/2014/chart" uri="{C3380CC4-5D6E-409C-BE32-E72D297353CC}">
              <c16:uniqueId val="{00000004-BC3C-46D9-8AC2-4E0AF2A9EB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3C-46D9-8AC2-4E0AF2A9EB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3C-46D9-8AC2-4E0AF2A9EB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1287</c:v>
                </c:pt>
                <c:pt idx="3">
                  <c:v>1235</c:v>
                </c:pt>
                <c:pt idx="6">
                  <c:v>1173</c:v>
                </c:pt>
                <c:pt idx="9">
                  <c:v>1188</c:v>
                </c:pt>
                <c:pt idx="12">
                  <c:v>1122</c:v>
                </c:pt>
              </c:numCache>
            </c:numRef>
          </c:val>
          <c:extLst>
            <c:ext xmlns:c16="http://schemas.microsoft.com/office/drawing/2014/chart" uri="{C3380CC4-5D6E-409C-BE32-E72D297353CC}">
              <c16:uniqueId val="{00000007-BC3C-46D9-8AC2-4E0AF2A9EB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410</c:v>
                </c:pt>
                <c:pt idx="2">
                  <c:v>#N/A</c:v>
                </c:pt>
                <c:pt idx="3">
                  <c:v>#N/A</c:v>
                </c:pt>
                <c:pt idx="4">
                  <c:v>413</c:v>
                </c:pt>
                <c:pt idx="5">
                  <c:v>#N/A</c:v>
                </c:pt>
                <c:pt idx="6">
                  <c:v>#N/A</c:v>
                </c:pt>
                <c:pt idx="7">
                  <c:v>417</c:v>
                </c:pt>
                <c:pt idx="8">
                  <c:v>#N/A</c:v>
                </c:pt>
                <c:pt idx="9">
                  <c:v>#N/A</c:v>
                </c:pt>
                <c:pt idx="10">
                  <c:v>459</c:v>
                </c:pt>
                <c:pt idx="11">
                  <c:v>#N/A</c:v>
                </c:pt>
                <c:pt idx="12">
                  <c:v>#N/A</c:v>
                </c:pt>
                <c:pt idx="13">
                  <c:v>450</c:v>
                </c:pt>
                <c:pt idx="14">
                  <c:v>#N/A</c:v>
                </c:pt>
              </c:numCache>
            </c:numRef>
          </c:val>
          <c:smooth val="0"/>
          <c:extLst>
            <c:ext xmlns:c16="http://schemas.microsoft.com/office/drawing/2014/chart" uri="{C3380CC4-5D6E-409C-BE32-E72D297353CC}">
              <c16:uniqueId val="{00000008-BC3C-46D9-8AC2-4E0AF2A9EB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7855</c:v>
                </c:pt>
                <c:pt idx="5">
                  <c:v>7690</c:v>
                </c:pt>
                <c:pt idx="8">
                  <c:v>7442</c:v>
                </c:pt>
                <c:pt idx="11">
                  <c:v>6887</c:v>
                </c:pt>
                <c:pt idx="14">
                  <c:v>6630</c:v>
                </c:pt>
              </c:numCache>
            </c:numRef>
          </c:val>
          <c:extLst>
            <c:ext xmlns:c16="http://schemas.microsoft.com/office/drawing/2014/chart" uri="{C3380CC4-5D6E-409C-BE32-E72D297353CC}">
              <c16:uniqueId val="{00000000-75E7-47CE-89D1-AE1CD225C0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1159</c:v>
                </c:pt>
                <c:pt idx="5">
                  <c:v>1078</c:v>
                </c:pt>
                <c:pt idx="8">
                  <c:v>983</c:v>
                </c:pt>
                <c:pt idx="11">
                  <c:v>889</c:v>
                </c:pt>
                <c:pt idx="14">
                  <c:v>798</c:v>
                </c:pt>
              </c:numCache>
            </c:numRef>
          </c:val>
          <c:extLst>
            <c:ext xmlns:c16="http://schemas.microsoft.com/office/drawing/2014/chart" uri="{C3380CC4-5D6E-409C-BE32-E72D297353CC}">
              <c16:uniqueId val="{00000001-75E7-47CE-89D1-AE1CD225C0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2380</c:v>
                </c:pt>
                <c:pt idx="5">
                  <c:v>2084</c:v>
                </c:pt>
                <c:pt idx="8">
                  <c:v>2136</c:v>
                </c:pt>
                <c:pt idx="11">
                  <c:v>2213</c:v>
                </c:pt>
                <c:pt idx="14">
                  <c:v>1894</c:v>
                </c:pt>
              </c:numCache>
            </c:numRef>
          </c:val>
          <c:extLst>
            <c:ext xmlns:c16="http://schemas.microsoft.com/office/drawing/2014/chart" uri="{C3380CC4-5D6E-409C-BE32-E72D297353CC}">
              <c16:uniqueId val="{00000002-75E7-47CE-89D1-AE1CD225C0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E7-47CE-89D1-AE1CD225C0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E7-47CE-89D1-AE1CD225C0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E7-47CE-89D1-AE1CD225C0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391</c:v>
                </c:pt>
                <c:pt idx="3">
                  <c:v>315</c:v>
                </c:pt>
                <c:pt idx="6">
                  <c:v>297</c:v>
                </c:pt>
                <c:pt idx="9">
                  <c:v>271</c:v>
                </c:pt>
                <c:pt idx="12">
                  <c:v>270</c:v>
                </c:pt>
              </c:numCache>
            </c:numRef>
          </c:val>
          <c:extLst>
            <c:ext xmlns:c16="http://schemas.microsoft.com/office/drawing/2014/chart" uri="{C3380CC4-5D6E-409C-BE32-E72D297353CC}">
              <c16:uniqueId val="{00000006-75E7-47CE-89D1-AE1CD225C0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5E7-47CE-89D1-AE1CD225C0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2082</c:v>
                </c:pt>
                <c:pt idx="3">
                  <c:v>1971</c:v>
                </c:pt>
                <c:pt idx="6">
                  <c:v>1817</c:v>
                </c:pt>
                <c:pt idx="9">
                  <c:v>1650</c:v>
                </c:pt>
                <c:pt idx="12">
                  <c:v>1486</c:v>
                </c:pt>
              </c:numCache>
            </c:numRef>
          </c:val>
          <c:extLst>
            <c:ext xmlns:c16="http://schemas.microsoft.com/office/drawing/2014/chart" uri="{C3380CC4-5D6E-409C-BE32-E72D297353CC}">
              <c16:uniqueId val="{00000008-75E7-47CE-89D1-AE1CD225C0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E7-47CE-89D1-AE1CD225C0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10263</c:v>
                </c:pt>
                <c:pt idx="3">
                  <c:v>9981</c:v>
                </c:pt>
                <c:pt idx="6">
                  <c:v>9777</c:v>
                </c:pt>
                <c:pt idx="9">
                  <c:v>9004</c:v>
                </c:pt>
                <c:pt idx="12">
                  <c:v>8704</c:v>
                </c:pt>
              </c:numCache>
            </c:numRef>
          </c:val>
          <c:extLst>
            <c:ext xmlns:c16="http://schemas.microsoft.com/office/drawing/2014/chart" uri="{C3380CC4-5D6E-409C-BE32-E72D297353CC}">
              <c16:uniqueId val="{0000000A-75E7-47CE-89D1-AE1CD225C0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1342</c:v>
                </c:pt>
                <c:pt idx="2">
                  <c:v>#N/A</c:v>
                </c:pt>
                <c:pt idx="3">
                  <c:v>#N/A</c:v>
                </c:pt>
                <c:pt idx="4">
                  <c:v>1415</c:v>
                </c:pt>
                <c:pt idx="5">
                  <c:v>#N/A</c:v>
                </c:pt>
                <c:pt idx="6">
                  <c:v>#N/A</c:v>
                </c:pt>
                <c:pt idx="7">
                  <c:v>1330</c:v>
                </c:pt>
                <c:pt idx="8">
                  <c:v>#N/A</c:v>
                </c:pt>
                <c:pt idx="9">
                  <c:v>#N/A</c:v>
                </c:pt>
                <c:pt idx="10">
                  <c:v>935</c:v>
                </c:pt>
                <c:pt idx="11">
                  <c:v>#N/A</c:v>
                </c:pt>
                <c:pt idx="12">
                  <c:v>#N/A</c:v>
                </c:pt>
                <c:pt idx="13">
                  <c:v>1138</c:v>
                </c:pt>
                <c:pt idx="14">
                  <c:v>#N/A</c:v>
                </c:pt>
              </c:numCache>
            </c:numRef>
          </c:val>
          <c:smooth val="0"/>
          <c:extLst>
            <c:ext xmlns:c16="http://schemas.microsoft.com/office/drawing/2014/chart" uri="{C3380CC4-5D6E-409C-BE32-E72D297353CC}">
              <c16:uniqueId val="{0000000B-75E7-47CE-89D1-AE1CD225C0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1064</c:v>
                </c:pt>
                <c:pt idx="1">
                  <c:v>1118</c:v>
                </c:pt>
                <c:pt idx="2">
                  <c:v>948</c:v>
                </c:pt>
              </c:numCache>
            </c:numRef>
          </c:val>
          <c:extLst>
            <c:ext xmlns:c16="http://schemas.microsoft.com/office/drawing/2014/chart" uri="{C3380CC4-5D6E-409C-BE32-E72D297353CC}">
              <c16:uniqueId val="{00000000-A03F-413A-A330-ACAB8645EE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446</c:v>
                </c:pt>
                <c:pt idx="1">
                  <c:v>446</c:v>
                </c:pt>
                <c:pt idx="2">
                  <c:v>312</c:v>
                </c:pt>
              </c:numCache>
            </c:numRef>
          </c:val>
          <c:extLst>
            <c:ext xmlns:c16="http://schemas.microsoft.com/office/drawing/2014/chart" uri="{C3380CC4-5D6E-409C-BE32-E72D297353CC}">
              <c16:uniqueId val="{00000001-A03F-413A-A330-ACAB8645EE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757</c:v>
                </c:pt>
                <c:pt idx="1">
                  <c:v>774</c:v>
                </c:pt>
                <c:pt idx="2">
                  <c:v>766</c:v>
                </c:pt>
              </c:numCache>
            </c:numRef>
          </c:val>
          <c:extLst>
            <c:ext xmlns:c16="http://schemas.microsoft.com/office/drawing/2014/chart" uri="{C3380CC4-5D6E-409C-BE32-E72D297353CC}">
              <c16:uniqueId val="{00000002-A03F-413A-A330-ACAB8645EE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6,180
5,902
30.38
7,341,174
7,255,074
71,567
4,045,520
8,704,346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人口減少や少子高齢化に加え、歳入総額に占める自主財源割合は２割ほどで、財政基盤も弱いため、全国平均や類似団体平均を大きく下回っている。今後も人口減少対策の取り組みを進めながら、</a:t>
          </a:r>
          <a:r>
            <a:rPr kumimoji="1" lang="ja-JP" altLang="en-US" sz="1100">
              <a:solidFill>
                <a:schemeClr val="dk1"/>
              </a:solidFill>
              <a:effectLst/>
              <a:latin typeface="+mn-lt"/>
              <a:ea typeface="+mn-ea"/>
              <a:cs typeface="+mn-cs"/>
            </a:rPr>
            <a:t>主要産業の育成、</a:t>
          </a:r>
          <a:r>
            <a:rPr kumimoji="1" lang="ja-JP" altLang="ja-JP" sz="1100">
              <a:solidFill>
                <a:schemeClr val="dk1"/>
              </a:solidFill>
              <a:effectLst/>
              <a:latin typeface="+mn-lt"/>
              <a:ea typeface="+mn-ea"/>
              <a:cs typeface="+mn-cs"/>
            </a:rPr>
            <a:t>新たな雇用の創出など自主財源の確保に努める。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0" name="直線コネクタ 69"/>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3" name="直線コネクタ 72"/>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6" name="直線コネクタ 75"/>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9" name="直線コネクタ 78"/>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0"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7" name="楕円 96"/>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8" name="テキスト ボックス 97"/>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94.9</a:t>
          </a:r>
          <a:r>
            <a:rPr kumimoji="1" lang="ja-JP" altLang="ja-JP" sz="1100">
              <a:solidFill>
                <a:schemeClr val="dk1"/>
              </a:solidFill>
              <a:effectLst/>
              <a:latin typeface="+mn-lt"/>
              <a:ea typeface="+mn-ea"/>
              <a:cs typeface="+mn-cs"/>
            </a:rPr>
            <a:t>％となった。主な要因は歳出面で</a:t>
          </a:r>
          <a:r>
            <a:rPr kumimoji="1" lang="ja-JP" altLang="en-US" sz="1100">
              <a:solidFill>
                <a:schemeClr val="dk1"/>
              </a:solidFill>
              <a:effectLst/>
              <a:latin typeface="+mn-lt"/>
              <a:ea typeface="+mn-ea"/>
              <a:cs typeface="+mn-cs"/>
            </a:rPr>
            <a:t>の給与改定等による人件費の増加や公共施設の維持補修費の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、補助費等の増加</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義務的経費の経常収支比率も高止まりしており、</a:t>
          </a:r>
          <a:r>
            <a:rPr kumimoji="1" lang="en-US" altLang="ja-JP" sz="1100">
              <a:solidFill>
                <a:schemeClr val="dk1"/>
              </a:solidFill>
              <a:effectLst/>
              <a:latin typeface="+mn-lt"/>
              <a:ea typeface="+mn-ea"/>
              <a:cs typeface="+mn-cs"/>
            </a:rPr>
            <a:t>58.6</a:t>
          </a:r>
          <a:r>
            <a:rPr kumimoji="1" lang="ja-JP" altLang="ja-JP" sz="1100">
              <a:solidFill>
                <a:schemeClr val="dk1"/>
              </a:solidFill>
              <a:effectLst/>
              <a:latin typeface="+mn-lt"/>
              <a:ea typeface="+mn-ea"/>
              <a:cs typeface="+mn-cs"/>
            </a:rPr>
            <a:t>％と前年度比で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ポイント上昇している。中でも人件費は</a:t>
          </a:r>
          <a:r>
            <a:rPr kumimoji="1" lang="en-US" altLang="ja-JP" sz="1100">
              <a:solidFill>
                <a:schemeClr val="dk1"/>
              </a:solidFill>
              <a:effectLst/>
              <a:latin typeface="+mn-lt"/>
              <a:ea typeface="+mn-ea"/>
              <a:cs typeface="+mn-cs"/>
            </a:rPr>
            <a:t>30.6</a:t>
          </a:r>
          <a:r>
            <a:rPr kumimoji="1" lang="ja-JP" altLang="ja-JP" sz="1100">
              <a:solidFill>
                <a:schemeClr val="dk1"/>
              </a:solidFill>
              <a:effectLst/>
              <a:latin typeface="+mn-lt"/>
              <a:ea typeface="+mn-ea"/>
              <a:cs typeface="+mn-cs"/>
            </a:rPr>
            <a:t>％ともっとも高い数値となって</a:t>
          </a:r>
          <a:r>
            <a:rPr kumimoji="1" lang="ja-JP" altLang="en-US" sz="1100">
              <a:solidFill>
                <a:schemeClr val="dk1"/>
              </a:solidFill>
              <a:effectLst/>
              <a:latin typeface="+mn-lt"/>
              <a:ea typeface="+mn-ea"/>
              <a:cs typeface="+mn-cs"/>
            </a:rPr>
            <a:t>おり、今後も引き続き</a:t>
          </a:r>
          <a:r>
            <a:rPr kumimoji="1" lang="ja-JP" altLang="ja-JP" sz="1100">
              <a:solidFill>
                <a:schemeClr val="dk1"/>
              </a:solidFill>
              <a:effectLst/>
              <a:latin typeface="+mn-lt"/>
              <a:ea typeface="+mn-ea"/>
              <a:cs typeface="+mn-cs"/>
            </a:rPr>
            <a:t>定員管理計画に基づ</a:t>
          </a:r>
          <a:r>
            <a:rPr kumimoji="1" lang="ja-JP" altLang="en-US" sz="1100">
              <a:solidFill>
                <a:schemeClr val="dk1"/>
              </a:solidFill>
              <a:effectLst/>
              <a:latin typeface="+mn-lt"/>
              <a:ea typeface="+mn-ea"/>
              <a:cs typeface="+mn-cs"/>
            </a:rPr>
            <a:t>いた</a:t>
          </a:r>
          <a:r>
            <a:rPr kumimoji="1" lang="ja-JP" altLang="ja-JP" sz="1100">
              <a:solidFill>
                <a:schemeClr val="dk1"/>
              </a:solidFill>
              <a:effectLst/>
              <a:latin typeface="+mn-lt"/>
              <a:ea typeface="+mn-ea"/>
              <a:cs typeface="+mn-cs"/>
            </a:rPr>
            <a:t>適正な定員管理及び事務事業の見直しによる事業の集約化・効率化を行うことで、人件費の抑制に努める。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62</xdr:row>
      <xdr:rowOff>62547</xdr:rowOff>
    </xdr:to>
    <xdr:cxnSp macro="">
      <xdr:nvCxnSpPr>
        <xdr:cNvPr id="133" name="直線コネクタ 132"/>
        <xdr:cNvCxnSpPr/>
      </xdr:nvCxnSpPr>
      <xdr:spPr>
        <a:xfrm>
          <a:off x="4114800" y="10658263"/>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117369</xdr:rowOff>
    </xdr:from>
    <xdr:to>
      <xdr:col>19</xdr:col>
      <xdr:colOff>133350</xdr:colOff>
      <xdr:row>62</xdr:row>
      <xdr:rowOff>28363</xdr:rowOff>
    </xdr:to>
    <xdr:cxnSp macro="">
      <xdr:nvCxnSpPr>
        <xdr:cNvPr id="136" name="直線コネクタ 135"/>
        <xdr:cNvCxnSpPr/>
      </xdr:nvCxnSpPr>
      <xdr:spPr>
        <a:xfrm>
          <a:off x="3225800" y="10575819"/>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117369</xdr:rowOff>
    </xdr:from>
    <xdr:to>
      <xdr:col>15</xdr:col>
      <xdr:colOff>82550</xdr:colOff>
      <xdr:row>62</xdr:row>
      <xdr:rowOff>92710</xdr:rowOff>
    </xdr:to>
    <xdr:cxnSp macro="">
      <xdr:nvCxnSpPr>
        <xdr:cNvPr id="139" name="直線コネクタ 138"/>
        <xdr:cNvCxnSpPr/>
      </xdr:nvCxnSpPr>
      <xdr:spPr>
        <a:xfrm flipV="1">
          <a:off x="2336800" y="10575819"/>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155046</xdr:rowOff>
    </xdr:to>
    <xdr:cxnSp macro="">
      <xdr:nvCxnSpPr>
        <xdr:cNvPr id="142" name="直線コネクタ 141"/>
        <xdr:cNvCxnSpPr/>
      </xdr:nvCxnSpPr>
      <xdr:spPr>
        <a:xfrm flipV="1">
          <a:off x="1447800" y="10722610"/>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52" name="楕円 151"/>
        <xdr:cNvSpPr/>
      </xdr:nvSpPr>
      <xdr:spPr>
        <a:xfrm>
          <a:off x="49022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155274</xdr:rowOff>
    </xdr:from>
    <xdr:ext cx="762000" cy="259045"/>
    <xdr:sp macro="" textlink="">
      <xdr:nvSpPr>
        <xdr:cNvPr id="153" name="財政構造の弾力性該当値テキスト"/>
        <xdr:cNvSpPr txBox="1"/>
      </xdr:nvSpPr>
      <xdr:spPr>
        <a:xfrm>
          <a:off x="5041900" y="1061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4" name="楕円 153"/>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63940</xdr:rowOff>
    </xdr:from>
    <xdr:ext cx="736600" cy="259045"/>
    <xdr:sp macro="" textlink="">
      <xdr:nvSpPr>
        <xdr:cNvPr id="155" name="テキスト ボックス 154"/>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66569</xdr:rowOff>
    </xdr:from>
    <xdr:to>
      <xdr:col>15</xdr:col>
      <xdr:colOff>133350</xdr:colOff>
      <xdr:row>61</xdr:row>
      <xdr:rowOff>168169</xdr:rowOff>
    </xdr:to>
    <xdr:sp macro="" textlink="">
      <xdr:nvSpPr>
        <xdr:cNvPr id="156" name="楕円 155"/>
        <xdr:cNvSpPr/>
      </xdr:nvSpPr>
      <xdr:spPr>
        <a:xfrm>
          <a:off x="3175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152946</xdr:rowOff>
    </xdr:from>
    <xdr:ext cx="762000" cy="259045"/>
    <xdr:sp macro="" textlink="">
      <xdr:nvSpPr>
        <xdr:cNvPr id="157" name="テキスト ボックス 156"/>
        <xdr:cNvSpPr txBox="1"/>
      </xdr:nvSpPr>
      <xdr:spPr>
        <a:xfrm>
          <a:off x="2844800" y="1061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8" name="楕円 157"/>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59" name="テキスト ボックス 158"/>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104246</xdr:rowOff>
    </xdr:from>
    <xdr:to>
      <xdr:col>7</xdr:col>
      <xdr:colOff>31750</xdr:colOff>
      <xdr:row>63</xdr:row>
      <xdr:rowOff>34396</xdr:rowOff>
    </xdr:to>
    <xdr:sp macro="" textlink="">
      <xdr:nvSpPr>
        <xdr:cNvPr id="160" name="楕円 159"/>
        <xdr:cNvSpPr/>
      </xdr:nvSpPr>
      <xdr:spPr>
        <a:xfrm>
          <a:off x="1397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19173</xdr:rowOff>
    </xdr:from>
    <xdr:ext cx="762000" cy="259045"/>
    <xdr:sp macro="" textlink="">
      <xdr:nvSpPr>
        <xdr:cNvPr id="161" name="テキスト ボックス 160"/>
        <xdr:cNvSpPr txBox="1"/>
      </xdr:nvSpPr>
      <xdr:spPr>
        <a:xfrm>
          <a:off x="1066800" y="1082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[402,956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１人当たり</a:t>
          </a:r>
          <a:r>
            <a:rPr kumimoji="1" lang="en-US" altLang="ja-JP" sz="1100">
              <a:solidFill>
                <a:schemeClr val="dk1"/>
              </a:solidFill>
              <a:effectLst/>
              <a:latin typeface="+mn-lt"/>
              <a:ea typeface="+mn-ea"/>
              <a:cs typeface="+mn-cs"/>
            </a:rPr>
            <a:t>402,956</a:t>
          </a:r>
          <a:r>
            <a:rPr kumimoji="1" lang="ja-JP" altLang="ja-JP" sz="1100">
              <a:solidFill>
                <a:schemeClr val="dk1"/>
              </a:solidFill>
              <a:effectLst/>
              <a:latin typeface="+mn-lt"/>
              <a:ea typeface="+mn-ea"/>
              <a:cs typeface="+mn-cs"/>
            </a:rPr>
            <a:t>円と前年度から</a:t>
          </a:r>
          <a:r>
            <a:rPr kumimoji="1" lang="en-US" altLang="ja-JP" sz="1100">
              <a:solidFill>
                <a:schemeClr val="dk1"/>
              </a:solidFill>
              <a:effectLst/>
              <a:latin typeface="+mn-lt"/>
              <a:ea typeface="+mn-ea"/>
              <a:cs typeface="+mn-cs"/>
            </a:rPr>
            <a:t>11,783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おり、類似団体平均を大きく上回っている。これは、離島同士の合併による行政サービスの低下を招かないよう総合支所・分庁併用方式を採用しているため、職員数が多くなっていることによるものである。また、その他の要因としては、離島間における地域格差の無いよう類似施設を複数有することから、維持管理費等による物件費が嵩んでいるため、今後は、公共施設等総合管理計画に基づき、施設の統廃合</a:t>
          </a:r>
          <a:r>
            <a:rPr kumimoji="1" lang="ja-JP" altLang="en-US" sz="1100">
              <a:solidFill>
                <a:schemeClr val="dk1"/>
              </a:solidFill>
              <a:effectLst/>
              <a:latin typeface="+mn-lt"/>
              <a:ea typeface="+mn-ea"/>
              <a:cs typeface="+mn-cs"/>
            </a:rPr>
            <a:t>や集約化を</a:t>
          </a:r>
          <a:r>
            <a:rPr kumimoji="1" lang="ja-JP" altLang="ja-JP" sz="1100">
              <a:solidFill>
                <a:schemeClr val="dk1"/>
              </a:solidFill>
              <a:effectLst/>
              <a:latin typeface="+mn-lt"/>
              <a:ea typeface="+mn-ea"/>
              <a:cs typeface="+mn-cs"/>
            </a:rPr>
            <a:t>進めることで施設の適正化を図る。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56400</xdr:rowOff>
    </xdr:from>
    <xdr:to>
      <xdr:col>23</xdr:col>
      <xdr:colOff>133350</xdr:colOff>
      <xdr:row>82</xdr:row>
      <xdr:rowOff>65878</xdr:rowOff>
    </xdr:to>
    <xdr:cxnSp macro="">
      <xdr:nvCxnSpPr>
        <xdr:cNvPr id="195" name="直線コネクタ 194"/>
        <xdr:cNvCxnSpPr/>
      </xdr:nvCxnSpPr>
      <xdr:spPr>
        <a:xfrm>
          <a:off x="4114800" y="14115300"/>
          <a:ext cx="8382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51439</xdr:rowOff>
    </xdr:from>
    <xdr:to>
      <xdr:col>19</xdr:col>
      <xdr:colOff>133350</xdr:colOff>
      <xdr:row>82</xdr:row>
      <xdr:rowOff>56400</xdr:rowOff>
    </xdr:to>
    <xdr:cxnSp macro="">
      <xdr:nvCxnSpPr>
        <xdr:cNvPr id="198" name="直線コネクタ 197"/>
        <xdr:cNvCxnSpPr/>
      </xdr:nvCxnSpPr>
      <xdr:spPr>
        <a:xfrm>
          <a:off x="3225800" y="14110339"/>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51439</xdr:rowOff>
    </xdr:from>
    <xdr:to>
      <xdr:col>15</xdr:col>
      <xdr:colOff>82550</xdr:colOff>
      <xdr:row>82</xdr:row>
      <xdr:rowOff>54476</xdr:rowOff>
    </xdr:to>
    <xdr:cxnSp macro="">
      <xdr:nvCxnSpPr>
        <xdr:cNvPr id="201" name="直線コネクタ 200"/>
        <xdr:cNvCxnSpPr/>
      </xdr:nvCxnSpPr>
      <xdr:spPr>
        <a:xfrm flipV="1">
          <a:off x="2336800" y="14110339"/>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26153</xdr:rowOff>
    </xdr:from>
    <xdr:to>
      <xdr:col>11</xdr:col>
      <xdr:colOff>31750</xdr:colOff>
      <xdr:row>82</xdr:row>
      <xdr:rowOff>54476</xdr:rowOff>
    </xdr:to>
    <xdr:cxnSp macro="">
      <xdr:nvCxnSpPr>
        <xdr:cNvPr id="204" name="直線コネクタ 203"/>
        <xdr:cNvCxnSpPr/>
      </xdr:nvCxnSpPr>
      <xdr:spPr>
        <a:xfrm>
          <a:off x="1447800" y="14085053"/>
          <a:ext cx="8890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15078</xdr:rowOff>
    </xdr:from>
    <xdr:to>
      <xdr:col>23</xdr:col>
      <xdr:colOff>184150</xdr:colOff>
      <xdr:row>82</xdr:row>
      <xdr:rowOff>116678</xdr:rowOff>
    </xdr:to>
    <xdr:sp macro="" textlink="">
      <xdr:nvSpPr>
        <xdr:cNvPr id="214" name="楕円 213"/>
        <xdr:cNvSpPr/>
      </xdr:nvSpPr>
      <xdr:spPr>
        <a:xfrm>
          <a:off x="4902200" y="140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158605</xdr:rowOff>
    </xdr:from>
    <xdr:ext cx="762000" cy="259045"/>
    <xdr:sp macro="" textlink="">
      <xdr:nvSpPr>
        <xdr:cNvPr id="215" name="人件費・物件費等の状況該当値テキスト"/>
        <xdr:cNvSpPr txBox="1"/>
      </xdr:nvSpPr>
      <xdr:spPr>
        <a:xfrm>
          <a:off x="5041900" y="1404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5600</xdr:rowOff>
    </xdr:from>
    <xdr:to>
      <xdr:col>19</xdr:col>
      <xdr:colOff>184150</xdr:colOff>
      <xdr:row>82</xdr:row>
      <xdr:rowOff>107200</xdr:rowOff>
    </xdr:to>
    <xdr:sp macro="" textlink="">
      <xdr:nvSpPr>
        <xdr:cNvPr id="216" name="楕円 215"/>
        <xdr:cNvSpPr/>
      </xdr:nvSpPr>
      <xdr:spPr>
        <a:xfrm>
          <a:off x="4064000" y="140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91977</xdr:rowOff>
    </xdr:from>
    <xdr:ext cx="736600" cy="259045"/>
    <xdr:sp macro="" textlink="">
      <xdr:nvSpPr>
        <xdr:cNvPr id="217" name="テキスト ボックス 216"/>
        <xdr:cNvSpPr txBox="1"/>
      </xdr:nvSpPr>
      <xdr:spPr>
        <a:xfrm>
          <a:off x="3733800" y="1415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639</xdr:rowOff>
    </xdr:from>
    <xdr:to>
      <xdr:col>15</xdr:col>
      <xdr:colOff>133350</xdr:colOff>
      <xdr:row>82</xdr:row>
      <xdr:rowOff>102239</xdr:rowOff>
    </xdr:to>
    <xdr:sp macro="" textlink="">
      <xdr:nvSpPr>
        <xdr:cNvPr id="218" name="楕円 217"/>
        <xdr:cNvSpPr/>
      </xdr:nvSpPr>
      <xdr:spPr>
        <a:xfrm>
          <a:off x="3175000" y="140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87016</xdr:rowOff>
    </xdr:from>
    <xdr:ext cx="762000" cy="259045"/>
    <xdr:sp macro="" textlink="">
      <xdr:nvSpPr>
        <xdr:cNvPr id="219" name="テキスト ボックス 218"/>
        <xdr:cNvSpPr txBox="1"/>
      </xdr:nvSpPr>
      <xdr:spPr>
        <a:xfrm>
          <a:off x="2844800" y="1414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3676</xdr:rowOff>
    </xdr:from>
    <xdr:to>
      <xdr:col>11</xdr:col>
      <xdr:colOff>82550</xdr:colOff>
      <xdr:row>82</xdr:row>
      <xdr:rowOff>105276</xdr:rowOff>
    </xdr:to>
    <xdr:sp macro="" textlink="">
      <xdr:nvSpPr>
        <xdr:cNvPr id="220" name="楕円 219"/>
        <xdr:cNvSpPr/>
      </xdr:nvSpPr>
      <xdr:spPr>
        <a:xfrm>
          <a:off x="2286000" y="140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90053</xdr:rowOff>
    </xdr:from>
    <xdr:ext cx="762000" cy="259045"/>
    <xdr:sp macro="" textlink="">
      <xdr:nvSpPr>
        <xdr:cNvPr id="221" name="テキスト ボックス 220"/>
        <xdr:cNvSpPr txBox="1"/>
      </xdr:nvSpPr>
      <xdr:spPr>
        <a:xfrm>
          <a:off x="1955800" y="1414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146803</xdr:rowOff>
    </xdr:from>
    <xdr:to>
      <xdr:col>7</xdr:col>
      <xdr:colOff>31750</xdr:colOff>
      <xdr:row>82</xdr:row>
      <xdr:rowOff>76953</xdr:rowOff>
    </xdr:to>
    <xdr:sp macro="" textlink="">
      <xdr:nvSpPr>
        <xdr:cNvPr id="222" name="楕円 221"/>
        <xdr:cNvSpPr/>
      </xdr:nvSpPr>
      <xdr:spPr>
        <a:xfrm>
          <a:off x="1397000" y="140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61730</xdr:rowOff>
    </xdr:from>
    <xdr:ext cx="762000" cy="259045"/>
    <xdr:sp macro="" textlink="">
      <xdr:nvSpPr>
        <xdr:cNvPr id="223" name="テキスト ボックス 222"/>
        <xdr:cNvSpPr txBox="1"/>
      </xdr:nvSpPr>
      <xdr:spPr>
        <a:xfrm>
          <a:off x="1066800" y="1412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前年度から数値は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ポイント上昇したものの、類似団体平均値を大きく下回る状況が続いている。今後は、職員の削減に努めるとともに、人事評価制度の適切な運用により、給与水準の適正化に努める。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155423</xdr:rowOff>
    </xdr:from>
    <xdr:to>
      <xdr:col>81</xdr:col>
      <xdr:colOff>44450</xdr:colOff>
      <xdr:row>89</xdr:row>
      <xdr:rowOff>104321</xdr:rowOff>
    </xdr:to>
    <xdr:cxnSp macro="">
      <xdr:nvCxnSpPr>
        <xdr:cNvPr id="254" name="直線コネクタ 253"/>
        <xdr:cNvCxnSpPr/>
      </xdr:nvCxnSpPr>
      <xdr:spPr>
        <a:xfrm flipV="1">
          <a:off x="17018000" y="14214323"/>
          <a:ext cx="0" cy="1149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70350</xdr:rowOff>
    </xdr:from>
    <xdr:ext cx="762000" cy="259045"/>
    <xdr:sp macro="" textlink="">
      <xdr:nvSpPr>
        <xdr:cNvPr id="257" name="給与水準   （国との比較）最大値テキスト"/>
        <xdr:cNvSpPr txBox="1"/>
      </xdr:nvSpPr>
      <xdr:spPr>
        <a:xfrm>
          <a:off x="17106900" y="1395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155423</xdr:rowOff>
    </xdr:from>
    <xdr:to>
      <xdr:col>81</xdr:col>
      <xdr:colOff>133350</xdr:colOff>
      <xdr:row>82</xdr:row>
      <xdr:rowOff>155423</xdr:rowOff>
    </xdr:to>
    <xdr:cxnSp macro="">
      <xdr:nvCxnSpPr>
        <xdr:cNvPr id="258" name="直線コネクタ 257"/>
        <xdr:cNvCxnSpPr/>
      </xdr:nvCxnSpPr>
      <xdr:spPr>
        <a:xfrm>
          <a:off x="16929100" y="1421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52009</xdr:rowOff>
    </xdr:from>
    <xdr:to>
      <xdr:col>81</xdr:col>
      <xdr:colOff>44450</xdr:colOff>
      <xdr:row>82</xdr:row>
      <xdr:rowOff>166914</xdr:rowOff>
    </xdr:to>
    <xdr:cxnSp macro="">
      <xdr:nvCxnSpPr>
        <xdr:cNvPr id="259" name="直線コネクタ 258"/>
        <xdr:cNvCxnSpPr/>
      </xdr:nvCxnSpPr>
      <xdr:spPr>
        <a:xfrm>
          <a:off x="16179800" y="14110909"/>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148365</xdr:rowOff>
    </xdr:from>
    <xdr:ext cx="762000" cy="259045"/>
    <xdr:sp macro="" textlink="">
      <xdr:nvSpPr>
        <xdr:cNvPr id="260" name="給与水準   （国との比較）平均値テキスト"/>
        <xdr:cNvSpPr txBox="1"/>
      </xdr:nvSpPr>
      <xdr:spPr>
        <a:xfrm>
          <a:off x="17106900" y="14721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61" name="フローチャート: 判断 260"/>
        <xdr:cNvSpPr/>
      </xdr:nvSpPr>
      <xdr:spPr>
        <a:xfrm>
          <a:off x="169672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85573</xdr:rowOff>
    </xdr:from>
    <xdr:to>
      <xdr:col>77</xdr:col>
      <xdr:colOff>44450</xdr:colOff>
      <xdr:row>82</xdr:row>
      <xdr:rowOff>52009</xdr:rowOff>
    </xdr:to>
    <xdr:cxnSp macro="">
      <xdr:nvCxnSpPr>
        <xdr:cNvPr id="262" name="直線コネクタ 261"/>
        <xdr:cNvCxnSpPr/>
      </xdr:nvCxnSpPr>
      <xdr:spPr>
        <a:xfrm>
          <a:off x="15290800" y="1397302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4838</xdr:rowOff>
    </xdr:from>
    <xdr:to>
      <xdr:col>77</xdr:col>
      <xdr:colOff>95250</xdr:colOff>
      <xdr:row>86</xdr:row>
      <xdr:rowOff>106438</xdr:rowOff>
    </xdr:to>
    <xdr:sp macro="" textlink="">
      <xdr:nvSpPr>
        <xdr:cNvPr id="263" name="フローチャート: 判断 262"/>
        <xdr:cNvSpPr/>
      </xdr:nvSpPr>
      <xdr:spPr>
        <a:xfrm>
          <a:off x="16129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64" name="テキスト ボックス 263"/>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62593</xdr:rowOff>
    </xdr:from>
    <xdr:to>
      <xdr:col>72</xdr:col>
      <xdr:colOff>203200</xdr:colOff>
      <xdr:row>81</xdr:row>
      <xdr:rowOff>85573</xdr:rowOff>
    </xdr:to>
    <xdr:cxnSp macro="">
      <xdr:nvCxnSpPr>
        <xdr:cNvPr id="265" name="直線コネクタ 264"/>
        <xdr:cNvCxnSpPr/>
      </xdr:nvCxnSpPr>
      <xdr:spPr>
        <a:xfrm>
          <a:off x="14401800" y="1395004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164798</xdr:rowOff>
    </xdr:from>
    <xdr:to>
      <xdr:col>73</xdr:col>
      <xdr:colOff>44450</xdr:colOff>
      <xdr:row>86</xdr:row>
      <xdr:rowOff>94948</xdr:rowOff>
    </xdr:to>
    <xdr:sp macro="" textlink="">
      <xdr:nvSpPr>
        <xdr:cNvPr id="266" name="フローチャート: 判断 265"/>
        <xdr:cNvSpPr/>
      </xdr:nvSpPr>
      <xdr:spPr>
        <a:xfrm>
          <a:off x="15240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67" name="テキスト ボックス 266"/>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62593</xdr:rowOff>
    </xdr:from>
    <xdr:to>
      <xdr:col>68</xdr:col>
      <xdr:colOff>152400</xdr:colOff>
      <xdr:row>82</xdr:row>
      <xdr:rowOff>52009</xdr:rowOff>
    </xdr:to>
    <xdr:cxnSp macro="">
      <xdr:nvCxnSpPr>
        <xdr:cNvPr id="268" name="直線コネクタ 267"/>
        <xdr:cNvCxnSpPr/>
      </xdr:nvCxnSpPr>
      <xdr:spPr>
        <a:xfrm flipV="1">
          <a:off x="13512800" y="139500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9" name="フローチャート: 判断 268"/>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0" name="テキスト ボックス 269"/>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1" name="フローチャート: 判断 270"/>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2" name="テキスト ボックス 271"/>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8" name="楕円 277"/>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37391</xdr:rowOff>
    </xdr:from>
    <xdr:ext cx="762000" cy="259045"/>
    <xdr:sp macro="" textlink="">
      <xdr:nvSpPr>
        <xdr:cNvPr id="279" name="給与水準   （国との比較）該当値テキスト"/>
        <xdr:cNvSpPr txBox="1"/>
      </xdr:nvSpPr>
      <xdr:spPr>
        <a:xfrm>
          <a:off x="17106900" y="1409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1209</xdr:rowOff>
    </xdr:from>
    <xdr:to>
      <xdr:col>77</xdr:col>
      <xdr:colOff>95250</xdr:colOff>
      <xdr:row>82</xdr:row>
      <xdr:rowOff>102809</xdr:rowOff>
    </xdr:to>
    <xdr:sp macro="" textlink="">
      <xdr:nvSpPr>
        <xdr:cNvPr id="280" name="楕円 279"/>
        <xdr:cNvSpPr/>
      </xdr:nvSpPr>
      <xdr:spPr>
        <a:xfrm>
          <a:off x="16129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112986</xdr:rowOff>
    </xdr:from>
    <xdr:ext cx="736600" cy="259045"/>
    <xdr:sp macro="" textlink="">
      <xdr:nvSpPr>
        <xdr:cNvPr id="281" name="テキスト ボックス 280"/>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34773</xdr:rowOff>
    </xdr:from>
    <xdr:to>
      <xdr:col>73</xdr:col>
      <xdr:colOff>44450</xdr:colOff>
      <xdr:row>81</xdr:row>
      <xdr:rowOff>136373</xdr:rowOff>
    </xdr:to>
    <xdr:sp macro="" textlink="">
      <xdr:nvSpPr>
        <xdr:cNvPr id="282" name="楕円 281"/>
        <xdr:cNvSpPr/>
      </xdr:nvSpPr>
      <xdr:spPr>
        <a:xfrm>
          <a:off x="15240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146550</xdr:rowOff>
    </xdr:from>
    <xdr:ext cx="762000" cy="259045"/>
    <xdr:sp macro="" textlink="">
      <xdr:nvSpPr>
        <xdr:cNvPr id="283" name="テキスト ボックス 282"/>
        <xdr:cNvSpPr txBox="1"/>
      </xdr:nvSpPr>
      <xdr:spPr>
        <a:xfrm>
          <a:off x="14909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11793</xdr:rowOff>
    </xdr:from>
    <xdr:to>
      <xdr:col>68</xdr:col>
      <xdr:colOff>203200</xdr:colOff>
      <xdr:row>81</xdr:row>
      <xdr:rowOff>113393</xdr:rowOff>
    </xdr:to>
    <xdr:sp macro="" textlink="">
      <xdr:nvSpPr>
        <xdr:cNvPr id="284" name="楕円 283"/>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123570</xdr:rowOff>
    </xdr:from>
    <xdr:ext cx="762000" cy="259045"/>
    <xdr:sp macro="" textlink="">
      <xdr:nvSpPr>
        <xdr:cNvPr id="285" name="テキスト ボックス 284"/>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1209</xdr:rowOff>
    </xdr:from>
    <xdr:to>
      <xdr:col>64</xdr:col>
      <xdr:colOff>152400</xdr:colOff>
      <xdr:row>82</xdr:row>
      <xdr:rowOff>102809</xdr:rowOff>
    </xdr:to>
    <xdr:sp macro="" textlink="">
      <xdr:nvSpPr>
        <xdr:cNvPr id="286" name="楕円 285"/>
        <xdr:cNvSpPr/>
      </xdr:nvSpPr>
      <xdr:spPr>
        <a:xfrm>
          <a:off x="13462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112986</xdr:rowOff>
    </xdr:from>
    <xdr:ext cx="762000" cy="259045"/>
    <xdr:sp macro="" textlink="">
      <xdr:nvSpPr>
        <xdr:cNvPr id="287" name="テキスト ボックス 286"/>
        <xdr:cNvSpPr txBox="1"/>
      </xdr:nvSpPr>
      <xdr:spPr>
        <a:xfrm>
          <a:off x="13131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離島同士の合併による行政サービスの低下を招かないよう総合支所・分庁併用方式を採用しているため、人口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人当たり職員数は類似団体に比べ</a:t>
          </a:r>
          <a:r>
            <a:rPr kumimoji="1" lang="ja-JP" altLang="en-US" sz="1100">
              <a:solidFill>
                <a:schemeClr val="dk1"/>
              </a:solidFill>
              <a:effectLst/>
              <a:latin typeface="+mn-lt"/>
              <a:ea typeface="+mn-ea"/>
              <a:cs typeface="+mn-cs"/>
            </a:rPr>
            <a:t>大きく上回って</a:t>
          </a:r>
          <a:r>
            <a:rPr kumimoji="1" lang="ja-JP" altLang="ja-JP" sz="1100">
              <a:solidFill>
                <a:schemeClr val="dk1"/>
              </a:solidFill>
              <a:effectLst/>
              <a:latin typeface="+mn-lt"/>
              <a:ea typeface="+mn-ea"/>
              <a:cs typeface="+mn-cs"/>
            </a:rPr>
            <a:t>いる。令和３年度の岩城橋開通により、町内４つの有人島が陸続きとなったことから、組織体系の見直し及び業務の簡素化・効率化、民間委託の活用など事務事業の見直し</a:t>
          </a:r>
          <a:r>
            <a:rPr kumimoji="1" lang="ja-JP" altLang="en-US" sz="1100">
              <a:solidFill>
                <a:schemeClr val="dk1"/>
              </a:solidFill>
              <a:effectLst/>
              <a:latin typeface="+mn-lt"/>
              <a:ea typeface="+mn-ea"/>
              <a:cs typeface="+mn-cs"/>
            </a:rPr>
            <a:t>や施設の</a:t>
          </a:r>
          <a:r>
            <a:rPr kumimoji="1" lang="ja-JP" altLang="ja-JP" sz="1100">
              <a:solidFill>
                <a:schemeClr val="dk1"/>
              </a:solidFill>
              <a:effectLst/>
              <a:latin typeface="+mn-lt"/>
              <a:ea typeface="+mn-ea"/>
              <a:cs typeface="+mn-cs"/>
            </a:rPr>
            <a:t>統廃合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集約化により、定員管理の適正化に努める。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3" name="直線コネクタ 312"/>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4" name="定員管理の状況最小値テキスト"/>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5" name="直線コネクタ 314"/>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6" name="定員管理の状況最大値テキスト"/>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7" name="直線コネクタ 316"/>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55658</xdr:rowOff>
    </xdr:from>
    <xdr:to>
      <xdr:col>81</xdr:col>
      <xdr:colOff>44450</xdr:colOff>
      <xdr:row>64</xdr:row>
      <xdr:rowOff>79787</xdr:rowOff>
    </xdr:to>
    <xdr:cxnSp macro="">
      <xdr:nvCxnSpPr>
        <xdr:cNvPr id="318" name="直線コネクタ 317"/>
        <xdr:cNvCxnSpPr/>
      </xdr:nvCxnSpPr>
      <xdr:spPr>
        <a:xfrm>
          <a:off x="16179800" y="11028458"/>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9" name="定員管理の状況平均値テキスト"/>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20" name="フローチャート: 判断 319"/>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55658</xdr:rowOff>
    </xdr:from>
    <xdr:to>
      <xdr:col>77</xdr:col>
      <xdr:colOff>44450</xdr:colOff>
      <xdr:row>64</xdr:row>
      <xdr:rowOff>115380</xdr:rowOff>
    </xdr:to>
    <xdr:cxnSp macro="">
      <xdr:nvCxnSpPr>
        <xdr:cNvPr id="321" name="直線コネクタ 320"/>
        <xdr:cNvCxnSpPr/>
      </xdr:nvCxnSpPr>
      <xdr:spPr>
        <a:xfrm flipV="1">
          <a:off x="15290800" y="11028458"/>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2" name="フローチャート: 判断 321"/>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3" name="テキスト ボックス 322"/>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88233</xdr:rowOff>
    </xdr:from>
    <xdr:to>
      <xdr:col>72</xdr:col>
      <xdr:colOff>203200</xdr:colOff>
      <xdr:row>64</xdr:row>
      <xdr:rowOff>115380</xdr:rowOff>
    </xdr:to>
    <xdr:cxnSp macro="">
      <xdr:nvCxnSpPr>
        <xdr:cNvPr id="324" name="直線コネクタ 323"/>
        <xdr:cNvCxnSpPr/>
      </xdr:nvCxnSpPr>
      <xdr:spPr>
        <a:xfrm>
          <a:off x="14401800" y="11061033"/>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5" name="フローチャート: 判断 324"/>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6" name="テキスト ボックス 325"/>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88233</xdr:rowOff>
    </xdr:from>
    <xdr:to>
      <xdr:col>68</xdr:col>
      <xdr:colOff>152400</xdr:colOff>
      <xdr:row>64</xdr:row>
      <xdr:rowOff>123825</xdr:rowOff>
    </xdr:to>
    <xdr:cxnSp macro="">
      <xdr:nvCxnSpPr>
        <xdr:cNvPr id="327" name="直線コネクタ 326"/>
        <xdr:cNvCxnSpPr/>
      </xdr:nvCxnSpPr>
      <xdr:spPr>
        <a:xfrm flipV="1">
          <a:off x="13512800" y="11061033"/>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8" name="フローチャート: 判断 327"/>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9" name="テキスト ボックス 328"/>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30" name="フローチャート: 判断 329"/>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31" name="テキスト ボックス 330"/>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28987</xdr:rowOff>
    </xdr:from>
    <xdr:to>
      <xdr:col>81</xdr:col>
      <xdr:colOff>95250</xdr:colOff>
      <xdr:row>64</xdr:row>
      <xdr:rowOff>130587</xdr:rowOff>
    </xdr:to>
    <xdr:sp macro="" textlink="">
      <xdr:nvSpPr>
        <xdr:cNvPr id="337" name="楕円 336"/>
        <xdr:cNvSpPr/>
      </xdr:nvSpPr>
      <xdr:spPr>
        <a:xfrm>
          <a:off x="16967200" y="110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1064</xdr:rowOff>
    </xdr:from>
    <xdr:ext cx="762000" cy="259045"/>
    <xdr:sp macro="" textlink="">
      <xdr:nvSpPr>
        <xdr:cNvPr id="338" name="定員管理の状況該当値テキスト"/>
        <xdr:cNvSpPr txBox="1"/>
      </xdr:nvSpPr>
      <xdr:spPr>
        <a:xfrm>
          <a:off x="17106900" y="1097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4858</xdr:rowOff>
    </xdr:from>
    <xdr:to>
      <xdr:col>77</xdr:col>
      <xdr:colOff>95250</xdr:colOff>
      <xdr:row>64</xdr:row>
      <xdr:rowOff>106458</xdr:rowOff>
    </xdr:to>
    <xdr:sp macro="" textlink="">
      <xdr:nvSpPr>
        <xdr:cNvPr id="339" name="楕円 338"/>
        <xdr:cNvSpPr/>
      </xdr:nvSpPr>
      <xdr:spPr>
        <a:xfrm>
          <a:off x="16129000" y="109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91235</xdr:rowOff>
    </xdr:from>
    <xdr:ext cx="736600" cy="259045"/>
    <xdr:sp macro="" textlink="">
      <xdr:nvSpPr>
        <xdr:cNvPr id="340" name="テキスト ボックス 339"/>
        <xdr:cNvSpPr txBox="1"/>
      </xdr:nvSpPr>
      <xdr:spPr>
        <a:xfrm>
          <a:off x="15798800" y="1106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64580</xdr:rowOff>
    </xdr:from>
    <xdr:to>
      <xdr:col>73</xdr:col>
      <xdr:colOff>44450</xdr:colOff>
      <xdr:row>64</xdr:row>
      <xdr:rowOff>166180</xdr:rowOff>
    </xdr:to>
    <xdr:sp macro="" textlink="">
      <xdr:nvSpPr>
        <xdr:cNvPr id="341" name="楕円 340"/>
        <xdr:cNvSpPr/>
      </xdr:nvSpPr>
      <xdr:spPr>
        <a:xfrm>
          <a:off x="15240000" y="110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150957</xdr:rowOff>
    </xdr:from>
    <xdr:ext cx="762000" cy="259045"/>
    <xdr:sp macro="" textlink="">
      <xdr:nvSpPr>
        <xdr:cNvPr id="342" name="テキスト ボックス 341"/>
        <xdr:cNvSpPr txBox="1"/>
      </xdr:nvSpPr>
      <xdr:spPr>
        <a:xfrm>
          <a:off x="14909800" y="1112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37433</xdr:rowOff>
    </xdr:from>
    <xdr:to>
      <xdr:col>68</xdr:col>
      <xdr:colOff>203200</xdr:colOff>
      <xdr:row>64</xdr:row>
      <xdr:rowOff>139033</xdr:rowOff>
    </xdr:to>
    <xdr:sp macro="" textlink="">
      <xdr:nvSpPr>
        <xdr:cNvPr id="343" name="楕円 342"/>
        <xdr:cNvSpPr/>
      </xdr:nvSpPr>
      <xdr:spPr>
        <a:xfrm>
          <a:off x="14351000" y="1101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123810</xdr:rowOff>
    </xdr:from>
    <xdr:ext cx="762000" cy="259045"/>
    <xdr:sp macro="" textlink="">
      <xdr:nvSpPr>
        <xdr:cNvPr id="344" name="テキスト ボックス 343"/>
        <xdr:cNvSpPr txBox="1"/>
      </xdr:nvSpPr>
      <xdr:spPr>
        <a:xfrm>
          <a:off x="14020800" y="110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73025</xdr:rowOff>
    </xdr:from>
    <xdr:to>
      <xdr:col>64</xdr:col>
      <xdr:colOff>152400</xdr:colOff>
      <xdr:row>65</xdr:row>
      <xdr:rowOff>3175</xdr:rowOff>
    </xdr:to>
    <xdr:sp macro="" textlink="">
      <xdr:nvSpPr>
        <xdr:cNvPr id="345" name="楕円 344"/>
        <xdr:cNvSpPr/>
      </xdr:nvSpPr>
      <xdr:spPr>
        <a:xfrm>
          <a:off x="13462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159402</xdr:rowOff>
    </xdr:from>
    <xdr:ext cx="762000" cy="259045"/>
    <xdr:sp macro="" textlink="">
      <xdr:nvSpPr>
        <xdr:cNvPr id="346" name="テキスト ボックス 345"/>
        <xdr:cNvSpPr txBox="1"/>
      </xdr:nvSpPr>
      <xdr:spPr>
        <a:xfrm>
          <a:off x="13131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元利償還金の額は平成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年度に実施した</a:t>
          </a:r>
          <a:r>
            <a:rPr kumimoji="1" lang="ja-JP" altLang="en-US" sz="1100">
              <a:solidFill>
                <a:schemeClr val="dk1"/>
              </a:solidFill>
              <a:effectLst/>
              <a:latin typeface="+mn-lt"/>
              <a:ea typeface="+mn-ea"/>
              <a:cs typeface="+mn-cs"/>
            </a:rPr>
            <a:t>弓削体育館耐震</a:t>
          </a:r>
          <a:r>
            <a:rPr kumimoji="1" lang="ja-JP" altLang="ja-JP" sz="1100">
              <a:solidFill>
                <a:schemeClr val="dk1"/>
              </a:solidFill>
              <a:effectLst/>
              <a:latin typeface="+mn-lt"/>
              <a:ea typeface="+mn-ea"/>
              <a:cs typeface="+mn-cs"/>
            </a:rPr>
            <a:t>事業（辺地債）等の交付税算入率が高い起債の償還を終えたことに伴い</a:t>
          </a:r>
          <a:r>
            <a:rPr kumimoji="1" lang="ja-JP" altLang="en-US" sz="1100">
              <a:solidFill>
                <a:schemeClr val="dk1"/>
              </a:solidFill>
              <a:effectLst/>
              <a:latin typeface="+mn-lt"/>
              <a:ea typeface="+mn-ea"/>
              <a:cs typeface="+mn-cs"/>
            </a:rPr>
            <a:t>減少し、単年度実質公債費比率としては前年度より低下したものの</a:t>
          </a:r>
          <a:r>
            <a:rPr kumimoji="1" lang="ja-JP" altLang="ja-JP" sz="1100">
              <a:solidFill>
                <a:schemeClr val="dk1"/>
              </a:solidFill>
              <a:effectLst/>
              <a:latin typeface="+mn-lt"/>
              <a:ea typeface="+mn-ea"/>
              <a:cs typeface="+mn-cs"/>
            </a:rPr>
            <a:t>３か年平均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ポイント上昇している。</a:t>
          </a:r>
          <a:r>
            <a:rPr kumimoji="1" lang="ja-JP" altLang="en-US" sz="1100">
              <a:solidFill>
                <a:schemeClr val="dk1"/>
              </a:solidFill>
              <a:effectLst/>
              <a:latin typeface="+mn-lt"/>
              <a:ea typeface="+mn-ea"/>
              <a:cs typeface="+mn-cs"/>
            </a:rPr>
            <a:t>これは令和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年度と</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単年度実質公債費比率</a:t>
          </a:r>
          <a:r>
            <a:rPr kumimoji="1" lang="ja-JP" altLang="en-US" sz="1100">
              <a:solidFill>
                <a:schemeClr val="dk1"/>
              </a:solidFill>
              <a:effectLst/>
              <a:latin typeface="+mn-lt"/>
              <a:ea typeface="+mn-ea"/>
              <a:cs typeface="+mn-cs"/>
            </a:rPr>
            <a:t>を比較すると災害復旧等に係る基準財政需要額の減少や、分母となる臨時財政対策債発行可能額が減少したことにより、令和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の単年度実質公債費比率</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ポイント上昇し</a:t>
          </a:r>
          <a:r>
            <a:rPr kumimoji="1" lang="ja-JP" altLang="en-US" sz="1100">
              <a:solidFill>
                <a:schemeClr val="dk1"/>
              </a:solidFill>
              <a:effectLst/>
              <a:latin typeface="+mn-lt"/>
              <a:ea typeface="+mn-ea"/>
              <a:cs typeface="+mn-cs"/>
            </a:rPr>
            <a:t>たことによる。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合併後に実施した情報通信基盤整備事業等の大型普通建設事業の償還を徐々に終えていることもあり、令和元年度をピークに元利償還金等は減少傾向にある。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2" name="直線コネクタ 371"/>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3"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4" name="直線コネクタ 373"/>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5" name="公債費負担の状況最大値テキスト"/>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6" name="直線コネクタ 375"/>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13208</xdr:rowOff>
    </xdr:from>
    <xdr:to>
      <xdr:col>81</xdr:col>
      <xdr:colOff>44450</xdr:colOff>
      <xdr:row>43</xdr:row>
      <xdr:rowOff>32512</xdr:rowOff>
    </xdr:to>
    <xdr:cxnSp macro="">
      <xdr:nvCxnSpPr>
        <xdr:cNvPr id="377" name="直線コネクタ 376"/>
        <xdr:cNvCxnSpPr/>
      </xdr:nvCxnSpPr>
      <xdr:spPr>
        <a:xfrm>
          <a:off x="16179800" y="738555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8" name="公債費負担の状況平均値テキスト"/>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9" name="フローチャート: 判断 378"/>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165354</xdr:rowOff>
    </xdr:from>
    <xdr:to>
      <xdr:col>77</xdr:col>
      <xdr:colOff>44450</xdr:colOff>
      <xdr:row>43</xdr:row>
      <xdr:rowOff>13208</xdr:rowOff>
    </xdr:to>
    <xdr:cxnSp macro="">
      <xdr:nvCxnSpPr>
        <xdr:cNvPr id="380" name="直線コネクタ 379"/>
        <xdr:cNvCxnSpPr/>
      </xdr:nvCxnSpPr>
      <xdr:spPr>
        <a:xfrm>
          <a:off x="15290800" y="73662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81" name="フローチャート: 判断 380"/>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2" name="テキスト ボックス 381"/>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165354</xdr:rowOff>
    </xdr:from>
    <xdr:to>
      <xdr:col>72</xdr:col>
      <xdr:colOff>203200</xdr:colOff>
      <xdr:row>42</xdr:row>
      <xdr:rowOff>165354</xdr:rowOff>
    </xdr:to>
    <xdr:cxnSp macro="">
      <xdr:nvCxnSpPr>
        <xdr:cNvPr id="383" name="直線コネクタ 382"/>
        <xdr:cNvCxnSpPr/>
      </xdr:nvCxnSpPr>
      <xdr:spPr>
        <a:xfrm>
          <a:off x="14401800" y="7366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4" name="フローチャート: 判断 38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5" name="テキスト ボックス 384"/>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136398</xdr:rowOff>
    </xdr:from>
    <xdr:to>
      <xdr:col>68</xdr:col>
      <xdr:colOff>152400</xdr:colOff>
      <xdr:row>42</xdr:row>
      <xdr:rowOff>165354</xdr:rowOff>
    </xdr:to>
    <xdr:cxnSp macro="">
      <xdr:nvCxnSpPr>
        <xdr:cNvPr id="386" name="直線コネクタ 385"/>
        <xdr:cNvCxnSpPr/>
      </xdr:nvCxnSpPr>
      <xdr:spPr>
        <a:xfrm>
          <a:off x="13512800" y="73372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7" name="フローチャート: 判断 38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8" name="テキスト ボックス 387"/>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9" name="フローチャート: 判断 388"/>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90" name="テキスト ボックス 389"/>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153162</xdr:rowOff>
    </xdr:from>
    <xdr:to>
      <xdr:col>81</xdr:col>
      <xdr:colOff>95250</xdr:colOff>
      <xdr:row>43</xdr:row>
      <xdr:rowOff>83312</xdr:rowOff>
    </xdr:to>
    <xdr:sp macro="" textlink="">
      <xdr:nvSpPr>
        <xdr:cNvPr id="396" name="楕円 395"/>
        <xdr:cNvSpPr/>
      </xdr:nvSpPr>
      <xdr:spPr>
        <a:xfrm>
          <a:off x="169672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49039</xdr:rowOff>
    </xdr:from>
    <xdr:ext cx="762000" cy="259045"/>
    <xdr:sp macro="" textlink="">
      <xdr:nvSpPr>
        <xdr:cNvPr id="397" name="公債費負担の状況該当値テキスト"/>
        <xdr:cNvSpPr txBox="1"/>
      </xdr:nvSpPr>
      <xdr:spPr>
        <a:xfrm>
          <a:off x="17106900" y="724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133858</xdr:rowOff>
    </xdr:from>
    <xdr:to>
      <xdr:col>77</xdr:col>
      <xdr:colOff>95250</xdr:colOff>
      <xdr:row>43</xdr:row>
      <xdr:rowOff>64008</xdr:rowOff>
    </xdr:to>
    <xdr:sp macro="" textlink="">
      <xdr:nvSpPr>
        <xdr:cNvPr id="398" name="楕円 397"/>
        <xdr:cNvSpPr/>
      </xdr:nvSpPr>
      <xdr:spPr>
        <a:xfrm>
          <a:off x="16129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48785</xdr:rowOff>
    </xdr:from>
    <xdr:ext cx="736600" cy="259045"/>
    <xdr:sp macro="" textlink="">
      <xdr:nvSpPr>
        <xdr:cNvPr id="399" name="テキスト ボックス 398"/>
        <xdr:cNvSpPr txBox="1"/>
      </xdr:nvSpPr>
      <xdr:spPr>
        <a:xfrm>
          <a:off x="15798800" y="742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114554</xdr:rowOff>
    </xdr:from>
    <xdr:to>
      <xdr:col>73</xdr:col>
      <xdr:colOff>44450</xdr:colOff>
      <xdr:row>43</xdr:row>
      <xdr:rowOff>44704</xdr:rowOff>
    </xdr:to>
    <xdr:sp macro="" textlink="">
      <xdr:nvSpPr>
        <xdr:cNvPr id="400" name="楕円 399"/>
        <xdr:cNvSpPr/>
      </xdr:nvSpPr>
      <xdr:spPr>
        <a:xfrm>
          <a:off x="15240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29481</xdr:rowOff>
    </xdr:from>
    <xdr:ext cx="762000" cy="259045"/>
    <xdr:sp macro="" textlink="">
      <xdr:nvSpPr>
        <xdr:cNvPr id="401" name="テキスト ボックス 400"/>
        <xdr:cNvSpPr txBox="1"/>
      </xdr:nvSpPr>
      <xdr:spPr>
        <a:xfrm>
          <a:off x="14909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114554</xdr:rowOff>
    </xdr:from>
    <xdr:to>
      <xdr:col>68</xdr:col>
      <xdr:colOff>203200</xdr:colOff>
      <xdr:row>43</xdr:row>
      <xdr:rowOff>44704</xdr:rowOff>
    </xdr:to>
    <xdr:sp macro="" textlink="">
      <xdr:nvSpPr>
        <xdr:cNvPr id="402" name="楕円 401"/>
        <xdr:cNvSpPr/>
      </xdr:nvSpPr>
      <xdr:spPr>
        <a:xfrm>
          <a:off x="14351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29481</xdr:rowOff>
    </xdr:from>
    <xdr:ext cx="762000" cy="259045"/>
    <xdr:sp macro="" textlink="">
      <xdr:nvSpPr>
        <xdr:cNvPr id="403" name="テキスト ボックス 402"/>
        <xdr:cNvSpPr txBox="1"/>
      </xdr:nvSpPr>
      <xdr:spPr>
        <a:xfrm>
          <a:off x="14020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85598</xdr:rowOff>
    </xdr:from>
    <xdr:to>
      <xdr:col>64</xdr:col>
      <xdr:colOff>152400</xdr:colOff>
      <xdr:row>43</xdr:row>
      <xdr:rowOff>15748</xdr:rowOff>
    </xdr:to>
    <xdr:sp macro="" textlink="">
      <xdr:nvSpPr>
        <xdr:cNvPr id="404" name="楕円 403"/>
        <xdr:cNvSpPr/>
      </xdr:nvSpPr>
      <xdr:spPr>
        <a:xfrm>
          <a:off x="13462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525</xdr:rowOff>
    </xdr:from>
    <xdr:ext cx="762000" cy="259045"/>
    <xdr:sp macro="" textlink="">
      <xdr:nvSpPr>
        <xdr:cNvPr id="405" name="テキスト ボックス 404"/>
        <xdr:cNvSpPr txBox="1"/>
      </xdr:nvSpPr>
      <xdr:spPr>
        <a:xfrm>
          <a:off x="13131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簡易水道・下水道会計公会計移行に際して引継金を繰出ししたことに伴う繰出金の増額や給与改定に伴う人件費の増額などによる</a:t>
          </a:r>
          <a:r>
            <a:rPr kumimoji="1" lang="ja-JP" altLang="ja-JP" sz="1100">
              <a:solidFill>
                <a:schemeClr val="dk1"/>
              </a:solidFill>
              <a:effectLst/>
              <a:latin typeface="+mn-lt"/>
              <a:ea typeface="+mn-ea"/>
              <a:cs typeface="+mn-cs"/>
            </a:rPr>
            <a:t>財源不足の補填</a:t>
          </a:r>
          <a:r>
            <a:rPr kumimoji="1" lang="ja-JP" altLang="en-US" sz="1100">
              <a:solidFill>
                <a:schemeClr val="dk1"/>
              </a:solidFill>
              <a:effectLst/>
              <a:latin typeface="+mn-lt"/>
              <a:ea typeface="+mn-ea"/>
              <a:cs typeface="+mn-cs"/>
            </a:rPr>
            <a:t>として基金を取り崩しを行った。</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に伴い、将来負担比率は</a:t>
          </a:r>
          <a:r>
            <a:rPr kumimoji="1" lang="en-US" altLang="ja-JP" sz="1100">
              <a:solidFill>
                <a:schemeClr val="dk1"/>
              </a:solidFill>
              <a:effectLst/>
              <a:latin typeface="+mn-lt"/>
              <a:ea typeface="+mn-ea"/>
              <a:cs typeface="+mn-cs"/>
            </a:rPr>
            <a:t>35.7</a:t>
          </a:r>
          <a:r>
            <a:rPr kumimoji="1" lang="ja-JP" altLang="ja-JP" sz="1100">
              <a:solidFill>
                <a:schemeClr val="dk1"/>
              </a:solidFill>
              <a:effectLst/>
              <a:latin typeface="+mn-lt"/>
              <a:ea typeface="+mn-ea"/>
              <a:cs typeface="+mn-cs"/>
            </a:rPr>
            <a:t>％となり、前年度比</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となった。今後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中長期</a:t>
          </a:r>
          <a:r>
            <a:rPr kumimoji="1" lang="ja-JP" altLang="en-US" sz="1100">
              <a:solidFill>
                <a:schemeClr val="dk1"/>
              </a:solidFill>
              <a:effectLst/>
              <a:latin typeface="+mn-lt"/>
              <a:ea typeface="+mn-ea"/>
              <a:cs typeface="+mn-cs"/>
            </a:rPr>
            <a:t>財政</a:t>
          </a:r>
          <a:r>
            <a:rPr kumimoji="1" lang="ja-JP" altLang="ja-JP" sz="1100">
              <a:solidFill>
                <a:schemeClr val="dk1"/>
              </a:solidFill>
              <a:effectLst/>
              <a:latin typeface="+mn-lt"/>
              <a:ea typeface="+mn-ea"/>
              <a:cs typeface="+mn-cs"/>
            </a:rPr>
            <a:t>計画に基づき、大型事業の計画的な実施による普通建設事業費の平準化や交付税措置の有利な起債の借入をするなど財政規模に応じた健全な財政運営に努める。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6" name="直線コネクタ 435"/>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7" name="将来負担の状況最小値テキスト"/>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8" name="直線コネクタ 437"/>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82731</xdr:rowOff>
    </xdr:from>
    <xdr:to>
      <xdr:col>81</xdr:col>
      <xdr:colOff>44450</xdr:colOff>
      <xdr:row>15</xdr:row>
      <xdr:rowOff>151674</xdr:rowOff>
    </xdr:to>
    <xdr:cxnSp macro="">
      <xdr:nvCxnSpPr>
        <xdr:cNvPr id="441" name="直線コネクタ 440"/>
        <xdr:cNvCxnSpPr/>
      </xdr:nvCxnSpPr>
      <xdr:spPr>
        <a:xfrm>
          <a:off x="16179800" y="265448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82731</xdr:rowOff>
    </xdr:from>
    <xdr:to>
      <xdr:col>77</xdr:col>
      <xdr:colOff>44450</xdr:colOff>
      <xdr:row>16</xdr:row>
      <xdr:rowOff>20441</xdr:rowOff>
    </xdr:to>
    <xdr:cxnSp macro="">
      <xdr:nvCxnSpPr>
        <xdr:cNvPr id="444" name="直線コネクタ 443"/>
        <xdr:cNvCxnSpPr/>
      </xdr:nvCxnSpPr>
      <xdr:spPr>
        <a:xfrm flipV="1">
          <a:off x="15290800" y="2654481"/>
          <a:ext cx="889000" cy="10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20441</xdr:rowOff>
    </xdr:from>
    <xdr:to>
      <xdr:col>72</xdr:col>
      <xdr:colOff>203200</xdr:colOff>
      <xdr:row>16</xdr:row>
      <xdr:rowOff>85937</xdr:rowOff>
    </xdr:to>
    <xdr:cxnSp macro="">
      <xdr:nvCxnSpPr>
        <xdr:cNvPr id="447" name="直線コネクタ 446"/>
        <xdr:cNvCxnSpPr/>
      </xdr:nvCxnSpPr>
      <xdr:spPr>
        <a:xfrm flipV="1">
          <a:off x="14401800" y="2763641"/>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77893</xdr:rowOff>
    </xdr:from>
    <xdr:to>
      <xdr:col>68</xdr:col>
      <xdr:colOff>152400</xdr:colOff>
      <xdr:row>16</xdr:row>
      <xdr:rowOff>85937</xdr:rowOff>
    </xdr:to>
    <xdr:cxnSp macro="">
      <xdr:nvCxnSpPr>
        <xdr:cNvPr id="450" name="直線コネクタ 449"/>
        <xdr:cNvCxnSpPr/>
      </xdr:nvCxnSpPr>
      <xdr:spPr>
        <a:xfrm>
          <a:off x="13512800" y="28210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100874</xdr:rowOff>
    </xdr:from>
    <xdr:to>
      <xdr:col>81</xdr:col>
      <xdr:colOff>95250</xdr:colOff>
      <xdr:row>16</xdr:row>
      <xdr:rowOff>31024</xdr:rowOff>
    </xdr:to>
    <xdr:sp macro="" textlink="">
      <xdr:nvSpPr>
        <xdr:cNvPr id="460" name="楕円 459"/>
        <xdr:cNvSpPr/>
      </xdr:nvSpPr>
      <xdr:spPr>
        <a:xfrm>
          <a:off x="16967200" y="26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72951</xdr:rowOff>
    </xdr:from>
    <xdr:ext cx="762000" cy="259045"/>
    <xdr:sp macro="" textlink="">
      <xdr:nvSpPr>
        <xdr:cNvPr id="461" name="将来負担の状況該当値テキスト"/>
        <xdr:cNvSpPr txBox="1"/>
      </xdr:nvSpPr>
      <xdr:spPr>
        <a:xfrm>
          <a:off x="17106900" y="264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31931</xdr:rowOff>
    </xdr:from>
    <xdr:to>
      <xdr:col>77</xdr:col>
      <xdr:colOff>95250</xdr:colOff>
      <xdr:row>15</xdr:row>
      <xdr:rowOff>133531</xdr:rowOff>
    </xdr:to>
    <xdr:sp macro="" textlink="">
      <xdr:nvSpPr>
        <xdr:cNvPr id="462" name="楕円 461"/>
        <xdr:cNvSpPr/>
      </xdr:nvSpPr>
      <xdr:spPr>
        <a:xfrm>
          <a:off x="161290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118308</xdr:rowOff>
    </xdr:from>
    <xdr:ext cx="736600" cy="259045"/>
    <xdr:sp macro="" textlink="">
      <xdr:nvSpPr>
        <xdr:cNvPr id="463" name="テキスト ボックス 462"/>
        <xdr:cNvSpPr txBox="1"/>
      </xdr:nvSpPr>
      <xdr:spPr>
        <a:xfrm>
          <a:off x="15798800" y="269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141091</xdr:rowOff>
    </xdr:from>
    <xdr:to>
      <xdr:col>73</xdr:col>
      <xdr:colOff>44450</xdr:colOff>
      <xdr:row>16</xdr:row>
      <xdr:rowOff>71241</xdr:rowOff>
    </xdr:to>
    <xdr:sp macro="" textlink="">
      <xdr:nvSpPr>
        <xdr:cNvPr id="464" name="楕円 463"/>
        <xdr:cNvSpPr/>
      </xdr:nvSpPr>
      <xdr:spPr>
        <a:xfrm>
          <a:off x="15240000" y="271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56018</xdr:rowOff>
    </xdr:from>
    <xdr:ext cx="762000" cy="259045"/>
    <xdr:sp macro="" textlink="">
      <xdr:nvSpPr>
        <xdr:cNvPr id="465" name="テキスト ボックス 464"/>
        <xdr:cNvSpPr txBox="1"/>
      </xdr:nvSpPr>
      <xdr:spPr>
        <a:xfrm>
          <a:off x="14909800" y="279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35137</xdr:rowOff>
    </xdr:from>
    <xdr:to>
      <xdr:col>68</xdr:col>
      <xdr:colOff>203200</xdr:colOff>
      <xdr:row>16</xdr:row>
      <xdr:rowOff>136737</xdr:rowOff>
    </xdr:to>
    <xdr:sp macro="" textlink="">
      <xdr:nvSpPr>
        <xdr:cNvPr id="466" name="楕円 465"/>
        <xdr:cNvSpPr/>
      </xdr:nvSpPr>
      <xdr:spPr>
        <a:xfrm>
          <a:off x="14351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67" name="テキスト ボックス 466"/>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27093</xdr:rowOff>
    </xdr:from>
    <xdr:to>
      <xdr:col>64</xdr:col>
      <xdr:colOff>152400</xdr:colOff>
      <xdr:row>16</xdr:row>
      <xdr:rowOff>128693</xdr:rowOff>
    </xdr:to>
    <xdr:sp macro="" textlink="">
      <xdr:nvSpPr>
        <xdr:cNvPr id="468" name="楕円 467"/>
        <xdr:cNvSpPr/>
      </xdr:nvSpPr>
      <xdr:spPr>
        <a:xfrm>
          <a:off x="13462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113470</xdr:rowOff>
    </xdr:from>
    <xdr:ext cx="762000" cy="259045"/>
    <xdr:sp macro="" textlink="">
      <xdr:nvSpPr>
        <xdr:cNvPr id="469" name="テキスト ボックス 468"/>
        <xdr:cNvSpPr txBox="1"/>
      </xdr:nvSpPr>
      <xdr:spPr>
        <a:xfrm>
          <a:off x="13131800" y="285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6,180
5,902
30.38
7,341,174
7,255,074
71,567
4,045,520
8,704,346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給与改定</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の影響</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った。例年類似団体平均を上回る状況が続いているが、これは離島同士の合併であることから、職員数の削減が進まず、定員が多くなっているためである。今後は、定員管理計画に基づき、定員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72136</xdr:rowOff>
    </xdr:from>
    <xdr:to>
      <xdr:col>24</xdr:col>
      <xdr:colOff>25400</xdr:colOff>
      <xdr:row>38</xdr:row>
      <xdr:rowOff>154432</xdr:rowOff>
    </xdr:to>
    <xdr:cxnSp macro="">
      <xdr:nvCxnSpPr>
        <xdr:cNvPr id="64" name="直線コネクタ 63"/>
        <xdr:cNvCxnSpPr/>
      </xdr:nvCxnSpPr>
      <xdr:spPr>
        <a:xfrm>
          <a:off x="3987800" y="658723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72136</xdr:rowOff>
    </xdr:from>
    <xdr:to>
      <xdr:col>19</xdr:col>
      <xdr:colOff>187325</xdr:colOff>
      <xdr:row>38</xdr:row>
      <xdr:rowOff>99568</xdr:rowOff>
    </xdr:to>
    <xdr:cxnSp macro="">
      <xdr:nvCxnSpPr>
        <xdr:cNvPr id="67" name="直線コネクタ 66"/>
        <xdr:cNvCxnSpPr/>
      </xdr:nvCxnSpPr>
      <xdr:spPr>
        <a:xfrm flipV="1">
          <a:off x="3098800" y="65872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99568</xdr:rowOff>
    </xdr:from>
    <xdr:to>
      <xdr:col>15</xdr:col>
      <xdr:colOff>98425</xdr:colOff>
      <xdr:row>39</xdr:row>
      <xdr:rowOff>19558</xdr:rowOff>
    </xdr:to>
    <xdr:cxnSp macro="">
      <xdr:nvCxnSpPr>
        <xdr:cNvPr id="70" name="直線コネクタ 69"/>
        <xdr:cNvCxnSpPr/>
      </xdr:nvCxnSpPr>
      <xdr:spPr>
        <a:xfrm flipV="1">
          <a:off x="2209800" y="6614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62992</xdr:rowOff>
    </xdr:from>
    <xdr:to>
      <xdr:col>11</xdr:col>
      <xdr:colOff>9525</xdr:colOff>
      <xdr:row>39</xdr:row>
      <xdr:rowOff>19558</xdr:rowOff>
    </xdr:to>
    <xdr:cxnSp macro="">
      <xdr:nvCxnSpPr>
        <xdr:cNvPr id="73" name="直線コネクタ 72"/>
        <xdr:cNvCxnSpPr/>
      </xdr:nvCxnSpPr>
      <xdr:spPr>
        <a:xfrm>
          <a:off x="1320800" y="65780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103632</xdr:rowOff>
    </xdr:from>
    <xdr:to>
      <xdr:col>24</xdr:col>
      <xdr:colOff>76200</xdr:colOff>
      <xdr:row>39</xdr:row>
      <xdr:rowOff>33782</xdr:rowOff>
    </xdr:to>
    <xdr:sp macro="" textlink="">
      <xdr:nvSpPr>
        <xdr:cNvPr id="83" name="楕円 82"/>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75709</xdr:rowOff>
    </xdr:from>
    <xdr:ext cx="762000" cy="259045"/>
    <xdr:sp macro="" textlink="">
      <xdr:nvSpPr>
        <xdr:cNvPr id="84" name="人件費該当値テキスト"/>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21336</xdr:rowOff>
    </xdr:from>
    <xdr:to>
      <xdr:col>20</xdr:col>
      <xdr:colOff>38100</xdr:colOff>
      <xdr:row>38</xdr:row>
      <xdr:rowOff>122936</xdr:rowOff>
    </xdr:to>
    <xdr:sp macro="" textlink="">
      <xdr:nvSpPr>
        <xdr:cNvPr id="85" name="楕円 84"/>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107713</xdr:rowOff>
    </xdr:from>
    <xdr:ext cx="736600" cy="259045"/>
    <xdr:sp macro="" textlink="">
      <xdr:nvSpPr>
        <xdr:cNvPr id="86" name="テキスト ボックス 85"/>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48768</xdr:rowOff>
    </xdr:from>
    <xdr:to>
      <xdr:col>15</xdr:col>
      <xdr:colOff>149225</xdr:colOff>
      <xdr:row>38</xdr:row>
      <xdr:rowOff>150368</xdr:rowOff>
    </xdr:to>
    <xdr:sp macro="" textlink="">
      <xdr:nvSpPr>
        <xdr:cNvPr id="87" name="楕円 86"/>
        <xdr:cNvSpPr/>
      </xdr:nvSpPr>
      <xdr:spPr>
        <a:xfrm>
          <a:off x="3048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135145</xdr:rowOff>
    </xdr:from>
    <xdr:ext cx="762000" cy="259045"/>
    <xdr:sp macro="" textlink="">
      <xdr:nvSpPr>
        <xdr:cNvPr id="88" name="テキスト ボックス 87"/>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140208</xdr:rowOff>
    </xdr:from>
    <xdr:to>
      <xdr:col>11</xdr:col>
      <xdr:colOff>60325</xdr:colOff>
      <xdr:row>39</xdr:row>
      <xdr:rowOff>70358</xdr:rowOff>
    </xdr:to>
    <xdr:sp macro="" textlink="">
      <xdr:nvSpPr>
        <xdr:cNvPr id="89" name="楕円 88"/>
        <xdr:cNvSpPr/>
      </xdr:nvSpPr>
      <xdr:spPr>
        <a:xfrm>
          <a:off x="2159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55135</xdr:rowOff>
    </xdr:from>
    <xdr:ext cx="762000" cy="259045"/>
    <xdr:sp macro="" textlink="">
      <xdr:nvSpPr>
        <xdr:cNvPr id="90" name="テキスト ボックス 89"/>
        <xdr:cNvSpPr txBox="1"/>
      </xdr:nvSpPr>
      <xdr:spPr>
        <a:xfrm>
          <a:off x="1828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xdr:rowOff>
    </xdr:from>
    <xdr:to>
      <xdr:col>6</xdr:col>
      <xdr:colOff>171450</xdr:colOff>
      <xdr:row>38</xdr:row>
      <xdr:rowOff>113792</xdr:rowOff>
    </xdr:to>
    <xdr:sp macro="" textlink="">
      <xdr:nvSpPr>
        <xdr:cNvPr id="91" name="楕円 90"/>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98569</xdr:rowOff>
    </xdr:from>
    <xdr:ext cx="762000" cy="259045"/>
    <xdr:sp macro="" textlink="">
      <xdr:nvSpPr>
        <xdr:cNvPr id="92" name="テキスト ボックス 91"/>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上昇となった。今後は、令和３年度の岩城橋開通により、町内４つの有人島が陸続きとなったことから、公共施設の統廃合による維持管理経費の削減、委託業務の一元化などコスト削減を図りつつ、行政サービス水準の維持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35560</xdr:rowOff>
    </xdr:to>
    <xdr:cxnSp macro="">
      <xdr:nvCxnSpPr>
        <xdr:cNvPr id="125" name="直線コネクタ 124"/>
        <xdr:cNvCxnSpPr/>
      </xdr:nvCxnSpPr>
      <xdr:spPr>
        <a:xfrm>
          <a:off x="15671800" y="3098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18</xdr:row>
      <xdr:rowOff>12700</xdr:rowOff>
    </xdr:to>
    <xdr:cxnSp macro="">
      <xdr:nvCxnSpPr>
        <xdr:cNvPr id="128" name="直線コネクタ 127"/>
        <xdr:cNvCxnSpPr/>
      </xdr:nvCxnSpPr>
      <xdr:spPr>
        <a:xfrm>
          <a:off x="14782800" y="2938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115570</xdr:rowOff>
    </xdr:to>
    <xdr:cxnSp macro="">
      <xdr:nvCxnSpPr>
        <xdr:cNvPr id="131" name="直線コネクタ 130"/>
        <xdr:cNvCxnSpPr/>
      </xdr:nvCxnSpPr>
      <xdr:spPr>
        <a:xfrm flipV="1">
          <a:off x="13893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19</xdr:row>
      <xdr:rowOff>69850</xdr:rowOff>
    </xdr:to>
    <xdr:cxnSp macro="">
      <xdr:nvCxnSpPr>
        <xdr:cNvPr id="134" name="直線コネクタ 133"/>
        <xdr:cNvCxnSpPr/>
      </xdr:nvCxnSpPr>
      <xdr:spPr>
        <a:xfrm flipV="1">
          <a:off x="13004800" y="30302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4" name="楕円 143"/>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5"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6" name="楕円 145"/>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7" name="テキスト ボックス 146"/>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0" name="楕円 149"/>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1" name="テキスト ボックス 150"/>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2" name="楕円 151"/>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3" name="テキスト ボックス 152"/>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扶助費は、類似団体と比較して大幅に下回っている。主な要因は、少子化により子ども等に係る経費が少ないことが挙げられ、今後も同程度の数値で推移していく見込みである。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5" name="直線コネクタ 184"/>
        <xdr:cNvCxnSpPr/>
      </xdr:nvCxnSpPr>
      <xdr:spPr>
        <a:xfrm flipV="1">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165100</xdr:rowOff>
    </xdr:to>
    <xdr:cxnSp macro="">
      <xdr:nvCxnSpPr>
        <xdr:cNvPr id="188" name="直線コネクタ 187"/>
        <xdr:cNvCxnSpPr/>
      </xdr:nvCxnSpPr>
      <xdr:spPr>
        <a:xfrm>
          <a:off x="3098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12700</xdr:rowOff>
    </xdr:to>
    <xdr:cxnSp macro="">
      <xdr:nvCxnSpPr>
        <xdr:cNvPr id="191" name="直線コネクタ 190"/>
        <xdr:cNvCxnSpPr/>
      </xdr:nvCxnSpPr>
      <xdr:spPr>
        <a:xfrm flipV="1">
          <a:off x="2209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31750</xdr:rowOff>
    </xdr:to>
    <xdr:cxnSp macro="">
      <xdr:nvCxnSpPr>
        <xdr:cNvPr id="194" name="直線コネクタ 193"/>
        <xdr:cNvCxnSpPr/>
      </xdr:nvCxnSpPr>
      <xdr:spPr>
        <a:xfrm flipV="1">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4" name="楕円 203"/>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3827</xdr:rowOff>
    </xdr:from>
    <xdr:ext cx="762000" cy="259045"/>
    <xdr:sp macro="" textlink="">
      <xdr:nvSpPr>
        <xdr:cNvPr id="205" name="扶助費該当値テキスト"/>
        <xdr:cNvSpPr txBox="1"/>
      </xdr:nvSpPr>
      <xdr:spPr>
        <a:xfrm>
          <a:off x="4914900" y="92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6" name="楕円 205"/>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7" name="テキスト ボックス 206"/>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8" name="楕円 207"/>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9" name="テキスト ボックス 208"/>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0" name="楕円 209"/>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1" name="テキスト ボックス 210"/>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2" name="楕円 211"/>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3" name="テキスト ボックス 21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が類似団体平均を上回っているのは、特別会計への繰出金額が多くなっていることが要因である。特に下水道施設は、離島という地理的特性により、各島へ施設を有していることから、維持管理経費が嵩み、繰出金が多額となっている。今後、下水道事業については、効率的かつ将来にわたり持続可能な経営に努めるとともに、独立採算の原則のもと、適切な原価計算に基づく使用料の改定など一般会計への依存体質脱却に向けた経営改善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58</xdr:row>
      <xdr:rowOff>127000</xdr:rowOff>
    </xdr:to>
    <xdr:cxnSp macro="">
      <xdr:nvCxnSpPr>
        <xdr:cNvPr id="248" name="直線コネクタ 247"/>
        <xdr:cNvCxnSpPr/>
      </xdr:nvCxnSpPr>
      <xdr:spPr>
        <a:xfrm>
          <a:off x="15671800" y="10060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105228</xdr:rowOff>
    </xdr:from>
    <xdr:to>
      <xdr:col>78</xdr:col>
      <xdr:colOff>69850</xdr:colOff>
      <xdr:row>58</xdr:row>
      <xdr:rowOff>116115</xdr:rowOff>
    </xdr:to>
    <xdr:cxnSp macro="">
      <xdr:nvCxnSpPr>
        <xdr:cNvPr id="251" name="直線コネクタ 250"/>
        <xdr:cNvCxnSpPr/>
      </xdr:nvCxnSpPr>
      <xdr:spPr>
        <a:xfrm>
          <a:off x="14782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105228</xdr:rowOff>
    </xdr:from>
    <xdr:to>
      <xdr:col>73</xdr:col>
      <xdr:colOff>180975</xdr:colOff>
      <xdr:row>59</xdr:row>
      <xdr:rowOff>64407</xdr:rowOff>
    </xdr:to>
    <xdr:cxnSp macro="">
      <xdr:nvCxnSpPr>
        <xdr:cNvPr id="254" name="直線コネクタ 253"/>
        <xdr:cNvCxnSpPr/>
      </xdr:nvCxnSpPr>
      <xdr:spPr>
        <a:xfrm flipV="1">
          <a:off x="13893800" y="10049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42635</xdr:rowOff>
    </xdr:from>
    <xdr:to>
      <xdr:col>69</xdr:col>
      <xdr:colOff>92075</xdr:colOff>
      <xdr:row>59</xdr:row>
      <xdr:rowOff>64407</xdr:rowOff>
    </xdr:to>
    <xdr:cxnSp macro="">
      <xdr:nvCxnSpPr>
        <xdr:cNvPr id="257" name="直線コネクタ 256"/>
        <xdr:cNvCxnSpPr/>
      </xdr:nvCxnSpPr>
      <xdr:spPr>
        <a:xfrm>
          <a:off x="13004800" y="10158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7" name="楕円 266"/>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8"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69" name="楕円 268"/>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0" name="テキスト ボックス 269"/>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1" name="楕円 270"/>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2" name="テキスト ボックス 271"/>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3" name="楕円 272"/>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99984</xdr:rowOff>
    </xdr:from>
    <xdr:ext cx="762000" cy="259045"/>
    <xdr:sp macro="" textlink="">
      <xdr:nvSpPr>
        <xdr:cNvPr id="274" name="テキスト ボックス 273"/>
        <xdr:cNvSpPr txBox="1"/>
      </xdr:nvSpPr>
      <xdr:spPr>
        <a:xfrm>
          <a:off x="13512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163285</xdr:rowOff>
    </xdr:from>
    <xdr:to>
      <xdr:col>65</xdr:col>
      <xdr:colOff>53975</xdr:colOff>
      <xdr:row>59</xdr:row>
      <xdr:rowOff>93435</xdr:rowOff>
    </xdr:to>
    <xdr:sp macro="" textlink="">
      <xdr:nvSpPr>
        <xdr:cNvPr id="275" name="楕円 274"/>
        <xdr:cNvSpPr/>
      </xdr:nvSpPr>
      <xdr:spPr>
        <a:xfrm>
          <a:off x="12954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78212</xdr:rowOff>
    </xdr:from>
    <xdr:ext cx="762000" cy="259045"/>
    <xdr:sp macro="" textlink="">
      <xdr:nvSpPr>
        <xdr:cNvPr id="276" name="テキスト ボックス 275"/>
        <xdr:cNvSpPr txBox="1"/>
      </xdr:nvSpPr>
      <xdr:spPr>
        <a:xfrm>
          <a:off x="12623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ポイントの上昇となった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類似団体平均を下回っている状況にある。</a:t>
          </a:r>
          <a:endParaRPr lang="ja-JP" altLang="ja-JP" sz="1400">
            <a:effectLst/>
          </a:endParaRPr>
        </a:p>
        <a:p>
          <a:r>
            <a:rPr kumimoji="1" lang="ja-JP" altLang="ja-JP" sz="1100">
              <a:solidFill>
                <a:schemeClr val="dk1"/>
              </a:solidFill>
              <a:effectLst/>
              <a:latin typeface="+mn-lt"/>
              <a:ea typeface="+mn-ea"/>
              <a:cs typeface="+mn-cs"/>
            </a:rPr>
            <a:t>　令和６年度に下水道事業等が法適用の企業会計に移行することから、各会計の繰出金が補助費等へ振り替えられることによる大幅な増加が見込まれる。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40132</xdr:rowOff>
    </xdr:from>
    <xdr:to>
      <xdr:col>82</xdr:col>
      <xdr:colOff>107950</xdr:colOff>
      <xdr:row>34</xdr:row>
      <xdr:rowOff>72136</xdr:rowOff>
    </xdr:to>
    <xdr:cxnSp macro="">
      <xdr:nvCxnSpPr>
        <xdr:cNvPr id="306" name="直線コネクタ 305"/>
        <xdr:cNvCxnSpPr/>
      </xdr:nvCxnSpPr>
      <xdr:spPr>
        <a:xfrm>
          <a:off x="15671800" y="58694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40132</xdr:rowOff>
    </xdr:from>
    <xdr:to>
      <xdr:col>78</xdr:col>
      <xdr:colOff>69850</xdr:colOff>
      <xdr:row>34</xdr:row>
      <xdr:rowOff>40132</xdr:rowOff>
    </xdr:to>
    <xdr:cxnSp macro="">
      <xdr:nvCxnSpPr>
        <xdr:cNvPr id="309" name="直線コネクタ 308"/>
        <xdr:cNvCxnSpPr/>
      </xdr:nvCxnSpPr>
      <xdr:spPr>
        <a:xfrm>
          <a:off x="14782800" y="5869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44704</xdr:rowOff>
    </xdr:to>
    <xdr:cxnSp macro="">
      <xdr:nvCxnSpPr>
        <xdr:cNvPr id="312" name="直線コネクタ 311"/>
        <xdr:cNvCxnSpPr/>
      </xdr:nvCxnSpPr>
      <xdr:spPr>
        <a:xfrm flipV="1">
          <a:off x="13893800" y="586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67564</xdr:rowOff>
    </xdr:to>
    <xdr:cxnSp macro="">
      <xdr:nvCxnSpPr>
        <xdr:cNvPr id="315" name="直線コネクタ 314"/>
        <xdr:cNvCxnSpPr/>
      </xdr:nvCxnSpPr>
      <xdr:spPr>
        <a:xfrm flipV="1">
          <a:off x="13004800" y="58740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25" name="楕円 324"/>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101363</xdr:rowOff>
    </xdr:from>
    <xdr:ext cx="762000" cy="259045"/>
    <xdr:sp macro="" textlink="">
      <xdr:nvSpPr>
        <xdr:cNvPr id="326" name="補助費等該当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160782</xdr:rowOff>
    </xdr:from>
    <xdr:to>
      <xdr:col>78</xdr:col>
      <xdr:colOff>120650</xdr:colOff>
      <xdr:row>34</xdr:row>
      <xdr:rowOff>90932</xdr:rowOff>
    </xdr:to>
    <xdr:sp macro="" textlink="">
      <xdr:nvSpPr>
        <xdr:cNvPr id="327" name="楕円 326"/>
        <xdr:cNvSpPr/>
      </xdr:nvSpPr>
      <xdr:spPr>
        <a:xfrm>
          <a:off x="15621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101109</xdr:rowOff>
    </xdr:from>
    <xdr:ext cx="736600" cy="259045"/>
    <xdr:sp macro="" textlink="">
      <xdr:nvSpPr>
        <xdr:cNvPr id="328" name="テキスト ボックス 327"/>
        <xdr:cNvSpPr txBox="1"/>
      </xdr:nvSpPr>
      <xdr:spPr>
        <a:xfrm>
          <a:off x="15290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160782</xdr:rowOff>
    </xdr:from>
    <xdr:to>
      <xdr:col>74</xdr:col>
      <xdr:colOff>31750</xdr:colOff>
      <xdr:row>34</xdr:row>
      <xdr:rowOff>90932</xdr:rowOff>
    </xdr:to>
    <xdr:sp macro="" textlink="">
      <xdr:nvSpPr>
        <xdr:cNvPr id="329" name="楕円 328"/>
        <xdr:cNvSpPr/>
      </xdr:nvSpPr>
      <xdr:spPr>
        <a:xfrm>
          <a:off x="14732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101109</xdr:rowOff>
    </xdr:from>
    <xdr:ext cx="762000" cy="259045"/>
    <xdr:sp macro="" textlink="">
      <xdr:nvSpPr>
        <xdr:cNvPr id="330" name="テキスト ボックス 329"/>
        <xdr:cNvSpPr txBox="1"/>
      </xdr:nvSpPr>
      <xdr:spPr>
        <a:xfrm>
          <a:off x="14401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165354</xdr:rowOff>
    </xdr:from>
    <xdr:to>
      <xdr:col>69</xdr:col>
      <xdr:colOff>142875</xdr:colOff>
      <xdr:row>34</xdr:row>
      <xdr:rowOff>95504</xdr:rowOff>
    </xdr:to>
    <xdr:sp macro="" textlink="">
      <xdr:nvSpPr>
        <xdr:cNvPr id="331" name="楕円 330"/>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105681</xdr:rowOff>
    </xdr:from>
    <xdr:ext cx="762000" cy="259045"/>
    <xdr:sp macro="" textlink="">
      <xdr:nvSpPr>
        <xdr:cNvPr id="332" name="テキスト ボックス 331"/>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xdr:rowOff>
    </xdr:from>
    <xdr:to>
      <xdr:col>65</xdr:col>
      <xdr:colOff>53975</xdr:colOff>
      <xdr:row>34</xdr:row>
      <xdr:rowOff>118364</xdr:rowOff>
    </xdr:to>
    <xdr:sp macro="" textlink="">
      <xdr:nvSpPr>
        <xdr:cNvPr id="333" name="楕円 332"/>
        <xdr:cNvSpPr/>
      </xdr:nvSpPr>
      <xdr:spPr>
        <a:xfrm>
          <a:off x="12954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128541</xdr:rowOff>
    </xdr:from>
    <xdr:ext cx="762000" cy="259045"/>
    <xdr:sp macro="" textlink="">
      <xdr:nvSpPr>
        <xdr:cNvPr id="334" name="テキスト ボックス 333"/>
        <xdr:cNvSpPr txBox="1"/>
      </xdr:nvSpPr>
      <xdr:spPr>
        <a:xfrm>
          <a:off x="12623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依然として類似団体平均を大幅に上回っている。これは合併直後にごみ処理施設整備事業や公営住宅建設事業等の大型整備事業が集中したことによる地方債発行の増大が影響しており、ここ数年は地方債発行額を元利償還金額より抑える方針のもと、公債費の圧縮に努めている。今後も、公共施設等総合管理計画に基づき、公共施設の統廃合、施設の経年劣化状況等を比較・分析しながら、中長期的な視点から施設整備を行うことで、町債発行を抑制し、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12700</xdr:rowOff>
    </xdr:to>
    <xdr:cxnSp macro="">
      <xdr:nvCxnSpPr>
        <xdr:cNvPr id="366" name="直線コネクタ 365"/>
        <xdr:cNvCxnSpPr/>
      </xdr:nvCxnSpPr>
      <xdr:spPr>
        <a:xfrm flipV="1">
          <a:off x="3987800" y="135153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92711</xdr:rowOff>
    </xdr:from>
    <xdr:to>
      <xdr:col>19</xdr:col>
      <xdr:colOff>187325</xdr:colOff>
      <xdr:row>79</xdr:row>
      <xdr:rowOff>12700</xdr:rowOff>
    </xdr:to>
    <xdr:cxnSp macro="">
      <xdr:nvCxnSpPr>
        <xdr:cNvPr id="369" name="直線コネクタ 368"/>
        <xdr:cNvCxnSpPr/>
      </xdr:nvCxnSpPr>
      <xdr:spPr>
        <a:xfrm>
          <a:off x="3098800" y="134658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92711</xdr:rowOff>
    </xdr:from>
    <xdr:to>
      <xdr:col>15</xdr:col>
      <xdr:colOff>98425</xdr:colOff>
      <xdr:row>79</xdr:row>
      <xdr:rowOff>20320</xdr:rowOff>
    </xdr:to>
    <xdr:cxnSp macro="">
      <xdr:nvCxnSpPr>
        <xdr:cNvPr id="372" name="直線コネクタ 371"/>
        <xdr:cNvCxnSpPr/>
      </xdr:nvCxnSpPr>
      <xdr:spPr>
        <a:xfrm flipV="1">
          <a:off x="2209800" y="134658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20320</xdr:rowOff>
    </xdr:from>
    <xdr:to>
      <xdr:col>11</xdr:col>
      <xdr:colOff>9525</xdr:colOff>
      <xdr:row>79</xdr:row>
      <xdr:rowOff>81280</xdr:rowOff>
    </xdr:to>
    <xdr:cxnSp macro="">
      <xdr:nvCxnSpPr>
        <xdr:cNvPr id="375" name="直線コネクタ 374"/>
        <xdr:cNvCxnSpPr/>
      </xdr:nvCxnSpPr>
      <xdr:spPr>
        <a:xfrm flipV="1">
          <a:off x="1320800" y="135648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85" name="楕円 384"/>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86" name="公債費該当値テキスト"/>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133350</xdr:rowOff>
    </xdr:from>
    <xdr:to>
      <xdr:col>20</xdr:col>
      <xdr:colOff>38100</xdr:colOff>
      <xdr:row>79</xdr:row>
      <xdr:rowOff>63500</xdr:rowOff>
    </xdr:to>
    <xdr:sp macro="" textlink="">
      <xdr:nvSpPr>
        <xdr:cNvPr id="387" name="楕円 386"/>
        <xdr:cNvSpPr/>
      </xdr:nvSpPr>
      <xdr:spPr>
        <a:xfrm>
          <a:off x="3937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48277</xdr:rowOff>
    </xdr:from>
    <xdr:ext cx="736600" cy="259045"/>
    <xdr:sp macro="" textlink="">
      <xdr:nvSpPr>
        <xdr:cNvPr id="388" name="テキスト ボックス 387"/>
        <xdr:cNvSpPr txBox="1"/>
      </xdr:nvSpPr>
      <xdr:spPr>
        <a:xfrm>
          <a:off x="3606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41911</xdr:rowOff>
    </xdr:from>
    <xdr:to>
      <xdr:col>15</xdr:col>
      <xdr:colOff>149225</xdr:colOff>
      <xdr:row>78</xdr:row>
      <xdr:rowOff>143511</xdr:rowOff>
    </xdr:to>
    <xdr:sp macro="" textlink="">
      <xdr:nvSpPr>
        <xdr:cNvPr id="389" name="楕円 388"/>
        <xdr:cNvSpPr/>
      </xdr:nvSpPr>
      <xdr:spPr>
        <a:xfrm>
          <a:off x="3048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128288</xdr:rowOff>
    </xdr:from>
    <xdr:ext cx="762000" cy="259045"/>
    <xdr:sp macro="" textlink="">
      <xdr:nvSpPr>
        <xdr:cNvPr id="390" name="テキスト ボックス 389"/>
        <xdr:cNvSpPr txBox="1"/>
      </xdr:nvSpPr>
      <xdr:spPr>
        <a:xfrm>
          <a:off x="2717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140970</xdr:rowOff>
    </xdr:from>
    <xdr:to>
      <xdr:col>11</xdr:col>
      <xdr:colOff>60325</xdr:colOff>
      <xdr:row>79</xdr:row>
      <xdr:rowOff>71120</xdr:rowOff>
    </xdr:to>
    <xdr:sp macro="" textlink="">
      <xdr:nvSpPr>
        <xdr:cNvPr id="391" name="楕円 390"/>
        <xdr:cNvSpPr/>
      </xdr:nvSpPr>
      <xdr:spPr>
        <a:xfrm>
          <a:off x="2159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55897</xdr:rowOff>
    </xdr:from>
    <xdr:ext cx="762000" cy="259045"/>
    <xdr:sp macro="" textlink="">
      <xdr:nvSpPr>
        <xdr:cNvPr id="392" name="テキスト ボックス 391"/>
        <xdr:cNvSpPr txBox="1"/>
      </xdr:nvSpPr>
      <xdr:spPr>
        <a:xfrm>
          <a:off x="1828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30480</xdr:rowOff>
    </xdr:from>
    <xdr:to>
      <xdr:col>6</xdr:col>
      <xdr:colOff>171450</xdr:colOff>
      <xdr:row>79</xdr:row>
      <xdr:rowOff>132080</xdr:rowOff>
    </xdr:to>
    <xdr:sp macro="" textlink="">
      <xdr:nvSpPr>
        <xdr:cNvPr id="393" name="楕円 392"/>
        <xdr:cNvSpPr/>
      </xdr:nvSpPr>
      <xdr:spPr>
        <a:xfrm>
          <a:off x="1270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116857</xdr:rowOff>
    </xdr:from>
    <xdr:ext cx="762000" cy="259045"/>
    <xdr:sp macro="" textlink="">
      <xdr:nvSpPr>
        <xdr:cNvPr id="394" name="テキスト ボックス 393"/>
        <xdr:cNvSpPr txBox="1"/>
      </xdr:nvSpPr>
      <xdr:spPr>
        <a:xfrm>
          <a:off x="939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公債費以外に係る経常収支比率は、類似団体平均を下回っている状況である。</a:t>
          </a:r>
          <a:endParaRPr lang="ja-JP" altLang="ja-JP" sz="1400">
            <a:effectLst/>
          </a:endParaRPr>
        </a:p>
        <a:p>
          <a:r>
            <a:rPr kumimoji="1" lang="ja-JP" altLang="ja-JP" sz="1100">
              <a:solidFill>
                <a:schemeClr val="dk1"/>
              </a:solidFill>
              <a:effectLst/>
              <a:latin typeface="+mn-lt"/>
              <a:ea typeface="+mn-ea"/>
              <a:cs typeface="+mn-cs"/>
            </a:rPr>
            <a:t>　しかしながら、依然として人件費が</a:t>
          </a:r>
          <a:r>
            <a:rPr kumimoji="1" lang="ja-JP" altLang="en-US" sz="1100">
              <a:solidFill>
                <a:schemeClr val="dk1"/>
              </a:solidFill>
              <a:effectLst/>
              <a:latin typeface="+mn-lt"/>
              <a:ea typeface="+mn-ea"/>
              <a:cs typeface="+mn-cs"/>
            </a:rPr>
            <a:t>増加傾向にあ</a:t>
          </a:r>
          <a:r>
            <a:rPr kumimoji="1" lang="ja-JP" altLang="ja-JP" sz="1100">
              <a:solidFill>
                <a:schemeClr val="dk1"/>
              </a:solidFill>
              <a:effectLst/>
              <a:latin typeface="+mn-lt"/>
              <a:ea typeface="+mn-ea"/>
              <a:cs typeface="+mn-cs"/>
            </a:rPr>
            <a:t>ることから、適正な人員管理による人件費の抑制を図るとともに、事務事業の見直しによる集約化・効率化</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施設の統廃合</a:t>
          </a:r>
          <a:r>
            <a:rPr kumimoji="1" lang="ja-JP" altLang="en-US" sz="1100">
              <a:solidFill>
                <a:schemeClr val="dk1"/>
              </a:solidFill>
              <a:effectLst/>
              <a:latin typeface="+mn-lt"/>
              <a:ea typeface="+mn-ea"/>
              <a:cs typeface="+mn-cs"/>
            </a:rPr>
            <a:t>・集約化</a:t>
          </a:r>
          <a:r>
            <a:rPr kumimoji="1" lang="ja-JP" altLang="ja-JP" sz="1100">
              <a:solidFill>
                <a:schemeClr val="dk1"/>
              </a:solidFill>
              <a:effectLst/>
              <a:latin typeface="+mn-lt"/>
              <a:ea typeface="+mn-ea"/>
              <a:cs typeface="+mn-cs"/>
            </a:rPr>
            <a:t>を行うことで、経常的経費の削減に努める。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28702</xdr:rowOff>
    </xdr:from>
    <xdr:to>
      <xdr:col>82</xdr:col>
      <xdr:colOff>107950</xdr:colOff>
      <xdr:row>74</xdr:row>
      <xdr:rowOff>92710</xdr:rowOff>
    </xdr:to>
    <xdr:cxnSp macro="">
      <xdr:nvCxnSpPr>
        <xdr:cNvPr id="425" name="直線コネクタ 424"/>
        <xdr:cNvCxnSpPr/>
      </xdr:nvCxnSpPr>
      <xdr:spPr>
        <a:xfrm>
          <a:off x="15671800" y="1271600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161290</xdr:rowOff>
    </xdr:from>
    <xdr:to>
      <xdr:col>78</xdr:col>
      <xdr:colOff>69850</xdr:colOff>
      <xdr:row>74</xdr:row>
      <xdr:rowOff>28702</xdr:rowOff>
    </xdr:to>
    <xdr:cxnSp macro="">
      <xdr:nvCxnSpPr>
        <xdr:cNvPr id="428" name="直線コネクタ 427"/>
        <xdr:cNvCxnSpPr/>
      </xdr:nvCxnSpPr>
      <xdr:spPr>
        <a:xfrm>
          <a:off x="14782800" y="1267714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161290</xdr:rowOff>
    </xdr:from>
    <xdr:to>
      <xdr:col>73</xdr:col>
      <xdr:colOff>180975</xdr:colOff>
      <xdr:row>74</xdr:row>
      <xdr:rowOff>97282</xdr:rowOff>
    </xdr:to>
    <xdr:cxnSp macro="">
      <xdr:nvCxnSpPr>
        <xdr:cNvPr id="431" name="直線コネクタ 430"/>
        <xdr:cNvCxnSpPr/>
      </xdr:nvCxnSpPr>
      <xdr:spPr>
        <a:xfrm flipV="1">
          <a:off x="13893800" y="12677140"/>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97282</xdr:rowOff>
    </xdr:from>
    <xdr:to>
      <xdr:col>69</xdr:col>
      <xdr:colOff>92075</xdr:colOff>
      <xdr:row>74</xdr:row>
      <xdr:rowOff>131572</xdr:rowOff>
    </xdr:to>
    <xdr:cxnSp macro="">
      <xdr:nvCxnSpPr>
        <xdr:cNvPr id="434" name="直線コネクタ 433"/>
        <xdr:cNvCxnSpPr/>
      </xdr:nvCxnSpPr>
      <xdr:spPr>
        <a:xfrm flipV="1">
          <a:off x="13004800" y="127845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41910</xdr:rowOff>
    </xdr:from>
    <xdr:to>
      <xdr:col>82</xdr:col>
      <xdr:colOff>158750</xdr:colOff>
      <xdr:row>74</xdr:row>
      <xdr:rowOff>143510</xdr:rowOff>
    </xdr:to>
    <xdr:sp macro="" textlink="">
      <xdr:nvSpPr>
        <xdr:cNvPr id="444" name="楕円 443"/>
        <xdr:cNvSpPr/>
      </xdr:nvSpPr>
      <xdr:spPr>
        <a:xfrm>
          <a:off x="164592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58437</xdr:rowOff>
    </xdr:from>
    <xdr:ext cx="762000" cy="259045"/>
    <xdr:sp macro="" textlink="">
      <xdr:nvSpPr>
        <xdr:cNvPr id="445" name="公債費以外該当値テキスト"/>
        <xdr:cNvSpPr txBox="1"/>
      </xdr:nvSpPr>
      <xdr:spPr>
        <a:xfrm>
          <a:off x="165989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149352</xdr:rowOff>
    </xdr:from>
    <xdr:to>
      <xdr:col>78</xdr:col>
      <xdr:colOff>120650</xdr:colOff>
      <xdr:row>74</xdr:row>
      <xdr:rowOff>79502</xdr:rowOff>
    </xdr:to>
    <xdr:sp macro="" textlink="">
      <xdr:nvSpPr>
        <xdr:cNvPr id="446" name="楕円 445"/>
        <xdr:cNvSpPr/>
      </xdr:nvSpPr>
      <xdr:spPr>
        <a:xfrm>
          <a:off x="15621000" y="126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89679</xdr:rowOff>
    </xdr:from>
    <xdr:ext cx="736600" cy="259045"/>
    <xdr:sp macro="" textlink="">
      <xdr:nvSpPr>
        <xdr:cNvPr id="447" name="テキスト ボックス 446"/>
        <xdr:cNvSpPr txBox="1"/>
      </xdr:nvSpPr>
      <xdr:spPr>
        <a:xfrm>
          <a:off x="15290800" y="12434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110490</xdr:rowOff>
    </xdr:from>
    <xdr:to>
      <xdr:col>74</xdr:col>
      <xdr:colOff>31750</xdr:colOff>
      <xdr:row>74</xdr:row>
      <xdr:rowOff>40640</xdr:rowOff>
    </xdr:to>
    <xdr:sp macro="" textlink="">
      <xdr:nvSpPr>
        <xdr:cNvPr id="448" name="楕円 447"/>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50817</xdr:rowOff>
    </xdr:from>
    <xdr:ext cx="762000" cy="259045"/>
    <xdr:sp macro="" textlink="">
      <xdr:nvSpPr>
        <xdr:cNvPr id="449" name="テキスト ボックス 448"/>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46482</xdr:rowOff>
    </xdr:from>
    <xdr:to>
      <xdr:col>69</xdr:col>
      <xdr:colOff>142875</xdr:colOff>
      <xdr:row>74</xdr:row>
      <xdr:rowOff>148082</xdr:rowOff>
    </xdr:to>
    <xdr:sp macro="" textlink="">
      <xdr:nvSpPr>
        <xdr:cNvPr id="450" name="楕円 449"/>
        <xdr:cNvSpPr/>
      </xdr:nvSpPr>
      <xdr:spPr>
        <a:xfrm>
          <a:off x="13843000" y="1273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158259</xdr:rowOff>
    </xdr:from>
    <xdr:ext cx="762000" cy="259045"/>
    <xdr:sp macro="" textlink="">
      <xdr:nvSpPr>
        <xdr:cNvPr id="451" name="テキスト ボックス 450"/>
        <xdr:cNvSpPr txBox="1"/>
      </xdr:nvSpPr>
      <xdr:spPr>
        <a:xfrm>
          <a:off x="13512800" y="125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80772</xdr:rowOff>
    </xdr:from>
    <xdr:to>
      <xdr:col>65</xdr:col>
      <xdr:colOff>53975</xdr:colOff>
      <xdr:row>75</xdr:row>
      <xdr:rowOff>10922</xdr:rowOff>
    </xdr:to>
    <xdr:sp macro="" textlink="">
      <xdr:nvSpPr>
        <xdr:cNvPr id="452" name="楕円 451"/>
        <xdr:cNvSpPr/>
      </xdr:nvSpPr>
      <xdr:spPr>
        <a:xfrm>
          <a:off x="12954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21099</xdr:rowOff>
    </xdr:from>
    <xdr:ext cx="762000" cy="259045"/>
    <xdr:sp macro="" textlink="">
      <xdr:nvSpPr>
        <xdr:cNvPr id="453" name="テキスト ボックス 452"/>
        <xdr:cNvSpPr txBox="1"/>
      </xdr:nvSpPr>
      <xdr:spPr>
        <a:xfrm>
          <a:off x="12623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135451</xdr:rowOff>
    </xdr:from>
    <xdr:to>
      <xdr:col>29</xdr:col>
      <xdr:colOff>127000</xdr:colOff>
      <xdr:row>15</xdr:row>
      <xdr:rowOff>31834</xdr:rowOff>
    </xdr:to>
    <xdr:cxnSp macro="">
      <xdr:nvCxnSpPr>
        <xdr:cNvPr id="50" name="直線コネクタ 49"/>
        <xdr:cNvCxnSpPr/>
      </xdr:nvCxnSpPr>
      <xdr:spPr bwMode="auto">
        <a:xfrm flipV="1">
          <a:off x="5003800" y="2583376"/>
          <a:ext cx="647700" cy="6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161115</xdr:rowOff>
    </xdr:from>
    <xdr:to>
      <xdr:col>26</xdr:col>
      <xdr:colOff>50800</xdr:colOff>
      <xdr:row>15</xdr:row>
      <xdr:rowOff>31834</xdr:rowOff>
    </xdr:to>
    <xdr:cxnSp macro="">
      <xdr:nvCxnSpPr>
        <xdr:cNvPr id="53" name="直線コネクタ 52"/>
        <xdr:cNvCxnSpPr/>
      </xdr:nvCxnSpPr>
      <xdr:spPr bwMode="auto">
        <a:xfrm>
          <a:off x="4305300" y="2609040"/>
          <a:ext cx="698500" cy="42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161115</xdr:rowOff>
    </xdr:from>
    <xdr:to>
      <xdr:col>22</xdr:col>
      <xdr:colOff>114300</xdr:colOff>
      <xdr:row>15</xdr:row>
      <xdr:rowOff>1773</xdr:rowOff>
    </xdr:to>
    <xdr:cxnSp macro="">
      <xdr:nvCxnSpPr>
        <xdr:cNvPr id="56" name="直線コネクタ 55"/>
        <xdr:cNvCxnSpPr/>
      </xdr:nvCxnSpPr>
      <xdr:spPr bwMode="auto">
        <a:xfrm flipV="1">
          <a:off x="3606800" y="2609040"/>
          <a:ext cx="698500" cy="12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1773</xdr:rowOff>
    </xdr:from>
    <xdr:to>
      <xdr:col>18</xdr:col>
      <xdr:colOff>177800</xdr:colOff>
      <xdr:row>16</xdr:row>
      <xdr:rowOff>16701</xdr:rowOff>
    </xdr:to>
    <xdr:cxnSp macro="">
      <xdr:nvCxnSpPr>
        <xdr:cNvPr id="59" name="直線コネクタ 58"/>
        <xdr:cNvCxnSpPr/>
      </xdr:nvCxnSpPr>
      <xdr:spPr bwMode="auto">
        <a:xfrm flipV="1">
          <a:off x="2908300" y="2621148"/>
          <a:ext cx="698500" cy="18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84651</xdr:rowOff>
    </xdr:from>
    <xdr:to>
      <xdr:col>29</xdr:col>
      <xdr:colOff>177800</xdr:colOff>
      <xdr:row>15</xdr:row>
      <xdr:rowOff>14801</xdr:rowOff>
    </xdr:to>
    <xdr:sp macro="" textlink="">
      <xdr:nvSpPr>
        <xdr:cNvPr id="69" name="楕円 68"/>
        <xdr:cNvSpPr/>
      </xdr:nvSpPr>
      <xdr:spPr bwMode="auto">
        <a:xfrm>
          <a:off x="5600700" y="2532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101178</xdr:rowOff>
    </xdr:from>
    <xdr:ext cx="762000" cy="259045"/>
    <xdr:sp macro="" textlink="">
      <xdr:nvSpPr>
        <xdr:cNvPr id="70" name="人口1人当たり決算額の推移該当値テキスト130"/>
        <xdr:cNvSpPr txBox="1"/>
      </xdr:nvSpPr>
      <xdr:spPr>
        <a:xfrm>
          <a:off x="5740400" y="237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152484</xdr:rowOff>
    </xdr:from>
    <xdr:to>
      <xdr:col>26</xdr:col>
      <xdr:colOff>101600</xdr:colOff>
      <xdr:row>15</xdr:row>
      <xdr:rowOff>82634</xdr:rowOff>
    </xdr:to>
    <xdr:sp macro="" textlink="">
      <xdr:nvSpPr>
        <xdr:cNvPr id="71" name="楕円 70"/>
        <xdr:cNvSpPr/>
      </xdr:nvSpPr>
      <xdr:spPr bwMode="auto">
        <a:xfrm>
          <a:off x="4953000" y="2600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92811</xdr:rowOff>
    </xdr:from>
    <xdr:ext cx="736600" cy="259045"/>
    <xdr:sp macro="" textlink="">
      <xdr:nvSpPr>
        <xdr:cNvPr id="72" name="テキスト ボックス 71"/>
        <xdr:cNvSpPr txBox="1"/>
      </xdr:nvSpPr>
      <xdr:spPr>
        <a:xfrm>
          <a:off x="4622800" y="236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110315</xdr:rowOff>
    </xdr:from>
    <xdr:to>
      <xdr:col>22</xdr:col>
      <xdr:colOff>165100</xdr:colOff>
      <xdr:row>15</xdr:row>
      <xdr:rowOff>40465</xdr:rowOff>
    </xdr:to>
    <xdr:sp macro="" textlink="">
      <xdr:nvSpPr>
        <xdr:cNvPr id="73" name="楕円 72"/>
        <xdr:cNvSpPr/>
      </xdr:nvSpPr>
      <xdr:spPr bwMode="auto">
        <a:xfrm>
          <a:off x="4254500" y="255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50642</xdr:rowOff>
    </xdr:from>
    <xdr:ext cx="762000" cy="259045"/>
    <xdr:sp macro="" textlink="">
      <xdr:nvSpPr>
        <xdr:cNvPr id="74" name="テキスト ボックス 73"/>
        <xdr:cNvSpPr txBox="1"/>
      </xdr:nvSpPr>
      <xdr:spPr>
        <a:xfrm>
          <a:off x="3924300" y="232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122423</xdr:rowOff>
    </xdr:from>
    <xdr:to>
      <xdr:col>19</xdr:col>
      <xdr:colOff>38100</xdr:colOff>
      <xdr:row>15</xdr:row>
      <xdr:rowOff>52573</xdr:rowOff>
    </xdr:to>
    <xdr:sp macro="" textlink="">
      <xdr:nvSpPr>
        <xdr:cNvPr id="75" name="楕円 74"/>
        <xdr:cNvSpPr/>
      </xdr:nvSpPr>
      <xdr:spPr bwMode="auto">
        <a:xfrm>
          <a:off x="3556000" y="257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62750</xdr:rowOff>
    </xdr:from>
    <xdr:ext cx="762000" cy="259045"/>
    <xdr:sp macro="" textlink="">
      <xdr:nvSpPr>
        <xdr:cNvPr id="76" name="テキスト ボックス 75"/>
        <xdr:cNvSpPr txBox="1"/>
      </xdr:nvSpPr>
      <xdr:spPr>
        <a:xfrm>
          <a:off x="3225800" y="233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137351</xdr:rowOff>
    </xdr:from>
    <xdr:to>
      <xdr:col>15</xdr:col>
      <xdr:colOff>101600</xdr:colOff>
      <xdr:row>16</xdr:row>
      <xdr:rowOff>67501</xdr:rowOff>
    </xdr:to>
    <xdr:sp macro="" textlink="">
      <xdr:nvSpPr>
        <xdr:cNvPr id="77" name="楕円 76"/>
        <xdr:cNvSpPr/>
      </xdr:nvSpPr>
      <xdr:spPr bwMode="auto">
        <a:xfrm>
          <a:off x="2857500" y="2756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77678</xdr:rowOff>
    </xdr:from>
    <xdr:ext cx="762000" cy="259045"/>
    <xdr:sp macro="" textlink="">
      <xdr:nvSpPr>
        <xdr:cNvPr id="78" name="テキスト ボックス 77"/>
        <xdr:cNvSpPr txBox="1"/>
      </xdr:nvSpPr>
      <xdr:spPr>
        <a:xfrm>
          <a:off x="2527300" y="252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7960</xdr:rowOff>
    </xdr:from>
    <xdr:to>
      <xdr:col>29</xdr:col>
      <xdr:colOff>127000</xdr:colOff>
      <xdr:row>35</xdr:row>
      <xdr:rowOff>9614</xdr:rowOff>
    </xdr:to>
    <xdr:cxnSp macro="">
      <xdr:nvCxnSpPr>
        <xdr:cNvPr id="111" name="直線コネクタ 110"/>
        <xdr:cNvCxnSpPr/>
      </xdr:nvCxnSpPr>
      <xdr:spPr bwMode="auto">
        <a:xfrm>
          <a:off x="5003800" y="6618310"/>
          <a:ext cx="647700" cy="1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7960</xdr:rowOff>
    </xdr:from>
    <xdr:to>
      <xdr:col>26</xdr:col>
      <xdr:colOff>50800</xdr:colOff>
      <xdr:row>35</xdr:row>
      <xdr:rowOff>70871</xdr:rowOff>
    </xdr:to>
    <xdr:cxnSp macro="">
      <xdr:nvCxnSpPr>
        <xdr:cNvPr id="114" name="直線コネクタ 113"/>
        <xdr:cNvCxnSpPr/>
      </xdr:nvCxnSpPr>
      <xdr:spPr bwMode="auto">
        <a:xfrm flipV="1">
          <a:off x="4305300" y="6618310"/>
          <a:ext cx="698500" cy="6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70871</xdr:rowOff>
    </xdr:from>
    <xdr:to>
      <xdr:col>22</xdr:col>
      <xdr:colOff>114300</xdr:colOff>
      <xdr:row>35</xdr:row>
      <xdr:rowOff>84747</xdr:rowOff>
    </xdr:to>
    <xdr:cxnSp macro="">
      <xdr:nvCxnSpPr>
        <xdr:cNvPr id="117" name="直線コネクタ 116"/>
        <xdr:cNvCxnSpPr/>
      </xdr:nvCxnSpPr>
      <xdr:spPr bwMode="auto">
        <a:xfrm flipV="1">
          <a:off x="3606800" y="6681221"/>
          <a:ext cx="698500" cy="13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84747</xdr:rowOff>
    </xdr:from>
    <xdr:to>
      <xdr:col>18</xdr:col>
      <xdr:colOff>177800</xdr:colOff>
      <xdr:row>35</xdr:row>
      <xdr:rowOff>103615</xdr:rowOff>
    </xdr:to>
    <xdr:cxnSp macro="">
      <xdr:nvCxnSpPr>
        <xdr:cNvPr id="120" name="直線コネクタ 119"/>
        <xdr:cNvCxnSpPr/>
      </xdr:nvCxnSpPr>
      <xdr:spPr bwMode="auto">
        <a:xfrm flipV="1">
          <a:off x="2908300" y="6695097"/>
          <a:ext cx="698500" cy="18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301714</xdr:rowOff>
    </xdr:from>
    <xdr:to>
      <xdr:col>29</xdr:col>
      <xdr:colOff>177800</xdr:colOff>
      <xdr:row>35</xdr:row>
      <xdr:rowOff>60414</xdr:rowOff>
    </xdr:to>
    <xdr:sp macro="" textlink="">
      <xdr:nvSpPr>
        <xdr:cNvPr id="130" name="楕円 129"/>
        <xdr:cNvSpPr/>
      </xdr:nvSpPr>
      <xdr:spPr bwMode="auto">
        <a:xfrm>
          <a:off x="5600700" y="656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146791</xdr:rowOff>
    </xdr:from>
    <xdr:ext cx="762000" cy="259045"/>
    <xdr:sp macro="" textlink="">
      <xdr:nvSpPr>
        <xdr:cNvPr id="131" name="人口1人当たり決算額の推移該当値テキスト445"/>
        <xdr:cNvSpPr txBox="1"/>
      </xdr:nvSpPr>
      <xdr:spPr>
        <a:xfrm>
          <a:off x="5740400" y="641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300060</xdr:rowOff>
    </xdr:from>
    <xdr:to>
      <xdr:col>26</xdr:col>
      <xdr:colOff>101600</xdr:colOff>
      <xdr:row>35</xdr:row>
      <xdr:rowOff>58760</xdr:rowOff>
    </xdr:to>
    <xdr:sp macro="" textlink="">
      <xdr:nvSpPr>
        <xdr:cNvPr id="132" name="楕円 131"/>
        <xdr:cNvSpPr/>
      </xdr:nvSpPr>
      <xdr:spPr bwMode="auto">
        <a:xfrm>
          <a:off x="4953000" y="656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68937</xdr:rowOff>
    </xdr:from>
    <xdr:ext cx="736600" cy="259045"/>
    <xdr:sp macro="" textlink="">
      <xdr:nvSpPr>
        <xdr:cNvPr id="133" name="テキスト ボックス 132"/>
        <xdr:cNvSpPr txBox="1"/>
      </xdr:nvSpPr>
      <xdr:spPr>
        <a:xfrm>
          <a:off x="4622800" y="6336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20071</xdr:rowOff>
    </xdr:from>
    <xdr:to>
      <xdr:col>22</xdr:col>
      <xdr:colOff>165100</xdr:colOff>
      <xdr:row>35</xdr:row>
      <xdr:rowOff>121671</xdr:rowOff>
    </xdr:to>
    <xdr:sp macro="" textlink="">
      <xdr:nvSpPr>
        <xdr:cNvPr id="134" name="楕円 133"/>
        <xdr:cNvSpPr/>
      </xdr:nvSpPr>
      <xdr:spPr bwMode="auto">
        <a:xfrm>
          <a:off x="4254500" y="663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131848</xdr:rowOff>
    </xdr:from>
    <xdr:ext cx="762000" cy="259045"/>
    <xdr:sp macro="" textlink="">
      <xdr:nvSpPr>
        <xdr:cNvPr id="135" name="テキスト ボックス 134"/>
        <xdr:cNvSpPr txBox="1"/>
      </xdr:nvSpPr>
      <xdr:spPr>
        <a:xfrm>
          <a:off x="3924300" y="639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33947</xdr:rowOff>
    </xdr:from>
    <xdr:to>
      <xdr:col>19</xdr:col>
      <xdr:colOff>38100</xdr:colOff>
      <xdr:row>35</xdr:row>
      <xdr:rowOff>135547</xdr:rowOff>
    </xdr:to>
    <xdr:sp macro="" textlink="">
      <xdr:nvSpPr>
        <xdr:cNvPr id="136" name="楕円 135"/>
        <xdr:cNvSpPr/>
      </xdr:nvSpPr>
      <xdr:spPr bwMode="auto">
        <a:xfrm>
          <a:off x="3556000" y="6644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145724</xdr:rowOff>
    </xdr:from>
    <xdr:ext cx="762000" cy="259045"/>
    <xdr:sp macro="" textlink="">
      <xdr:nvSpPr>
        <xdr:cNvPr id="137" name="テキスト ボックス 136"/>
        <xdr:cNvSpPr txBox="1"/>
      </xdr:nvSpPr>
      <xdr:spPr>
        <a:xfrm>
          <a:off x="3225800" y="641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52815</xdr:rowOff>
    </xdr:from>
    <xdr:to>
      <xdr:col>15</xdr:col>
      <xdr:colOff>101600</xdr:colOff>
      <xdr:row>35</xdr:row>
      <xdr:rowOff>154415</xdr:rowOff>
    </xdr:to>
    <xdr:sp macro="" textlink="">
      <xdr:nvSpPr>
        <xdr:cNvPr id="138" name="楕円 137"/>
        <xdr:cNvSpPr/>
      </xdr:nvSpPr>
      <xdr:spPr bwMode="auto">
        <a:xfrm>
          <a:off x="2857500" y="6663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164591</xdr:rowOff>
    </xdr:from>
    <xdr:ext cx="762000" cy="259045"/>
    <xdr:sp macro="" textlink="">
      <xdr:nvSpPr>
        <xdr:cNvPr id="139" name="テキスト ボックス 138"/>
        <xdr:cNvSpPr txBox="1"/>
      </xdr:nvSpPr>
      <xdr:spPr>
        <a:xfrm>
          <a:off x="2527300" y="64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6,180
5,902
30.38
7,341,174
7,255,074
71,567
4,045,520
8,704,346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109854</xdr:rowOff>
    </xdr:from>
    <xdr:to>
      <xdr:col>24</xdr:col>
      <xdr:colOff>63500</xdr:colOff>
      <xdr:row>33</xdr:row>
      <xdr:rowOff>26762</xdr:rowOff>
    </xdr:to>
    <xdr:cxnSp macro="">
      <xdr:nvCxnSpPr>
        <xdr:cNvPr id="59" name="直線コネクタ 58"/>
        <xdr:cNvCxnSpPr/>
      </xdr:nvCxnSpPr>
      <xdr:spPr>
        <a:xfrm flipV="1">
          <a:off x="3797300" y="5596254"/>
          <a:ext cx="838200" cy="8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119126</xdr:rowOff>
    </xdr:from>
    <xdr:to>
      <xdr:col>19</xdr:col>
      <xdr:colOff>177800</xdr:colOff>
      <xdr:row>33</xdr:row>
      <xdr:rowOff>26762</xdr:rowOff>
    </xdr:to>
    <xdr:cxnSp macro="">
      <xdr:nvCxnSpPr>
        <xdr:cNvPr id="62" name="直線コネクタ 61"/>
        <xdr:cNvCxnSpPr/>
      </xdr:nvCxnSpPr>
      <xdr:spPr>
        <a:xfrm>
          <a:off x="2908300" y="5605526"/>
          <a:ext cx="889000" cy="7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119126</xdr:rowOff>
    </xdr:from>
    <xdr:to>
      <xdr:col>15</xdr:col>
      <xdr:colOff>50800</xdr:colOff>
      <xdr:row>32</xdr:row>
      <xdr:rowOff>141867</xdr:rowOff>
    </xdr:to>
    <xdr:cxnSp macro="">
      <xdr:nvCxnSpPr>
        <xdr:cNvPr id="65" name="直線コネクタ 64"/>
        <xdr:cNvCxnSpPr/>
      </xdr:nvCxnSpPr>
      <xdr:spPr>
        <a:xfrm flipV="1">
          <a:off x="2019300" y="5605526"/>
          <a:ext cx="8890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141867</xdr:rowOff>
    </xdr:from>
    <xdr:to>
      <xdr:col>10</xdr:col>
      <xdr:colOff>114300</xdr:colOff>
      <xdr:row>34</xdr:row>
      <xdr:rowOff>13988</xdr:rowOff>
    </xdr:to>
    <xdr:cxnSp macro="">
      <xdr:nvCxnSpPr>
        <xdr:cNvPr id="68" name="直線コネクタ 67"/>
        <xdr:cNvCxnSpPr/>
      </xdr:nvCxnSpPr>
      <xdr:spPr>
        <a:xfrm flipV="1">
          <a:off x="1130300" y="5628267"/>
          <a:ext cx="889000" cy="21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59054</xdr:rowOff>
    </xdr:from>
    <xdr:to>
      <xdr:col>24</xdr:col>
      <xdr:colOff>114300</xdr:colOff>
      <xdr:row>32</xdr:row>
      <xdr:rowOff>160654</xdr:rowOff>
    </xdr:to>
    <xdr:sp macro="" textlink="">
      <xdr:nvSpPr>
        <xdr:cNvPr id="78" name="楕円 77"/>
        <xdr:cNvSpPr/>
      </xdr:nvSpPr>
      <xdr:spPr>
        <a:xfrm>
          <a:off x="4584700" y="55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81931</xdr:rowOff>
    </xdr:from>
    <xdr:ext cx="599010" cy="259045"/>
    <xdr:sp macro="" textlink="">
      <xdr:nvSpPr>
        <xdr:cNvPr id="79" name="人件費該当値テキスト"/>
        <xdr:cNvSpPr txBox="1"/>
      </xdr:nvSpPr>
      <xdr:spPr>
        <a:xfrm>
          <a:off x="4686300" y="539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147412</xdr:rowOff>
    </xdr:from>
    <xdr:to>
      <xdr:col>20</xdr:col>
      <xdr:colOff>38100</xdr:colOff>
      <xdr:row>33</xdr:row>
      <xdr:rowOff>77562</xdr:rowOff>
    </xdr:to>
    <xdr:sp macro="" textlink="">
      <xdr:nvSpPr>
        <xdr:cNvPr id="80" name="楕円 79"/>
        <xdr:cNvSpPr/>
      </xdr:nvSpPr>
      <xdr:spPr>
        <a:xfrm>
          <a:off x="3746500" y="56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94089</xdr:rowOff>
    </xdr:from>
    <xdr:ext cx="599010" cy="259045"/>
    <xdr:sp macro="" textlink="">
      <xdr:nvSpPr>
        <xdr:cNvPr id="81" name="テキスト ボックス 80"/>
        <xdr:cNvSpPr txBox="1"/>
      </xdr:nvSpPr>
      <xdr:spPr>
        <a:xfrm>
          <a:off x="3497795" y="540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68326</xdr:rowOff>
    </xdr:from>
    <xdr:to>
      <xdr:col>15</xdr:col>
      <xdr:colOff>101600</xdr:colOff>
      <xdr:row>32</xdr:row>
      <xdr:rowOff>169926</xdr:rowOff>
    </xdr:to>
    <xdr:sp macro="" textlink="">
      <xdr:nvSpPr>
        <xdr:cNvPr id="82" name="楕円 81"/>
        <xdr:cNvSpPr/>
      </xdr:nvSpPr>
      <xdr:spPr>
        <a:xfrm>
          <a:off x="2857500" y="5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15003</xdr:rowOff>
    </xdr:from>
    <xdr:ext cx="599010" cy="259045"/>
    <xdr:sp macro="" textlink="">
      <xdr:nvSpPr>
        <xdr:cNvPr id="83" name="テキスト ボックス 82"/>
        <xdr:cNvSpPr txBox="1"/>
      </xdr:nvSpPr>
      <xdr:spPr>
        <a:xfrm>
          <a:off x="2608795" y="532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91067</xdr:rowOff>
    </xdr:from>
    <xdr:to>
      <xdr:col>10</xdr:col>
      <xdr:colOff>165100</xdr:colOff>
      <xdr:row>33</xdr:row>
      <xdr:rowOff>21217</xdr:rowOff>
    </xdr:to>
    <xdr:sp macro="" textlink="">
      <xdr:nvSpPr>
        <xdr:cNvPr id="84" name="楕円 83"/>
        <xdr:cNvSpPr/>
      </xdr:nvSpPr>
      <xdr:spPr>
        <a:xfrm>
          <a:off x="1968500" y="5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37744</xdr:rowOff>
    </xdr:from>
    <xdr:ext cx="599010" cy="259045"/>
    <xdr:sp macro="" textlink="">
      <xdr:nvSpPr>
        <xdr:cNvPr id="85" name="テキスト ボックス 84"/>
        <xdr:cNvSpPr txBox="1"/>
      </xdr:nvSpPr>
      <xdr:spPr>
        <a:xfrm>
          <a:off x="1719795" y="535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134638</xdr:rowOff>
    </xdr:from>
    <xdr:to>
      <xdr:col>6</xdr:col>
      <xdr:colOff>38100</xdr:colOff>
      <xdr:row>34</xdr:row>
      <xdr:rowOff>64788</xdr:rowOff>
    </xdr:to>
    <xdr:sp macro="" textlink="">
      <xdr:nvSpPr>
        <xdr:cNvPr id="86" name="楕円 85"/>
        <xdr:cNvSpPr/>
      </xdr:nvSpPr>
      <xdr:spPr>
        <a:xfrm>
          <a:off x="1079500" y="57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81315</xdr:rowOff>
    </xdr:from>
    <xdr:ext cx="599010" cy="259045"/>
    <xdr:sp macro="" textlink="">
      <xdr:nvSpPr>
        <xdr:cNvPr id="87" name="テキスト ボックス 86"/>
        <xdr:cNvSpPr txBox="1"/>
      </xdr:nvSpPr>
      <xdr:spPr>
        <a:xfrm>
          <a:off x="830795" y="556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148023</xdr:rowOff>
    </xdr:from>
    <xdr:to>
      <xdr:col>24</xdr:col>
      <xdr:colOff>63500</xdr:colOff>
      <xdr:row>57</xdr:row>
      <xdr:rowOff>148074</xdr:rowOff>
    </xdr:to>
    <xdr:cxnSp macro="">
      <xdr:nvCxnSpPr>
        <xdr:cNvPr id="114" name="直線コネクタ 113"/>
        <xdr:cNvCxnSpPr/>
      </xdr:nvCxnSpPr>
      <xdr:spPr>
        <a:xfrm>
          <a:off x="3797300" y="9920673"/>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148023</xdr:rowOff>
    </xdr:from>
    <xdr:to>
      <xdr:col>19</xdr:col>
      <xdr:colOff>177800</xdr:colOff>
      <xdr:row>57</xdr:row>
      <xdr:rowOff>155195</xdr:rowOff>
    </xdr:to>
    <xdr:cxnSp macro="">
      <xdr:nvCxnSpPr>
        <xdr:cNvPr id="117" name="直線コネクタ 116"/>
        <xdr:cNvCxnSpPr/>
      </xdr:nvCxnSpPr>
      <xdr:spPr>
        <a:xfrm flipV="1">
          <a:off x="2908300" y="9920673"/>
          <a:ext cx="889000" cy="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150578</xdr:rowOff>
    </xdr:from>
    <xdr:to>
      <xdr:col>15</xdr:col>
      <xdr:colOff>50800</xdr:colOff>
      <xdr:row>57</xdr:row>
      <xdr:rowOff>155195</xdr:rowOff>
    </xdr:to>
    <xdr:cxnSp macro="">
      <xdr:nvCxnSpPr>
        <xdr:cNvPr id="120" name="直線コネクタ 119"/>
        <xdr:cNvCxnSpPr/>
      </xdr:nvCxnSpPr>
      <xdr:spPr>
        <a:xfrm>
          <a:off x="2019300" y="9923228"/>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150578</xdr:rowOff>
    </xdr:from>
    <xdr:to>
      <xdr:col>10</xdr:col>
      <xdr:colOff>114300</xdr:colOff>
      <xdr:row>57</xdr:row>
      <xdr:rowOff>163806</xdr:rowOff>
    </xdr:to>
    <xdr:cxnSp macro="">
      <xdr:nvCxnSpPr>
        <xdr:cNvPr id="123" name="直線コネクタ 122"/>
        <xdr:cNvCxnSpPr/>
      </xdr:nvCxnSpPr>
      <xdr:spPr>
        <a:xfrm flipV="1">
          <a:off x="1130300" y="9923228"/>
          <a:ext cx="889000" cy="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97274</xdr:rowOff>
    </xdr:from>
    <xdr:to>
      <xdr:col>24</xdr:col>
      <xdr:colOff>114300</xdr:colOff>
      <xdr:row>58</xdr:row>
      <xdr:rowOff>27424</xdr:rowOff>
    </xdr:to>
    <xdr:sp macro="" textlink="">
      <xdr:nvSpPr>
        <xdr:cNvPr id="133" name="楕円 132"/>
        <xdr:cNvSpPr/>
      </xdr:nvSpPr>
      <xdr:spPr>
        <a:xfrm>
          <a:off x="4584700" y="9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56651</xdr:rowOff>
    </xdr:from>
    <xdr:ext cx="599010" cy="259045"/>
    <xdr:sp macro="" textlink="">
      <xdr:nvSpPr>
        <xdr:cNvPr id="134" name="物件費該当値テキスト"/>
        <xdr:cNvSpPr txBox="1"/>
      </xdr:nvSpPr>
      <xdr:spPr>
        <a:xfrm>
          <a:off x="4686300" y="965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97223</xdr:rowOff>
    </xdr:from>
    <xdr:to>
      <xdr:col>20</xdr:col>
      <xdr:colOff>38100</xdr:colOff>
      <xdr:row>58</xdr:row>
      <xdr:rowOff>27373</xdr:rowOff>
    </xdr:to>
    <xdr:sp macro="" textlink="">
      <xdr:nvSpPr>
        <xdr:cNvPr id="135" name="楕円 134"/>
        <xdr:cNvSpPr/>
      </xdr:nvSpPr>
      <xdr:spPr>
        <a:xfrm>
          <a:off x="3746500" y="98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43900</xdr:rowOff>
    </xdr:from>
    <xdr:ext cx="599010" cy="259045"/>
    <xdr:sp macro="" textlink="">
      <xdr:nvSpPr>
        <xdr:cNvPr id="136" name="テキスト ボックス 135"/>
        <xdr:cNvSpPr txBox="1"/>
      </xdr:nvSpPr>
      <xdr:spPr>
        <a:xfrm>
          <a:off x="3497795" y="964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104395</xdr:rowOff>
    </xdr:from>
    <xdr:to>
      <xdr:col>15</xdr:col>
      <xdr:colOff>101600</xdr:colOff>
      <xdr:row>58</xdr:row>
      <xdr:rowOff>34545</xdr:rowOff>
    </xdr:to>
    <xdr:sp macro="" textlink="">
      <xdr:nvSpPr>
        <xdr:cNvPr id="137" name="楕円 136"/>
        <xdr:cNvSpPr/>
      </xdr:nvSpPr>
      <xdr:spPr>
        <a:xfrm>
          <a:off x="2857500" y="98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51072</xdr:rowOff>
    </xdr:from>
    <xdr:ext cx="599010" cy="259045"/>
    <xdr:sp macro="" textlink="">
      <xdr:nvSpPr>
        <xdr:cNvPr id="138" name="テキスト ボックス 137"/>
        <xdr:cNvSpPr txBox="1"/>
      </xdr:nvSpPr>
      <xdr:spPr>
        <a:xfrm>
          <a:off x="2608795" y="965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99778</xdr:rowOff>
    </xdr:from>
    <xdr:to>
      <xdr:col>10</xdr:col>
      <xdr:colOff>165100</xdr:colOff>
      <xdr:row>58</xdr:row>
      <xdr:rowOff>29928</xdr:rowOff>
    </xdr:to>
    <xdr:sp macro="" textlink="">
      <xdr:nvSpPr>
        <xdr:cNvPr id="139" name="楕円 138"/>
        <xdr:cNvSpPr/>
      </xdr:nvSpPr>
      <xdr:spPr>
        <a:xfrm>
          <a:off x="1968500" y="98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46455</xdr:rowOff>
    </xdr:from>
    <xdr:ext cx="599010" cy="259045"/>
    <xdr:sp macro="" textlink="">
      <xdr:nvSpPr>
        <xdr:cNvPr id="140" name="テキスト ボックス 139"/>
        <xdr:cNvSpPr txBox="1"/>
      </xdr:nvSpPr>
      <xdr:spPr>
        <a:xfrm>
          <a:off x="1719795" y="964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113006</xdr:rowOff>
    </xdr:from>
    <xdr:to>
      <xdr:col>6</xdr:col>
      <xdr:colOff>38100</xdr:colOff>
      <xdr:row>58</xdr:row>
      <xdr:rowOff>43156</xdr:rowOff>
    </xdr:to>
    <xdr:sp macro="" textlink="">
      <xdr:nvSpPr>
        <xdr:cNvPr id="141" name="楕円 140"/>
        <xdr:cNvSpPr/>
      </xdr:nvSpPr>
      <xdr:spPr>
        <a:xfrm>
          <a:off x="1079500" y="988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59683</xdr:rowOff>
    </xdr:from>
    <xdr:ext cx="599010" cy="259045"/>
    <xdr:sp macro="" textlink="">
      <xdr:nvSpPr>
        <xdr:cNvPr id="142" name="テキスト ボックス 141"/>
        <xdr:cNvSpPr txBox="1"/>
      </xdr:nvSpPr>
      <xdr:spPr>
        <a:xfrm>
          <a:off x="830795" y="96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167742</xdr:rowOff>
    </xdr:from>
    <xdr:to>
      <xdr:col>24</xdr:col>
      <xdr:colOff>63500</xdr:colOff>
      <xdr:row>78</xdr:row>
      <xdr:rowOff>53899</xdr:rowOff>
    </xdr:to>
    <xdr:cxnSp macro="">
      <xdr:nvCxnSpPr>
        <xdr:cNvPr id="171" name="直線コネクタ 170"/>
        <xdr:cNvCxnSpPr/>
      </xdr:nvCxnSpPr>
      <xdr:spPr>
        <a:xfrm flipV="1">
          <a:off x="3797300" y="13369392"/>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53899</xdr:rowOff>
    </xdr:from>
    <xdr:to>
      <xdr:col>19</xdr:col>
      <xdr:colOff>177800</xdr:colOff>
      <xdr:row>78</xdr:row>
      <xdr:rowOff>105639</xdr:rowOff>
    </xdr:to>
    <xdr:cxnSp macro="">
      <xdr:nvCxnSpPr>
        <xdr:cNvPr id="174" name="直線コネクタ 173"/>
        <xdr:cNvCxnSpPr/>
      </xdr:nvCxnSpPr>
      <xdr:spPr>
        <a:xfrm flipV="1">
          <a:off x="2908300" y="13426999"/>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104896</xdr:rowOff>
    </xdr:from>
    <xdr:to>
      <xdr:col>15</xdr:col>
      <xdr:colOff>50800</xdr:colOff>
      <xdr:row>78</xdr:row>
      <xdr:rowOff>105639</xdr:rowOff>
    </xdr:to>
    <xdr:cxnSp macro="">
      <xdr:nvCxnSpPr>
        <xdr:cNvPr id="177" name="直線コネクタ 176"/>
        <xdr:cNvCxnSpPr/>
      </xdr:nvCxnSpPr>
      <xdr:spPr>
        <a:xfrm>
          <a:off x="2019300" y="13477996"/>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36144</xdr:rowOff>
    </xdr:from>
    <xdr:to>
      <xdr:col>10</xdr:col>
      <xdr:colOff>114300</xdr:colOff>
      <xdr:row>78</xdr:row>
      <xdr:rowOff>104896</xdr:rowOff>
    </xdr:to>
    <xdr:cxnSp macro="">
      <xdr:nvCxnSpPr>
        <xdr:cNvPr id="180" name="直線コネクタ 179"/>
        <xdr:cNvCxnSpPr/>
      </xdr:nvCxnSpPr>
      <xdr:spPr>
        <a:xfrm>
          <a:off x="1130300" y="13409244"/>
          <a:ext cx="889000" cy="6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116942</xdr:rowOff>
    </xdr:from>
    <xdr:to>
      <xdr:col>24</xdr:col>
      <xdr:colOff>114300</xdr:colOff>
      <xdr:row>78</xdr:row>
      <xdr:rowOff>47092</xdr:rowOff>
    </xdr:to>
    <xdr:sp macro="" textlink="">
      <xdr:nvSpPr>
        <xdr:cNvPr id="190" name="楕円 189"/>
        <xdr:cNvSpPr/>
      </xdr:nvSpPr>
      <xdr:spPr>
        <a:xfrm>
          <a:off x="4584700" y="133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95369</xdr:rowOff>
    </xdr:from>
    <xdr:ext cx="534377" cy="259045"/>
    <xdr:sp macro="" textlink="">
      <xdr:nvSpPr>
        <xdr:cNvPr id="191" name="維持補修費該当値テキスト"/>
        <xdr:cNvSpPr txBox="1"/>
      </xdr:nvSpPr>
      <xdr:spPr>
        <a:xfrm>
          <a:off x="4686300" y="132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3099</xdr:rowOff>
    </xdr:from>
    <xdr:to>
      <xdr:col>20</xdr:col>
      <xdr:colOff>38100</xdr:colOff>
      <xdr:row>78</xdr:row>
      <xdr:rowOff>104699</xdr:rowOff>
    </xdr:to>
    <xdr:sp macro="" textlink="">
      <xdr:nvSpPr>
        <xdr:cNvPr id="192" name="楕円 191"/>
        <xdr:cNvSpPr/>
      </xdr:nvSpPr>
      <xdr:spPr>
        <a:xfrm>
          <a:off x="3746500" y="133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95826</xdr:rowOff>
    </xdr:from>
    <xdr:ext cx="469744" cy="259045"/>
    <xdr:sp macro="" textlink="">
      <xdr:nvSpPr>
        <xdr:cNvPr id="193" name="テキスト ボックス 192"/>
        <xdr:cNvSpPr txBox="1"/>
      </xdr:nvSpPr>
      <xdr:spPr>
        <a:xfrm>
          <a:off x="3562428"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54839</xdr:rowOff>
    </xdr:from>
    <xdr:to>
      <xdr:col>15</xdr:col>
      <xdr:colOff>101600</xdr:colOff>
      <xdr:row>78</xdr:row>
      <xdr:rowOff>156439</xdr:rowOff>
    </xdr:to>
    <xdr:sp macro="" textlink="">
      <xdr:nvSpPr>
        <xdr:cNvPr id="194" name="楕円 193"/>
        <xdr:cNvSpPr/>
      </xdr:nvSpPr>
      <xdr:spPr>
        <a:xfrm>
          <a:off x="2857500" y="134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147566</xdr:rowOff>
    </xdr:from>
    <xdr:ext cx="469744" cy="259045"/>
    <xdr:sp macro="" textlink="">
      <xdr:nvSpPr>
        <xdr:cNvPr id="195" name="テキスト ボックス 194"/>
        <xdr:cNvSpPr txBox="1"/>
      </xdr:nvSpPr>
      <xdr:spPr>
        <a:xfrm>
          <a:off x="2673428" y="1352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54096</xdr:rowOff>
    </xdr:from>
    <xdr:to>
      <xdr:col>10</xdr:col>
      <xdr:colOff>165100</xdr:colOff>
      <xdr:row>78</xdr:row>
      <xdr:rowOff>155696</xdr:rowOff>
    </xdr:to>
    <xdr:sp macro="" textlink="">
      <xdr:nvSpPr>
        <xdr:cNvPr id="196" name="楕円 195"/>
        <xdr:cNvSpPr/>
      </xdr:nvSpPr>
      <xdr:spPr>
        <a:xfrm>
          <a:off x="1968500" y="134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146823</xdr:rowOff>
    </xdr:from>
    <xdr:ext cx="469744" cy="259045"/>
    <xdr:sp macro="" textlink="">
      <xdr:nvSpPr>
        <xdr:cNvPr id="197" name="テキスト ボックス 196"/>
        <xdr:cNvSpPr txBox="1"/>
      </xdr:nvSpPr>
      <xdr:spPr>
        <a:xfrm>
          <a:off x="1784428" y="1351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156794</xdr:rowOff>
    </xdr:from>
    <xdr:to>
      <xdr:col>6</xdr:col>
      <xdr:colOff>38100</xdr:colOff>
      <xdr:row>78</xdr:row>
      <xdr:rowOff>86944</xdr:rowOff>
    </xdr:to>
    <xdr:sp macro="" textlink="">
      <xdr:nvSpPr>
        <xdr:cNvPr id="198" name="楕円 197"/>
        <xdr:cNvSpPr/>
      </xdr:nvSpPr>
      <xdr:spPr>
        <a:xfrm>
          <a:off x="10795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78071</xdr:rowOff>
    </xdr:from>
    <xdr:ext cx="469744" cy="259045"/>
    <xdr:sp macro="" textlink="">
      <xdr:nvSpPr>
        <xdr:cNvPr id="199" name="テキスト ボックス 198"/>
        <xdr:cNvSpPr txBox="1"/>
      </xdr:nvSpPr>
      <xdr:spPr>
        <a:xfrm>
          <a:off x="895428" y="1345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14612</xdr:rowOff>
    </xdr:from>
    <xdr:to>
      <xdr:col>24</xdr:col>
      <xdr:colOff>63500</xdr:colOff>
      <xdr:row>98</xdr:row>
      <xdr:rowOff>78915</xdr:rowOff>
    </xdr:to>
    <xdr:cxnSp macro="">
      <xdr:nvCxnSpPr>
        <xdr:cNvPr id="231" name="直線コネクタ 230"/>
        <xdr:cNvCxnSpPr/>
      </xdr:nvCxnSpPr>
      <xdr:spPr>
        <a:xfrm flipV="1">
          <a:off x="3797300" y="16816712"/>
          <a:ext cx="838200" cy="6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1321</xdr:rowOff>
    </xdr:from>
    <xdr:to>
      <xdr:col>19</xdr:col>
      <xdr:colOff>177800</xdr:colOff>
      <xdr:row>98</xdr:row>
      <xdr:rowOff>78915</xdr:rowOff>
    </xdr:to>
    <xdr:cxnSp macro="">
      <xdr:nvCxnSpPr>
        <xdr:cNvPr id="234" name="直線コネクタ 233"/>
        <xdr:cNvCxnSpPr/>
      </xdr:nvCxnSpPr>
      <xdr:spPr>
        <a:xfrm>
          <a:off x="2908300" y="16803421"/>
          <a:ext cx="889000" cy="7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1321</xdr:rowOff>
    </xdr:from>
    <xdr:to>
      <xdr:col>15</xdr:col>
      <xdr:colOff>50800</xdr:colOff>
      <xdr:row>99</xdr:row>
      <xdr:rowOff>51352</xdr:rowOff>
    </xdr:to>
    <xdr:cxnSp macro="">
      <xdr:nvCxnSpPr>
        <xdr:cNvPr id="237" name="直線コネクタ 236"/>
        <xdr:cNvCxnSpPr/>
      </xdr:nvCxnSpPr>
      <xdr:spPr>
        <a:xfrm flipV="1">
          <a:off x="2019300" y="16803421"/>
          <a:ext cx="889000" cy="22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51352</xdr:rowOff>
    </xdr:from>
    <xdr:to>
      <xdr:col>10</xdr:col>
      <xdr:colOff>114300</xdr:colOff>
      <xdr:row>99</xdr:row>
      <xdr:rowOff>73101</xdr:rowOff>
    </xdr:to>
    <xdr:cxnSp macro="">
      <xdr:nvCxnSpPr>
        <xdr:cNvPr id="240" name="直線コネクタ 239"/>
        <xdr:cNvCxnSpPr/>
      </xdr:nvCxnSpPr>
      <xdr:spPr>
        <a:xfrm flipV="1">
          <a:off x="1130300" y="17024902"/>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135262</xdr:rowOff>
    </xdr:from>
    <xdr:to>
      <xdr:col>24</xdr:col>
      <xdr:colOff>114300</xdr:colOff>
      <xdr:row>98</xdr:row>
      <xdr:rowOff>65412</xdr:rowOff>
    </xdr:to>
    <xdr:sp macro="" textlink="">
      <xdr:nvSpPr>
        <xdr:cNvPr id="250" name="楕円 249"/>
        <xdr:cNvSpPr/>
      </xdr:nvSpPr>
      <xdr:spPr>
        <a:xfrm>
          <a:off x="4584700" y="167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50189</xdr:rowOff>
    </xdr:from>
    <xdr:ext cx="534377" cy="259045"/>
    <xdr:sp macro="" textlink="">
      <xdr:nvSpPr>
        <xdr:cNvPr id="251" name="扶助費該当値テキスト"/>
        <xdr:cNvSpPr txBox="1"/>
      </xdr:nvSpPr>
      <xdr:spPr>
        <a:xfrm>
          <a:off x="4686300" y="166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28115</xdr:rowOff>
    </xdr:from>
    <xdr:to>
      <xdr:col>20</xdr:col>
      <xdr:colOff>38100</xdr:colOff>
      <xdr:row>98</xdr:row>
      <xdr:rowOff>129715</xdr:rowOff>
    </xdr:to>
    <xdr:sp macro="" textlink="">
      <xdr:nvSpPr>
        <xdr:cNvPr id="252" name="楕円 251"/>
        <xdr:cNvSpPr/>
      </xdr:nvSpPr>
      <xdr:spPr>
        <a:xfrm>
          <a:off x="3746500" y="168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120842</xdr:rowOff>
    </xdr:from>
    <xdr:ext cx="534377" cy="259045"/>
    <xdr:sp macro="" textlink="">
      <xdr:nvSpPr>
        <xdr:cNvPr id="253" name="テキスト ボックス 252"/>
        <xdr:cNvSpPr txBox="1"/>
      </xdr:nvSpPr>
      <xdr:spPr>
        <a:xfrm>
          <a:off x="3530111" y="1692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121971</xdr:rowOff>
    </xdr:from>
    <xdr:to>
      <xdr:col>15</xdr:col>
      <xdr:colOff>101600</xdr:colOff>
      <xdr:row>98</xdr:row>
      <xdr:rowOff>52121</xdr:rowOff>
    </xdr:to>
    <xdr:sp macro="" textlink="">
      <xdr:nvSpPr>
        <xdr:cNvPr id="254" name="楕円 253"/>
        <xdr:cNvSpPr/>
      </xdr:nvSpPr>
      <xdr:spPr>
        <a:xfrm>
          <a:off x="2857500" y="167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43248</xdr:rowOff>
    </xdr:from>
    <xdr:ext cx="534377" cy="259045"/>
    <xdr:sp macro="" textlink="">
      <xdr:nvSpPr>
        <xdr:cNvPr id="255" name="テキスト ボックス 254"/>
        <xdr:cNvSpPr txBox="1"/>
      </xdr:nvSpPr>
      <xdr:spPr>
        <a:xfrm>
          <a:off x="2641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552</xdr:rowOff>
    </xdr:from>
    <xdr:to>
      <xdr:col>10</xdr:col>
      <xdr:colOff>165100</xdr:colOff>
      <xdr:row>99</xdr:row>
      <xdr:rowOff>102152</xdr:rowOff>
    </xdr:to>
    <xdr:sp macro="" textlink="">
      <xdr:nvSpPr>
        <xdr:cNvPr id="256" name="楕円 255"/>
        <xdr:cNvSpPr/>
      </xdr:nvSpPr>
      <xdr:spPr>
        <a:xfrm>
          <a:off x="1968500" y="169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93279</xdr:rowOff>
    </xdr:from>
    <xdr:ext cx="534377" cy="259045"/>
    <xdr:sp macro="" textlink="">
      <xdr:nvSpPr>
        <xdr:cNvPr id="257" name="テキスト ボックス 256"/>
        <xdr:cNvSpPr txBox="1"/>
      </xdr:nvSpPr>
      <xdr:spPr>
        <a:xfrm>
          <a:off x="1752111" y="1706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22301</xdr:rowOff>
    </xdr:from>
    <xdr:to>
      <xdr:col>6</xdr:col>
      <xdr:colOff>38100</xdr:colOff>
      <xdr:row>99</xdr:row>
      <xdr:rowOff>123901</xdr:rowOff>
    </xdr:to>
    <xdr:sp macro="" textlink="">
      <xdr:nvSpPr>
        <xdr:cNvPr id="258" name="楕円 257"/>
        <xdr:cNvSpPr/>
      </xdr:nvSpPr>
      <xdr:spPr>
        <a:xfrm>
          <a:off x="1079500" y="1699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115028</xdr:rowOff>
    </xdr:from>
    <xdr:ext cx="534377" cy="259045"/>
    <xdr:sp macro="" textlink="">
      <xdr:nvSpPr>
        <xdr:cNvPr id="259" name="テキスト ボックス 258"/>
        <xdr:cNvSpPr txBox="1"/>
      </xdr:nvSpPr>
      <xdr:spPr>
        <a:xfrm>
          <a:off x="863111" y="170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61144</xdr:rowOff>
    </xdr:from>
    <xdr:to>
      <xdr:col>55</xdr:col>
      <xdr:colOff>0</xdr:colOff>
      <xdr:row>36</xdr:row>
      <xdr:rowOff>149443</xdr:rowOff>
    </xdr:to>
    <xdr:cxnSp macro="">
      <xdr:nvCxnSpPr>
        <xdr:cNvPr id="286" name="直線コネクタ 285"/>
        <xdr:cNvCxnSpPr/>
      </xdr:nvCxnSpPr>
      <xdr:spPr>
        <a:xfrm>
          <a:off x="9639300" y="6233344"/>
          <a:ext cx="838200" cy="8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61144</xdr:rowOff>
    </xdr:from>
    <xdr:to>
      <xdr:col>50</xdr:col>
      <xdr:colOff>114300</xdr:colOff>
      <xdr:row>37</xdr:row>
      <xdr:rowOff>926</xdr:rowOff>
    </xdr:to>
    <xdr:cxnSp macro="">
      <xdr:nvCxnSpPr>
        <xdr:cNvPr id="289" name="直線コネクタ 288"/>
        <xdr:cNvCxnSpPr/>
      </xdr:nvCxnSpPr>
      <xdr:spPr>
        <a:xfrm flipV="1">
          <a:off x="8750300" y="6233344"/>
          <a:ext cx="889000" cy="1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117722</xdr:rowOff>
    </xdr:from>
    <xdr:to>
      <xdr:col>45</xdr:col>
      <xdr:colOff>177800</xdr:colOff>
      <xdr:row>37</xdr:row>
      <xdr:rowOff>926</xdr:rowOff>
    </xdr:to>
    <xdr:cxnSp macro="">
      <xdr:nvCxnSpPr>
        <xdr:cNvPr id="292" name="直線コネクタ 291"/>
        <xdr:cNvCxnSpPr/>
      </xdr:nvCxnSpPr>
      <xdr:spPr>
        <a:xfrm>
          <a:off x="7861300" y="5947022"/>
          <a:ext cx="889000" cy="39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117722</xdr:rowOff>
    </xdr:from>
    <xdr:to>
      <xdr:col>41</xdr:col>
      <xdr:colOff>50800</xdr:colOff>
      <xdr:row>37</xdr:row>
      <xdr:rowOff>79852</xdr:rowOff>
    </xdr:to>
    <xdr:cxnSp macro="">
      <xdr:nvCxnSpPr>
        <xdr:cNvPr id="295" name="直線コネクタ 294"/>
        <xdr:cNvCxnSpPr/>
      </xdr:nvCxnSpPr>
      <xdr:spPr>
        <a:xfrm flipV="1">
          <a:off x="6972300" y="5947022"/>
          <a:ext cx="889000" cy="47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98643</xdr:rowOff>
    </xdr:from>
    <xdr:to>
      <xdr:col>55</xdr:col>
      <xdr:colOff>50800</xdr:colOff>
      <xdr:row>37</xdr:row>
      <xdr:rowOff>28793</xdr:rowOff>
    </xdr:to>
    <xdr:sp macro="" textlink="">
      <xdr:nvSpPr>
        <xdr:cNvPr id="305" name="楕円 304"/>
        <xdr:cNvSpPr/>
      </xdr:nvSpPr>
      <xdr:spPr>
        <a:xfrm>
          <a:off x="10426700" y="62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13570</xdr:rowOff>
    </xdr:from>
    <xdr:ext cx="534377" cy="259045"/>
    <xdr:sp macro="" textlink="">
      <xdr:nvSpPr>
        <xdr:cNvPr id="306" name="補助費等該当値テキスト"/>
        <xdr:cNvSpPr txBox="1"/>
      </xdr:nvSpPr>
      <xdr:spPr>
        <a:xfrm>
          <a:off x="10528300" y="618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10344</xdr:rowOff>
    </xdr:from>
    <xdr:to>
      <xdr:col>50</xdr:col>
      <xdr:colOff>165100</xdr:colOff>
      <xdr:row>36</xdr:row>
      <xdr:rowOff>111944</xdr:rowOff>
    </xdr:to>
    <xdr:sp macro="" textlink="">
      <xdr:nvSpPr>
        <xdr:cNvPr id="307" name="楕円 306"/>
        <xdr:cNvSpPr/>
      </xdr:nvSpPr>
      <xdr:spPr>
        <a:xfrm>
          <a:off x="9588500" y="61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103071</xdr:rowOff>
    </xdr:from>
    <xdr:ext cx="534377" cy="259045"/>
    <xdr:sp macro="" textlink="">
      <xdr:nvSpPr>
        <xdr:cNvPr id="308" name="テキスト ボックス 307"/>
        <xdr:cNvSpPr txBox="1"/>
      </xdr:nvSpPr>
      <xdr:spPr>
        <a:xfrm>
          <a:off x="9372111" y="62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121576</xdr:rowOff>
    </xdr:from>
    <xdr:to>
      <xdr:col>46</xdr:col>
      <xdr:colOff>38100</xdr:colOff>
      <xdr:row>37</xdr:row>
      <xdr:rowOff>51726</xdr:rowOff>
    </xdr:to>
    <xdr:sp macro="" textlink="">
      <xdr:nvSpPr>
        <xdr:cNvPr id="309" name="楕円 308"/>
        <xdr:cNvSpPr/>
      </xdr:nvSpPr>
      <xdr:spPr>
        <a:xfrm>
          <a:off x="8699500" y="62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42853</xdr:rowOff>
    </xdr:from>
    <xdr:ext cx="534377" cy="259045"/>
    <xdr:sp macro="" textlink="">
      <xdr:nvSpPr>
        <xdr:cNvPr id="310" name="テキスト ボックス 309"/>
        <xdr:cNvSpPr txBox="1"/>
      </xdr:nvSpPr>
      <xdr:spPr>
        <a:xfrm>
          <a:off x="8483111" y="6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66922</xdr:rowOff>
    </xdr:from>
    <xdr:to>
      <xdr:col>41</xdr:col>
      <xdr:colOff>101600</xdr:colOff>
      <xdr:row>34</xdr:row>
      <xdr:rowOff>168522</xdr:rowOff>
    </xdr:to>
    <xdr:sp macro="" textlink="">
      <xdr:nvSpPr>
        <xdr:cNvPr id="311" name="楕円 310"/>
        <xdr:cNvSpPr/>
      </xdr:nvSpPr>
      <xdr:spPr>
        <a:xfrm>
          <a:off x="7810500" y="58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159649</xdr:rowOff>
    </xdr:from>
    <xdr:ext cx="599010" cy="259045"/>
    <xdr:sp macro="" textlink="">
      <xdr:nvSpPr>
        <xdr:cNvPr id="312" name="テキスト ボックス 311"/>
        <xdr:cNvSpPr txBox="1"/>
      </xdr:nvSpPr>
      <xdr:spPr>
        <a:xfrm>
          <a:off x="7561795" y="598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29052</xdr:rowOff>
    </xdr:from>
    <xdr:to>
      <xdr:col>36</xdr:col>
      <xdr:colOff>165100</xdr:colOff>
      <xdr:row>37</xdr:row>
      <xdr:rowOff>130652</xdr:rowOff>
    </xdr:to>
    <xdr:sp macro="" textlink="">
      <xdr:nvSpPr>
        <xdr:cNvPr id="313" name="楕円 312"/>
        <xdr:cNvSpPr/>
      </xdr:nvSpPr>
      <xdr:spPr>
        <a:xfrm>
          <a:off x="6921500" y="63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121779</xdr:rowOff>
    </xdr:from>
    <xdr:ext cx="534377" cy="259045"/>
    <xdr:sp macro="" textlink="">
      <xdr:nvSpPr>
        <xdr:cNvPr id="314" name="テキスト ボックス 313"/>
        <xdr:cNvSpPr txBox="1"/>
      </xdr:nvSpPr>
      <xdr:spPr>
        <a:xfrm>
          <a:off x="6705111" y="64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169556</xdr:rowOff>
    </xdr:from>
    <xdr:to>
      <xdr:col>55</xdr:col>
      <xdr:colOff>0</xdr:colOff>
      <xdr:row>58</xdr:row>
      <xdr:rowOff>51635</xdr:rowOff>
    </xdr:to>
    <xdr:cxnSp macro="">
      <xdr:nvCxnSpPr>
        <xdr:cNvPr id="345" name="直線コネクタ 344"/>
        <xdr:cNvCxnSpPr/>
      </xdr:nvCxnSpPr>
      <xdr:spPr>
        <a:xfrm flipV="1">
          <a:off x="9639300" y="9770756"/>
          <a:ext cx="838200" cy="2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63819</xdr:rowOff>
    </xdr:from>
    <xdr:to>
      <xdr:col>50</xdr:col>
      <xdr:colOff>114300</xdr:colOff>
      <xdr:row>58</xdr:row>
      <xdr:rowOff>51635</xdr:rowOff>
    </xdr:to>
    <xdr:cxnSp macro="">
      <xdr:nvCxnSpPr>
        <xdr:cNvPr id="348" name="直線コネクタ 347"/>
        <xdr:cNvCxnSpPr/>
      </xdr:nvCxnSpPr>
      <xdr:spPr>
        <a:xfrm>
          <a:off x="8750300" y="9836469"/>
          <a:ext cx="889000" cy="15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29693</xdr:rowOff>
    </xdr:from>
    <xdr:to>
      <xdr:col>45</xdr:col>
      <xdr:colOff>177800</xdr:colOff>
      <xdr:row>57</xdr:row>
      <xdr:rowOff>63819</xdr:rowOff>
    </xdr:to>
    <xdr:cxnSp macro="">
      <xdr:nvCxnSpPr>
        <xdr:cNvPr id="351" name="直線コネクタ 350"/>
        <xdr:cNvCxnSpPr/>
      </xdr:nvCxnSpPr>
      <xdr:spPr>
        <a:xfrm>
          <a:off x="7861300" y="9802343"/>
          <a:ext cx="889000" cy="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29693</xdr:rowOff>
    </xdr:from>
    <xdr:to>
      <xdr:col>41</xdr:col>
      <xdr:colOff>50800</xdr:colOff>
      <xdr:row>57</xdr:row>
      <xdr:rowOff>166295</xdr:rowOff>
    </xdr:to>
    <xdr:cxnSp macro="">
      <xdr:nvCxnSpPr>
        <xdr:cNvPr id="354" name="直線コネクタ 353"/>
        <xdr:cNvCxnSpPr/>
      </xdr:nvCxnSpPr>
      <xdr:spPr>
        <a:xfrm flipV="1">
          <a:off x="6972300" y="9802343"/>
          <a:ext cx="889000" cy="13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118756</xdr:rowOff>
    </xdr:from>
    <xdr:to>
      <xdr:col>55</xdr:col>
      <xdr:colOff>50800</xdr:colOff>
      <xdr:row>57</xdr:row>
      <xdr:rowOff>48906</xdr:rowOff>
    </xdr:to>
    <xdr:sp macro="" textlink="">
      <xdr:nvSpPr>
        <xdr:cNvPr id="364" name="楕円 363"/>
        <xdr:cNvSpPr/>
      </xdr:nvSpPr>
      <xdr:spPr>
        <a:xfrm>
          <a:off x="10426700" y="971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141633</xdr:rowOff>
    </xdr:from>
    <xdr:ext cx="599010" cy="259045"/>
    <xdr:sp macro="" textlink="">
      <xdr:nvSpPr>
        <xdr:cNvPr id="365" name="普通建設事業費該当値テキスト"/>
        <xdr:cNvSpPr txBox="1"/>
      </xdr:nvSpPr>
      <xdr:spPr>
        <a:xfrm>
          <a:off x="10528300" y="957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835</xdr:rowOff>
    </xdr:from>
    <xdr:to>
      <xdr:col>50</xdr:col>
      <xdr:colOff>165100</xdr:colOff>
      <xdr:row>58</xdr:row>
      <xdr:rowOff>102435</xdr:rowOff>
    </xdr:to>
    <xdr:sp macro="" textlink="">
      <xdr:nvSpPr>
        <xdr:cNvPr id="366" name="楕円 365"/>
        <xdr:cNvSpPr/>
      </xdr:nvSpPr>
      <xdr:spPr>
        <a:xfrm>
          <a:off x="9588500" y="994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118962</xdr:rowOff>
    </xdr:from>
    <xdr:ext cx="599010" cy="259045"/>
    <xdr:sp macro="" textlink="">
      <xdr:nvSpPr>
        <xdr:cNvPr id="367" name="テキスト ボックス 366"/>
        <xdr:cNvSpPr txBox="1"/>
      </xdr:nvSpPr>
      <xdr:spPr>
        <a:xfrm>
          <a:off x="9339795" y="972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13019</xdr:rowOff>
    </xdr:from>
    <xdr:to>
      <xdr:col>46</xdr:col>
      <xdr:colOff>38100</xdr:colOff>
      <xdr:row>57</xdr:row>
      <xdr:rowOff>114619</xdr:rowOff>
    </xdr:to>
    <xdr:sp macro="" textlink="">
      <xdr:nvSpPr>
        <xdr:cNvPr id="368" name="楕円 367"/>
        <xdr:cNvSpPr/>
      </xdr:nvSpPr>
      <xdr:spPr>
        <a:xfrm>
          <a:off x="8699500" y="97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131146</xdr:rowOff>
    </xdr:from>
    <xdr:ext cx="599010" cy="259045"/>
    <xdr:sp macro="" textlink="">
      <xdr:nvSpPr>
        <xdr:cNvPr id="369" name="テキスト ボックス 368"/>
        <xdr:cNvSpPr txBox="1"/>
      </xdr:nvSpPr>
      <xdr:spPr>
        <a:xfrm>
          <a:off x="8450795" y="956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150343</xdr:rowOff>
    </xdr:from>
    <xdr:to>
      <xdr:col>41</xdr:col>
      <xdr:colOff>101600</xdr:colOff>
      <xdr:row>57</xdr:row>
      <xdr:rowOff>80493</xdr:rowOff>
    </xdr:to>
    <xdr:sp macro="" textlink="">
      <xdr:nvSpPr>
        <xdr:cNvPr id="370" name="楕円 369"/>
        <xdr:cNvSpPr/>
      </xdr:nvSpPr>
      <xdr:spPr>
        <a:xfrm>
          <a:off x="7810500" y="97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97020</xdr:rowOff>
    </xdr:from>
    <xdr:ext cx="599010" cy="259045"/>
    <xdr:sp macro="" textlink="">
      <xdr:nvSpPr>
        <xdr:cNvPr id="371" name="テキスト ボックス 370"/>
        <xdr:cNvSpPr txBox="1"/>
      </xdr:nvSpPr>
      <xdr:spPr>
        <a:xfrm>
          <a:off x="7561795" y="952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115495</xdr:rowOff>
    </xdr:from>
    <xdr:to>
      <xdr:col>36</xdr:col>
      <xdr:colOff>165100</xdr:colOff>
      <xdr:row>58</xdr:row>
      <xdr:rowOff>45645</xdr:rowOff>
    </xdr:to>
    <xdr:sp macro="" textlink="">
      <xdr:nvSpPr>
        <xdr:cNvPr id="372" name="楕円 371"/>
        <xdr:cNvSpPr/>
      </xdr:nvSpPr>
      <xdr:spPr>
        <a:xfrm>
          <a:off x="6921500" y="98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62172</xdr:rowOff>
    </xdr:from>
    <xdr:ext cx="599010" cy="259045"/>
    <xdr:sp macro="" textlink="">
      <xdr:nvSpPr>
        <xdr:cNvPr id="373" name="テキスト ボックス 372"/>
        <xdr:cNvSpPr txBox="1"/>
      </xdr:nvSpPr>
      <xdr:spPr>
        <a:xfrm>
          <a:off x="6672795" y="966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9358</xdr:rowOff>
    </xdr:from>
    <xdr:to>
      <xdr:col>55</xdr:col>
      <xdr:colOff>0</xdr:colOff>
      <xdr:row>78</xdr:row>
      <xdr:rowOff>156268</xdr:rowOff>
    </xdr:to>
    <xdr:cxnSp macro="">
      <xdr:nvCxnSpPr>
        <xdr:cNvPr id="402" name="直線コネクタ 401"/>
        <xdr:cNvCxnSpPr/>
      </xdr:nvCxnSpPr>
      <xdr:spPr>
        <a:xfrm flipV="1">
          <a:off x="9639300" y="13382458"/>
          <a:ext cx="838200" cy="14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156268</xdr:rowOff>
    </xdr:from>
    <xdr:to>
      <xdr:col>50</xdr:col>
      <xdr:colOff>114300</xdr:colOff>
      <xdr:row>79</xdr:row>
      <xdr:rowOff>9964</xdr:rowOff>
    </xdr:to>
    <xdr:cxnSp macro="">
      <xdr:nvCxnSpPr>
        <xdr:cNvPr id="405" name="直線コネクタ 404"/>
        <xdr:cNvCxnSpPr/>
      </xdr:nvCxnSpPr>
      <xdr:spPr>
        <a:xfrm flipV="1">
          <a:off x="8750300" y="1352936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9964</xdr:rowOff>
    </xdr:from>
    <xdr:to>
      <xdr:col>45</xdr:col>
      <xdr:colOff>177800</xdr:colOff>
      <xdr:row>79</xdr:row>
      <xdr:rowOff>30944</xdr:rowOff>
    </xdr:to>
    <xdr:cxnSp macro="">
      <xdr:nvCxnSpPr>
        <xdr:cNvPr id="408" name="直線コネクタ 407"/>
        <xdr:cNvCxnSpPr/>
      </xdr:nvCxnSpPr>
      <xdr:spPr>
        <a:xfrm flipV="1">
          <a:off x="7861300" y="13554514"/>
          <a:ext cx="889000" cy="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130445</xdr:rowOff>
    </xdr:from>
    <xdr:to>
      <xdr:col>41</xdr:col>
      <xdr:colOff>50800</xdr:colOff>
      <xdr:row>79</xdr:row>
      <xdr:rowOff>30944</xdr:rowOff>
    </xdr:to>
    <xdr:cxnSp macro="">
      <xdr:nvCxnSpPr>
        <xdr:cNvPr id="411" name="直線コネクタ 410"/>
        <xdr:cNvCxnSpPr/>
      </xdr:nvCxnSpPr>
      <xdr:spPr>
        <a:xfrm>
          <a:off x="6972300" y="13503545"/>
          <a:ext cx="889000" cy="7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130008</xdr:rowOff>
    </xdr:from>
    <xdr:to>
      <xdr:col>55</xdr:col>
      <xdr:colOff>50800</xdr:colOff>
      <xdr:row>78</xdr:row>
      <xdr:rowOff>60158</xdr:rowOff>
    </xdr:to>
    <xdr:sp macro="" textlink="">
      <xdr:nvSpPr>
        <xdr:cNvPr id="421" name="楕円 420"/>
        <xdr:cNvSpPr/>
      </xdr:nvSpPr>
      <xdr:spPr>
        <a:xfrm>
          <a:off x="10426700" y="1333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152885</xdr:rowOff>
    </xdr:from>
    <xdr:ext cx="599010" cy="259045"/>
    <xdr:sp macro="" textlink="">
      <xdr:nvSpPr>
        <xdr:cNvPr id="422" name="普通建設事業費 （ うち新規整備　）該当値テキスト"/>
        <xdr:cNvSpPr txBox="1"/>
      </xdr:nvSpPr>
      <xdr:spPr>
        <a:xfrm>
          <a:off x="10528300" y="1318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105468</xdr:rowOff>
    </xdr:from>
    <xdr:to>
      <xdr:col>50</xdr:col>
      <xdr:colOff>165100</xdr:colOff>
      <xdr:row>79</xdr:row>
      <xdr:rowOff>35618</xdr:rowOff>
    </xdr:to>
    <xdr:sp macro="" textlink="">
      <xdr:nvSpPr>
        <xdr:cNvPr id="423" name="楕円 422"/>
        <xdr:cNvSpPr/>
      </xdr:nvSpPr>
      <xdr:spPr>
        <a:xfrm>
          <a:off x="9588500" y="134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52145</xdr:rowOff>
    </xdr:from>
    <xdr:ext cx="534377" cy="259045"/>
    <xdr:sp macro="" textlink="">
      <xdr:nvSpPr>
        <xdr:cNvPr id="424" name="テキスト ボックス 423"/>
        <xdr:cNvSpPr txBox="1"/>
      </xdr:nvSpPr>
      <xdr:spPr>
        <a:xfrm>
          <a:off x="9372111" y="13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130614</xdr:rowOff>
    </xdr:from>
    <xdr:to>
      <xdr:col>46</xdr:col>
      <xdr:colOff>38100</xdr:colOff>
      <xdr:row>79</xdr:row>
      <xdr:rowOff>60764</xdr:rowOff>
    </xdr:to>
    <xdr:sp macro="" textlink="">
      <xdr:nvSpPr>
        <xdr:cNvPr id="425" name="楕円 424"/>
        <xdr:cNvSpPr/>
      </xdr:nvSpPr>
      <xdr:spPr>
        <a:xfrm>
          <a:off x="8699500" y="13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51891</xdr:rowOff>
    </xdr:from>
    <xdr:ext cx="534377" cy="259045"/>
    <xdr:sp macro="" textlink="">
      <xdr:nvSpPr>
        <xdr:cNvPr id="426" name="テキスト ボックス 425"/>
        <xdr:cNvSpPr txBox="1"/>
      </xdr:nvSpPr>
      <xdr:spPr>
        <a:xfrm>
          <a:off x="8483111" y="135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151594</xdr:rowOff>
    </xdr:from>
    <xdr:to>
      <xdr:col>41</xdr:col>
      <xdr:colOff>101600</xdr:colOff>
      <xdr:row>79</xdr:row>
      <xdr:rowOff>81744</xdr:rowOff>
    </xdr:to>
    <xdr:sp macro="" textlink="">
      <xdr:nvSpPr>
        <xdr:cNvPr id="427" name="楕円 426"/>
        <xdr:cNvSpPr/>
      </xdr:nvSpPr>
      <xdr:spPr>
        <a:xfrm>
          <a:off x="7810500" y="135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72871</xdr:rowOff>
    </xdr:from>
    <xdr:ext cx="469744" cy="259045"/>
    <xdr:sp macro="" textlink="">
      <xdr:nvSpPr>
        <xdr:cNvPr id="428" name="テキスト ボックス 427"/>
        <xdr:cNvSpPr txBox="1"/>
      </xdr:nvSpPr>
      <xdr:spPr>
        <a:xfrm>
          <a:off x="7626428" y="1361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79645</xdr:rowOff>
    </xdr:from>
    <xdr:to>
      <xdr:col>36</xdr:col>
      <xdr:colOff>165100</xdr:colOff>
      <xdr:row>79</xdr:row>
      <xdr:rowOff>9795</xdr:rowOff>
    </xdr:to>
    <xdr:sp macro="" textlink="">
      <xdr:nvSpPr>
        <xdr:cNvPr id="429" name="楕円 428"/>
        <xdr:cNvSpPr/>
      </xdr:nvSpPr>
      <xdr:spPr>
        <a:xfrm>
          <a:off x="6921500" y="13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26322</xdr:rowOff>
    </xdr:from>
    <xdr:ext cx="534377" cy="259045"/>
    <xdr:sp macro="" textlink="">
      <xdr:nvSpPr>
        <xdr:cNvPr id="430" name="テキスト ボックス 429"/>
        <xdr:cNvSpPr txBox="1"/>
      </xdr:nvSpPr>
      <xdr:spPr>
        <a:xfrm>
          <a:off x="6705111" y="1322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113320</xdr:rowOff>
    </xdr:from>
    <xdr:to>
      <xdr:col>55</xdr:col>
      <xdr:colOff>0</xdr:colOff>
      <xdr:row>97</xdr:row>
      <xdr:rowOff>10987</xdr:rowOff>
    </xdr:to>
    <xdr:cxnSp macro="">
      <xdr:nvCxnSpPr>
        <xdr:cNvPr id="459" name="直線コネクタ 458"/>
        <xdr:cNvCxnSpPr/>
      </xdr:nvCxnSpPr>
      <xdr:spPr>
        <a:xfrm flipV="1">
          <a:off x="9639300" y="16401070"/>
          <a:ext cx="838200" cy="24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129942</xdr:rowOff>
    </xdr:from>
    <xdr:to>
      <xdr:col>50</xdr:col>
      <xdr:colOff>114300</xdr:colOff>
      <xdr:row>97</xdr:row>
      <xdr:rowOff>10987</xdr:rowOff>
    </xdr:to>
    <xdr:cxnSp macro="">
      <xdr:nvCxnSpPr>
        <xdr:cNvPr id="462" name="直線コネクタ 461"/>
        <xdr:cNvCxnSpPr/>
      </xdr:nvCxnSpPr>
      <xdr:spPr>
        <a:xfrm>
          <a:off x="8750300" y="16417692"/>
          <a:ext cx="889000" cy="22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10869</xdr:rowOff>
    </xdr:from>
    <xdr:to>
      <xdr:col>45</xdr:col>
      <xdr:colOff>177800</xdr:colOff>
      <xdr:row>95</xdr:row>
      <xdr:rowOff>129942</xdr:rowOff>
    </xdr:to>
    <xdr:cxnSp macro="">
      <xdr:nvCxnSpPr>
        <xdr:cNvPr id="465" name="直線コネクタ 464"/>
        <xdr:cNvCxnSpPr/>
      </xdr:nvCxnSpPr>
      <xdr:spPr>
        <a:xfrm>
          <a:off x="7861300" y="16127169"/>
          <a:ext cx="889000" cy="29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10869</xdr:rowOff>
    </xdr:from>
    <xdr:to>
      <xdr:col>41</xdr:col>
      <xdr:colOff>50800</xdr:colOff>
      <xdr:row>96</xdr:row>
      <xdr:rowOff>97760</xdr:rowOff>
    </xdr:to>
    <xdr:cxnSp macro="">
      <xdr:nvCxnSpPr>
        <xdr:cNvPr id="468" name="直線コネクタ 467"/>
        <xdr:cNvCxnSpPr/>
      </xdr:nvCxnSpPr>
      <xdr:spPr>
        <a:xfrm flipV="1">
          <a:off x="6972300" y="16127169"/>
          <a:ext cx="889000" cy="42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72" name="テキスト ボックス 471"/>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62520</xdr:rowOff>
    </xdr:from>
    <xdr:to>
      <xdr:col>55</xdr:col>
      <xdr:colOff>50800</xdr:colOff>
      <xdr:row>95</xdr:row>
      <xdr:rowOff>164120</xdr:rowOff>
    </xdr:to>
    <xdr:sp macro="" textlink="">
      <xdr:nvSpPr>
        <xdr:cNvPr id="478" name="楕円 477"/>
        <xdr:cNvSpPr/>
      </xdr:nvSpPr>
      <xdr:spPr>
        <a:xfrm>
          <a:off x="10426700" y="1635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85397</xdr:rowOff>
    </xdr:from>
    <xdr:ext cx="599010" cy="259045"/>
    <xdr:sp macro="" textlink="">
      <xdr:nvSpPr>
        <xdr:cNvPr id="479" name="普通建設事業費 （ うち更新整備　）該当値テキスト"/>
        <xdr:cNvSpPr txBox="1"/>
      </xdr:nvSpPr>
      <xdr:spPr>
        <a:xfrm>
          <a:off x="10528300" y="162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131637</xdr:rowOff>
    </xdr:from>
    <xdr:to>
      <xdr:col>50</xdr:col>
      <xdr:colOff>165100</xdr:colOff>
      <xdr:row>97</xdr:row>
      <xdr:rowOff>61787</xdr:rowOff>
    </xdr:to>
    <xdr:sp macro="" textlink="">
      <xdr:nvSpPr>
        <xdr:cNvPr id="480" name="楕円 479"/>
        <xdr:cNvSpPr/>
      </xdr:nvSpPr>
      <xdr:spPr>
        <a:xfrm>
          <a:off x="9588500" y="165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78314</xdr:rowOff>
    </xdr:from>
    <xdr:ext cx="534377" cy="259045"/>
    <xdr:sp macro="" textlink="">
      <xdr:nvSpPr>
        <xdr:cNvPr id="481" name="テキスト ボックス 480"/>
        <xdr:cNvSpPr txBox="1"/>
      </xdr:nvSpPr>
      <xdr:spPr>
        <a:xfrm>
          <a:off x="9372111" y="163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79142</xdr:rowOff>
    </xdr:from>
    <xdr:to>
      <xdr:col>46</xdr:col>
      <xdr:colOff>38100</xdr:colOff>
      <xdr:row>96</xdr:row>
      <xdr:rowOff>9292</xdr:rowOff>
    </xdr:to>
    <xdr:sp macro="" textlink="">
      <xdr:nvSpPr>
        <xdr:cNvPr id="482" name="楕円 481"/>
        <xdr:cNvSpPr/>
      </xdr:nvSpPr>
      <xdr:spPr>
        <a:xfrm>
          <a:off x="8699500" y="163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25819</xdr:rowOff>
    </xdr:from>
    <xdr:ext cx="599010" cy="259045"/>
    <xdr:sp macro="" textlink="">
      <xdr:nvSpPr>
        <xdr:cNvPr id="483" name="テキスト ボックス 482"/>
        <xdr:cNvSpPr txBox="1"/>
      </xdr:nvSpPr>
      <xdr:spPr>
        <a:xfrm>
          <a:off x="8450795" y="1614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131519</xdr:rowOff>
    </xdr:from>
    <xdr:to>
      <xdr:col>41</xdr:col>
      <xdr:colOff>101600</xdr:colOff>
      <xdr:row>94</xdr:row>
      <xdr:rowOff>61669</xdr:rowOff>
    </xdr:to>
    <xdr:sp macro="" textlink="">
      <xdr:nvSpPr>
        <xdr:cNvPr id="484" name="楕円 483"/>
        <xdr:cNvSpPr/>
      </xdr:nvSpPr>
      <xdr:spPr>
        <a:xfrm>
          <a:off x="7810500" y="1607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78196</xdr:rowOff>
    </xdr:from>
    <xdr:ext cx="599010" cy="259045"/>
    <xdr:sp macro="" textlink="">
      <xdr:nvSpPr>
        <xdr:cNvPr id="485" name="テキスト ボックス 484"/>
        <xdr:cNvSpPr txBox="1"/>
      </xdr:nvSpPr>
      <xdr:spPr>
        <a:xfrm>
          <a:off x="7561795" y="1585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46960</xdr:rowOff>
    </xdr:from>
    <xdr:to>
      <xdr:col>36</xdr:col>
      <xdr:colOff>165100</xdr:colOff>
      <xdr:row>96</xdr:row>
      <xdr:rowOff>148560</xdr:rowOff>
    </xdr:to>
    <xdr:sp macro="" textlink="">
      <xdr:nvSpPr>
        <xdr:cNvPr id="486" name="楕円 485"/>
        <xdr:cNvSpPr/>
      </xdr:nvSpPr>
      <xdr:spPr>
        <a:xfrm>
          <a:off x="6921500" y="165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165087</xdr:rowOff>
    </xdr:from>
    <xdr:ext cx="599010" cy="259045"/>
    <xdr:sp macro="" textlink="">
      <xdr:nvSpPr>
        <xdr:cNvPr id="487" name="テキスト ボックス 486"/>
        <xdr:cNvSpPr txBox="1"/>
      </xdr:nvSpPr>
      <xdr:spPr>
        <a:xfrm>
          <a:off x="6672795" y="1628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131685</xdr:rowOff>
    </xdr:from>
    <xdr:to>
      <xdr:col>81</xdr:col>
      <xdr:colOff>50800</xdr:colOff>
      <xdr:row>38</xdr:row>
      <xdr:rowOff>139700</xdr:rowOff>
    </xdr:to>
    <xdr:cxnSp macro="">
      <xdr:nvCxnSpPr>
        <xdr:cNvPr id="517" name="直線コネクタ 516"/>
        <xdr:cNvCxnSpPr/>
      </xdr:nvCxnSpPr>
      <xdr:spPr>
        <a:xfrm>
          <a:off x="14592300" y="6646785"/>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128087</xdr:rowOff>
    </xdr:from>
    <xdr:to>
      <xdr:col>76</xdr:col>
      <xdr:colOff>114300</xdr:colOff>
      <xdr:row>38</xdr:row>
      <xdr:rowOff>131685</xdr:rowOff>
    </xdr:to>
    <xdr:cxnSp macro="">
      <xdr:nvCxnSpPr>
        <xdr:cNvPr id="520" name="直線コネクタ 519"/>
        <xdr:cNvCxnSpPr/>
      </xdr:nvCxnSpPr>
      <xdr:spPr>
        <a:xfrm>
          <a:off x="13703300" y="6643187"/>
          <a:ext cx="889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70379</xdr:rowOff>
    </xdr:from>
    <xdr:to>
      <xdr:col>71</xdr:col>
      <xdr:colOff>177800</xdr:colOff>
      <xdr:row>38</xdr:row>
      <xdr:rowOff>128087</xdr:rowOff>
    </xdr:to>
    <xdr:cxnSp macro="">
      <xdr:nvCxnSpPr>
        <xdr:cNvPr id="523" name="直線コネクタ 522"/>
        <xdr:cNvCxnSpPr/>
      </xdr:nvCxnSpPr>
      <xdr:spPr>
        <a:xfrm>
          <a:off x="12814300" y="6585479"/>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80885</xdr:rowOff>
    </xdr:from>
    <xdr:to>
      <xdr:col>76</xdr:col>
      <xdr:colOff>165100</xdr:colOff>
      <xdr:row>39</xdr:row>
      <xdr:rowOff>11035</xdr:rowOff>
    </xdr:to>
    <xdr:sp macro="" textlink="">
      <xdr:nvSpPr>
        <xdr:cNvPr id="537" name="楕円 536"/>
        <xdr:cNvSpPr/>
      </xdr:nvSpPr>
      <xdr:spPr>
        <a:xfrm>
          <a:off x="14541500" y="65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2162</xdr:rowOff>
    </xdr:from>
    <xdr:ext cx="469744" cy="259045"/>
    <xdr:sp macro="" textlink="">
      <xdr:nvSpPr>
        <xdr:cNvPr id="538" name="テキスト ボックス 537"/>
        <xdr:cNvSpPr txBox="1"/>
      </xdr:nvSpPr>
      <xdr:spPr>
        <a:xfrm>
          <a:off x="14357428" y="668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77287</xdr:rowOff>
    </xdr:from>
    <xdr:to>
      <xdr:col>72</xdr:col>
      <xdr:colOff>38100</xdr:colOff>
      <xdr:row>39</xdr:row>
      <xdr:rowOff>7437</xdr:rowOff>
    </xdr:to>
    <xdr:sp macro="" textlink="">
      <xdr:nvSpPr>
        <xdr:cNvPr id="539" name="楕円 538"/>
        <xdr:cNvSpPr/>
      </xdr:nvSpPr>
      <xdr:spPr>
        <a:xfrm>
          <a:off x="13652500" y="65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170014</xdr:rowOff>
    </xdr:from>
    <xdr:ext cx="469744" cy="259045"/>
    <xdr:sp macro="" textlink="">
      <xdr:nvSpPr>
        <xdr:cNvPr id="540" name="テキスト ボックス 539"/>
        <xdr:cNvSpPr txBox="1"/>
      </xdr:nvSpPr>
      <xdr:spPr>
        <a:xfrm>
          <a:off x="13468428" y="66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19579</xdr:rowOff>
    </xdr:from>
    <xdr:to>
      <xdr:col>67</xdr:col>
      <xdr:colOff>101600</xdr:colOff>
      <xdr:row>38</xdr:row>
      <xdr:rowOff>121179</xdr:rowOff>
    </xdr:to>
    <xdr:sp macro="" textlink="">
      <xdr:nvSpPr>
        <xdr:cNvPr id="541" name="楕円 540"/>
        <xdr:cNvSpPr/>
      </xdr:nvSpPr>
      <xdr:spPr>
        <a:xfrm>
          <a:off x="12763500" y="65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137706</xdr:rowOff>
    </xdr:from>
    <xdr:ext cx="534377" cy="259045"/>
    <xdr:sp macro="" textlink="">
      <xdr:nvSpPr>
        <xdr:cNvPr id="542" name="テキスト ボックス 541"/>
        <xdr:cNvSpPr txBox="1"/>
      </xdr:nvSpPr>
      <xdr:spPr>
        <a:xfrm>
          <a:off x="12547111" y="630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132783</xdr:rowOff>
    </xdr:from>
    <xdr:to>
      <xdr:col>85</xdr:col>
      <xdr:colOff>127000</xdr:colOff>
      <xdr:row>73</xdr:row>
      <xdr:rowOff>154394</xdr:rowOff>
    </xdr:to>
    <xdr:cxnSp macro="">
      <xdr:nvCxnSpPr>
        <xdr:cNvPr id="618" name="直線コネクタ 617"/>
        <xdr:cNvCxnSpPr/>
      </xdr:nvCxnSpPr>
      <xdr:spPr>
        <a:xfrm>
          <a:off x="15481300" y="12648633"/>
          <a:ext cx="838200" cy="2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132783</xdr:rowOff>
    </xdr:from>
    <xdr:to>
      <xdr:col>81</xdr:col>
      <xdr:colOff>50800</xdr:colOff>
      <xdr:row>73</xdr:row>
      <xdr:rowOff>163588</xdr:rowOff>
    </xdr:to>
    <xdr:cxnSp macro="">
      <xdr:nvCxnSpPr>
        <xdr:cNvPr id="621" name="直線コネクタ 620"/>
        <xdr:cNvCxnSpPr/>
      </xdr:nvCxnSpPr>
      <xdr:spPr>
        <a:xfrm flipV="1">
          <a:off x="14592300" y="12648633"/>
          <a:ext cx="889000" cy="3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135535</xdr:rowOff>
    </xdr:from>
    <xdr:to>
      <xdr:col>76</xdr:col>
      <xdr:colOff>114300</xdr:colOff>
      <xdr:row>73</xdr:row>
      <xdr:rowOff>163588</xdr:rowOff>
    </xdr:to>
    <xdr:cxnSp macro="">
      <xdr:nvCxnSpPr>
        <xdr:cNvPr id="624" name="直線コネクタ 623"/>
        <xdr:cNvCxnSpPr/>
      </xdr:nvCxnSpPr>
      <xdr:spPr>
        <a:xfrm>
          <a:off x="13703300" y="12651385"/>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126752</xdr:rowOff>
    </xdr:from>
    <xdr:to>
      <xdr:col>71</xdr:col>
      <xdr:colOff>177800</xdr:colOff>
      <xdr:row>73</xdr:row>
      <xdr:rowOff>135535</xdr:rowOff>
    </xdr:to>
    <xdr:cxnSp macro="">
      <xdr:nvCxnSpPr>
        <xdr:cNvPr id="627" name="直線コネクタ 626"/>
        <xdr:cNvCxnSpPr/>
      </xdr:nvCxnSpPr>
      <xdr:spPr>
        <a:xfrm>
          <a:off x="12814300" y="12642602"/>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103594</xdr:rowOff>
    </xdr:from>
    <xdr:to>
      <xdr:col>85</xdr:col>
      <xdr:colOff>177800</xdr:colOff>
      <xdr:row>74</xdr:row>
      <xdr:rowOff>33744</xdr:rowOff>
    </xdr:to>
    <xdr:sp macro="" textlink="">
      <xdr:nvSpPr>
        <xdr:cNvPr id="637" name="楕円 636"/>
        <xdr:cNvSpPr/>
      </xdr:nvSpPr>
      <xdr:spPr>
        <a:xfrm>
          <a:off x="16268700" y="126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126471</xdr:rowOff>
    </xdr:from>
    <xdr:ext cx="599010" cy="259045"/>
    <xdr:sp macro="" textlink="">
      <xdr:nvSpPr>
        <xdr:cNvPr id="638" name="公債費該当値テキスト"/>
        <xdr:cNvSpPr txBox="1"/>
      </xdr:nvSpPr>
      <xdr:spPr>
        <a:xfrm>
          <a:off x="16370300" y="1247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81983</xdr:rowOff>
    </xdr:from>
    <xdr:to>
      <xdr:col>81</xdr:col>
      <xdr:colOff>101600</xdr:colOff>
      <xdr:row>74</xdr:row>
      <xdr:rowOff>12133</xdr:rowOff>
    </xdr:to>
    <xdr:sp macro="" textlink="">
      <xdr:nvSpPr>
        <xdr:cNvPr id="639" name="楕円 638"/>
        <xdr:cNvSpPr/>
      </xdr:nvSpPr>
      <xdr:spPr>
        <a:xfrm>
          <a:off x="15430500" y="125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28660</xdr:rowOff>
    </xdr:from>
    <xdr:ext cx="599010" cy="259045"/>
    <xdr:sp macro="" textlink="">
      <xdr:nvSpPr>
        <xdr:cNvPr id="640" name="テキスト ボックス 639"/>
        <xdr:cNvSpPr txBox="1"/>
      </xdr:nvSpPr>
      <xdr:spPr>
        <a:xfrm>
          <a:off x="15181795" y="1237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112788</xdr:rowOff>
    </xdr:from>
    <xdr:to>
      <xdr:col>76</xdr:col>
      <xdr:colOff>165100</xdr:colOff>
      <xdr:row>74</xdr:row>
      <xdr:rowOff>42938</xdr:rowOff>
    </xdr:to>
    <xdr:sp macro="" textlink="">
      <xdr:nvSpPr>
        <xdr:cNvPr id="641" name="楕円 640"/>
        <xdr:cNvSpPr/>
      </xdr:nvSpPr>
      <xdr:spPr>
        <a:xfrm>
          <a:off x="14541500" y="126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59465</xdr:rowOff>
    </xdr:from>
    <xdr:ext cx="599010" cy="259045"/>
    <xdr:sp macro="" textlink="">
      <xdr:nvSpPr>
        <xdr:cNvPr id="642" name="テキスト ボックス 641"/>
        <xdr:cNvSpPr txBox="1"/>
      </xdr:nvSpPr>
      <xdr:spPr>
        <a:xfrm>
          <a:off x="14292795" y="1240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84735</xdr:rowOff>
    </xdr:from>
    <xdr:to>
      <xdr:col>72</xdr:col>
      <xdr:colOff>38100</xdr:colOff>
      <xdr:row>74</xdr:row>
      <xdr:rowOff>14885</xdr:rowOff>
    </xdr:to>
    <xdr:sp macro="" textlink="">
      <xdr:nvSpPr>
        <xdr:cNvPr id="643" name="楕円 642"/>
        <xdr:cNvSpPr/>
      </xdr:nvSpPr>
      <xdr:spPr>
        <a:xfrm>
          <a:off x="13652500" y="126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31412</xdr:rowOff>
    </xdr:from>
    <xdr:ext cx="599010" cy="259045"/>
    <xdr:sp macro="" textlink="">
      <xdr:nvSpPr>
        <xdr:cNvPr id="644" name="テキスト ボックス 643"/>
        <xdr:cNvSpPr txBox="1"/>
      </xdr:nvSpPr>
      <xdr:spPr>
        <a:xfrm>
          <a:off x="13403795" y="1237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75952</xdr:rowOff>
    </xdr:from>
    <xdr:to>
      <xdr:col>67</xdr:col>
      <xdr:colOff>101600</xdr:colOff>
      <xdr:row>74</xdr:row>
      <xdr:rowOff>6102</xdr:rowOff>
    </xdr:to>
    <xdr:sp macro="" textlink="">
      <xdr:nvSpPr>
        <xdr:cNvPr id="645" name="楕円 644"/>
        <xdr:cNvSpPr/>
      </xdr:nvSpPr>
      <xdr:spPr>
        <a:xfrm>
          <a:off x="12763500" y="125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22629</xdr:rowOff>
    </xdr:from>
    <xdr:ext cx="599010" cy="259045"/>
    <xdr:sp macro="" textlink="">
      <xdr:nvSpPr>
        <xdr:cNvPr id="646" name="テキスト ボックス 645"/>
        <xdr:cNvSpPr txBox="1"/>
      </xdr:nvSpPr>
      <xdr:spPr>
        <a:xfrm>
          <a:off x="12514795" y="1236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72602</xdr:rowOff>
    </xdr:from>
    <xdr:to>
      <xdr:col>85</xdr:col>
      <xdr:colOff>127000</xdr:colOff>
      <xdr:row>99</xdr:row>
      <xdr:rowOff>80466</xdr:rowOff>
    </xdr:to>
    <xdr:cxnSp macro="">
      <xdr:nvCxnSpPr>
        <xdr:cNvPr id="677" name="直線コネクタ 676"/>
        <xdr:cNvCxnSpPr/>
      </xdr:nvCxnSpPr>
      <xdr:spPr>
        <a:xfrm>
          <a:off x="15481300" y="17046152"/>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72602</xdr:rowOff>
    </xdr:from>
    <xdr:to>
      <xdr:col>81</xdr:col>
      <xdr:colOff>50800</xdr:colOff>
      <xdr:row>99</xdr:row>
      <xdr:rowOff>84703</xdr:rowOff>
    </xdr:to>
    <xdr:cxnSp macro="">
      <xdr:nvCxnSpPr>
        <xdr:cNvPr id="680" name="直線コネクタ 679"/>
        <xdr:cNvCxnSpPr/>
      </xdr:nvCxnSpPr>
      <xdr:spPr>
        <a:xfrm flipV="1">
          <a:off x="14592300" y="17046152"/>
          <a:ext cx="8890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19208</xdr:rowOff>
    </xdr:from>
    <xdr:to>
      <xdr:col>76</xdr:col>
      <xdr:colOff>114300</xdr:colOff>
      <xdr:row>99</xdr:row>
      <xdr:rowOff>84703</xdr:rowOff>
    </xdr:to>
    <xdr:cxnSp macro="">
      <xdr:nvCxnSpPr>
        <xdr:cNvPr id="683" name="直線コネクタ 682"/>
        <xdr:cNvCxnSpPr/>
      </xdr:nvCxnSpPr>
      <xdr:spPr>
        <a:xfrm>
          <a:off x="13703300" y="16992758"/>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19208</xdr:rowOff>
    </xdr:from>
    <xdr:to>
      <xdr:col>71</xdr:col>
      <xdr:colOff>177800</xdr:colOff>
      <xdr:row>99</xdr:row>
      <xdr:rowOff>61323</xdr:rowOff>
    </xdr:to>
    <xdr:cxnSp macro="">
      <xdr:nvCxnSpPr>
        <xdr:cNvPr id="686" name="直線コネクタ 685"/>
        <xdr:cNvCxnSpPr/>
      </xdr:nvCxnSpPr>
      <xdr:spPr>
        <a:xfrm flipV="1">
          <a:off x="12814300" y="16992758"/>
          <a:ext cx="889000" cy="4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29666</xdr:rowOff>
    </xdr:from>
    <xdr:to>
      <xdr:col>85</xdr:col>
      <xdr:colOff>177800</xdr:colOff>
      <xdr:row>99</xdr:row>
      <xdr:rowOff>131266</xdr:rowOff>
    </xdr:to>
    <xdr:sp macro="" textlink="">
      <xdr:nvSpPr>
        <xdr:cNvPr id="696" name="楕円 695"/>
        <xdr:cNvSpPr/>
      </xdr:nvSpPr>
      <xdr:spPr>
        <a:xfrm>
          <a:off x="16268700" y="170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116043</xdr:rowOff>
    </xdr:from>
    <xdr:ext cx="534377" cy="259045"/>
    <xdr:sp macro="" textlink="">
      <xdr:nvSpPr>
        <xdr:cNvPr id="697" name="積立金該当値テキスト"/>
        <xdr:cNvSpPr txBox="1"/>
      </xdr:nvSpPr>
      <xdr:spPr>
        <a:xfrm>
          <a:off x="16370300" y="169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21802</xdr:rowOff>
    </xdr:from>
    <xdr:to>
      <xdr:col>81</xdr:col>
      <xdr:colOff>101600</xdr:colOff>
      <xdr:row>99</xdr:row>
      <xdr:rowOff>123402</xdr:rowOff>
    </xdr:to>
    <xdr:sp macro="" textlink="">
      <xdr:nvSpPr>
        <xdr:cNvPr id="698" name="楕円 697"/>
        <xdr:cNvSpPr/>
      </xdr:nvSpPr>
      <xdr:spPr>
        <a:xfrm>
          <a:off x="15430500" y="1699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114529</xdr:rowOff>
    </xdr:from>
    <xdr:ext cx="534377" cy="259045"/>
    <xdr:sp macro="" textlink="">
      <xdr:nvSpPr>
        <xdr:cNvPr id="699" name="テキスト ボックス 698"/>
        <xdr:cNvSpPr txBox="1"/>
      </xdr:nvSpPr>
      <xdr:spPr>
        <a:xfrm>
          <a:off x="15214111" y="1708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33903</xdr:rowOff>
    </xdr:from>
    <xdr:to>
      <xdr:col>76</xdr:col>
      <xdr:colOff>165100</xdr:colOff>
      <xdr:row>99</xdr:row>
      <xdr:rowOff>135503</xdr:rowOff>
    </xdr:to>
    <xdr:sp macro="" textlink="">
      <xdr:nvSpPr>
        <xdr:cNvPr id="700" name="楕円 699"/>
        <xdr:cNvSpPr/>
      </xdr:nvSpPr>
      <xdr:spPr>
        <a:xfrm>
          <a:off x="14541500" y="170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126630</xdr:rowOff>
    </xdr:from>
    <xdr:ext cx="469744" cy="259045"/>
    <xdr:sp macro="" textlink="">
      <xdr:nvSpPr>
        <xdr:cNvPr id="701" name="テキスト ボックス 700"/>
        <xdr:cNvSpPr txBox="1"/>
      </xdr:nvSpPr>
      <xdr:spPr>
        <a:xfrm>
          <a:off x="14357428" y="171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139858</xdr:rowOff>
    </xdr:from>
    <xdr:to>
      <xdr:col>72</xdr:col>
      <xdr:colOff>38100</xdr:colOff>
      <xdr:row>99</xdr:row>
      <xdr:rowOff>70008</xdr:rowOff>
    </xdr:to>
    <xdr:sp macro="" textlink="">
      <xdr:nvSpPr>
        <xdr:cNvPr id="702" name="楕円 701"/>
        <xdr:cNvSpPr/>
      </xdr:nvSpPr>
      <xdr:spPr>
        <a:xfrm>
          <a:off x="13652500" y="1694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86535</xdr:rowOff>
    </xdr:from>
    <xdr:ext cx="534377" cy="259045"/>
    <xdr:sp macro="" textlink="">
      <xdr:nvSpPr>
        <xdr:cNvPr id="703" name="テキスト ボックス 702"/>
        <xdr:cNvSpPr txBox="1"/>
      </xdr:nvSpPr>
      <xdr:spPr>
        <a:xfrm>
          <a:off x="13436111" y="1671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10523</xdr:rowOff>
    </xdr:from>
    <xdr:to>
      <xdr:col>67</xdr:col>
      <xdr:colOff>101600</xdr:colOff>
      <xdr:row>99</xdr:row>
      <xdr:rowOff>112123</xdr:rowOff>
    </xdr:to>
    <xdr:sp macro="" textlink="">
      <xdr:nvSpPr>
        <xdr:cNvPr id="704" name="楕円 703"/>
        <xdr:cNvSpPr/>
      </xdr:nvSpPr>
      <xdr:spPr>
        <a:xfrm>
          <a:off x="12763500" y="169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103250</xdr:rowOff>
    </xdr:from>
    <xdr:ext cx="534377" cy="259045"/>
    <xdr:sp macro="" textlink="">
      <xdr:nvSpPr>
        <xdr:cNvPr id="705" name="テキスト ボックス 704"/>
        <xdr:cNvSpPr txBox="1"/>
      </xdr:nvSpPr>
      <xdr:spPr>
        <a:xfrm>
          <a:off x="12547111" y="1707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44183</xdr:rowOff>
    </xdr:from>
    <xdr:to>
      <xdr:col>111</xdr:col>
      <xdr:colOff>177800</xdr:colOff>
      <xdr:row>59</xdr:row>
      <xdr:rowOff>44450</xdr:rowOff>
    </xdr:to>
    <xdr:cxnSp macro="">
      <xdr:nvCxnSpPr>
        <xdr:cNvPr id="792" name="直線コネクタ 791"/>
        <xdr:cNvCxnSpPr/>
      </xdr:nvCxnSpPr>
      <xdr:spPr>
        <a:xfrm>
          <a:off x="20434300" y="10159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140348</xdr:rowOff>
    </xdr:from>
    <xdr:to>
      <xdr:col>107</xdr:col>
      <xdr:colOff>50800</xdr:colOff>
      <xdr:row>59</xdr:row>
      <xdr:rowOff>44183</xdr:rowOff>
    </xdr:to>
    <xdr:cxnSp macro="">
      <xdr:nvCxnSpPr>
        <xdr:cNvPr id="795" name="直線コネクタ 794"/>
        <xdr:cNvCxnSpPr/>
      </xdr:nvCxnSpPr>
      <xdr:spPr>
        <a:xfrm>
          <a:off x="19545300" y="10084448"/>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140348</xdr:rowOff>
    </xdr:from>
    <xdr:to>
      <xdr:col>102</xdr:col>
      <xdr:colOff>114300</xdr:colOff>
      <xdr:row>59</xdr:row>
      <xdr:rowOff>44450</xdr:rowOff>
    </xdr:to>
    <xdr:cxnSp macro="">
      <xdr:nvCxnSpPr>
        <xdr:cNvPr id="798" name="直線コネクタ 797"/>
        <xdr:cNvCxnSpPr/>
      </xdr:nvCxnSpPr>
      <xdr:spPr>
        <a:xfrm flipV="1">
          <a:off x="18656300" y="10084448"/>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25093</xdr:rowOff>
    </xdr:from>
    <xdr:ext cx="469744" cy="259045"/>
    <xdr:sp macro="" textlink="">
      <xdr:nvSpPr>
        <xdr:cNvPr id="800" name="テキスト ボックス 799"/>
        <xdr:cNvSpPr txBox="1"/>
      </xdr:nvSpPr>
      <xdr:spPr>
        <a:xfrm>
          <a:off x="19310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249299" cy="259045"/>
    <xdr:sp macro="" textlink="">
      <xdr:nvSpPr>
        <xdr:cNvPr id="809" name="貸付金該当値テキスト"/>
        <xdr:cNvSpPr txBox="1"/>
      </xdr:nvSpPr>
      <xdr:spPr>
        <a:xfrm>
          <a:off x="22212300" y="100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164833</xdr:rowOff>
    </xdr:from>
    <xdr:to>
      <xdr:col>107</xdr:col>
      <xdr:colOff>101600</xdr:colOff>
      <xdr:row>59</xdr:row>
      <xdr:rowOff>94983</xdr:rowOff>
    </xdr:to>
    <xdr:sp macro="" textlink="">
      <xdr:nvSpPr>
        <xdr:cNvPr id="812" name="楕円 811"/>
        <xdr:cNvSpPr/>
      </xdr:nvSpPr>
      <xdr:spPr>
        <a:xfrm>
          <a:off x="20383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86110</xdr:rowOff>
    </xdr:from>
    <xdr:ext cx="313932" cy="259045"/>
    <xdr:sp macro="" textlink="">
      <xdr:nvSpPr>
        <xdr:cNvPr id="813" name="テキスト ボックス 812"/>
        <xdr:cNvSpPr txBox="1"/>
      </xdr:nvSpPr>
      <xdr:spPr>
        <a:xfrm>
          <a:off x="20277333" y="10201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89548</xdr:rowOff>
    </xdr:from>
    <xdr:to>
      <xdr:col>102</xdr:col>
      <xdr:colOff>165100</xdr:colOff>
      <xdr:row>59</xdr:row>
      <xdr:rowOff>19698</xdr:rowOff>
    </xdr:to>
    <xdr:sp macro="" textlink="">
      <xdr:nvSpPr>
        <xdr:cNvPr id="814" name="楕円 813"/>
        <xdr:cNvSpPr/>
      </xdr:nvSpPr>
      <xdr:spPr>
        <a:xfrm>
          <a:off x="19494500" y="100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36225</xdr:rowOff>
    </xdr:from>
    <xdr:ext cx="469744" cy="259045"/>
    <xdr:sp macro="" textlink="">
      <xdr:nvSpPr>
        <xdr:cNvPr id="815" name="テキスト ボックス 814"/>
        <xdr:cNvSpPr txBox="1"/>
      </xdr:nvSpPr>
      <xdr:spPr>
        <a:xfrm>
          <a:off x="19310428" y="980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66908</xdr:rowOff>
    </xdr:from>
    <xdr:to>
      <xdr:col>116</xdr:col>
      <xdr:colOff>63500</xdr:colOff>
      <xdr:row>71</xdr:row>
      <xdr:rowOff>78555</xdr:rowOff>
    </xdr:to>
    <xdr:cxnSp macro="">
      <xdr:nvCxnSpPr>
        <xdr:cNvPr id="849" name="直線コネクタ 848"/>
        <xdr:cNvCxnSpPr/>
      </xdr:nvCxnSpPr>
      <xdr:spPr>
        <a:xfrm flipV="1">
          <a:off x="21323300" y="12068408"/>
          <a:ext cx="838200" cy="18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78555</xdr:rowOff>
    </xdr:from>
    <xdr:to>
      <xdr:col>111</xdr:col>
      <xdr:colOff>177800</xdr:colOff>
      <xdr:row>71</xdr:row>
      <xdr:rowOff>88733</xdr:rowOff>
    </xdr:to>
    <xdr:cxnSp macro="">
      <xdr:nvCxnSpPr>
        <xdr:cNvPr id="852" name="直線コネクタ 851"/>
        <xdr:cNvCxnSpPr/>
      </xdr:nvCxnSpPr>
      <xdr:spPr>
        <a:xfrm flipV="1">
          <a:off x="20434300" y="12251505"/>
          <a:ext cx="889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26467</xdr:rowOff>
    </xdr:from>
    <xdr:to>
      <xdr:col>107</xdr:col>
      <xdr:colOff>50800</xdr:colOff>
      <xdr:row>71</xdr:row>
      <xdr:rowOff>88733</xdr:rowOff>
    </xdr:to>
    <xdr:cxnSp macro="">
      <xdr:nvCxnSpPr>
        <xdr:cNvPr id="855" name="直線コネクタ 854"/>
        <xdr:cNvCxnSpPr/>
      </xdr:nvCxnSpPr>
      <xdr:spPr>
        <a:xfrm>
          <a:off x="19545300" y="12199417"/>
          <a:ext cx="889000" cy="6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26467</xdr:rowOff>
    </xdr:from>
    <xdr:to>
      <xdr:col>102</xdr:col>
      <xdr:colOff>114300</xdr:colOff>
      <xdr:row>71</xdr:row>
      <xdr:rowOff>73776</xdr:rowOff>
    </xdr:to>
    <xdr:cxnSp macro="">
      <xdr:nvCxnSpPr>
        <xdr:cNvPr id="858" name="直線コネクタ 857"/>
        <xdr:cNvCxnSpPr/>
      </xdr:nvCxnSpPr>
      <xdr:spPr>
        <a:xfrm flipV="1">
          <a:off x="18656300" y="12199417"/>
          <a:ext cx="889000" cy="4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16108</xdr:rowOff>
    </xdr:from>
    <xdr:to>
      <xdr:col>116</xdr:col>
      <xdr:colOff>114300</xdr:colOff>
      <xdr:row>70</xdr:row>
      <xdr:rowOff>117708</xdr:rowOff>
    </xdr:to>
    <xdr:sp macro="" textlink="">
      <xdr:nvSpPr>
        <xdr:cNvPr id="868" name="楕円 867"/>
        <xdr:cNvSpPr/>
      </xdr:nvSpPr>
      <xdr:spPr>
        <a:xfrm>
          <a:off x="22110700" y="120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140585</xdr:rowOff>
    </xdr:from>
    <xdr:ext cx="599010" cy="259045"/>
    <xdr:sp macro="" textlink="">
      <xdr:nvSpPr>
        <xdr:cNvPr id="869" name="繰出金該当値テキスト"/>
        <xdr:cNvSpPr txBox="1"/>
      </xdr:nvSpPr>
      <xdr:spPr>
        <a:xfrm>
          <a:off x="22212300" y="1197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27755</xdr:rowOff>
    </xdr:from>
    <xdr:to>
      <xdr:col>112</xdr:col>
      <xdr:colOff>38100</xdr:colOff>
      <xdr:row>71</xdr:row>
      <xdr:rowOff>129355</xdr:rowOff>
    </xdr:to>
    <xdr:sp macro="" textlink="">
      <xdr:nvSpPr>
        <xdr:cNvPr id="870" name="楕円 869"/>
        <xdr:cNvSpPr/>
      </xdr:nvSpPr>
      <xdr:spPr>
        <a:xfrm>
          <a:off x="21272500" y="122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145882</xdr:rowOff>
    </xdr:from>
    <xdr:ext cx="599010" cy="259045"/>
    <xdr:sp macro="" textlink="">
      <xdr:nvSpPr>
        <xdr:cNvPr id="871" name="テキスト ボックス 870"/>
        <xdr:cNvSpPr txBox="1"/>
      </xdr:nvSpPr>
      <xdr:spPr>
        <a:xfrm>
          <a:off x="21023795" y="1197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37933</xdr:rowOff>
    </xdr:from>
    <xdr:to>
      <xdr:col>107</xdr:col>
      <xdr:colOff>101600</xdr:colOff>
      <xdr:row>71</xdr:row>
      <xdr:rowOff>139533</xdr:rowOff>
    </xdr:to>
    <xdr:sp macro="" textlink="">
      <xdr:nvSpPr>
        <xdr:cNvPr id="872" name="楕円 871"/>
        <xdr:cNvSpPr/>
      </xdr:nvSpPr>
      <xdr:spPr>
        <a:xfrm>
          <a:off x="20383500" y="122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156060</xdr:rowOff>
    </xdr:from>
    <xdr:ext cx="599010" cy="259045"/>
    <xdr:sp macro="" textlink="">
      <xdr:nvSpPr>
        <xdr:cNvPr id="873" name="テキスト ボックス 872"/>
        <xdr:cNvSpPr txBox="1"/>
      </xdr:nvSpPr>
      <xdr:spPr>
        <a:xfrm>
          <a:off x="20134795" y="1198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147117</xdr:rowOff>
    </xdr:from>
    <xdr:to>
      <xdr:col>102</xdr:col>
      <xdr:colOff>165100</xdr:colOff>
      <xdr:row>71</xdr:row>
      <xdr:rowOff>77267</xdr:rowOff>
    </xdr:to>
    <xdr:sp macro="" textlink="">
      <xdr:nvSpPr>
        <xdr:cNvPr id="874" name="楕円 873"/>
        <xdr:cNvSpPr/>
      </xdr:nvSpPr>
      <xdr:spPr>
        <a:xfrm>
          <a:off x="19494500" y="1214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93794</xdr:rowOff>
    </xdr:from>
    <xdr:ext cx="599010" cy="259045"/>
    <xdr:sp macro="" textlink="">
      <xdr:nvSpPr>
        <xdr:cNvPr id="875" name="テキスト ボックス 874"/>
        <xdr:cNvSpPr txBox="1"/>
      </xdr:nvSpPr>
      <xdr:spPr>
        <a:xfrm>
          <a:off x="19245795" y="1192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22976</xdr:rowOff>
    </xdr:from>
    <xdr:to>
      <xdr:col>98</xdr:col>
      <xdr:colOff>38100</xdr:colOff>
      <xdr:row>71</xdr:row>
      <xdr:rowOff>124576</xdr:rowOff>
    </xdr:to>
    <xdr:sp macro="" textlink="">
      <xdr:nvSpPr>
        <xdr:cNvPr id="876" name="楕円 875"/>
        <xdr:cNvSpPr/>
      </xdr:nvSpPr>
      <xdr:spPr>
        <a:xfrm>
          <a:off x="18605500" y="1219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141103</xdr:rowOff>
    </xdr:from>
    <xdr:ext cx="599010" cy="259045"/>
    <xdr:sp macro="" textlink="">
      <xdr:nvSpPr>
        <xdr:cNvPr id="877" name="テキスト ボックス 876"/>
        <xdr:cNvSpPr txBox="1"/>
      </xdr:nvSpPr>
      <xdr:spPr>
        <a:xfrm>
          <a:off x="18356795" y="1197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令和４年度に実施した</a:t>
          </a:r>
          <a:r>
            <a:rPr kumimoji="1" lang="ja-JP" altLang="ja-JP" sz="1100">
              <a:solidFill>
                <a:schemeClr val="dk1"/>
              </a:solidFill>
              <a:effectLst/>
              <a:latin typeface="+mn-lt"/>
              <a:ea typeface="+mn-ea"/>
              <a:cs typeface="+mn-cs"/>
            </a:rPr>
            <a:t>プレミアム商品券事業・生活応援商品券事業</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などにより補助費等が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a:t>
          </a:r>
          <a:endParaRPr lang="ja-JP" altLang="ja-JP" sz="1400">
            <a:effectLst/>
          </a:endParaRPr>
        </a:p>
        <a:p>
          <a:r>
            <a:rPr kumimoji="1" lang="ja-JP" altLang="en-US" sz="1100">
              <a:solidFill>
                <a:schemeClr val="dk1"/>
              </a:solidFill>
              <a:effectLst/>
              <a:latin typeface="+mn-lt"/>
              <a:ea typeface="+mn-ea"/>
              <a:cs typeface="+mn-cs"/>
            </a:rPr>
            <a:t>給与改定等に</a:t>
          </a:r>
          <a:r>
            <a:rPr kumimoji="1" lang="ja-JP" altLang="ja-JP" sz="1100">
              <a:solidFill>
                <a:schemeClr val="dk1"/>
              </a:solidFill>
              <a:effectLst/>
              <a:latin typeface="+mn-lt"/>
              <a:ea typeface="+mn-ea"/>
              <a:cs typeface="+mn-cs"/>
            </a:rPr>
            <a:t>よる人件費、</a:t>
          </a:r>
          <a:r>
            <a:rPr kumimoji="1" lang="ja-JP" altLang="en-US" sz="1100">
              <a:solidFill>
                <a:schemeClr val="dk1"/>
              </a:solidFill>
              <a:effectLst/>
              <a:latin typeface="+mn-lt"/>
              <a:ea typeface="+mn-ea"/>
              <a:cs typeface="+mn-cs"/>
            </a:rPr>
            <a:t>学生寮</a:t>
          </a:r>
          <a:r>
            <a:rPr kumimoji="1" lang="ja-JP" altLang="ja-JP" sz="1100">
              <a:solidFill>
                <a:schemeClr val="dk1"/>
              </a:solidFill>
              <a:effectLst/>
              <a:latin typeface="+mn-lt"/>
              <a:ea typeface="+mn-ea"/>
              <a:cs typeface="+mn-cs"/>
            </a:rPr>
            <a:t>整備事業や</a:t>
          </a:r>
          <a:r>
            <a:rPr kumimoji="1" lang="ja-JP" altLang="en-US" sz="1100">
              <a:solidFill>
                <a:schemeClr val="dk1"/>
              </a:solidFill>
              <a:effectLst/>
              <a:latin typeface="+mn-lt"/>
              <a:ea typeface="+mn-ea"/>
              <a:cs typeface="+mn-cs"/>
            </a:rPr>
            <a:t>地方創生道整備推進交付金</a:t>
          </a:r>
          <a:r>
            <a:rPr kumimoji="1" lang="ja-JP" altLang="ja-JP" sz="1100">
              <a:solidFill>
                <a:schemeClr val="dk1"/>
              </a:solidFill>
              <a:effectLst/>
              <a:latin typeface="+mn-lt"/>
              <a:ea typeface="+mn-ea"/>
              <a:cs typeface="+mn-cs"/>
            </a:rPr>
            <a:t>事業などによる普通建設事業費等</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しており、歳出全体では前年度から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類似団体平均値との比較では、人件費、繰出金、物件費、</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公債費が大きく上回っている。</a:t>
          </a:r>
          <a:endParaRPr lang="ja-JP" altLang="ja-JP" sz="1400">
            <a:effectLst/>
          </a:endParaRPr>
        </a:p>
        <a:p>
          <a:r>
            <a:rPr kumimoji="1" lang="ja-JP" altLang="ja-JP" sz="1100">
              <a:solidFill>
                <a:schemeClr val="dk1"/>
              </a:solidFill>
              <a:effectLst/>
              <a:latin typeface="+mn-lt"/>
              <a:ea typeface="+mn-ea"/>
              <a:cs typeface="+mn-cs"/>
            </a:rPr>
            <a:t>人件費が類似団体平均を大きく上回っているのは、離島という地理的特性により、職員数が他団体よりも多くなっているためである。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6,180
5,902
30.38
7,341,174
7,255,074
71,567
4,045,520
8,704,346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124841</xdr:rowOff>
    </xdr:from>
    <xdr:to>
      <xdr:col>24</xdr:col>
      <xdr:colOff>63500</xdr:colOff>
      <xdr:row>35</xdr:row>
      <xdr:rowOff>145542</xdr:rowOff>
    </xdr:to>
    <xdr:cxnSp macro="">
      <xdr:nvCxnSpPr>
        <xdr:cNvPr id="61" name="直線コネクタ 60"/>
        <xdr:cNvCxnSpPr/>
      </xdr:nvCxnSpPr>
      <xdr:spPr>
        <a:xfrm flipV="1">
          <a:off x="3797300" y="6125591"/>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145542</xdr:rowOff>
    </xdr:from>
    <xdr:to>
      <xdr:col>19</xdr:col>
      <xdr:colOff>177800</xdr:colOff>
      <xdr:row>35</xdr:row>
      <xdr:rowOff>165354</xdr:rowOff>
    </xdr:to>
    <xdr:cxnSp macro="">
      <xdr:nvCxnSpPr>
        <xdr:cNvPr id="64" name="直線コネクタ 63"/>
        <xdr:cNvCxnSpPr/>
      </xdr:nvCxnSpPr>
      <xdr:spPr>
        <a:xfrm flipV="1">
          <a:off x="2908300" y="614629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165354</xdr:rowOff>
    </xdr:from>
    <xdr:to>
      <xdr:col>15</xdr:col>
      <xdr:colOff>50800</xdr:colOff>
      <xdr:row>36</xdr:row>
      <xdr:rowOff>32639</xdr:rowOff>
    </xdr:to>
    <xdr:cxnSp macro="">
      <xdr:nvCxnSpPr>
        <xdr:cNvPr id="67" name="直線コネクタ 66"/>
        <xdr:cNvCxnSpPr/>
      </xdr:nvCxnSpPr>
      <xdr:spPr>
        <a:xfrm flipV="1">
          <a:off x="2019300" y="6166104"/>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6096</xdr:rowOff>
    </xdr:from>
    <xdr:to>
      <xdr:col>10</xdr:col>
      <xdr:colOff>114300</xdr:colOff>
      <xdr:row>36</xdr:row>
      <xdr:rowOff>32639</xdr:rowOff>
    </xdr:to>
    <xdr:cxnSp macro="">
      <xdr:nvCxnSpPr>
        <xdr:cNvPr id="70" name="直線コネクタ 69"/>
        <xdr:cNvCxnSpPr/>
      </xdr:nvCxnSpPr>
      <xdr:spPr>
        <a:xfrm>
          <a:off x="1130300" y="617829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74041</xdr:rowOff>
    </xdr:from>
    <xdr:to>
      <xdr:col>24</xdr:col>
      <xdr:colOff>114300</xdr:colOff>
      <xdr:row>36</xdr:row>
      <xdr:rowOff>4191</xdr:rowOff>
    </xdr:to>
    <xdr:sp macro="" textlink="">
      <xdr:nvSpPr>
        <xdr:cNvPr id="80" name="楕円 79"/>
        <xdr:cNvSpPr/>
      </xdr:nvSpPr>
      <xdr:spPr>
        <a:xfrm>
          <a:off x="4584700" y="6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96918</xdr:rowOff>
    </xdr:from>
    <xdr:ext cx="534377" cy="259045"/>
    <xdr:sp macro="" textlink="">
      <xdr:nvSpPr>
        <xdr:cNvPr id="81" name="議会費該当値テキスト"/>
        <xdr:cNvSpPr txBox="1"/>
      </xdr:nvSpPr>
      <xdr:spPr>
        <a:xfrm>
          <a:off x="4686300" y="592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94742</xdr:rowOff>
    </xdr:from>
    <xdr:to>
      <xdr:col>20</xdr:col>
      <xdr:colOff>38100</xdr:colOff>
      <xdr:row>36</xdr:row>
      <xdr:rowOff>24892</xdr:rowOff>
    </xdr:to>
    <xdr:sp macro="" textlink="">
      <xdr:nvSpPr>
        <xdr:cNvPr id="82" name="楕円 81"/>
        <xdr:cNvSpPr/>
      </xdr:nvSpPr>
      <xdr:spPr>
        <a:xfrm>
          <a:off x="3746500" y="60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41419</xdr:rowOff>
    </xdr:from>
    <xdr:ext cx="534377" cy="259045"/>
    <xdr:sp macro="" textlink="">
      <xdr:nvSpPr>
        <xdr:cNvPr id="83" name="テキスト ボックス 82"/>
        <xdr:cNvSpPr txBox="1"/>
      </xdr:nvSpPr>
      <xdr:spPr>
        <a:xfrm>
          <a:off x="3530111" y="587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114554</xdr:rowOff>
    </xdr:from>
    <xdr:to>
      <xdr:col>15</xdr:col>
      <xdr:colOff>101600</xdr:colOff>
      <xdr:row>36</xdr:row>
      <xdr:rowOff>44704</xdr:rowOff>
    </xdr:to>
    <xdr:sp macro="" textlink="">
      <xdr:nvSpPr>
        <xdr:cNvPr id="84" name="楕円 83"/>
        <xdr:cNvSpPr/>
      </xdr:nvSpPr>
      <xdr:spPr>
        <a:xfrm>
          <a:off x="2857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61231</xdr:rowOff>
    </xdr:from>
    <xdr:ext cx="534377" cy="259045"/>
    <xdr:sp macro="" textlink="">
      <xdr:nvSpPr>
        <xdr:cNvPr id="85" name="テキスト ボックス 84"/>
        <xdr:cNvSpPr txBox="1"/>
      </xdr:nvSpPr>
      <xdr:spPr>
        <a:xfrm>
          <a:off x="2641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153289</xdr:rowOff>
    </xdr:from>
    <xdr:to>
      <xdr:col>10</xdr:col>
      <xdr:colOff>165100</xdr:colOff>
      <xdr:row>36</xdr:row>
      <xdr:rowOff>83439</xdr:rowOff>
    </xdr:to>
    <xdr:sp macro="" textlink="">
      <xdr:nvSpPr>
        <xdr:cNvPr id="86" name="楕円 85"/>
        <xdr:cNvSpPr/>
      </xdr:nvSpPr>
      <xdr:spPr>
        <a:xfrm>
          <a:off x="19685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99966</xdr:rowOff>
    </xdr:from>
    <xdr:ext cx="534377" cy="259045"/>
    <xdr:sp macro="" textlink="">
      <xdr:nvSpPr>
        <xdr:cNvPr id="87" name="テキスト ボックス 86"/>
        <xdr:cNvSpPr txBox="1"/>
      </xdr:nvSpPr>
      <xdr:spPr>
        <a:xfrm>
          <a:off x="1752111" y="592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126746</xdr:rowOff>
    </xdr:from>
    <xdr:to>
      <xdr:col>6</xdr:col>
      <xdr:colOff>38100</xdr:colOff>
      <xdr:row>36</xdr:row>
      <xdr:rowOff>56896</xdr:rowOff>
    </xdr:to>
    <xdr:sp macro="" textlink="">
      <xdr:nvSpPr>
        <xdr:cNvPr id="88" name="楕円 87"/>
        <xdr:cNvSpPr/>
      </xdr:nvSpPr>
      <xdr:spPr>
        <a:xfrm>
          <a:off x="1079500" y="61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73423</xdr:rowOff>
    </xdr:from>
    <xdr:ext cx="534377" cy="259045"/>
    <xdr:sp macro="" textlink="">
      <xdr:nvSpPr>
        <xdr:cNvPr id="89" name="テキスト ボックス 88"/>
        <xdr:cNvSpPr txBox="1"/>
      </xdr:nvSpPr>
      <xdr:spPr>
        <a:xfrm>
          <a:off x="863111" y="590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51778</xdr:rowOff>
    </xdr:from>
    <xdr:to>
      <xdr:col>24</xdr:col>
      <xdr:colOff>63500</xdr:colOff>
      <xdr:row>58</xdr:row>
      <xdr:rowOff>52205</xdr:rowOff>
    </xdr:to>
    <xdr:cxnSp macro="">
      <xdr:nvCxnSpPr>
        <xdr:cNvPr id="116" name="直線コネクタ 115"/>
        <xdr:cNvCxnSpPr/>
      </xdr:nvCxnSpPr>
      <xdr:spPr>
        <a:xfrm>
          <a:off x="3797300" y="9995878"/>
          <a:ext cx="8382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44054</xdr:rowOff>
    </xdr:from>
    <xdr:to>
      <xdr:col>19</xdr:col>
      <xdr:colOff>177800</xdr:colOff>
      <xdr:row>58</xdr:row>
      <xdr:rowOff>51778</xdr:rowOff>
    </xdr:to>
    <xdr:cxnSp macro="">
      <xdr:nvCxnSpPr>
        <xdr:cNvPr id="119" name="直線コネクタ 118"/>
        <xdr:cNvCxnSpPr/>
      </xdr:nvCxnSpPr>
      <xdr:spPr>
        <a:xfrm>
          <a:off x="2908300" y="9988154"/>
          <a:ext cx="8890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169289</xdr:rowOff>
    </xdr:from>
    <xdr:to>
      <xdr:col>15</xdr:col>
      <xdr:colOff>50800</xdr:colOff>
      <xdr:row>58</xdr:row>
      <xdr:rowOff>44054</xdr:rowOff>
    </xdr:to>
    <xdr:cxnSp macro="">
      <xdr:nvCxnSpPr>
        <xdr:cNvPr id="122" name="直線コネクタ 121"/>
        <xdr:cNvCxnSpPr/>
      </xdr:nvCxnSpPr>
      <xdr:spPr>
        <a:xfrm>
          <a:off x="2019300" y="9941939"/>
          <a:ext cx="889000" cy="4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169289</xdr:rowOff>
    </xdr:from>
    <xdr:to>
      <xdr:col>10</xdr:col>
      <xdr:colOff>114300</xdr:colOff>
      <xdr:row>58</xdr:row>
      <xdr:rowOff>58432</xdr:rowOff>
    </xdr:to>
    <xdr:cxnSp macro="">
      <xdr:nvCxnSpPr>
        <xdr:cNvPr id="125" name="直線コネクタ 124"/>
        <xdr:cNvCxnSpPr/>
      </xdr:nvCxnSpPr>
      <xdr:spPr>
        <a:xfrm flipV="1">
          <a:off x="1130300" y="9941939"/>
          <a:ext cx="889000" cy="6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1405</xdr:rowOff>
    </xdr:from>
    <xdr:to>
      <xdr:col>24</xdr:col>
      <xdr:colOff>114300</xdr:colOff>
      <xdr:row>58</xdr:row>
      <xdr:rowOff>103005</xdr:rowOff>
    </xdr:to>
    <xdr:sp macro="" textlink="">
      <xdr:nvSpPr>
        <xdr:cNvPr id="135" name="楕円 134"/>
        <xdr:cNvSpPr/>
      </xdr:nvSpPr>
      <xdr:spPr>
        <a:xfrm>
          <a:off x="4584700" y="9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145299</xdr:rowOff>
    </xdr:from>
    <xdr:ext cx="599010" cy="259045"/>
    <xdr:sp macro="" textlink="">
      <xdr:nvSpPr>
        <xdr:cNvPr id="136" name="総務費該当値テキスト"/>
        <xdr:cNvSpPr txBox="1"/>
      </xdr:nvSpPr>
      <xdr:spPr>
        <a:xfrm>
          <a:off x="4686300" y="99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978</xdr:rowOff>
    </xdr:from>
    <xdr:to>
      <xdr:col>20</xdr:col>
      <xdr:colOff>38100</xdr:colOff>
      <xdr:row>58</xdr:row>
      <xdr:rowOff>102578</xdr:rowOff>
    </xdr:to>
    <xdr:sp macro="" textlink="">
      <xdr:nvSpPr>
        <xdr:cNvPr id="137" name="楕円 136"/>
        <xdr:cNvSpPr/>
      </xdr:nvSpPr>
      <xdr:spPr>
        <a:xfrm>
          <a:off x="3746500" y="99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119105</xdr:rowOff>
    </xdr:from>
    <xdr:ext cx="599010" cy="259045"/>
    <xdr:sp macro="" textlink="">
      <xdr:nvSpPr>
        <xdr:cNvPr id="138" name="テキスト ボックス 137"/>
        <xdr:cNvSpPr txBox="1"/>
      </xdr:nvSpPr>
      <xdr:spPr>
        <a:xfrm>
          <a:off x="3497795" y="972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164704</xdr:rowOff>
    </xdr:from>
    <xdr:to>
      <xdr:col>15</xdr:col>
      <xdr:colOff>101600</xdr:colOff>
      <xdr:row>58</xdr:row>
      <xdr:rowOff>94854</xdr:rowOff>
    </xdr:to>
    <xdr:sp macro="" textlink="">
      <xdr:nvSpPr>
        <xdr:cNvPr id="139" name="楕円 138"/>
        <xdr:cNvSpPr/>
      </xdr:nvSpPr>
      <xdr:spPr>
        <a:xfrm>
          <a:off x="2857500" y="99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111381</xdr:rowOff>
    </xdr:from>
    <xdr:ext cx="599010" cy="259045"/>
    <xdr:sp macro="" textlink="">
      <xdr:nvSpPr>
        <xdr:cNvPr id="140" name="テキスト ボックス 139"/>
        <xdr:cNvSpPr txBox="1"/>
      </xdr:nvSpPr>
      <xdr:spPr>
        <a:xfrm>
          <a:off x="2608795" y="971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118489</xdr:rowOff>
    </xdr:from>
    <xdr:to>
      <xdr:col>10</xdr:col>
      <xdr:colOff>165100</xdr:colOff>
      <xdr:row>58</xdr:row>
      <xdr:rowOff>48639</xdr:rowOff>
    </xdr:to>
    <xdr:sp macro="" textlink="">
      <xdr:nvSpPr>
        <xdr:cNvPr id="141" name="楕円 140"/>
        <xdr:cNvSpPr/>
      </xdr:nvSpPr>
      <xdr:spPr>
        <a:xfrm>
          <a:off x="1968500" y="989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65166</xdr:rowOff>
    </xdr:from>
    <xdr:ext cx="599010" cy="259045"/>
    <xdr:sp macro="" textlink="">
      <xdr:nvSpPr>
        <xdr:cNvPr id="142" name="テキスト ボックス 141"/>
        <xdr:cNvSpPr txBox="1"/>
      </xdr:nvSpPr>
      <xdr:spPr>
        <a:xfrm>
          <a:off x="1719795" y="96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7632</xdr:rowOff>
    </xdr:from>
    <xdr:to>
      <xdr:col>6</xdr:col>
      <xdr:colOff>38100</xdr:colOff>
      <xdr:row>58</xdr:row>
      <xdr:rowOff>109232</xdr:rowOff>
    </xdr:to>
    <xdr:sp macro="" textlink="">
      <xdr:nvSpPr>
        <xdr:cNvPr id="143" name="楕円 142"/>
        <xdr:cNvSpPr/>
      </xdr:nvSpPr>
      <xdr:spPr>
        <a:xfrm>
          <a:off x="1079500" y="99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125759</xdr:rowOff>
    </xdr:from>
    <xdr:ext cx="599010" cy="259045"/>
    <xdr:sp macro="" textlink="">
      <xdr:nvSpPr>
        <xdr:cNvPr id="144" name="テキスト ボックス 143"/>
        <xdr:cNvSpPr txBox="1"/>
      </xdr:nvSpPr>
      <xdr:spPr>
        <a:xfrm>
          <a:off x="830795" y="972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163326</xdr:rowOff>
    </xdr:from>
    <xdr:to>
      <xdr:col>24</xdr:col>
      <xdr:colOff>63500</xdr:colOff>
      <xdr:row>75</xdr:row>
      <xdr:rowOff>22525</xdr:rowOff>
    </xdr:to>
    <xdr:cxnSp macro="">
      <xdr:nvCxnSpPr>
        <xdr:cNvPr id="170" name="直線コネクタ 169"/>
        <xdr:cNvCxnSpPr/>
      </xdr:nvCxnSpPr>
      <xdr:spPr>
        <a:xfrm flipV="1">
          <a:off x="3797300" y="12850626"/>
          <a:ext cx="838200" cy="3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135391</xdr:rowOff>
    </xdr:from>
    <xdr:to>
      <xdr:col>19</xdr:col>
      <xdr:colOff>177800</xdr:colOff>
      <xdr:row>75</xdr:row>
      <xdr:rowOff>22525</xdr:rowOff>
    </xdr:to>
    <xdr:cxnSp macro="">
      <xdr:nvCxnSpPr>
        <xdr:cNvPr id="173" name="直線コネクタ 172"/>
        <xdr:cNvCxnSpPr/>
      </xdr:nvCxnSpPr>
      <xdr:spPr>
        <a:xfrm>
          <a:off x="2908300" y="12822691"/>
          <a:ext cx="889000" cy="5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135391</xdr:rowOff>
    </xdr:from>
    <xdr:to>
      <xdr:col>15</xdr:col>
      <xdr:colOff>50800</xdr:colOff>
      <xdr:row>75</xdr:row>
      <xdr:rowOff>48723</xdr:rowOff>
    </xdr:to>
    <xdr:cxnSp macro="">
      <xdr:nvCxnSpPr>
        <xdr:cNvPr id="176" name="直線コネクタ 175"/>
        <xdr:cNvCxnSpPr/>
      </xdr:nvCxnSpPr>
      <xdr:spPr>
        <a:xfrm flipV="1">
          <a:off x="2019300" y="12822691"/>
          <a:ext cx="889000" cy="8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48723</xdr:rowOff>
    </xdr:from>
    <xdr:to>
      <xdr:col>10</xdr:col>
      <xdr:colOff>114300</xdr:colOff>
      <xdr:row>75</xdr:row>
      <xdr:rowOff>86796</xdr:rowOff>
    </xdr:to>
    <xdr:cxnSp macro="">
      <xdr:nvCxnSpPr>
        <xdr:cNvPr id="179" name="直線コネクタ 178"/>
        <xdr:cNvCxnSpPr/>
      </xdr:nvCxnSpPr>
      <xdr:spPr>
        <a:xfrm flipV="1">
          <a:off x="1130300" y="12907473"/>
          <a:ext cx="889000" cy="3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112526</xdr:rowOff>
    </xdr:from>
    <xdr:to>
      <xdr:col>24</xdr:col>
      <xdr:colOff>114300</xdr:colOff>
      <xdr:row>75</xdr:row>
      <xdr:rowOff>42676</xdr:rowOff>
    </xdr:to>
    <xdr:sp macro="" textlink="">
      <xdr:nvSpPr>
        <xdr:cNvPr id="189" name="楕円 188"/>
        <xdr:cNvSpPr/>
      </xdr:nvSpPr>
      <xdr:spPr>
        <a:xfrm>
          <a:off x="4584700" y="1279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135403</xdr:rowOff>
    </xdr:from>
    <xdr:ext cx="599010" cy="259045"/>
    <xdr:sp macro="" textlink="">
      <xdr:nvSpPr>
        <xdr:cNvPr id="190" name="民生費該当値テキスト"/>
        <xdr:cNvSpPr txBox="1"/>
      </xdr:nvSpPr>
      <xdr:spPr>
        <a:xfrm>
          <a:off x="4686300" y="1265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143175</xdr:rowOff>
    </xdr:from>
    <xdr:to>
      <xdr:col>20</xdr:col>
      <xdr:colOff>38100</xdr:colOff>
      <xdr:row>75</xdr:row>
      <xdr:rowOff>73325</xdr:rowOff>
    </xdr:to>
    <xdr:sp macro="" textlink="">
      <xdr:nvSpPr>
        <xdr:cNvPr id="191" name="楕円 190"/>
        <xdr:cNvSpPr/>
      </xdr:nvSpPr>
      <xdr:spPr>
        <a:xfrm>
          <a:off x="3746500" y="128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89852</xdr:rowOff>
    </xdr:from>
    <xdr:ext cx="599010" cy="259045"/>
    <xdr:sp macro="" textlink="">
      <xdr:nvSpPr>
        <xdr:cNvPr id="192" name="テキスト ボックス 191"/>
        <xdr:cNvSpPr txBox="1"/>
      </xdr:nvSpPr>
      <xdr:spPr>
        <a:xfrm>
          <a:off x="3497795" y="1260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84591</xdr:rowOff>
    </xdr:from>
    <xdr:to>
      <xdr:col>15</xdr:col>
      <xdr:colOff>101600</xdr:colOff>
      <xdr:row>75</xdr:row>
      <xdr:rowOff>14741</xdr:rowOff>
    </xdr:to>
    <xdr:sp macro="" textlink="">
      <xdr:nvSpPr>
        <xdr:cNvPr id="193" name="楕円 192"/>
        <xdr:cNvSpPr/>
      </xdr:nvSpPr>
      <xdr:spPr>
        <a:xfrm>
          <a:off x="2857500" y="127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31268</xdr:rowOff>
    </xdr:from>
    <xdr:ext cx="599010" cy="259045"/>
    <xdr:sp macro="" textlink="">
      <xdr:nvSpPr>
        <xdr:cNvPr id="194" name="テキスト ボックス 193"/>
        <xdr:cNvSpPr txBox="1"/>
      </xdr:nvSpPr>
      <xdr:spPr>
        <a:xfrm>
          <a:off x="2608795" y="1254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169373</xdr:rowOff>
    </xdr:from>
    <xdr:to>
      <xdr:col>10</xdr:col>
      <xdr:colOff>165100</xdr:colOff>
      <xdr:row>75</xdr:row>
      <xdr:rowOff>99523</xdr:rowOff>
    </xdr:to>
    <xdr:sp macro="" textlink="">
      <xdr:nvSpPr>
        <xdr:cNvPr id="195" name="楕円 194"/>
        <xdr:cNvSpPr/>
      </xdr:nvSpPr>
      <xdr:spPr>
        <a:xfrm>
          <a:off x="1968500" y="128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116050</xdr:rowOff>
    </xdr:from>
    <xdr:ext cx="599010" cy="259045"/>
    <xdr:sp macro="" textlink="">
      <xdr:nvSpPr>
        <xdr:cNvPr id="196" name="テキスト ボックス 195"/>
        <xdr:cNvSpPr txBox="1"/>
      </xdr:nvSpPr>
      <xdr:spPr>
        <a:xfrm>
          <a:off x="1719795" y="1263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35996</xdr:rowOff>
    </xdr:from>
    <xdr:to>
      <xdr:col>6</xdr:col>
      <xdr:colOff>38100</xdr:colOff>
      <xdr:row>75</xdr:row>
      <xdr:rowOff>137596</xdr:rowOff>
    </xdr:to>
    <xdr:sp macro="" textlink="">
      <xdr:nvSpPr>
        <xdr:cNvPr id="197" name="楕円 196"/>
        <xdr:cNvSpPr/>
      </xdr:nvSpPr>
      <xdr:spPr>
        <a:xfrm>
          <a:off x="1079500" y="128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154123</xdr:rowOff>
    </xdr:from>
    <xdr:ext cx="599010" cy="259045"/>
    <xdr:sp macro="" textlink="">
      <xdr:nvSpPr>
        <xdr:cNvPr id="198" name="テキスト ボックス 197"/>
        <xdr:cNvSpPr txBox="1"/>
      </xdr:nvSpPr>
      <xdr:spPr>
        <a:xfrm>
          <a:off x="830795" y="126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114005</xdr:rowOff>
    </xdr:from>
    <xdr:to>
      <xdr:col>24</xdr:col>
      <xdr:colOff>63500</xdr:colOff>
      <xdr:row>95</xdr:row>
      <xdr:rowOff>64452</xdr:rowOff>
    </xdr:to>
    <xdr:cxnSp macro="">
      <xdr:nvCxnSpPr>
        <xdr:cNvPr id="227" name="直線コネクタ 226"/>
        <xdr:cNvCxnSpPr/>
      </xdr:nvCxnSpPr>
      <xdr:spPr>
        <a:xfrm flipV="1">
          <a:off x="3797300" y="16230305"/>
          <a:ext cx="838200" cy="12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14754</xdr:rowOff>
    </xdr:from>
    <xdr:to>
      <xdr:col>19</xdr:col>
      <xdr:colOff>177800</xdr:colOff>
      <xdr:row>95</xdr:row>
      <xdr:rowOff>64452</xdr:rowOff>
    </xdr:to>
    <xdr:cxnSp macro="">
      <xdr:nvCxnSpPr>
        <xdr:cNvPr id="230" name="直線コネクタ 229"/>
        <xdr:cNvCxnSpPr/>
      </xdr:nvCxnSpPr>
      <xdr:spPr>
        <a:xfrm>
          <a:off x="2908300" y="16302504"/>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146763</xdr:rowOff>
    </xdr:from>
    <xdr:to>
      <xdr:col>15</xdr:col>
      <xdr:colOff>50800</xdr:colOff>
      <xdr:row>95</xdr:row>
      <xdr:rowOff>14754</xdr:rowOff>
    </xdr:to>
    <xdr:cxnSp macro="">
      <xdr:nvCxnSpPr>
        <xdr:cNvPr id="233" name="直線コネクタ 232"/>
        <xdr:cNvCxnSpPr/>
      </xdr:nvCxnSpPr>
      <xdr:spPr>
        <a:xfrm>
          <a:off x="2019300" y="15920163"/>
          <a:ext cx="889000" cy="3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146763</xdr:rowOff>
    </xdr:from>
    <xdr:to>
      <xdr:col>10</xdr:col>
      <xdr:colOff>114300</xdr:colOff>
      <xdr:row>94</xdr:row>
      <xdr:rowOff>12584</xdr:rowOff>
    </xdr:to>
    <xdr:cxnSp macro="">
      <xdr:nvCxnSpPr>
        <xdr:cNvPr id="236" name="直線コネクタ 235"/>
        <xdr:cNvCxnSpPr/>
      </xdr:nvCxnSpPr>
      <xdr:spPr>
        <a:xfrm flipV="1">
          <a:off x="1130300" y="15920163"/>
          <a:ext cx="889000" cy="20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63205</xdr:rowOff>
    </xdr:from>
    <xdr:to>
      <xdr:col>24</xdr:col>
      <xdr:colOff>114300</xdr:colOff>
      <xdr:row>94</xdr:row>
      <xdr:rowOff>164805</xdr:rowOff>
    </xdr:to>
    <xdr:sp macro="" textlink="">
      <xdr:nvSpPr>
        <xdr:cNvPr id="246" name="楕円 245"/>
        <xdr:cNvSpPr/>
      </xdr:nvSpPr>
      <xdr:spPr>
        <a:xfrm>
          <a:off x="4584700" y="1617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86082</xdr:rowOff>
    </xdr:from>
    <xdr:ext cx="599010" cy="259045"/>
    <xdr:sp macro="" textlink="">
      <xdr:nvSpPr>
        <xdr:cNvPr id="247" name="衛生費該当値テキスト"/>
        <xdr:cNvSpPr txBox="1"/>
      </xdr:nvSpPr>
      <xdr:spPr>
        <a:xfrm>
          <a:off x="4686300" y="1603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13652</xdr:rowOff>
    </xdr:from>
    <xdr:to>
      <xdr:col>20</xdr:col>
      <xdr:colOff>38100</xdr:colOff>
      <xdr:row>95</xdr:row>
      <xdr:rowOff>115252</xdr:rowOff>
    </xdr:to>
    <xdr:sp macro="" textlink="">
      <xdr:nvSpPr>
        <xdr:cNvPr id="248" name="楕円 247"/>
        <xdr:cNvSpPr/>
      </xdr:nvSpPr>
      <xdr:spPr>
        <a:xfrm>
          <a:off x="3746500" y="1630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131779</xdr:rowOff>
    </xdr:from>
    <xdr:ext cx="534377" cy="259045"/>
    <xdr:sp macro="" textlink="">
      <xdr:nvSpPr>
        <xdr:cNvPr id="249" name="テキスト ボックス 248"/>
        <xdr:cNvSpPr txBox="1"/>
      </xdr:nvSpPr>
      <xdr:spPr>
        <a:xfrm>
          <a:off x="3530111" y="1607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135404</xdr:rowOff>
    </xdr:from>
    <xdr:to>
      <xdr:col>15</xdr:col>
      <xdr:colOff>101600</xdr:colOff>
      <xdr:row>95</xdr:row>
      <xdr:rowOff>65554</xdr:rowOff>
    </xdr:to>
    <xdr:sp macro="" textlink="">
      <xdr:nvSpPr>
        <xdr:cNvPr id="250" name="楕円 249"/>
        <xdr:cNvSpPr/>
      </xdr:nvSpPr>
      <xdr:spPr>
        <a:xfrm>
          <a:off x="2857500" y="162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82081</xdr:rowOff>
    </xdr:from>
    <xdr:ext cx="534377" cy="259045"/>
    <xdr:sp macro="" textlink="">
      <xdr:nvSpPr>
        <xdr:cNvPr id="251" name="テキスト ボックス 250"/>
        <xdr:cNvSpPr txBox="1"/>
      </xdr:nvSpPr>
      <xdr:spPr>
        <a:xfrm>
          <a:off x="2641111" y="1602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95963</xdr:rowOff>
    </xdr:from>
    <xdr:to>
      <xdr:col>10</xdr:col>
      <xdr:colOff>165100</xdr:colOff>
      <xdr:row>93</xdr:row>
      <xdr:rowOff>26113</xdr:rowOff>
    </xdr:to>
    <xdr:sp macro="" textlink="">
      <xdr:nvSpPr>
        <xdr:cNvPr id="252" name="楕円 251"/>
        <xdr:cNvSpPr/>
      </xdr:nvSpPr>
      <xdr:spPr>
        <a:xfrm>
          <a:off x="1968500" y="158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42640</xdr:rowOff>
    </xdr:from>
    <xdr:ext cx="599010" cy="259045"/>
    <xdr:sp macro="" textlink="">
      <xdr:nvSpPr>
        <xdr:cNvPr id="253" name="テキスト ボックス 252"/>
        <xdr:cNvSpPr txBox="1"/>
      </xdr:nvSpPr>
      <xdr:spPr>
        <a:xfrm>
          <a:off x="1719795" y="1564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133234</xdr:rowOff>
    </xdr:from>
    <xdr:to>
      <xdr:col>6</xdr:col>
      <xdr:colOff>38100</xdr:colOff>
      <xdr:row>94</xdr:row>
      <xdr:rowOff>63384</xdr:rowOff>
    </xdr:to>
    <xdr:sp macro="" textlink="">
      <xdr:nvSpPr>
        <xdr:cNvPr id="254" name="楕円 253"/>
        <xdr:cNvSpPr/>
      </xdr:nvSpPr>
      <xdr:spPr>
        <a:xfrm>
          <a:off x="1079500" y="160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79911</xdr:rowOff>
    </xdr:from>
    <xdr:ext cx="599010" cy="259045"/>
    <xdr:sp macro="" textlink="">
      <xdr:nvSpPr>
        <xdr:cNvPr id="255" name="テキスト ボックス 254"/>
        <xdr:cNvSpPr txBox="1"/>
      </xdr:nvSpPr>
      <xdr:spPr>
        <a:xfrm>
          <a:off x="830795" y="1585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46187</xdr:rowOff>
    </xdr:from>
    <xdr:to>
      <xdr:col>55</xdr:col>
      <xdr:colOff>0</xdr:colOff>
      <xdr:row>56</xdr:row>
      <xdr:rowOff>4590</xdr:rowOff>
    </xdr:to>
    <xdr:cxnSp macro="">
      <xdr:nvCxnSpPr>
        <xdr:cNvPr id="339" name="直線コネクタ 338"/>
        <xdr:cNvCxnSpPr/>
      </xdr:nvCxnSpPr>
      <xdr:spPr>
        <a:xfrm flipV="1">
          <a:off x="9639300" y="9475937"/>
          <a:ext cx="838200" cy="12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118997</xdr:rowOff>
    </xdr:from>
    <xdr:to>
      <xdr:col>50</xdr:col>
      <xdr:colOff>114300</xdr:colOff>
      <xdr:row>56</xdr:row>
      <xdr:rowOff>4590</xdr:rowOff>
    </xdr:to>
    <xdr:cxnSp macro="">
      <xdr:nvCxnSpPr>
        <xdr:cNvPr id="342" name="直線コネクタ 341"/>
        <xdr:cNvCxnSpPr/>
      </xdr:nvCxnSpPr>
      <xdr:spPr>
        <a:xfrm>
          <a:off x="8750300" y="9548747"/>
          <a:ext cx="889000" cy="5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106195</xdr:rowOff>
    </xdr:from>
    <xdr:to>
      <xdr:col>45</xdr:col>
      <xdr:colOff>177800</xdr:colOff>
      <xdr:row>55</xdr:row>
      <xdr:rowOff>118997</xdr:rowOff>
    </xdr:to>
    <xdr:cxnSp macro="">
      <xdr:nvCxnSpPr>
        <xdr:cNvPr id="345" name="直線コネクタ 344"/>
        <xdr:cNvCxnSpPr/>
      </xdr:nvCxnSpPr>
      <xdr:spPr>
        <a:xfrm>
          <a:off x="7861300" y="9364495"/>
          <a:ext cx="889000" cy="18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106195</xdr:rowOff>
    </xdr:from>
    <xdr:to>
      <xdr:col>41</xdr:col>
      <xdr:colOff>50800</xdr:colOff>
      <xdr:row>56</xdr:row>
      <xdr:rowOff>52367</xdr:rowOff>
    </xdr:to>
    <xdr:cxnSp macro="">
      <xdr:nvCxnSpPr>
        <xdr:cNvPr id="348" name="直線コネクタ 347"/>
        <xdr:cNvCxnSpPr/>
      </xdr:nvCxnSpPr>
      <xdr:spPr>
        <a:xfrm flipV="1">
          <a:off x="6972300" y="9364495"/>
          <a:ext cx="889000" cy="28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166837</xdr:rowOff>
    </xdr:from>
    <xdr:to>
      <xdr:col>55</xdr:col>
      <xdr:colOff>50800</xdr:colOff>
      <xdr:row>55</xdr:row>
      <xdr:rowOff>96987</xdr:rowOff>
    </xdr:to>
    <xdr:sp macro="" textlink="">
      <xdr:nvSpPr>
        <xdr:cNvPr id="358" name="楕円 357"/>
        <xdr:cNvSpPr/>
      </xdr:nvSpPr>
      <xdr:spPr>
        <a:xfrm>
          <a:off x="10426700" y="94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18264</xdr:rowOff>
    </xdr:from>
    <xdr:ext cx="534377" cy="259045"/>
    <xdr:sp macro="" textlink="">
      <xdr:nvSpPr>
        <xdr:cNvPr id="359" name="農林水産業費該当値テキスト"/>
        <xdr:cNvSpPr txBox="1"/>
      </xdr:nvSpPr>
      <xdr:spPr>
        <a:xfrm>
          <a:off x="10528300" y="92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125240</xdr:rowOff>
    </xdr:from>
    <xdr:to>
      <xdr:col>50</xdr:col>
      <xdr:colOff>165100</xdr:colOff>
      <xdr:row>56</xdr:row>
      <xdr:rowOff>55390</xdr:rowOff>
    </xdr:to>
    <xdr:sp macro="" textlink="">
      <xdr:nvSpPr>
        <xdr:cNvPr id="360" name="楕円 359"/>
        <xdr:cNvSpPr/>
      </xdr:nvSpPr>
      <xdr:spPr>
        <a:xfrm>
          <a:off x="9588500" y="95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71917</xdr:rowOff>
    </xdr:from>
    <xdr:ext cx="534377" cy="259045"/>
    <xdr:sp macro="" textlink="">
      <xdr:nvSpPr>
        <xdr:cNvPr id="361" name="テキスト ボックス 360"/>
        <xdr:cNvSpPr txBox="1"/>
      </xdr:nvSpPr>
      <xdr:spPr>
        <a:xfrm>
          <a:off x="9372111" y="93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68197</xdr:rowOff>
    </xdr:from>
    <xdr:to>
      <xdr:col>46</xdr:col>
      <xdr:colOff>38100</xdr:colOff>
      <xdr:row>55</xdr:row>
      <xdr:rowOff>169797</xdr:rowOff>
    </xdr:to>
    <xdr:sp macro="" textlink="">
      <xdr:nvSpPr>
        <xdr:cNvPr id="362" name="楕円 361"/>
        <xdr:cNvSpPr/>
      </xdr:nvSpPr>
      <xdr:spPr>
        <a:xfrm>
          <a:off x="8699500" y="94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14874</xdr:rowOff>
    </xdr:from>
    <xdr:ext cx="534377" cy="259045"/>
    <xdr:sp macro="" textlink="">
      <xdr:nvSpPr>
        <xdr:cNvPr id="363" name="テキスト ボックス 362"/>
        <xdr:cNvSpPr txBox="1"/>
      </xdr:nvSpPr>
      <xdr:spPr>
        <a:xfrm>
          <a:off x="8483111" y="92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55395</xdr:rowOff>
    </xdr:from>
    <xdr:to>
      <xdr:col>41</xdr:col>
      <xdr:colOff>101600</xdr:colOff>
      <xdr:row>54</xdr:row>
      <xdr:rowOff>156995</xdr:rowOff>
    </xdr:to>
    <xdr:sp macro="" textlink="">
      <xdr:nvSpPr>
        <xdr:cNvPr id="364" name="楕円 363"/>
        <xdr:cNvSpPr/>
      </xdr:nvSpPr>
      <xdr:spPr>
        <a:xfrm>
          <a:off x="7810500" y="93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2072</xdr:rowOff>
    </xdr:from>
    <xdr:ext cx="599010" cy="259045"/>
    <xdr:sp macro="" textlink="">
      <xdr:nvSpPr>
        <xdr:cNvPr id="365" name="テキスト ボックス 364"/>
        <xdr:cNvSpPr txBox="1"/>
      </xdr:nvSpPr>
      <xdr:spPr>
        <a:xfrm>
          <a:off x="7561795" y="908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1567</xdr:rowOff>
    </xdr:from>
    <xdr:to>
      <xdr:col>36</xdr:col>
      <xdr:colOff>165100</xdr:colOff>
      <xdr:row>56</xdr:row>
      <xdr:rowOff>103167</xdr:rowOff>
    </xdr:to>
    <xdr:sp macro="" textlink="">
      <xdr:nvSpPr>
        <xdr:cNvPr id="366" name="楕円 365"/>
        <xdr:cNvSpPr/>
      </xdr:nvSpPr>
      <xdr:spPr>
        <a:xfrm>
          <a:off x="6921500" y="96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119694</xdr:rowOff>
    </xdr:from>
    <xdr:ext cx="534377" cy="259045"/>
    <xdr:sp macro="" textlink="">
      <xdr:nvSpPr>
        <xdr:cNvPr id="367" name="テキスト ボックス 366"/>
        <xdr:cNvSpPr txBox="1"/>
      </xdr:nvSpPr>
      <xdr:spPr>
        <a:xfrm>
          <a:off x="6705111" y="937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165550</xdr:rowOff>
    </xdr:from>
    <xdr:to>
      <xdr:col>55</xdr:col>
      <xdr:colOff>0</xdr:colOff>
      <xdr:row>77</xdr:row>
      <xdr:rowOff>35632</xdr:rowOff>
    </xdr:to>
    <xdr:cxnSp macro="">
      <xdr:nvCxnSpPr>
        <xdr:cNvPr id="394" name="直線コネクタ 393"/>
        <xdr:cNvCxnSpPr/>
      </xdr:nvCxnSpPr>
      <xdr:spPr>
        <a:xfrm>
          <a:off x="9639300" y="13024300"/>
          <a:ext cx="838200" cy="21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165550</xdr:rowOff>
    </xdr:from>
    <xdr:to>
      <xdr:col>50</xdr:col>
      <xdr:colOff>114300</xdr:colOff>
      <xdr:row>76</xdr:row>
      <xdr:rowOff>121814</xdr:rowOff>
    </xdr:to>
    <xdr:cxnSp macro="">
      <xdr:nvCxnSpPr>
        <xdr:cNvPr id="397" name="直線コネクタ 396"/>
        <xdr:cNvCxnSpPr/>
      </xdr:nvCxnSpPr>
      <xdr:spPr>
        <a:xfrm flipV="1">
          <a:off x="8750300" y="13024300"/>
          <a:ext cx="889000" cy="12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121814</xdr:rowOff>
    </xdr:from>
    <xdr:to>
      <xdr:col>45</xdr:col>
      <xdr:colOff>177800</xdr:colOff>
      <xdr:row>76</xdr:row>
      <xdr:rowOff>150535</xdr:rowOff>
    </xdr:to>
    <xdr:cxnSp macro="">
      <xdr:nvCxnSpPr>
        <xdr:cNvPr id="400" name="直線コネクタ 399"/>
        <xdr:cNvCxnSpPr/>
      </xdr:nvCxnSpPr>
      <xdr:spPr>
        <a:xfrm flipV="1">
          <a:off x="7861300" y="13152014"/>
          <a:ext cx="8890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150535</xdr:rowOff>
    </xdr:from>
    <xdr:to>
      <xdr:col>41</xdr:col>
      <xdr:colOff>50800</xdr:colOff>
      <xdr:row>77</xdr:row>
      <xdr:rowOff>146568</xdr:rowOff>
    </xdr:to>
    <xdr:cxnSp macro="">
      <xdr:nvCxnSpPr>
        <xdr:cNvPr id="403" name="直線コネクタ 402"/>
        <xdr:cNvCxnSpPr/>
      </xdr:nvCxnSpPr>
      <xdr:spPr>
        <a:xfrm flipV="1">
          <a:off x="6972300" y="13180735"/>
          <a:ext cx="889000" cy="16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156282</xdr:rowOff>
    </xdr:from>
    <xdr:to>
      <xdr:col>55</xdr:col>
      <xdr:colOff>50800</xdr:colOff>
      <xdr:row>77</xdr:row>
      <xdr:rowOff>86432</xdr:rowOff>
    </xdr:to>
    <xdr:sp macro="" textlink="">
      <xdr:nvSpPr>
        <xdr:cNvPr id="413" name="楕円 412"/>
        <xdr:cNvSpPr/>
      </xdr:nvSpPr>
      <xdr:spPr>
        <a:xfrm>
          <a:off x="10426700" y="131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134709</xdr:rowOff>
    </xdr:from>
    <xdr:ext cx="534377" cy="259045"/>
    <xdr:sp macro="" textlink="">
      <xdr:nvSpPr>
        <xdr:cNvPr id="414" name="商工費該当値テキスト"/>
        <xdr:cNvSpPr txBox="1"/>
      </xdr:nvSpPr>
      <xdr:spPr>
        <a:xfrm>
          <a:off x="10528300" y="1316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114750</xdr:rowOff>
    </xdr:from>
    <xdr:to>
      <xdr:col>50</xdr:col>
      <xdr:colOff>165100</xdr:colOff>
      <xdr:row>76</xdr:row>
      <xdr:rowOff>44900</xdr:rowOff>
    </xdr:to>
    <xdr:sp macro="" textlink="">
      <xdr:nvSpPr>
        <xdr:cNvPr id="415" name="楕円 414"/>
        <xdr:cNvSpPr/>
      </xdr:nvSpPr>
      <xdr:spPr>
        <a:xfrm>
          <a:off x="9588500" y="129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61427</xdr:rowOff>
    </xdr:from>
    <xdr:ext cx="534377" cy="259045"/>
    <xdr:sp macro="" textlink="">
      <xdr:nvSpPr>
        <xdr:cNvPr id="416" name="テキスト ボックス 415"/>
        <xdr:cNvSpPr txBox="1"/>
      </xdr:nvSpPr>
      <xdr:spPr>
        <a:xfrm>
          <a:off x="9372111" y="1274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71014</xdr:rowOff>
    </xdr:from>
    <xdr:to>
      <xdr:col>46</xdr:col>
      <xdr:colOff>38100</xdr:colOff>
      <xdr:row>77</xdr:row>
      <xdr:rowOff>1164</xdr:rowOff>
    </xdr:to>
    <xdr:sp macro="" textlink="">
      <xdr:nvSpPr>
        <xdr:cNvPr id="417" name="楕円 416"/>
        <xdr:cNvSpPr/>
      </xdr:nvSpPr>
      <xdr:spPr>
        <a:xfrm>
          <a:off x="8699500" y="1310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17691</xdr:rowOff>
    </xdr:from>
    <xdr:ext cx="534377" cy="259045"/>
    <xdr:sp macro="" textlink="">
      <xdr:nvSpPr>
        <xdr:cNvPr id="418" name="テキスト ボックス 417"/>
        <xdr:cNvSpPr txBox="1"/>
      </xdr:nvSpPr>
      <xdr:spPr>
        <a:xfrm>
          <a:off x="8483111" y="1287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99735</xdr:rowOff>
    </xdr:from>
    <xdr:to>
      <xdr:col>41</xdr:col>
      <xdr:colOff>101600</xdr:colOff>
      <xdr:row>77</xdr:row>
      <xdr:rowOff>29885</xdr:rowOff>
    </xdr:to>
    <xdr:sp macro="" textlink="">
      <xdr:nvSpPr>
        <xdr:cNvPr id="419" name="楕円 418"/>
        <xdr:cNvSpPr/>
      </xdr:nvSpPr>
      <xdr:spPr>
        <a:xfrm>
          <a:off x="7810500" y="131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46413</xdr:rowOff>
    </xdr:from>
    <xdr:ext cx="534377" cy="259045"/>
    <xdr:sp macro="" textlink="">
      <xdr:nvSpPr>
        <xdr:cNvPr id="420" name="テキスト ボックス 419"/>
        <xdr:cNvSpPr txBox="1"/>
      </xdr:nvSpPr>
      <xdr:spPr>
        <a:xfrm>
          <a:off x="7594111" y="1290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95768</xdr:rowOff>
    </xdr:from>
    <xdr:to>
      <xdr:col>36</xdr:col>
      <xdr:colOff>165100</xdr:colOff>
      <xdr:row>78</xdr:row>
      <xdr:rowOff>25918</xdr:rowOff>
    </xdr:to>
    <xdr:sp macro="" textlink="">
      <xdr:nvSpPr>
        <xdr:cNvPr id="421" name="楕円 420"/>
        <xdr:cNvSpPr/>
      </xdr:nvSpPr>
      <xdr:spPr>
        <a:xfrm>
          <a:off x="6921500" y="132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17045</xdr:rowOff>
    </xdr:from>
    <xdr:ext cx="534377" cy="259045"/>
    <xdr:sp macro="" textlink="">
      <xdr:nvSpPr>
        <xdr:cNvPr id="422" name="テキスト ボックス 421"/>
        <xdr:cNvSpPr txBox="1"/>
      </xdr:nvSpPr>
      <xdr:spPr>
        <a:xfrm>
          <a:off x="6705111" y="1339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124471</xdr:rowOff>
    </xdr:from>
    <xdr:to>
      <xdr:col>55</xdr:col>
      <xdr:colOff>0</xdr:colOff>
      <xdr:row>98</xdr:row>
      <xdr:rowOff>7389</xdr:rowOff>
    </xdr:to>
    <xdr:cxnSp macro="">
      <xdr:nvCxnSpPr>
        <xdr:cNvPr id="451" name="直線コネクタ 450"/>
        <xdr:cNvCxnSpPr/>
      </xdr:nvCxnSpPr>
      <xdr:spPr>
        <a:xfrm flipV="1">
          <a:off x="9639300" y="16755121"/>
          <a:ext cx="838200" cy="5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139881</xdr:rowOff>
    </xdr:from>
    <xdr:to>
      <xdr:col>50</xdr:col>
      <xdr:colOff>114300</xdr:colOff>
      <xdr:row>98</xdr:row>
      <xdr:rowOff>7389</xdr:rowOff>
    </xdr:to>
    <xdr:cxnSp macro="">
      <xdr:nvCxnSpPr>
        <xdr:cNvPr id="454" name="直線コネクタ 453"/>
        <xdr:cNvCxnSpPr/>
      </xdr:nvCxnSpPr>
      <xdr:spPr>
        <a:xfrm>
          <a:off x="8750300" y="16770531"/>
          <a:ext cx="889000" cy="3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139881</xdr:rowOff>
    </xdr:from>
    <xdr:to>
      <xdr:col>45</xdr:col>
      <xdr:colOff>177800</xdr:colOff>
      <xdr:row>98</xdr:row>
      <xdr:rowOff>1589</xdr:rowOff>
    </xdr:to>
    <xdr:cxnSp macro="">
      <xdr:nvCxnSpPr>
        <xdr:cNvPr id="457" name="直線コネクタ 456"/>
        <xdr:cNvCxnSpPr/>
      </xdr:nvCxnSpPr>
      <xdr:spPr>
        <a:xfrm flipV="1">
          <a:off x="7861300" y="16770531"/>
          <a:ext cx="889000" cy="3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1005</xdr:rowOff>
    </xdr:from>
    <xdr:to>
      <xdr:col>41</xdr:col>
      <xdr:colOff>50800</xdr:colOff>
      <xdr:row>98</xdr:row>
      <xdr:rowOff>1589</xdr:rowOff>
    </xdr:to>
    <xdr:cxnSp macro="">
      <xdr:nvCxnSpPr>
        <xdr:cNvPr id="460" name="直線コネクタ 459"/>
        <xdr:cNvCxnSpPr/>
      </xdr:nvCxnSpPr>
      <xdr:spPr>
        <a:xfrm>
          <a:off x="6972300" y="16803105"/>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73671</xdr:rowOff>
    </xdr:from>
    <xdr:to>
      <xdr:col>55</xdr:col>
      <xdr:colOff>50800</xdr:colOff>
      <xdr:row>98</xdr:row>
      <xdr:rowOff>3821</xdr:rowOff>
    </xdr:to>
    <xdr:sp macro="" textlink="">
      <xdr:nvSpPr>
        <xdr:cNvPr id="470" name="楕円 469"/>
        <xdr:cNvSpPr/>
      </xdr:nvSpPr>
      <xdr:spPr>
        <a:xfrm>
          <a:off x="10426700" y="167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96548</xdr:rowOff>
    </xdr:from>
    <xdr:ext cx="599010" cy="259045"/>
    <xdr:sp macro="" textlink="">
      <xdr:nvSpPr>
        <xdr:cNvPr id="471" name="土木費該当値テキスト"/>
        <xdr:cNvSpPr txBox="1"/>
      </xdr:nvSpPr>
      <xdr:spPr>
        <a:xfrm>
          <a:off x="10528300" y="1655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128039</xdr:rowOff>
    </xdr:from>
    <xdr:to>
      <xdr:col>50</xdr:col>
      <xdr:colOff>165100</xdr:colOff>
      <xdr:row>98</xdr:row>
      <xdr:rowOff>58189</xdr:rowOff>
    </xdr:to>
    <xdr:sp macro="" textlink="">
      <xdr:nvSpPr>
        <xdr:cNvPr id="472" name="楕円 471"/>
        <xdr:cNvSpPr/>
      </xdr:nvSpPr>
      <xdr:spPr>
        <a:xfrm>
          <a:off x="9588500" y="167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74716</xdr:rowOff>
    </xdr:from>
    <xdr:ext cx="599010" cy="259045"/>
    <xdr:sp macro="" textlink="">
      <xdr:nvSpPr>
        <xdr:cNvPr id="473" name="テキスト ボックス 472"/>
        <xdr:cNvSpPr txBox="1"/>
      </xdr:nvSpPr>
      <xdr:spPr>
        <a:xfrm>
          <a:off x="9339795" y="1653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89081</xdr:rowOff>
    </xdr:from>
    <xdr:to>
      <xdr:col>46</xdr:col>
      <xdr:colOff>38100</xdr:colOff>
      <xdr:row>98</xdr:row>
      <xdr:rowOff>19231</xdr:rowOff>
    </xdr:to>
    <xdr:sp macro="" textlink="">
      <xdr:nvSpPr>
        <xdr:cNvPr id="474" name="楕円 473"/>
        <xdr:cNvSpPr/>
      </xdr:nvSpPr>
      <xdr:spPr>
        <a:xfrm>
          <a:off x="8699500" y="167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35758</xdr:rowOff>
    </xdr:from>
    <xdr:ext cx="599010" cy="259045"/>
    <xdr:sp macro="" textlink="">
      <xdr:nvSpPr>
        <xdr:cNvPr id="475" name="テキスト ボックス 474"/>
        <xdr:cNvSpPr txBox="1"/>
      </xdr:nvSpPr>
      <xdr:spPr>
        <a:xfrm>
          <a:off x="8450795" y="1649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122239</xdr:rowOff>
    </xdr:from>
    <xdr:to>
      <xdr:col>41</xdr:col>
      <xdr:colOff>101600</xdr:colOff>
      <xdr:row>98</xdr:row>
      <xdr:rowOff>52389</xdr:rowOff>
    </xdr:to>
    <xdr:sp macro="" textlink="">
      <xdr:nvSpPr>
        <xdr:cNvPr id="476" name="楕円 475"/>
        <xdr:cNvSpPr/>
      </xdr:nvSpPr>
      <xdr:spPr>
        <a:xfrm>
          <a:off x="7810500" y="167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68916</xdr:rowOff>
    </xdr:from>
    <xdr:ext cx="599010" cy="259045"/>
    <xdr:sp macro="" textlink="">
      <xdr:nvSpPr>
        <xdr:cNvPr id="477" name="テキスト ボックス 476"/>
        <xdr:cNvSpPr txBox="1"/>
      </xdr:nvSpPr>
      <xdr:spPr>
        <a:xfrm>
          <a:off x="7561795" y="1652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121655</xdr:rowOff>
    </xdr:from>
    <xdr:to>
      <xdr:col>36</xdr:col>
      <xdr:colOff>165100</xdr:colOff>
      <xdr:row>98</xdr:row>
      <xdr:rowOff>51805</xdr:rowOff>
    </xdr:to>
    <xdr:sp macro="" textlink="">
      <xdr:nvSpPr>
        <xdr:cNvPr id="478" name="楕円 477"/>
        <xdr:cNvSpPr/>
      </xdr:nvSpPr>
      <xdr:spPr>
        <a:xfrm>
          <a:off x="6921500" y="167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68332</xdr:rowOff>
    </xdr:from>
    <xdr:ext cx="599010" cy="259045"/>
    <xdr:sp macro="" textlink="">
      <xdr:nvSpPr>
        <xdr:cNvPr id="479" name="テキスト ボックス 478"/>
        <xdr:cNvSpPr txBox="1"/>
      </xdr:nvSpPr>
      <xdr:spPr>
        <a:xfrm>
          <a:off x="6672795" y="1652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101850</xdr:rowOff>
    </xdr:from>
    <xdr:to>
      <xdr:col>85</xdr:col>
      <xdr:colOff>127000</xdr:colOff>
      <xdr:row>36</xdr:row>
      <xdr:rowOff>113231</xdr:rowOff>
    </xdr:to>
    <xdr:cxnSp macro="">
      <xdr:nvCxnSpPr>
        <xdr:cNvPr id="511" name="直線コネクタ 510"/>
        <xdr:cNvCxnSpPr/>
      </xdr:nvCxnSpPr>
      <xdr:spPr>
        <a:xfrm>
          <a:off x="15481300" y="6274050"/>
          <a:ext cx="8382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99450</xdr:rowOff>
    </xdr:from>
    <xdr:to>
      <xdr:col>81</xdr:col>
      <xdr:colOff>50800</xdr:colOff>
      <xdr:row>36</xdr:row>
      <xdr:rowOff>101850</xdr:rowOff>
    </xdr:to>
    <xdr:cxnSp macro="">
      <xdr:nvCxnSpPr>
        <xdr:cNvPr id="514" name="直線コネクタ 513"/>
        <xdr:cNvCxnSpPr/>
      </xdr:nvCxnSpPr>
      <xdr:spPr>
        <a:xfrm>
          <a:off x="14592300" y="5757300"/>
          <a:ext cx="889000" cy="5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99450</xdr:rowOff>
    </xdr:from>
    <xdr:to>
      <xdr:col>76</xdr:col>
      <xdr:colOff>114300</xdr:colOff>
      <xdr:row>34</xdr:row>
      <xdr:rowOff>76247</xdr:rowOff>
    </xdr:to>
    <xdr:cxnSp macro="">
      <xdr:nvCxnSpPr>
        <xdr:cNvPr id="517" name="直線コネクタ 516"/>
        <xdr:cNvCxnSpPr/>
      </xdr:nvCxnSpPr>
      <xdr:spPr>
        <a:xfrm flipV="1">
          <a:off x="13703300" y="5757300"/>
          <a:ext cx="889000" cy="1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76247</xdr:rowOff>
    </xdr:from>
    <xdr:to>
      <xdr:col>71</xdr:col>
      <xdr:colOff>177800</xdr:colOff>
      <xdr:row>36</xdr:row>
      <xdr:rowOff>79954</xdr:rowOff>
    </xdr:to>
    <xdr:cxnSp macro="">
      <xdr:nvCxnSpPr>
        <xdr:cNvPr id="520" name="直線コネクタ 519"/>
        <xdr:cNvCxnSpPr/>
      </xdr:nvCxnSpPr>
      <xdr:spPr>
        <a:xfrm flipV="1">
          <a:off x="12814300" y="5905547"/>
          <a:ext cx="889000" cy="34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2" name="テキスト ボックス 521"/>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4" name="テキスト ボックス 523"/>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62431</xdr:rowOff>
    </xdr:from>
    <xdr:to>
      <xdr:col>85</xdr:col>
      <xdr:colOff>177800</xdr:colOff>
      <xdr:row>36</xdr:row>
      <xdr:rowOff>164031</xdr:rowOff>
    </xdr:to>
    <xdr:sp macro="" textlink="">
      <xdr:nvSpPr>
        <xdr:cNvPr id="530" name="楕円 529"/>
        <xdr:cNvSpPr/>
      </xdr:nvSpPr>
      <xdr:spPr>
        <a:xfrm>
          <a:off x="16268700" y="623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85308</xdr:rowOff>
    </xdr:from>
    <xdr:ext cx="534377" cy="259045"/>
    <xdr:sp macro="" textlink="">
      <xdr:nvSpPr>
        <xdr:cNvPr id="531" name="消防費該当値テキスト"/>
        <xdr:cNvSpPr txBox="1"/>
      </xdr:nvSpPr>
      <xdr:spPr>
        <a:xfrm>
          <a:off x="16370300" y="608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51050</xdr:rowOff>
    </xdr:from>
    <xdr:to>
      <xdr:col>81</xdr:col>
      <xdr:colOff>101600</xdr:colOff>
      <xdr:row>36</xdr:row>
      <xdr:rowOff>152650</xdr:rowOff>
    </xdr:to>
    <xdr:sp macro="" textlink="">
      <xdr:nvSpPr>
        <xdr:cNvPr id="532" name="楕円 531"/>
        <xdr:cNvSpPr/>
      </xdr:nvSpPr>
      <xdr:spPr>
        <a:xfrm>
          <a:off x="15430500" y="622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169177</xdr:rowOff>
    </xdr:from>
    <xdr:ext cx="534377" cy="259045"/>
    <xdr:sp macro="" textlink="">
      <xdr:nvSpPr>
        <xdr:cNvPr id="533" name="テキスト ボックス 532"/>
        <xdr:cNvSpPr txBox="1"/>
      </xdr:nvSpPr>
      <xdr:spPr>
        <a:xfrm>
          <a:off x="15214111" y="59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48650</xdr:rowOff>
    </xdr:from>
    <xdr:to>
      <xdr:col>76</xdr:col>
      <xdr:colOff>165100</xdr:colOff>
      <xdr:row>33</xdr:row>
      <xdr:rowOff>150250</xdr:rowOff>
    </xdr:to>
    <xdr:sp macro="" textlink="">
      <xdr:nvSpPr>
        <xdr:cNvPr id="534" name="楕円 533"/>
        <xdr:cNvSpPr/>
      </xdr:nvSpPr>
      <xdr:spPr>
        <a:xfrm>
          <a:off x="14541500" y="57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166777</xdr:rowOff>
    </xdr:from>
    <xdr:ext cx="534377" cy="259045"/>
    <xdr:sp macro="" textlink="">
      <xdr:nvSpPr>
        <xdr:cNvPr id="535" name="テキスト ボックス 534"/>
        <xdr:cNvSpPr txBox="1"/>
      </xdr:nvSpPr>
      <xdr:spPr>
        <a:xfrm>
          <a:off x="14325111" y="54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25447</xdr:rowOff>
    </xdr:from>
    <xdr:to>
      <xdr:col>72</xdr:col>
      <xdr:colOff>38100</xdr:colOff>
      <xdr:row>34</xdr:row>
      <xdr:rowOff>127047</xdr:rowOff>
    </xdr:to>
    <xdr:sp macro="" textlink="">
      <xdr:nvSpPr>
        <xdr:cNvPr id="536" name="楕円 535"/>
        <xdr:cNvSpPr/>
      </xdr:nvSpPr>
      <xdr:spPr>
        <a:xfrm>
          <a:off x="13652500" y="585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143574</xdr:rowOff>
    </xdr:from>
    <xdr:ext cx="534377" cy="259045"/>
    <xdr:sp macro="" textlink="">
      <xdr:nvSpPr>
        <xdr:cNvPr id="537" name="テキスト ボックス 536"/>
        <xdr:cNvSpPr txBox="1"/>
      </xdr:nvSpPr>
      <xdr:spPr>
        <a:xfrm>
          <a:off x="13436111" y="562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29154</xdr:rowOff>
    </xdr:from>
    <xdr:to>
      <xdr:col>67</xdr:col>
      <xdr:colOff>101600</xdr:colOff>
      <xdr:row>36</xdr:row>
      <xdr:rowOff>130754</xdr:rowOff>
    </xdr:to>
    <xdr:sp macro="" textlink="">
      <xdr:nvSpPr>
        <xdr:cNvPr id="538" name="楕円 537"/>
        <xdr:cNvSpPr/>
      </xdr:nvSpPr>
      <xdr:spPr>
        <a:xfrm>
          <a:off x="12763500" y="620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147281</xdr:rowOff>
    </xdr:from>
    <xdr:ext cx="534377" cy="259045"/>
    <xdr:sp macro="" textlink="">
      <xdr:nvSpPr>
        <xdr:cNvPr id="539" name="テキスト ボックス 538"/>
        <xdr:cNvSpPr txBox="1"/>
      </xdr:nvSpPr>
      <xdr:spPr>
        <a:xfrm>
          <a:off x="12547111" y="597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55294</xdr:rowOff>
    </xdr:from>
    <xdr:to>
      <xdr:col>85</xdr:col>
      <xdr:colOff>127000</xdr:colOff>
      <xdr:row>58</xdr:row>
      <xdr:rowOff>54821</xdr:rowOff>
    </xdr:to>
    <xdr:cxnSp macro="">
      <xdr:nvCxnSpPr>
        <xdr:cNvPr id="570" name="直線コネクタ 569"/>
        <xdr:cNvCxnSpPr/>
      </xdr:nvCxnSpPr>
      <xdr:spPr>
        <a:xfrm flipV="1">
          <a:off x="15481300" y="9656494"/>
          <a:ext cx="838200" cy="34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54821</xdr:rowOff>
    </xdr:from>
    <xdr:to>
      <xdr:col>81</xdr:col>
      <xdr:colOff>50800</xdr:colOff>
      <xdr:row>58</xdr:row>
      <xdr:rowOff>80382</xdr:rowOff>
    </xdr:to>
    <xdr:cxnSp macro="">
      <xdr:nvCxnSpPr>
        <xdr:cNvPr id="573" name="直線コネクタ 572"/>
        <xdr:cNvCxnSpPr/>
      </xdr:nvCxnSpPr>
      <xdr:spPr>
        <a:xfrm flipV="1">
          <a:off x="14592300" y="9998921"/>
          <a:ext cx="889000" cy="2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46441</xdr:rowOff>
    </xdr:from>
    <xdr:to>
      <xdr:col>76</xdr:col>
      <xdr:colOff>114300</xdr:colOff>
      <xdr:row>58</xdr:row>
      <xdr:rowOff>80382</xdr:rowOff>
    </xdr:to>
    <xdr:cxnSp macro="">
      <xdr:nvCxnSpPr>
        <xdr:cNvPr id="576" name="直線コネクタ 575"/>
        <xdr:cNvCxnSpPr/>
      </xdr:nvCxnSpPr>
      <xdr:spPr>
        <a:xfrm>
          <a:off x="13703300" y="9990541"/>
          <a:ext cx="889000" cy="3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46441</xdr:rowOff>
    </xdr:from>
    <xdr:to>
      <xdr:col>71</xdr:col>
      <xdr:colOff>177800</xdr:colOff>
      <xdr:row>58</xdr:row>
      <xdr:rowOff>100361</xdr:rowOff>
    </xdr:to>
    <xdr:cxnSp macro="">
      <xdr:nvCxnSpPr>
        <xdr:cNvPr id="579" name="直線コネクタ 578"/>
        <xdr:cNvCxnSpPr/>
      </xdr:nvCxnSpPr>
      <xdr:spPr>
        <a:xfrm flipV="1">
          <a:off x="12814300" y="9990541"/>
          <a:ext cx="889000" cy="5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4494</xdr:rowOff>
    </xdr:from>
    <xdr:to>
      <xdr:col>85</xdr:col>
      <xdr:colOff>177800</xdr:colOff>
      <xdr:row>56</xdr:row>
      <xdr:rowOff>106094</xdr:rowOff>
    </xdr:to>
    <xdr:sp macro="" textlink="">
      <xdr:nvSpPr>
        <xdr:cNvPr id="589" name="楕円 588"/>
        <xdr:cNvSpPr/>
      </xdr:nvSpPr>
      <xdr:spPr>
        <a:xfrm>
          <a:off x="16268700" y="960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27371</xdr:rowOff>
    </xdr:from>
    <xdr:ext cx="599010" cy="259045"/>
    <xdr:sp macro="" textlink="">
      <xdr:nvSpPr>
        <xdr:cNvPr id="590" name="教育費該当値テキスト"/>
        <xdr:cNvSpPr txBox="1"/>
      </xdr:nvSpPr>
      <xdr:spPr>
        <a:xfrm>
          <a:off x="16370300" y="945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4021</xdr:rowOff>
    </xdr:from>
    <xdr:to>
      <xdr:col>81</xdr:col>
      <xdr:colOff>101600</xdr:colOff>
      <xdr:row>58</xdr:row>
      <xdr:rowOff>105621</xdr:rowOff>
    </xdr:to>
    <xdr:sp macro="" textlink="">
      <xdr:nvSpPr>
        <xdr:cNvPr id="591" name="楕円 590"/>
        <xdr:cNvSpPr/>
      </xdr:nvSpPr>
      <xdr:spPr>
        <a:xfrm>
          <a:off x="15430500" y="99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96748</xdr:rowOff>
    </xdr:from>
    <xdr:ext cx="534377" cy="259045"/>
    <xdr:sp macro="" textlink="">
      <xdr:nvSpPr>
        <xdr:cNvPr id="592" name="テキスト ボックス 591"/>
        <xdr:cNvSpPr txBox="1"/>
      </xdr:nvSpPr>
      <xdr:spPr>
        <a:xfrm>
          <a:off x="15214111" y="100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29582</xdr:rowOff>
    </xdr:from>
    <xdr:to>
      <xdr:col>76</xdr:col>
      <xdr:colOff>165100</xdr:colOff>
      <xdr:row>58</xdr:row>
      <xdr:rowOff>131182</xdr:rowOff>
    </xdr:to>
    <xdr:sp macro="" textlink="">
      <xdr:nvSpPr>
        <xdr:cNvPr id="593" name="楕円 592"/>
        <xdr:cNvSpPr/>
      </xdr:nvSpPr>
      <xdr:spPr>
        <a:xfrm>
          <a:off x="14541500" y="99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122309</xdr:rowOff>
    </xdr:from>
    <xdr:ext cx="534377" cy="259045"/>
    <xdr:sp macro="" textlink="">
      <xdr:nvSpPr>
        <xdr:cNvPr id="594" name="テキスト ボックス 593"/>
        <xdr:cNvSpPr txBox="1"/>
      </xdr:nvSpPr>
      <xdr:spPr>
        <a:xfrm>
          <a:off x="14325111" y="1006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167091</xdr:rowOff>
    </xdr:from>
    <xdr:to>
      <xdr:col>72</xdr:col>
      <xdr:colOff>38100</xdr:colOff>
      <xdr:row>58</xdr:row>
      <xdr:rowOff>97241</xdr:rowOff>
    </xdr:to>
    <xdr:sp macro="" textlink="">
      <xdr:nvSpPr>
        <xdr:cNvPr id="595" name="楕円 594"/>
        <xdr:cNvSpPr/>
      </xdr:nvSpPr>
      <xdr:spPr>
        <a:xfrm>
          <a:off x="13652500" y="993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88368</xdr:rowOff>
    </xdr:from>
    <xdr:ext cx="534377" cy="259045"/>
    <xdr:sp macro="" textlink="">
      <xdr:nvSpPr>
        <xdr:cNvPr id="596" name="テキスト ボックス 595"/>
        <xdr:cNvSpPr txBox="1"/>
      </xdr:nvSpPr>
      <xdr:spPr>
        <a:xfrm>
          <a:off x="13436111" y="1003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49561</xdr:rowOff>
    </xdr:from>
    <xdr:to>
      <xdr:col>67</xdr:col>
      <xdr:colOff>101600</xdr:colOff>
      <xdr:row>58</xdr:row>
      <xdr:rowOff>151161</xdr:rowOff>
    </xdr:to>
    <xdr:sp macro="" textlink="">
      <xdr:nvSpPr>
        <xdr:cNvPr id="597" name="楕円 596"/>
        <xdr:cNvSpPr/>
      </xdr:nvSpPr>
      <xdr:spPr>
        <a:xfrm>
          <a:off x="12763500" y="99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142288</xdr:rowOff>
    </xdr:from>
    <xdr:ext cx="534377" cy="259045"/>
    <xdr:sp macro="" textlink="">
      <xdr:nvSpPr>
        <xdr:cNvPr id="598" name="テキスト ボックス 597"/>
        <xdr:cNvSpPr txBox="1"/>
      </xdr:nvSpPr>
      <xdr:spPr>
        <a:xfrm>
          <a:off x="12547111" y="100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131685</xdr:rowOff>
    </xdr:from>
    <xdr:to>
      <xdr:col>81</xdr:col>
      <xdr:colOff>50800</xdr:colOff>
      <xdr:row>78</xdr:row>
      <xdr:rowOff>139700</xdr:rowOff>
    </xdr:to>
    <xdr:cxnSp macro="">
      <xdr:nvCxnSpPr>
        <xdr:cNvPr id="628" name="直線コネクタ 627"/>
        <xdr:cNvCxnSpPr/>
      </xdr:nvCxnSpPr>
      <xdr:spPr>
        <a:xfrm>
          <a:off x="14592300" y="13504785"/>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128087</xdr:rowOff>
    </xdr:from>
    <xdr:to>
      <xdr:col>76</xdr:col>
      <xdr:colOff>114300</xdr:colOff>
      <xdr:row>78</xdr:row>
      <xdr:rowOff>131685</xdr:rowOff>
    </xdr:to>
    <xdr:cxnSp macro="">
      <xdr:nvCxnSpPr>
        <xdr:cNvPr id="631" name="直線コネクタ 630"/>
        <xdr:cNvCxnSpPr/>
      </xdr:nvCxnSpPr>
      <xdr:spPr>
        <a:xfrm>
          <a:off x="13703300" y="13501187"/>
          <a:ext cx="889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70379</xdr:rowOff>
    </xdr:from>
    <xdr:to>
      <xdr:col>71</xdr:col>
      <xdr:colOff>177800</xdr:colOff>
      <xdr:row>78</xdr:row>
      <xdr:rowOff>128087</xdr:rowOff>
    </xdr:to>
    <xdr:cxnSp macro="">
      <xdr:nvCxnSpPr>
        <xdr:cNvPr id="634" name="直線コネクタ 633"/>
        <xdr:cNvCxnSpPr/>
      </xdr:nvCxnSpPr>
      <xdr:spPr>
        <a:xfrm>
          <a:off x="12814300" y="13443479"/>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80885</xdr:rowOff>
    </xdr:from>
    <xdr:to>
      <xdr:col>76</xdr:col>
      <xdr:colOff>165100</xdr:colOff>
      <xdr:row>79</xdr:row>
      <xdr:rowOff>11035</xdr:rowOff>
    </xdr:to>
    <xdr:sp macro="" textlink="">
      <xdr:nvSpPr>
        <xdr:cNvPr id="648" name="楕円 647"/>
        <xdr:cNvSpPr/>
      </xdr:nvSpPr>
      <xdr:spPr>
        <a:xfrm>
          <a:off x="14541500" y="1345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2162</xdr:rowOff>
    </xdr:from>
    <xdr:ext cx="469744" cy="259045"/>
    <xdr:sp macro="" textlink="">
      <xdr:nvSpPr>
        <xdr:cNvPr id="649" name="テキスト ボックス 648"/>
        <xdr:cNvSpPr txBox="1"/>
      </xdr:nvSpPr>
      <xdr:spPr>
        <a:xfrm>
          <a:off x="14357428" y="1354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77287</xdr:rowOff>
    </xdr:from>
    <xdr:to>
      <xdr:col>72</xdr:col>
      <xdr:colOff>38100</xdr:colOff>
      <xdr:row>79</xdr:row>
      <xdr:rowOff>7437</xdr:rowOff>
    </xdr:to>
    <xdr:sp macro="" textlink="">
      <xdr:nvSpPr>
        <xdr:cNvPr id="650" name="楕円 649"/>
        <xdr:cNvSpPr/>
      </xdr:nvSpPr>
      <xdr:spPr>
        <a:xfrm>
          <a:off x="13652500" y="134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170014</xdr:rowOff>
    </xdr:from>
    <xdr:ext cx="469744" cy="259045"/>
    <xdr:sp macro="" textlink="">
      <xdr:nvSpPr>
        <xdr:cNvPr id="651" name="テキスト ボックス 650"/>
        <xdr:cNvSpPr txBox="1"/>
      </xdr:nvSpPr>
      <xdr:spPr>
        <a:xfrm>
          <a:off x="13468428" y="135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19579</xdr:rowOff>
    </xdr:from>
    <xdr:to>
      <xdr:col>67</xdr:col>
      <xdr:colOff>101600</xdr:colOff>
      <xdr:row>78</xdr:row>
      <xdr:rowOff>121179</xdr:rowOff>
    </xdr:to>
    <xdr:sp macro="" textlink="">
      <xdr:nvSpPr>
        <xdr:cNvPr id="652" name="楕円 651"/>
        <xdr:cNvSpPr/>
      </xdr:nvSpPr>
      <xdr:spPr>
        <a:xfrm>
          <a:off x="12763500" y="133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137706</xdr:rowOff>
    </xdr:from>
    <xdr:ext cx="534377" cy="259045"/>
    <xdr:sp macro="" textlink="">
      <xdr:nvSpPr>
        <xdr:cNvPr id="653" name="テキスト ボックス 652"/>
        <xdr:cNvSpPr txBox="1"/>
      </xdr:nvSpPr>
      <xdr:spPr>
        <a:xfrm>
          <a:off x="12547111" y="1316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132783</xdr:rowOff>
    </xdr:from>
    <xdr:to>
      <xdr:col>85</xdr:col>
      <xdr:colOff>127000</xdr:colOff>
      <xdr:row>93</xdr:row>
      <xdr:rowOff>153713</xdr:rowOff>
    </xdr:to>
    <xdr:cxnSp macro="">
      <xdr:nvCxnSpPr>
        <xdr:cNvPr id="680" name="直線コネクタ 679"/>
        <xdr:cNvCxnSpPr/>
      </xdr:nvCxnSpPr>
      <xdr:spPr>
        <a:xfrm>
          <a:off x="15481300" y="16077633"/>
          <a:ext cx="838200" cy="2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132783</xdr:rowOff>
    </xdr:from>
    <xdr:to>
      <xdr:col>81</xdr:col>
      <xdr:colOff>50800</xdr:colOff>
      <xdr:row>93</xdr:row>
      <xdr:rowOff>163588</xdr:rowOff>
    </xdr:to>
    <xdr:cxnSp macro="">
      <xdr:nvCxnSpPr>
        <xdr:cNvPr id="683" name="直線コネクタ 682"/>
        <xdr:cNvCxnSpPr/>
      </xdr:nvCxnSpPr>
      <xdr:spPr>
        <a:xfrm flipV="1">
          <a:off x="14592300" y="16077633"/>
          <a:ext cx="889000" cy="3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135534</xdr:rowOff>
    </xdr:from>
    <xdr:to>
      <xdr:col>76</xdr:col>
      <xdr:colOff>114300</xdr:colOff>
      <xdr:row>93</xdr:row>
      <xdr:rowOff>163588</xdr:rowOff>
    </xdr:to>
    <xdr:cxnSp macro="">
      <xdr:nvCxnSpPr>
        <xdr:cNvPr id="686" name="直線コネクタ 685"/>
        <xdr:cNvCxnSpPr/>
      </xdr:nvCxnSpPr>
      <xdr:spPr>
        <a:xfrm>
          <a:off x="13703300" y="16080384"/>
          <a:ext cx="889000" cy="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126752</xdr:rowOff>
    </xdr:from>
    <xdr:to>
      <xdr:col>71</xdr:col>
      <xdr:colOff>177800</xdr:colOff>
      <xdr:row>93</xdr:row>
      <xdr:rowOff>135534</xdr:rowOff>
    </xdr:to>
    <xdr:cxnSp macro="">
      <xdr:nvCxnSpPr>
        <xdr:cNvPr id="689" name="直線コネクタ 688"/>
        <xdr:cNvCxnSpPr/>
      </xdr:nvCxnSpPr>
      <xdr:spPr>
        <a:xfrm>
          <a:off x="12814300" y="16071602"/>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102913</xdr:rowOff>
    </xdr:from>
    <xdr:to>
      <xdr:col>85</xdr:col>
      <xdr:colOff>177800</xdr:colOff>
      <xdr:row>94</xdr:row>
      <xdr:rowOff>33063</xdr:rowOff>
    </xdr:to>
    <xdr:sp macro="" textlink="">
      <xdr:nvSpPr>
        <xdr:cNvPr id="699" name="楕円 698"/>
        <xdr:cNvSpPr/>
      </xdr:nvSpPr>
      <xdr:spPr>
        <a:xfrm>
          <a:off x="16268700" y="160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125790</xdr:rowOff>
    </xdr:from>
    <xdr:ext cx="599010" cy="259045"/>
    <xdr:sp macro="" textlink="">
      <xdr:nvSpPr>
        <xdr:cNvPr id="700" name="公債費該当値テキスト"/>
        <xdr:cNvSpPr txBox="1"/>
      </xdr:nvSpPr>
      <xdr:spPr>
        <a:xfrm>
          <a:off x="16370300" y="1589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81983</xdr:rowOff>
    </xdr:from>
    <xdr:to>
      <xdr:col>81</xdr:col>
      <xdr:colOff>101600</xdr:colOff>
      <xdr:row>94</xdr:row>
      <xdr:rowOff>12133</xdr:rowOff>
    </xdr:to>
    <xdr:sp macro="" textlink="">
      <xdr:nvSpPr>
        <xdr:cNvPr id="701" name="楕円 700"/>
        <xdr:cNvSpPr/>
      </xdr:nvSpPr>
      <xdr:spPr>
        <a:xfrm>
          <a:off x="15430500" y="160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28660</xdr:rowOff>
    </xdr:from>
    <xdr:ext cx="599010" cy="259045"/>
    <xdr:sp macro="" textlink="">
      <xdr:nvSpPr>
        <xdr:cNvPr id="702" name="テキスト ボックス 701"/>
        <xdr:cNvSpPr txBox="1"/>
      </xdr:nvSpPr>
      <xdr:spPr>
        <a:xfrm>
          <a:off x="15181795" y="1580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112788</xdr:rowOff>
    </xdr:from>
    <xdr:to>
      <xdr:col>76</xdr:col>
      <xdr:colOff>165100</xdr:colOff>
      <xdr:row>94</xdr:row>
      <xdr:rowOff>42938</xdr:rowOff>
    </xdr:to>
    <xdr:sp macro="" textlink="">
      <xdr:nvSpPr>
        <xdr:cNvPr id="703" name="楕円 702"/>
        <xdr:cNvSpPr/>
      </xdr:nvSpPr>
      <xdr:spPr>
        <a:xfrm>
          <a:off x="14541500" y="160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59465</xdr:rowOff>
    </xdr:from>
    <xdr:ext cx="599010" cy="259045"/>
    <xdr:sp macro="" textlink="">
      <xdr:nvSpPr>
        <xdr:cNvPr id="704" name="テキスト ボックス 703"/>
        <xdr:cNvSpPr txBox="1"/>
      </xdr:nvSpPr>
      <xdr:spPr>
        <a:xfrm>
          <a:off x="14292795" y="1583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84734</xdr:rowOff>
    </xdr:from>
    <xdr:to>
      <xdr:col>72</xdr:col>
      <xdr:colOff>38100</xdr:colOff>
      <xdr:row>94</xdr:row>
      <xdr:rowOff>14884</xdr:rowOff>
    </xdr:to>
    <xdr:sp macro="" textlink="">
      <xdr:nvSpPr>
        <xdr:cNvPr id="705" name="楕円 704"/>
        <xdr:cNvSpPr/>
      </xdr:nvSpPr>
      <xdr:spPr>
        <a:xfrm>
          <a:off x="13652500" y="160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31411</xdr:rowOff>
    </xdr:from>
    <xdr:ext cx="599010" cy="259045"/>
    <xdr:sp macro="" textlink="">
      <xdr:nvSpPr>
        <xdr:cNvPr id="706" name="テキスト ボックス 705"/>
        <xdr:cNvSpPr txBox="1"/>
      </xdr:nvSpPr>
      <xdr:spPr>
        <a:xfrm>
          <a:off x="13403795" y="1580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75952</xdr:rowOff>
    </xdr:from>
    <xdr:to>
      <xdr:col>67</xdr:col>
      <xdr:colOff>101600</xdr:colOff>
      <xdr:row>94</xdr:row>
      <xdr:rowOff>6102</xdr:rowOff>
    </xdr:to>
    <xdr:sp macro="" textlink="">
      <xdr:nvSpPr>
        <xdr:cNvPr id="707" name="楕円 706"/>
        <xdr:cNvSpPr/>
      </xdr:nvSpPr>
      <xdr:spPr>
        <a:xfrm>
          <a:off x="12763500" y="160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22629</xdr:rowOff>
    </xdr:from>
    <xdr:ext cx="599010" cy="259045"/>
    <xdr:sp macro="" textlink="">
      <xdr:nvSpPr>
        <xdr:cNvPr id="708" name="テキスト ボックス 707"/>
        <xdr:cNvSpPr txBox="1"/>
      </xdr:nvSpPr>
      <xdr:spPr>
        <a:xfrm>
          <a:off x="12514795" y="1579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52603</xdr:rowOff>
    </xdr:from>
    <xdr:to>
      <xdr:col>116</xdr:col>
      <xdr:colOff>63500</xdr:colOff>
      <xdr:row>37</xdr:row>
      <xdr:rowOff>122365</xdr:rowOff>
    </xdr:to>
    <xdr:cxnSp macro="">
      <xdr:nvCxnSpPr>
        <xdr:cNvPr id="737" name="直線コネクタ 736"/>
        <xdr:cNvCxnSpPr/>
      </xdr:nvCxnSpPr>
      <xdr:spPr>
        <a:xfrm flipV="1">
          <a:off x="21323300" y="6396253"/>
          <a:ext cx="838200" cy="6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108132</xdr:rowOff>
    </xdr:from>
    <xdr:ext cx="378565" cy="259045"/>
    <xdr:sp macro="" textlink="">
      <xdr:nvSpPr>
        <xdr:cNvPr id="738" name="諸支出金平均値テキスト"/>
        <xdr:cNvSpPr txBox="1"/>
      </xdr:nvSpPr>
      <xdr:spPr>
        <a:xfrm>
          <a:off x="22212300" y="6623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122365</xdr:rowOff>
    </xdr:from>
    <xdr:to>
      <xdr:col>111</xdr:col>
      <xdr:colOff>177800</xdr:colOff>
      <xdr:row>37</xdr:row>
      <xdr:rowOff>168351</xdr:rowOff>
    </xdr:to>
    <xdr:cxnSp macro="">
      <xdr:nvCxnSpPr>
        <xdr:cNvPr id="740" name="直線コネクタ 739"/>
        <xdr:cNvCxnSpPr/>
      </xdr:nvCxnSpPr>
      <xdr:spPr>
        <a:xfrm flipV="1">
          <a:off x="20434300" y="6466015"/>
          <a:ext cx="8890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71366</xdr:rowOff>
    </xdr:from>
    <xdr:ext cx="378565" cy="259045"/>
    <xdr:sp macro="" textlink="">
      <xdr:nvSpPr>
        <xdr:cNvPr id="742" name="テキスト ボックス 741"/>
        <xdr:cNvSpPr txBox="1"/>
      </xdr:nvSpPr>
      <xdr:spPr>
        <a:xfrm>
          <a:off x="21134017" y="675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168351</xdr:rowOff>
    </xdr:from>
    <xdr:to>
      <xdr:col>107</xdr:col>
      <xdr:colOff>50800</xdr:colOff>
      <xdr:row>38</xdr:row>
      <xdr:rowOff>41554</xdr:rowOff>
    </xdr:to>
    <xdr:cxnSp macro="">
      <xdr:nvCxnSpPr>
        <xdr:cNvPr id="743" name="直線コネクタ 742"/>
        <xdr:cNvCxnSpPr/>
      </xdr:nvCxnSpPr>
      <xdr:spPr>
        <a:xfrm flipV="1">
          <a:off x="19545300" y="6512001"/>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63822</xdr:rowOff>
    </xdr:from>
    <xdr:ext cx="378565" cy="259045"/>
    <xdr:sp macro="" textlink="">
      <xdr:nvSpPr>
        <xdr:cNvPr id="745" name="テキスト ボックス 744"/>
        <xdr:cNvSpPr txBox="1"/>
      </xdr:nvSpPr>
      <xdr:spPr>
        <a:xfrm>
          <a:off x="20245017" y="675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147853</xdr:rowOff>
    </xdr:from>
    <xdr:to>
      <xdr:col>102</xdr:col>
      <xdr:colOff>114300</xdr:colOff>
      <xdr:row>38</xdr:row>
      <xdr:rowOff>41554</xdr:rowOff>
    </xdr:to>
    <xdr:cxnSp macro="">
      <xdr:nvCxnSpPr>
        <xdr:cNvPr id="746" name="直線コネクタ 745"/>
        <xdr:cNvCxnSpPr/>
      </xdr:nvCxnSpPr>
      <xdr:spPr>
        <a:xfrm>
          <a:off x="18656300" y="649150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72356</xdr:rowOff>
    </xdr:from>
    <xdr:ext cx="378565" cy="259045"/>
    <xdr:sp macro="" textlink="">
      <xdr:nvSpPr>
        <xdr:cNvPr id="748" name="テキスト ボックス 747"/>
        <xdr:cNvSpPr txBox="1"/>
      </xdr:nvSpPr>
      <xdr:spPr>
        <a:xfrm>
          <a:off x="19356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78109</xdr:rowOff>
    </xdr:from>
    <xdr:ext cx="378565" cy="259045"/>
    <xdr:sp macro="" textlink="">
      <xdr:nvSpPr>
        <xdr:cNvPr id="750" name="テキスト ボックス 749"/>
        <xdr:cNvSpPr txBox="1"/>
      </xdr:nvSpPr>
      <xdr:spPr>
        <a:xfrm>
          <a:off x="18467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1803</xdr:rowOff>
    </xdr:from>
    <xdr:to>
      <xdr:col>116</xdr:col>
      <xdr:colOff>114300</xdr:colOff>
      <xdr:row>37</xdr:row>
      <xdr:rowOff>103403</xdr:rowOff>
    </xdr:to>
    <xdr:sp macro="" textlink="">
      <xdr:nvSpPr>
        <xdr:cNvPr id="756" name="楕円 755"/>
        <xdr:cNvSpPr/>
      </xdr:nvSpPr>
      <xdr:spPr>
        <a:xfrm>
          <a:off x="221107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24680</xdr:rowOff>
    </xdr:from>
    <xdr:ext cx="469744" cy="259045"/>
    <xdr:sp macro="" textlink="">
      <xdr:nvSpPr>
        <xdr:cNvPr id="757" name="諸支出金該当値テキスト"/>
        <xdr:cNvSpPr txBox="1"/>
      </xdr:nvSpPr>
      <xdr:spPr>
        <a:xfrm>
          <a:off x="22212300" y="61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71565</xdr:rowOff>
    </xdr:from>
    <xdr:to>
      <xdr:col>112</xdr:col>
      <xdr:colOff>38100</xdr:colOff>
      <xdr:row>38</xdr:row>
      <xdr:rowOff>1715</xdr:rowOff>
    </xdr:to>
    <xdr:sp macro="" textlink="">
      <xdr:nvSpPr>
        <xdr:cNvPr id="758" name="楕円 757"/>
        <xdr:cNvSpPr/>
      </xdr:nvSpPr>
      <xdr:spPr>
        <a:xfrm>
          <a:off x="21272500" y="64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18242</xdr:rowOff>
    </xdr:from>
    <xdr:ext cx="469744" cy="259045"/>
    <xdr:sp macro="" textlink="">
      <xdr:nvSpPr>
        <xdr:cNvPr id="759" name="テキスト ボックス 758"/>
        <xdr:cNvSpPr txBox="1"/>
      </xdr:nvSpPr>
      <xdr:spPr>
        <a:xfrm>
          <a:off x="21088428" y="619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117551</xdr:rowOff>
    </xdr:from>
    <xdr:to>
      <xdr:col>107</xdr:col>
      <xdr:colOff>101600</xdr:colOff>
      <xdr:row>38</xdr:row>
      <xdr:rowOff>47701</xdr:rowOff>
    </xdr:to>
    <xdr:sp macro="" textlink="">
      <xdr:nvSpPr>
        <xdr:cNvPr id="760" name="楕円 759"/>
        <xdr:cNvSpPr/>
      </xdr:nvSpPr>
      <xdr:spPr>
        <a:xfrm>
          <a:off x="20383500" y="64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64228</xdr:rowOff>
    </xdr:from>
    <xdr:ext cx="469744" cy="259045"/>
    <xdr:sp macro="" textlink="">
      <xdr:nvSpPr>
        <xdr:cNvPr id="761" name="テキスト ボックス 760"/>
        <xdr:cNvSpPr txBox="1"/>
      </xdr:nvSpPr>
      <xdr:spPr>
        <a:xfrm>
          <a:off x="20199428" y="623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162204</xdr:rowOff>
    </xdr:from>
    <xdr:to>
      <xdr:col>102</xdr:col>
      <xdr:colOff>165100</xdr:colOff>
      <xdr:row>38</xdr:row>
      <xdr:rowOff>92354</xdr:rowOff>
    </xdr:to>
    <xdr:sp macro="" textlink="">
      <xdr:nvSpPr>
        <xdr:cNvPr id="762" name="楕円 761"/>
        <xdr:cNvSpPr/>
      </xdr:nvSpPr>
      <xdr:spPr>
        <a:xfrm>
          <a:off x="19494500" y="650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63" name="テキスト ボックス 762"/>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97053</xdr:rowOff>
    </xdr:from>
    <xdr:to>
      <xdr:col>98</xdr:col>
      <xdr:colOff>38100</xdr:colOff>
      <xdr:row>38</xdr:row>
      <xdr:rowOff>27203</xdr:rowOff>
    </xdr:to>
    <xdr:sp macro="" textlink="">
      <xdr:nvSpPr>
        <xdr:cNvPr id="764" name="楕円 763"/>
        <xdr:cNvSpPr/>
      </xdr:nvSpPr>
      <xdr:spPr>
        <a:xfrm>
          <a:off x="18605500" y="64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43730</xdr:rowOff>
    </xdr:from>
    <xdr:ext cx="469744" cy="259045"/>
    <xdr:sp macro="" textlink="">
      <xdr:nvSpPr>
        <xdr:cNvPr id="765" name="テキスト ボックス 764"/>
        <xdr:cNvSpPr txBox="1"/>
      </xdr:nvSpPr>
      <xdr:spPr>
        <a:xfrm>
          <a:off x="18421428" y="62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令和４</a:t>
          </a:r>
          <a:r>
            <a:rPr kumimoji="1" lang="ja-JP" altLang="ja-JP" sz="1100">
              <a:solidFill>
                <a:schemeClr val="dk1"/>
              </a:solidFill>
              <a:effectLst/>
              <a:latin typeface="+mn-lt"/>
              <a:ea typeface="+mn-ea"/>
              <a:cs typeface="+mn-cs"/>
            </a:rPr>
            <a:t>年度に実施したプレミアム商品券事業・生活応援商品券事業</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などにより商工費</a:t>
          </a:r>
          <a:r>
            <a:rPr kumimoji="1" lang="ja-JP" altLang="en-US" sz="1100">
              <a:solidFill>
                <a:schemeClr val="dk1"/>
              </a:solidFill>
              <a:effectLst/>
              <a:latin typeface="+mn-lt"/>
              <a:ea typeface="+mn-ea"/>
              <a:cs typeface="+mn-cs"/>
            </a:rPr>
            <a:t>が減少している。一方、</a:t>
          </a:r>
          <a:r>
            <a:rPr kumimoji="1" lang="ja-JP" altLang="ja-JP" sz="1100">
              <a:solidFill>
                <a:schemeClr val="dk1"/>
              </a:solidFill>
              <a:effectLst/>
              <a:latin typeface="+mn-lt"/>
              <a:ea typeface="+mn-ea"/>
              <a:cs typeface="+mn-cs"/>
            </a:rPr>
            <a:t>弓削高等学校学生寮整備事業により教育費が</a:t>
          </a:r>
          <a:r>
            <a:rPr kumimoji="1" lang="ja-JP" altLang="en-US" sz="1100">
              <a:solidFill>
                <a:schemeClr val="dk1"/>
              </a:solidFill>
              <a:effectLst/>
              <a:latin typeface="+mn-lt"/>
              <a:ea typeface="+mn-ea"/>
              <a:cs typeface="+mn-cs"/>
            </a:rPr>
            <a:t>一時的に大幅な</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をしている。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地方創生道整備推進交付金</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や下水道事業会計繰出金の増</a:t>
          </a:r>
          <a:r>
            <a:rPr kumimoji="1" lang="ja-JP" altLang="ja-JP" sz="1100">
              <a:solidFill>
                <a:schemeClr val="dk1"/>
              </a:solidFill>
              <a:effectLst/>
              <a:latin typeface="+mn-lt"/>
              <a:ea typeface="+mn-ea"/>
              <a:cs typeface="+mn-cs"/>
            </a:rPr>
            <a:t>などによ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土木費</a:t>
          </a:r>
          <a:r>
            <a:rPr kumimoji="1" lang="ja-JP" altLang="en-US" sz="1100">
              <a:solidFill>
                <a:schemeClr val="dk1"/>
              </a:solidFill>
              <a:effectLst/>
              <a:latin typeface="+mn-lt"/>
              <a:ea typeface="+mn-ea"/>
              <a:cs typeface="+mn-cs"/>
            </a:rPr>
            <a:t>や、公共事業の増による農林水産業費などの増により、</a:t>
          </a:r>
          <a:r>
            <a:rPr kumimoji="1" lang="ja-JP" altLang="ja-JP" sz="1100">
              <a:solidFill>
                <a:schemeClr val="dk1"/>
              </a:solidFill>
              <a:effectLst/>
              <a:latin typeface="+mn-lt"/>
              <a:ea typeface="+mn-ea"/>
              <a:cs typeface="+mn-cs"/>
            </a:rPr>
            <a:t>歳出全体として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多くの費目で類似団体平均値より高い数値となっているが、これは離島という地理的特性や深刻な人口減少に直面していることが主な要因である。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実質収支比率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ポイントの低下</a:t>
          </a:r>
          <a:r>
            <a:rPr kumimoji="1" lang="ja-JP" altLang="en-US" sz="1100">
              <a:solidFill>
                <a:schemeClr val="dk1"/>
              </a:solidFill>
              <a:effectLst/>
              <a:latin typeface="+mn-lt"/>
              <a:ea typeface="+mn-ea"/>
              <a:cs typeface="+mn-cs"/>
            </a:rPr>
            <a:t>であまり変動がなかったものの、財政調整基金の取崩しにより実質単年度収支は昨年度に引き続き赤字となった。</a:t>
          </a:r>
          <a:endParaRPr lang="ja-JP" altLang="ja-JP" sz="1400">
            <a:effectLst/>
          </a:endParaRPr>
        </a:p>
        <a:p>
          <a:r>
            <a:rPr kumimoji="1" lang="ja-JP" altLang="ja-JP" sz="1100">
              <a:solidFill>
                <a:schemeClr val="dk1"/>
              </a:solidFill>
              <a:effectLst/>
              <a:latin typeface="+mn-lt"/>
              <a:ea typeface="+mn-ea"/>
              <a:cs typeface="+mn-cs"/>
            </a:rPr>
            <a:t>　今後も依然として人件費・公債費・繰出金の負担割合が大きく、一般財源不足が続いていく状況にあることから、財政調整基金をはじめとする各種基金の取り崩しによる財政運営が強いられるため、徹底した経費削減等による財政規模に応じた健全な財政運営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全ての会計において実質収支が黒字となっており、赤字比率はない。</a:t>
          </a:r>
          <a:r>
            <a:rPr kumimoji="1" lang="ja-JP" altLang="en-US" sz="1100">
              <a:solidFill>
                <a:schemeClr val="dk1"/>
              </a:solidFill>
              <a:effectLst/>
              <a:latin typeface="+mn-lt"/>
              <a:ea typeface="+mn-ea"/>
              <a:cs typeface="+mn-cs"/>
            </a:rPr>
            <a:t>簡易水道事業・浄化槽事業・公共下水道事業会計は公会計移行に伴う一般会計からの繰入金の増加により令和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年度と比べて比率が上昇している。船舶事業会計については、インボイスに対応するための券売機更新費用や令和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年度に借入を行った新造船建造事業の元金償還が満額開始による地方債償還金の増加により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年度と比べて比率が</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別会計の多くが一般会計からの繰入金によって収支均衡が保たれているため、独立採算の原則のもと、適切な原価計算に基づいた使用料の改定やストック情報の的確な把握に基づく経営の効率化など将来にわたって持続可能な経営の確保に努めるとともに、一般会計への依存体質脱却に向けた経営改善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元利償還金の額は平成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年度に実施した</a:t>
          </a:r>
          <a:r>
            <a:rPr kumimoji="1" lang="ja-JP" altLang="en-US" sz="1100">
              <a:solidFill>
                <a:schemeClr val="dk1"/>
              </a:solidFill>
              <a:effectLst/>
              <a:latin typeface="+mn-lt"/>
              <a:ea typeface="+mn-ea"/>
              <a:cs typeface="+mn-cs"/>
            </a:rPr>
            <a:t>弓削体育館耐震事業</a:t>
          </a:r>
          <a:r>
            <a:rPr kumimoji="1" lang="ja-JP" altLang="ja-JP" sz="1100">
              <a:solidFill>
                <a:schemeClr val="dk1"/>
              </a:solidFill>
              <a:effectLst/>
              <a:latin typeface="+mn-lt"/>
              <a:ea typeface="+mn-ea"/>
              <a:cs typeface="+mn-cs"/>
            </a:rPr>
            <a:t>（辺地債）等の償還</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により前年度から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しており、単年度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実質公債費率は</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、３か年平均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ポイント上昇している。　</a:t>
          </a:r>
          <a:endParaRPr lang="ja-JP" altLang="ja-JP" sz="1400">
            <a:effectLst/>
          </a:endParaRPr>
        </a:p>
        <a:p>
          <a:r>
            <a:rPr kumimoji="1" lang="ja-JP" altLang="ja-JP" sz="1100">
              <a:solidFill>
                <a:schemeClr val="dk1"/>
              </a:solidFill>
              <a:effectLst/>
              <a:latin typeface="+mn-lt"/>
              <a:ea typeface="+mn-ea"/>
              <a:cs typeface="+mn-cs"/>
            </a:rPr>
            <a:t>　合併後に実施した情報通信基盤整備事業等の大型普通建設事業の償還を徐々に終えていることもあり、令和元年度をピークに元利償還金等は減少傾向にある。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地方債の現在高は減少傾向にあるが</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や減債基金の取崩し</a:t>
          </a:r>
          <a:r>
            <a:rPr kumimoji="1" lang="ja-JP" altLang="ja-JP" sz="1100">
              <a:solidFill>
                <a:schemeClr val="dk1"/>
              </a:solidFill>
              <a:effectLst/>
              <a:latin typeface="+mn-lt"/>
              <a:ea typeface="+mn-ea"/>
              <a:cs typeface="+mn-cs"/>
            </a:rPr>
            <a:t>を行ったことによる充当可能基金の</a:t>
          </a:r>
          <a:r>
            <a:rPr kumimoji="1" lang="ja-JP" altLang="en-US" sz="1100">
              <a:solidFill>
                <a:schemeClr val="dk1"/>
              </a:solidFill>
              <a:effectLst/>
              <a:latin typeface="+mn-lt"/>
              <a:ea typeface="+mn-ea"/>
              <a:cs typeface="+mn-cs"/>
            </a:rPr>
            <a:t>減少等により</a:t>
          </a:r>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35.7</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ポイントの上昇となった。令和５年度は、簡易水道・下水道会計公会計移行に伴う繰出金の増額や給与改定に伴う人件費の増額</a:t>
          </a:r>
          <a:r>
            <a:rPr kumimoji="1" lang="ja-JP" altLang="en-US" sz="1100">
              <a:solidFill>
                <a:schemeClr val="dk1"/>
              </a:solidFill>
              <a:effectLst/>
              <a:latin typeface="+mn-lt"/>
              <a:ea typeface="+mn-ea"/>
              <a:cs typeface="+mn-cs"/>
            </a:rPr>
            <a:t>、公債費の繰上償還などの</a:t>
          </a:r>
          <a:r>
            <a:rPr kumimoji="1" lang="ja-JP" altLang="ja-JP" sz="1100">
              <a:solidFill>
                <a:schemeClr val="dk1"/>
              </a:solidFill>
              <a:effectLst/>
              <a:latin typeface="+mn-lt"/>
              <a:ea typeface="+mn-ea"/>
              <a:cs typeface="+mn-cs"/>
            </a:rPr>
            <a:t>財源不足の補填として基金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取り崩しを行った。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も人件費・公債費・繰出金の負担割合が大きいことから基金の取崩しが</a:t>
          </a:r>
          <a:r>
            <a:rPr kumimoji="1" lang="ja-JP" altLang="ja-JP" sz="1100">
              <a:solidFill>
                <a:schemeClr val="dk1"/>
              </a:solidFill>
              <a:effectLst/>
              <a:latin typeface="+mn-lt"/>
              <a:ea typeface="+mn-ea"/>
              <a:cs typeface="+mn-cs"/>
            </a:rPr>
            <a:t>懸念され</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、人件費の</a:t>
          </a:r>
          <a:r>
            <a:rPr kumimoji="1" lang="ja-JP" altLang="en-US" sz="1100">
              <a:solidFill>
                <a:schemeClr val="dk1"/>
              </a:solidFill>
              <a:effectLst/>
              <a:latin typeface="+mn-lt"/>
              <a:ea typeface="+mn-ea"/>
              <a:cs typeface="+mn-cs"/>
            </a:rPr>
            <a:t>見直し</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公共施設の統廃合を推進することで</a:t>
          </a:r>
          <a:r>
            <a:rPr kumimoji="1" lang="ja-JP" altLang="ja-JP" sz="1100">
              <a:solidFill>
                <a:schemeClr val="dk1"/>
              </a:solidFill>
              <a:effectLst/>
              <a:latin typeface="+mn-lt"/>
              <a:ea typeface="+mn-ea"/>
              <a:cs typeface="+mn-cs"/>
            </a:rPr>
            <a:t>、数値の上昇抑制に努める。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や減債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財政調整基金と減債基金を合わせると約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千万円で、適正範囲（標準財政規模の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％）で基金残高を確保しているが、公共施設の更新等による大型事業や大規模災害などの不測の事態に備えて、今後も一定の金額の確保に努める。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ふるさと整備基金・・・・ふるさとの振興を円滑かつ効果的に行う経費の財源に充てることを目的としている。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地域振興基金・・・・・・町民の連帯の強化又は地域振興に要する経費の財源に充てることを目的としている。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ふるさと振興基金・・・・行政の広域化の要請に対処し、効率化と均衡のある発展を促進するため今治地区広域市町村圏の振興に関する施策の推進を図る経費の財源に充てることを目的としている。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水と土保全基金・・・・・土地改良施設の公益的機能を有効に発揮し、集落住民の共同活動を促進する経費の財源に充てることを目的としている。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森林環境譲与税基金・・・森林の整備及びその促進に関する施策の支援等を図る経費の財源に充てることを目的としている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ふるさと整備基金は、寄付金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ふるさと振興に係る事業の推進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町民の連帯の強化又は地域振興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森林環境譲与税基金は、森林環境整備等に係る事業の推進により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百万円取り崩したが、配分額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ふるさと整備基金は、ふるさと振興事業を推進するため、引き続き財源として活用する。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地域振興基金は、合併特例債の償還に合わせ、毎年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百万円を地域振興事業の財源に充てる予定。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森林環境譲与税基金は、森林環境整備等に係る事業を推進するため、引き続き財源として活用する。</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簡易水道・下水道事業会計への繰出金の増加や人件費の増加等に伴う財源不足補填のため、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景気の変動等による税収の減少や自然災害など不測の事態に備えるため、組織改革や業務改善による人件費の抑制、公共施設等の統廃合による物件費・公債費の縮減に努め、標準財政規模の１０％を下回らないよ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臨時財政対策債償還基金費分と預金利息を積み立てたものの繰上償還等に伴い取崩しを行ったことにより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は徐々に減少していくものの、一般会計歳出総額に占める負担割合は高い傾向にあり、財源確保のための基金取崩しが続く見込みであるが、財政の健全な運営に資するため、標準財政規模の５％を下回らないよ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7341174</v>
      </c>
      <c r="BO4" s="371"/>
      <c r="BP4" s="371"/>
      <c r="BQ4" s="371"/>
      <c r="BR4" s="371"/>
      <c r="BS4" s="371"/>
      <c r="BT4" s="371"/>
      <c r="BU4" s="372"/>
      <c r="BV4" s="370">
        <v>6614693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1.8</v>
      </c>
      <c r="CU4" s="377"/>
      <c r="CV4" s="377"/>
      <c r="CW4" s="377"/>
      <c r="CX4" s="377"/>
      <c r="CY4" s="377"/>
      <c r="CZ4" s="377"/>
      <c r="DA4" s="378"/>
      <c r="DB4" s="376">
        <v>1.8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7255074</v>
      </c>
      <c r="BO5" s="408"/>
      <c r="BP5" s="408"/>
      <c r="BQ5" s="408"/>
      <c r="BR5" s="408"/>
      <c r="BS5" s="408"/>
      <c r="BT5" s="408"/>
      <c r="BU5" s="409"/>
      <c r="BV5" s="407">
        <v>6469444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94.9</v>
      </c>
      <c r="CU5" s="405"/>
      <c r="CV5" s="405"/>
      <c r="CW5" s="405"/>
      <c r="CX5" s="405"/>
      <c r="CY5" s="405"/>
      <c r="CZ5" s="405"/>
      <c r="DA5" s="406"/>
      <c r="DB5" s="404">
        <v>93.2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86100</v>
      </c>
      <c r="BO6" s="408"/>
      <c r="BP6" s="408"/>
      <c r="BQ6" s="408"/>
      <c r="BR6" s="408"/>
      <c r="BS6" s="408"/>
      <c r="BT6" s="408"/>
      <c r="BU6" s="409"/>
      <c r="BV6" s="407">
        <v>145249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95.3</v>
      </c>
      <c r="CU6" s="445"/>
      <c r="CV6" s="445"/>
      <c r="CW6" s="445"/>
      <c r="CX6" s="445"/>
      <c r="CY6" s="445"/>
      <c r="CZ6" s="445"/>
      <c r="DA6" s="446"/>
      <c r="DB6" s="444">
        <v>94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14533</v>
      </c>
      <c r="BO7" s="408"/>
      <c r="BP7" s="408"/>
      <c r="BQ7" s="408"/>
      <c r="BR7" s="408"/>
      <c r="BS7" s="408"/>
      <c r="BT7" s="408"/>
      <c r="BU7" s="409"/>
      <c r="BV7" s="407">
        <v>73260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4045520</v>
      </c>
      <c r="CU7" s="408"/>
      <c r="CV7" s="408"/>
      <c r="CW7" s="408"/>
      <c r="CX7" s="408"/>
      <c r="CY7" s="408"/>
      <c r="CZ7" s="408"/>
      <c r="DA7" s="409"/>
      <c r="DB7" s="407">
        <v>4055693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71567</v>
      </c>
      <c r="BO8" s="408"/>
      <c r="BP8" s="408"/>
      <c r="BQ8" s="408"/>
      <c r="BR8" s="408"/>
      <c r="BS8" s="408"/>
      <c r="BT8" s="408"/>
      <c r="BU8" s="409"/>
      <c r="BV8" s="407">
        <v>71989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0.15</v>
      </c>
      <c r="CU8" s="448"/>
      <c r="CV8" s="448"/>
      <c r="CW8" s="448"/>
      <c r="CX8" s="448"/>
      <c r="CY8" s="448"/>
      <c r="CZ8" s="448"/>
      <c r="DA8" s="449"/>
      <c r="DB8" s="447">
        <v>0.15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6509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-422</v>
      </c>
      <c r="BO9" s="408"/>
      <c r="BP9" s="408"/>
      <c r="BQ9" s="408"/>
      <c r="BR9" s="408"/>
      <c r="BS9" s="408"/>
      <c r="BT9" s="408"/>
      <c r="BU9" s="409"/>
      <c r="BV9" s="407">
        <v>-61912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20.5</v>
      </c>
      <c r="CU9" s="405"/>
      <c r="CV9" s="405"/>
      <c r="CW9" s="405"/>
      <c r="CX9" s="405"/>
      <c r="CY9" s="405"/>
      <c r="CZ9" s="405"/>
      <c r="DA9" s="406"/>
      <c r="DB9" s="404">
        <v>21.9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7135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247</v>
      </c>
      <c r="BO10" s="408"/>
      <c r="BP10" s="408"/>
      <c r="BQ10" s="408"/>
      <c r="BR10" s="408"/>
      <c r="BS10" s="408"/>
      <c r="BT10" s="408"/>
      <c r="BU10" s="409"/>
      <c r="BV10" s="407">
        <v>66542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6180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170000</v>
      </c>
      <c r="BO12" s="408"/>
      <c r="BP12" s="408"/>
      <c r="BQ12" s="408"/>
      <c r="BR12" s="408"/>
      <c r="BS12" s="408"/>
      <c r="BT12" s="408"/>
      <c r="BU12" s="409"/>
      <c r="BV12" s="407">
        <v>13000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5902</v>
      </c>
      <c r="S13" s="492"/>
      <c r="T13" s="492"/>
      <c r="U13" s="492"/>
      <c r="V13" s="493"/>
      <c r="W13" s="423" t="s">
        <v>131</v>
      </c>
      <c r="X13" s="424"/>
      <c r="Y13" s="424"/>
      <c r="Z13" s="424"/>
      <c r="AA13" s="424"/>
      <c r="AB13" s="414"/>
      <c r="AC13" s="458">
        <v>250</v>
      </c>
      <c r="AD13" s="459"/>
      <c r="AE13" s="459"/>
      <c r="AF13" s="459"/>
      <c r="AG13" s="501"/>
      <c r="AH13" s="458">
        <v>257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-170175</v>
      </c>
      <c r="BO13" s="408"/>
      <c r="BP13" s="408"/>
      <c r="BQ13" s="408"/>
      <c r="BR13" s="408"/>
      <c r="BS13" s="408"/>
      <c r="BT13" s="408"/>
      <c r="BU13" s="409"/>
      <c r="BV13" s="407">
        <v>-8370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13.7</v>
      </c>
      <c r="CU13" s="405"/>
      <c r="CV13" s="405"/>
      <c r="CW13" s="405"/>
      <c r="CX13" s="405"/>
      <c r="CY13" s="405"/>
      <c r="CZ13" s="405"/>
      <c r="DA13" s="406"/>
      <c r="DB13" s="404">
        <v>13.3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6283</v>
      </c>
      <c r="S14" s="492"/>
      <c r="T14" s="492"/>
      <c r="U14" s="492"/>
      <c r="V14" s="493"/>
      <c r="W14" s="397"/>
      <c r="X14" s="398"/>
      <c r="Y14" s="398"/>
      <c r="Z14" s="398"/>
      <c r="AA14" s="398"/>
      <c r="AB14" s="387"/>
      <c r="AC14" s="494">
        <v>9.1</v>
      </c>
      <c r="AD14" s="495"/>
      <c r="AE14" s="495"/>
      <c r="AF14" s="495"/>
      <c r="AG14" s="496"/>
      <c r="AH14" s="494">
        <v>8.9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35.700000000000003</v>
      </c>
      <c r="CU14" s="506"/>
      <c r="CV14" s="506"/>
      <c r="CW14" s="506"/>
      <c r="CX14" s="506"/>
      <c r="CY14" s="506"/>
      <c r="CZ14" s="506"/>
      <c r="DA14" s="507"/>
      <c r="DB14" s="505">
        <v>29.7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6032</v>
      </c>
      <c r="S15" s="492"/>
      <c r="T15" s="492"/>
      <c r="U15" s="492"/>
      <c r="V15" s="493"/>
      <c r="W15" s="423" t="s">
        <v>137</v>
      </c>
      <c r="X15" s="424"/>
      <c r="Y15" s="424"/>
      <c r="Z15" s="424"/>
      <c r="AA15" s="424"/>
      <c r="AB15" s="414"/>
      <c r="AC15" s="458">
        <v>944</v>
      </c>
      <c r="AD15" s="459"/>
      <c r="AE15" s="459"/>
      <c r="AF15" s="459"/>
      <c r="AG15" s="501"/>
      <c r="AH15" s="458">
        <v>1030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589035</v>
      </c>
      <c r="BO15" s="371"/>
      <c r="BP15" s="371"/>
      <c r="BQ15" s="371"/>
      <c r="BR15" s="371"/>
      <c r="BS15" s="371"/>
      <c r="BT15" s="371"/>
      <c r="BU15" s="372"/>
      <c r="BV15" s="370">
        <v>581171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34.299999999999997</v>
      </c>
      <c r="AD16" s="495"/>
      <c r="AE16" s="495"/>
      <c r="AF16" s="495"/>
      <c r="AG16" s="496"/>
      <c r="AH16" s="494">
        <v>35.6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3888947</v>
      </c>
      <c r="BO16" s="408"/>
      <c r="BP16" s="408"/>
      <c r="BQ16" s="408"/>
      <c r="BR16" s="408"/>
      <c r="BS16" s="408"/>
      <c r="BT16" s="408"/>
      <c r="BU16" s="409"/>
      <c r="BV16" s="407">
        <v>3881091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1557</v>
      </c>
      <c r="AD17" s="459"/>
      <c r="AE17" s="459"/>
      <c r="AF17" s="459"/>
      <c r="AG17" s="501"/>
      <c r="AH17" s="458">
        <v>1604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730790</v>
      </c>
      <c r="BO17" s="408"/>
      <c r="BP17" s="408"/>
      <c r="BQ17" s="408"/>
      <c r="BR17" s="408"/>
      <c r="BS17" s="408"/>
      <c r="BT17" s="408"/>
      <c r="BU17" s="409"/>
      <c r="BV17" s="407">
        <v>722971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30.38</v>
      </c>
      <c r="M18" s="531"/>
      <c r="N18" s="531"/>
      <c r="O18" s="531"/>
      <c r="P18" s="531"/>
      <c r="Q18" s="531"/>
      <c r="R18" s="532"/>
      <c r="S18" s="532"/>
      <c r="T18" s="532"/>
      <c r="U18" s="532"/>
      <c r="V18" s="533"/>
      <c r="W18" s="425"/>
      <c r="X18" s="426"/>
      <c r="Y18" s="426"/>
      <c r="Z18" s="426"/>
      <c r="AA18" s="426"/>
      <c r="AB18" s="417"/>
      <c r="AC18" s="534">
        <v>56.6</v>
      </c>
      <c r="AD18" s="535"/>
      <c r="AE18" s="535"/>
      <c r="AF18" s="535"/>
      <c r="AG18" s="536"/>
      <c r="AH18" s="534">
        <v>55.5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3879721</v>
      </c>
      <c r="BO18" s="408"/>
      <c r="BP18" s="408"/>
      <c r="BQ18" s="408"/>
      <c r="BR18" s="408"/>
      <c r="BS18" s="408"/>
      <c r="BT18" s="408"/>
      <c r="BU18" s="409"/>
      <c r="BV18" s="407">
        <v>3815637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214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5257252</v>
      </c>
      <c r="BO19" s="408"/>
      <c r="BP19" s="408"/>
      <c r="BQ19" s="408"/>
      <c r="BR19" s="408"/>
      <c r="BS19" s="408"/>
      <c r="BT19" s="408"/>
      <c r="BU19" s="409"/>
      <c r="BV19" s="407">
        <v>5153233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3207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8704346</v>
      </c>
      <c r="BO22" s="371"/>
      <c r="BP22" s="371"/>
      <c r="BQ22" s="371"/>
      <c r="BR22" s="371"/>
      <c r="BS22" s="371"/>
      <c r="BT22" s="371"/>
      <c r="BU22" s="372"/>
      <c r="BV22" s="370">
        <v>9004016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7120745</v>
      </c>
      <c r="BO23" s="408"/>
      <c r="BP23" s="408"/>
      <c r="BQ23" s="408"/>
      <c r="BR23" s="408"/>
      <c r="BS23" s="408"/>
      <c r="BT23" s="408"/>
      <c r="BU23" s="409"/>
      <c r="BV23" s="407">
        <v>7621900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7240</v>
      </c>
      <c r="R24" s="459"/>
      <c r="S24" s="459"/>
      <c r="T24" s="459"/>
      <c r="U24" s="459"/>
      <c r="V24" s="501"/>
      <c r="W24" s="553"/>
      <c r="X24" s="554"/>
      <c r="Y24" s="555"/>
      <c r="Z24" s="457" t="s">
        <v>162</v>
      </c>
      <c r="AA24" s="437"/>
      <c r="AB24" s="437"/>
      <c r="AC24" s="437"/>
      <c r="AD24" s="437"/>
      <c r="AE24" s="437"/>
      <c r="AF24" s="437"/>
      <c r="AG24" s="438"/>
      <c r="AH24" s="458">
        <v>148</v>
      </c>
      <c r="AI24" s="459"/>
      <c r="AJ24" s="459"/>
      <c r="AK24" s="459"/>
      <c r="AL24" s="501"/>
      <c r="AM24" s="458">
        <v>407148</v>
      </c>
      <c r="AN24" s="459"/>
      <c r="AO24" s="459"/>
      <c r="AP24" s="459"/>
      <c r="AQ24" s="459"/>
      <c r="AR24" s="501"/>
      <c r="AS24" s="458">
        <v>2751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6747529</v>
      </c>
      <c r="BO24" s="408"/>
      <c r="BP24" s="408"/>
      <c r="BQ24" s="408"/>
      <c r="BR24" s="408"/>
      <c r="BS24" s="408"/>
      <c r="BT24" s="408"/>
      <c r="BU24" s="409"/>
      <c r="BV24" s="407">
        <v>6819902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5940</v>
      </c>
      <c r="R25" s="459"/>
      <c r="S25" s="459"/>
      <c r="T25" s="459"/>
      <c r="U25" s="459"/>
      <c r="V25" s="501"/>
      <c r="W25" s="553"/>
      <c r="X25" s="554"/>
      <c r="Y25" s="555"/>
      <c r="Z25" s="457" t="s">
        <v>165</v>
      </c>
      <c r="AA25" s="437"/>
      <c r="AB25" s="437"/>
      <c r="AC25" s="437"/>
      <c r="AD25" s="437"/>
      <c r="AE25" s="437"/>
      <c r="AF25" s="437"/>
      <c r="AG25" s="438"/>
      <c r="AH25" s="458">
        <v>26</v>
      </c>
      <c r="AI25" s="459"/>
      <c r="AJ25" s="459"/>
      <c r="AK25" s="459"/>
      <c r="AL25" s="501"/>
      <c r="AM25" s="458">
        <v>69550</v>
      </c>
      <c r="AN25" s="459"/>
      <c r="AO25" s="459"/>
      <c r="AP25" s="459"/>
      <c r="AQ25" s="459"/>
      <c r="AR25" s="501"/>
      <c r="AS25" s="458">
        <v>2675</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3631</v>
      </c>
      <c r="BO25" s="371"/>
      <c r="BP25" s="371"/>
      <c r="BQ25" s="371"/>
      <c r="BR25" s="371"/>
      <c r="BS25" s="371"/>
      <c r="BT25" s="371"/>
      <c r="BU25" s="372"/>
      <c r="BV25" s="370">
        <v>5585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5440</v>
      </c>
      <c r="R26" s="459"/>
      <c r="S26" s="459"/>
      <c r="T26" s="459"/>
      <c r="U26" s="459"/>
      <c r="V26" s="501"/>
      <c r="W26" s="553"/>
      <c r="X26" s="554"/>
      <c r="Y26" s="555"/>
      <c r="Z26" s="457" t="s">
        <v>168</v>
      </c>
      <c r="AA26" s="559"/>
      <c r="AB26" s="559"/>
      <c r="AC26" s="559"/>
      <c r="AD26" s="559"/>
      <c r="AE26" s="559"/>
      <c r="AF26" s="559"/>
      <c r="AG26" s="560"/>
      <c r="AH26" s="458">
        <v>11</v>
      </c>
      <c r="AI26" s="459"/>
      <c r="AJ26" s="459"/>
      <c r="AK26" s="459"/>
      <c r="AL26" s="501"/>
      <c r="AM26" s="458">
        <v>26081</v>
      </c>
      <c r="AN26" s="459"/>
      <c r="AO26" s="459"/>
      <c r="AP26" s="459"/>
      <c r="AQ26" s="459"/>
      <c r="AR26" s="501"/>
      <c r="AS26" s="458">
        <v>2371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2340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1890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947949</v>
      </c>
      <c r="BO28" s="371"/>
      <c r="BP28" s="371"/>
      <c r="BQ28" s="371"/>
      <c r="BR28" s="371"/>
      <c r="BS28" s="371"/>
      <c r="BT28" s="371"/>
      <c r="BU28" s="372"/>
      <c r="BV28" s="370">
        <v>1117700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12</v>
      </c>
      <c r="M29" s="459"/>
      <c r="N29" s="459"/>
      <c r="O29" s="459"/>
      <c r="P29" s="501"/>
      <c r="Q29" s="458">
        <v>1710</v>
      </c>
      <c r="R29" s="459"/>
      <c r="S29" s="459"/>
      <c r="T29" s="459"/>
      <c r="U29" s="459"/>
      <c r="V29" s="501"/>
      <c r="W29" s="556"/>
      <c r="X29" s="557"/>
      <c r="Y29" s="558"/>
      <c r="Z29" s="457" t="s">
        <v>178</v>
      </c>
      <c r="AA29" s="437"/>
      <c r="AB29" s="437"/>
      <c r="AC29" s="437"/>
      <c r="AD29" s="437"/>
      <c r="AE29" s="437"/>
      <c r="AF29" s="437"/>
      <c r="AG29" s="438"/>
      <c r="AH29" s="458">
        <v>150</v>
      </c>
      <c r="AI29" s="459"/>
      <c r="AJ29" s="459"/>
      <c r="AK29" s="459"/>
      <c r="AL29" s="501"/>
      <c r="AM29" s="458">
        <v>415662</v>
      </c>
      <c r="AN29" s="459"/>
      <c r="AO29" s="459"/>
      <c r="AP29" s="459"/>
      <c r="AQ29" s="459"/>
      <c r="AR29" s="501"/>
      <c r="AS29" s="458">
        <v>2771</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312100</v>
      </c>
      <c r="BO29" s="408"/>
      <c r="BP29" s="408"/>
      <c r="BQ29" s="408"/>
      <c r="BR29" s="408"/>
      <c r="BS29" s="408"/>
      <c r="BT29" s="408"/>
      <c r="BU29" s="409"/>
      <c r="BV29" s="407">
        <v>445568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91.2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765567</v>
      </c>
      <c r="BO30" s="527"/>
      <c r="BP30" s="527"/>
      <c r="BQ30" s="527"/>
      <c r="BR30" s="527"/>
      <c r="BS30" s="527"/>
      <c r="BT30" s="527"/>
      <c r="BU30" s="528"/>
      <c r="BV30" s="526">
        <v>774058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IF('各会計、関係団体の財政状況及び健全化判断比率'!B34="","",'各会計、関係団体の財政状況及び健全化判断比率'!B34)</f>
        <v>上水道事業会計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IF('各会計、関係団体の財政状況及び健全化判断比率'!B35="","",'各会計、関係団体の財政状況及び健全化判断比率'!B35)</f>
        <v>簡易水道事業会計</v>
      </c>
      <c r="BH34" s="598"/>
      <c r="BI34" s="598"/>
      <c r="BJ34" s="598"/>
      <c r="BK34" s="598"/>
      <c r="BL34" s="598"/>
      <c r="BM34" s="598"/>
      <c r="BN34" s="598"/>
      <c r="BO34" s="598"/>
      <c r="BP34" s="598"/>
      <c r="BQ34" s="598"/>
      <c r="BR34" s="598"/>
      <c r="BS34" s="598"/>
      <c r="BT34" s="598"/>
      <c r="BU34" s="598"/>
      <c r="BV34" s="181"/>
      <c r="BW34" s="597">
        <f>IF(BY34="","",MAX(C34:D43,U34:V43,AM34:AN43,BE34:BF43)+1)</f>
        <v>16</v>
      </c>
      <c r="BX34" s="597"/>
      <c r="BY34" s="598" t="str">
        <f>IF('各会計、関係団体の財政状況及び健全化判断比率'!B68="","",'各会計、関係団体の財政状況及び健全化判断比率'!B68)</f>
        <v>愛媛県市町総合事務組合（退職手当事業分）</v>
      </c>
      <c r="BZ34" s="598"/>
      <c r="CA34" s="598"/>
      <c r="CB34" s="598"/>
      <c r="CC34" s="598"/>
      <c r="CD34" s="598"/>
      <c r="CE34" s="598"/>
      <c r="CF34" s="598"/>
      <c r="CG34" s="598"/>
      <c r="CH34" s="598"/>
      <c r="CI34" s="598"/>
      <c r="CJ34" s="598"/>
      <c r="CK34" s="598"/>
      <c r="CL34" s="598"/>
      <c r="CM34" s="598"/>
      <c r="CN34" s="181"/>
      <c r="CO34" s="597">
        <f>IF(CQ34="","",MAX(C34:D43,U34:V43,AM34:AN43,BE34:BF43,BW34:BX43)+1)</f>
        <v>25</v>
      </c>
      <c r="CP34" s="597"/>
      <c r="CQ34" s="598" t="str">
        <f>IF('各会計、関係団体の財政状況及び健全化判断比率'!BS7="","",'各会計、関係団体の財政状況及び健全化判断比率'!BS7)</f>
        <v>いわぎ物産センター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ＣＡＴＶ事業会計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12</v>
      </c>
      <c r="BF35" s="597"/>
      <c r="BG35" s="598" t="str">
        <f>IF('各会計、関係団体の財政状況及び健全化判断比率'!B36="","",'各会計、関係団体の財政状況及び健全化判断比率'!B36)</f>
        <v>公共下水道事業会計</v>
      </c>
      <c r="BH35" s="598"/>
      <c r="BI35" s="598"/>
      <c r="BJ35" s="598"/>
      <c r="BK35" s="598"/>
      <c r="BL35" s="598"/>
      <c r="BM35" s="598"/>
      <c r="BN35" s="598"/>
      <c r="BO35" s="598"/>
      <c r="BP35" s="598"/>
      <c r="BQ35" s="598"/>
      <c r="BR35" s="598"/>
      <c r="BS35" s="598"/>
      <c r="BT35" s="598"/>
      <c r="BU35" s="598"/>
      <c r="BV35" s="181"/>
      <c r="BW35" s="597">
        <f t="shared" ref="BW35:BW43" si="2">IF(BY35="","",BW34+1)</f>
        <v>17</v>
      </c>
      <c r="BX35" s="597"/>
      <c r="BY35" s="598" t="str">
        <f>IF('各会計、関係団体の財政状況及び健全化判断比率'!B69="","",'各会計、関係団体の財政状況及び健全化判断比率'!B69)</f>
        <v>愛媛県市町総合事務組合（消防補償事業分）</v>
      </c>
      <c r="BZ35" s="598"/>
      <c r="CA35" s="598"/>
      <c r="CB35" s="598"/>
      <c r="CC35" s="598"/>
      <c r="CD35" s="598"/>
      <c r="CE35" s="598"/>
      <c r="CF35" s="598"/>
      <c r="CG35" s="598"/>
      <c r="CH35" s="598"/>
      <c r="CI35" s="598"/>
      <c r="CJ35" s="598"/>
      <c r="CK35" s="598"/>
      <c r="CL35" s="598"/>
      <c r="CM35" s="598"/>
      <c r="CN35" s="181"/>
      <c r="CO35" s="597">
        <f t="shared" ref="CO35:CO43" si="3">IF(CQ35="","",CO34+1)</f>
        <v>26</v>
      </c>
      <c r="CP35" s="597"/>
      <c r="CQ35" s="598" t="str">
        <f>IF('各会計、関係団体の財政状況及び健全化判断比率'!BS8="","",'各会計、関係団体の財政状況及び健全化判断比率'!BS8)</f>
        <v>株式会社いきなスポレク</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へき地出張診療所事業会計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介護サービス事業会計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13</v>
      </c>
      <c r="BF36" s="597"/>
      <c r="BG36" s="598" t="str">
        <f>IF('各会計、関係団体の財政状況及び健全化判断比率'!B37="","",'各会計、関係団体の財政状況及び健全化判断比率'!B37)</f>
        <v>農業集落排水事業会計</v>
      </c>
      <c r="BH36" s="598"/>
      <c r="BI36" s="598"/>
      <c r="BJ36" s="598"/>
      <c r="BK36" s="598"/>
      <c r="BL36" s="598"/>
      <c r="BM36" s="598"/>
      <c r="BN36" s="598"/>
      <c r="BO36" s="598"/>
      <c r="BP36" s="598"/>
      <c r="BQ36" s="598"/>
      <c r="BR36" s="598"/>
      <c r="BS36" s="598"/>
      <c r="BT36" s="598"/>
      <c r="BU36" s="598"/>
      <c r="BV36" s="181"/>
      <c r="BW36" s="597">
        <f t="shared" si="2"/>
        <v>18</v>
      </c>
      <c r="BX36" s="597"/>
      <c r="BY36" s="598" t="str">
        <f>IF('各会計、関係団体の財政状況及び健全化判断比率'!B70="","",'各会計、関係団体の財政状況及び健全化判断比率'!B70)</f>
        <v>愛媛県市町総合事務組合（交通災害事業分）</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国民健康保険診療所事業会計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14</v>
      </c>
      <c r="BF37" s="597"/>
      <c r="BG37" s="598" t="str">
        <f>IF('各会計、関係団体の財政状況及び健全化判断比率'!B38="","",'各会計、関係団体の財政状況及び健全化判断比率'!B38)</f>
        <v>浄化槽事業会計</v>
      </c>
      <c r="BH37" s="598"/>
      <c r="BI37" s="598"/>
      <c r="BJ37" s="598"/>
      <c r="BK37" s="598"/>
      <c r="BL37" s="598"/>
      <c r="BM37" s="598"/>
      <c r="BN37" s="598"/>
      <c r="BO37" s="598"/>
      <c r="BP37" s="598"/>
      <c r="BQ37" s="598"/>
      <c r="BR37" s="598"/>
      <c r="BS37" s="598"/>
      <c r="BT37" s="598"/>
      <c r="BU37" s="598"/>
      <c r="BV37" s="181"/>
      <c r="BW37" s="597">
        <f t="shared" si="2"/>
        <v>19</v>
      </c>
      <c r="BX37" s="597"/>
      <c r="BY37" s="598" t="str">
        <f>IF('各会計、関係団体の財政状況及び健全化判断比率'!B71="","",'各会計、関係団体の財政状況及び健全化判断比率'!B71)</f>
        <v>愛媛県市町総合事務組合（自治会館事業分）</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8</v>
      </c>
      <c r="V38" s="597"/>
      <c r="W38" s="598" t="str">
        <f>IF('各会計、関係団体の財政状況及び健全化判断比率'!B32="","",'各会計、関係団体の財政状況及び健全化判断比率'!B32)</f>
        <v>特別養護老人ホーム事業会計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f t="shared" si="1"/>
        <v>15</v>
      </c>
      <c r="BF38" s="597"/>
      <c r="BG38" s="598" t="str">
        <f>IF('各会計、関係団体の財政状況及び健全化判断比率'!B39="","",'各会計、関係団体の財政状況及び健全化判断比率'!B39)</f>
        <v>船舶事業会計</v>
      </c>
      <c r="BH38" s="598"/>
      <c r="BI38" s="598"/>
      <c r="BJ38" s="598"/>
      <c r="BK38" s="598"/>
      <c r="BL38" s="598"/>
      <c r="BM38" s="598"/>
      <c r="BN38" s="598"/>
      <c r="BO38" s="598"/>
      <c r="BP38" s="598"/>
      <c r="BQ38" s="598"/>
      <c r="BR38" s="598"/>
      <c r="BS38" s="598"/>
      <c r="BT38" s="598"/>
      <c r="BU38" s="598"/>
      <c r="BV38" s="181"/>
      <c r="BW38" s="597">
        <f t="shared" si="2"/>
        <v>20</v>
      </c>
      <c r="BX38" s="597"/>
      <c r="BY38" s="598" t="str">
        <f>IF('各会計、関係団体の財政状況及び健全化判断比率'!B72="","",'各会計、関係団体の財政状況及び健全化判断比率'!B72)</f>
        <v>愛媛県市町総合事務組合（議員公務災害事業分）</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9</v>
      </c>
      <c r="V39" s="597"/>
      <c r="W39" s="598" t="str">
        <f>IF('各会計、関係団体の財政状況及び健全化判断比率'!B33="","",'各会計、関係団体の財政状況及び健全化判断比率'!B33)</f>
        <v>後期高齢者医療事業会計</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21</v>
      </c>
      <c r="BX39" s="597"/>
      <c r="BY39" s="598" t="str">
        <f>IF('各会計、関係団体の財政状況及び健全化判断比率'!B73="","",'各会計、関係団体の財政状況及び健全化判断比率'!B73)</f>
        <v>愛媛県市町総合事務組合（共通経費分）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22</v>
      </c>
      <c r="BX40" s="597"/>
      <c r="BY40" s="598" t="str">
        <f>IF('各会計、関係団体の財政状況及び健全化判断比率'!B74="","",'各会計、関係団体の財政状況及び健全化判断比率'!B74)</f>
        <v>愛媛地方税滞納整理機構</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23</v>
      </c>
      <c r="BX41" s="597"/>
      <c r="BY41" s="598" t="str">
        <f>IF('各会計、関係団体の財政状況及び健全化判断比率'!B75="","",'各会計、関係団体の財政状況及び健全化判断比率'!B75)</f>
        <v>愛媛県後期高齢者医療広域連合（一般会計）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24</v>
      </c>
      <c r="BX42" s="597"/>
      <c r="BY42" s="598" t="str">
        <f>IF('各会計、関係団体の財政状況及び健全化判断比率'!B76="","",'各会計、関係団体の財政状況及び健全化判断比率'!B76)</f>
        <v>愛媛県後期高齢者医療広域連合（後期高齢者医療特別会計）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q6Z3cV/Qrwh83KhVmnhLTLmE8ca6JOfossMYjqAcdUN3poUChfWQqaSm0Pd90Iy58lMMyQFbgj3+OZb4Nmkmmg==" saltValue="th3Oiv5npRmC+6WV/9rho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535644</v>
      </c>
      <c r="S5" s="613"/>
      <c r="T5" s="613"/>
      <c r="U5" s="613"/>
      <c r="V5" s="613"/>
      <c r="W5" s="613"/>
      <c r="X5" s="613"/>
      <c r="Y5" s="614"/>
      <c r="Z5" s="615">
        <v>7.3</v>
      </c>
      <c r="AA5" s="615"/>
      <c r="AB5" s="615"/>
      <c r="AC5" s="615"/>
      <c r="AD5" s="616">
        <v>535644</v>
      </c>
      <c r="AE5" s="616"/>
      <c r="AF5" s="616"/>
      <c r="AG5" s="616"/>
      <c r="AH5" s="616"/>
      <c r="AI5" s="616"/>
      <c r="AJ5" s="616"/>
      <c r="AK5" s="616"/>
      <c r="AL5" s="617">
        <v>13.2</v>
      </c>
      <c r="AM5" s="618"/>
      <c r="AN5" s="618"/>
      <c r="AO5" s="619"/>
      <c r="AP5" s="609" t="s">
        <v>217</v>
      </c>
      <c r="AQ5" s="610"/>
      <c r="AR5" s="610"/>
      <c r="AS5" s="610"/>
      <c r="AT5" s="610"/>
      <c r="AU5" s="610"/>
      <c r="AV5" s="610"/>
      <c r="AW5" s="610"/>
      <c r="AX5" s="610"/>
      <c r="AY5" s="610"/>
      <c r="AZ5" s="610"/>
      <c r="BA5" s="610"/>
      <c r="BB5" s="610"/>
      <c r="BC5" s="610"/>
      <c r="BD5" s="610"/>
      <c r="BE5" s="610"/>
      <c r="BF5" s="611"/>
      <c r="BG5" s="623">
        <v>535644</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27306</v>
      </c>
      <c r="S6" s="624"/>
      <c r="T6" s="624"/>
      <c r="U6" s="624"/>
      <c r="V6" s="624"/>
      <c r="W6" s="624"/>
      <c r="X6" s="624"/>
      <c r="Y6" s="625"/>
      <c r="Z6" s="626">
        <v>0.4</v>
      </c>
      <c r="AA6" s="626"/>
      <c r="AB6" s="626"/>
      <c r="AC6" s="626"/>
      <c r="AD6" s="627">
        <v>27306</v>
      </c>
      <c r="AE6" s="627"/>
      <c r="AF6" s="627"/>
      <c r="AG6" s="627"/>
      <c r="AH6" s="627"/>
      <c r="AI6" s="627"/>
      <c r="AJ6" s="627"/>
      <c r="AK6" s="627"/>
      <c r="AL6" s="628">
        <v>0.7</v>
      </c>
      <c r="AM6" s="629"/>
      <c r="AN6" s="629"/>
      <c r="AO6" s="630"/>
      <c r="AP6" s="620" t="s">
        <v>222</v>
      </c>
      <c r="AQ6" s="621"/>
      <c r="AR6" s="621"/>
      <c r="AS6" s="621"/>
      <c r="AT6" s="621"/>
      <c r="AU6" s="621"/>
      <c r="AV6" s="621"/>
      <c r="AW6" s="621"/>
      <c r="AX6" s="621"/>
      <c r="AY6" s="621"/>
      <c r="AZ6" s="621"/>
      <c r="BA6" s="621"/>
      <c r="BB6" s="621"/>
      <c r="BC6" s="621"/>
      <c r="BD6" s="621"/>
      <c r="BE6" s="621"/>
      <c r="BF6" s="622"/>
      <c r="BG6" s="623">
        <v>535644</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66537</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66537</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333</v>
      </c>
      <c r="S7" s="624"/>
      <c r="T7" s="624"/>
      <c r="U7" s="624"/>
      <c r="V7" s="624"/>
      <c r="W7" s="624"/>
      <c r="X7" s="624"/>
      <c r="Y7" s="625"/>
      <c r="Z7" s="626">
        <v>0</v>
      </c>
      <c r="AA7" s="626"/>
      <c r="AB7" s="626"/>
      <c r="AC7" s="626"/>
      <c r="AD7" s="627">
        <v>333</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230954</v>
      </c>
      <c r="BH7" s="624"/>
      <c r="BI7" s="624"/>
      <c r="BJ7" s="624"/>
      <c r="BK7" s="624"/>
      <c r="BL7" s="624"/>
      <c r="BM7" s="624"/>
      <c r="BN7" s="625"/>
      <c r="BO7" s="626">
        <v>43.1</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1182680</v>
      </c>
      <c r="CS7" s="624"/>
      <c r="CT7" s="624"/>
      <c r="CU7" s="624"/>
      <c r="CV7" s="624"/>
      <c r="CW7" s="624"/>
      <c r="CX7" s="624"/>
      <c r="CY7" s="625"/>
      <c r="CZ7" s="626">
        <v>16.3</v>
      </c>
      <c r="DA7" s="626"/>
      <c r="DB7" s="626"/>
      <c r="DC7" s="626"/>
      <c r="DD7" s="632">
        <v>100723</v>
      </c>
      <c r="DE7" s="624"/>
      <c r="DF7" s="624"/>
      <c r="DG7" s="624"/>
      <c r="DH7" s="624"/>
      <c r="DI7" s="624"/>
      <c r="DJ7" s="624"/>
      <c r="DK7" s="624"/>
      <c r="DL7" s="624"/>
      <c r="DM7" s="624"/>
      <c r="DN7" s="624"/>
      <c r="DO7" s="624"/>
      <c r="DP7" s="625"/>
      <c r="DQ7" s="632">
        <v>1074231</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3484</v>
      </c>
      <c r="S8" s="624"/>
      <c r="T8" s="624"/>
      <c r="U8" s="624"/>
      <c r="V8" s="624"/>
      <c r="W8" s="624"/>
      <c r="X8" s="624"/>
      <c r="Y8" s="625"/>
      <c r="Z8" s="626">
        <v>0</v>
      </c>
      <c r="AA8" s="626"/>
      <c r="AB8" s="626"/>
      <c r="AC8" s="626"/>
      <c r="AD8" s="627">
        <v>3484</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9780</v>
      </c>
      <c r="BH8" s="624"/>
      <c r="BI8" s="624"/>
      <c r="BJ8" s="624"/>
      <c r="BK8" s="624"/>
      <c r="BL8" s="624"/>
      <c r="BM8" s="624"/>
      <c r="BN8" s="625"/>
      <c r="BO8" s="626">
        <v>1.8</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1210450</v>
      </c>
      <c r="CS8" s="624"/>
      <c r="CT8" s="624"/>
      <c r="CU8" s="624"/>
      <c r="CV8" s="624"/>
      <c r="CW8" s="624"/>
      <c r="CX8" s="624"/>
      <c r="CY8" s="625"/>
      <c r="CZ8" s="626">
        <v>16.7</v>
      </c>
      <c r="DA8" s="626"/>
      <c r="DB8" s="626"/>
      <c r="DC8" s="626"/>
      <c r="DD8" s="632">
        <v>3586</v>
      </c>
      <c r="DE8" s="624"/>
      <c r="DF8" s="624"/>
      <c r="DG8" s="624"/>
      <c r="DH8" s="624"/>
      <c r="DI8" s="624"/>
      <c r="DJ8" s="624"/>
      <c r="DK8" s="624"/>
      <c r="DL8" s="624"/>
      <c r="DM8" s="624"/>
      <c r="DN8" s="624"/>
      <c r="DO8" s="624"/>
      <c r="DP8" s="625"/>
      <c r="DQ8" s="632">
        <v>955042</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4188</v>
      </c>
      <c r="S9" s="624"/>
      <c r="T9" s="624"/>
      <c r="U9" s="624"/>
      <c r="V9" s="624"/>
      <c r="W9" s="624"/>
      <c r="X9" s="624"/>
      <c r="Y9" s="625"/>
      <c r="Z9" s="626">
        <v>0.1</v>
      </c>
      <c r="AA9" s="626"/>
      <c r="AB9" s="626"/>
      <c r="AC9" s="626"/>
      <c r="AD9" s="627">
        <v>4188</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201522</v>
      </c>
      <c r="BH9" s="624"/>
      <c r="BI9" s="624"/>
      <c r="BJ9" s="624"/>
      <c r="BK9" s="624"/>
      <c r="BL9" s="624"/>
      <c r="BM9" s="624"/>
      <c r="BN9" s="625"/>
      <c r="BO9" s="626">
        <v>37.6</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638839</v>
      </c>
      <c r="CS9" s="624"/>
      <c r="CT9" s="624"/>
      <c r="CU9" s="624"/>
      <c r="CV9" s="624"/>
      <c r="CW9" s="624"/>
      <c r="CX9" s="624"/>
      <c r="CY9" s="625"/>
      <c r="CZ9" s="626">
        <v>8.8000000000000007</v>
      </c>
      <c r="DA9" s="626"/>
      <c r="DB9" s="626"/>
      <c r="DC9" s="626"/>
      <c r="DD9" s="632">
        <v>69613</v>
      </c>
      <c r="DE9" s="624"/>
      <c r="DF9" s="624"/>
      <c r="DG9" s="624"/>
      <c r="DH9" s="624"/>
      <c r="DI9" s="624"/>
      <c r="DJ9" s="624"/>
      <c r="DK9" s="624"/>
      <c r="DL9" s="624"/>
      <c r="DM9" s="624"/>
      <c r="DN9" s="624"/>
      <c r="DO9" s="624"/>
      <c r="DP9" s="625"/>
      <c r="DQ9" s="632">
        <v>514283</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10142</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152804</v>
      </c>
      <c r="S11" s="624"/>
      <c r="T11" s="624"/>
      <c r="U11" s="624"/>
      <c r="V11" s="624"/>
      <c r="W11" s="624"/>
      <c r="X11" s="624"/>
      <c r="Y11" s="625"/>
      <c r="Z11" s="628">
        <v>2.1</v>
      </c>
      <c r="AA11" s="629"/>
      <c r="AB11" s="629"/>
      <c r="AC11" s="635"/>
      <c r="AD11" s="632">
        <v>152804</v>
      </c>
      <c r="AE11" s="624"/>
      <c r="AF11" s="624"/>
      <c r="AG11" s="624"/>
      <c r="AH11" s="624"/>
      <c r="AI11" s="624"/>
      <c r="AJ11" s="624"/>
      <c r="AK11" s="625"/>
      <c r="AL11" s="628">
        <v>3.8</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9510</v>
      </c>
      <c r="BH11" s="624"/>
      <c r="BI11" s="624"/>
      <c r="BJ11" s="624"/>
      <c r="BK11" s="624"/>
      <c r="BL11" s="624"/>
      <c r="BM11" s="624"/>
      <c r="BN11" s="625"/>
      <c r="BO11" s="626">
        <v>1.8</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554788</v>
      </c>
      <c r="CS11" s="624"/>
      <c r="CT11" s="624"/>
      <c r="CU11" s="624"/>
      <c r="CV11" s="624"/>
      <c r="CW11" s="624"/>
      <c r="CX11" s="624"/>
      <c r="CY11" s="625"/>
      <c r="CZ11" s="626">
        <v>7.6</v>
      </c>
      <c r="DA11" s="626"/>
      <c r="DB11" s="626"/>
      <c r="DC11" s="626"/>
      <c r="DD11" s="632">
        <v>372704</v>
      </c>
      <c r="DE11" s="624"/>
      <c r="DF11" s="624"/>
      <c r="DG11" s="624"/>
      <c r="DH11" s="624"/>
      <c r="DI11" s="624"/>
      <c r="DJ11" s="624"/>
      <c r="DK11" s="624"/>
      <c r="DL11" s="624"/>
      <c r="DM11" s="624"/>
      <c r="DN11" s="624"/>
      <c r="DO11" s="624"/>
      <c r="DP11" s="625"/>
      <c r="DQ11" s="632">
        <v>192138</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252141</v>
      </c>
      <c r="BH12" s="624"/>
      <c r="BI12" s="624"/>
      <c r="BJ12" s="624"/>
      <c r="BK12" s="624"/>
      <c r="BL12" s="624"/>
      <c r="BM12" s="624"/>
      <c r="BN12" s="625"/>
      <c r="BO12" s="626">
        <v>47.1</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186210</v>
      </c>
      <c r="CS12" s="624"/>
      <c r="CT12" s="624"/>
      <c r="CU12" s="624"/>
      <c r="CV12" s="624"/>
      <c r="CW12" s="624"/>
      <c r="CX12" s="624"/>
      <c r="CY12" s="625"/>
      <c r="CZ12" s="626">
        <v>2.6</v>
      </c>
      <c r="DA12" s="626"/>
      <c r="DB12" s="626"/>
      <c r="DC12" s="626"/>
      <c r="DD12" s="632">
        <v>5335</v>
      </c>
      <c r="DE12" s="624"/>
      <c r="DF12" s="624"/>
      <c r="DG12" s="624"/>
      <c r="DH12" s="624"/>
      <c r="DI12" s="624"/>
      <c r="DJ12" s="624"/>
      <c r="DK12" s="624"/>
      <c r="DL12" s="624"/>
      <c r="DM12" s="624"/>
      <c r="DN12" s="624"/>
      <c r="DO12" s="624"/>
      <c r="DP12" s="625"/>
      <c r="DQ12" s="632">
        <v>141646</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251939</v>
      </c>
      <c r="BH13" s="624"/>
      <c r="BI13" s="624"/>
      <c r="BJ13" s="624"/>
      <c r="BK13" s="624"/>
      <c r="BL13" s="624"/>
      <c r="BM13" s="624"/>
      <c r="BN13" s="625"/>
      <c r="BO13" s="626">
        <v>47</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852800</v>
      </c>
      <c r="CS13" s="624"/>
      <c r="CT13" s="624"/>
      <c r="CU13" s="624"/>
      <c r="CV13" s="624"/>
      <c r="CW13" s="624"/>
      <c r="CX13" s="624"/>
      <c r="CY13" s="625"/>
      <c r="CZ13" s="626">
        <v>11.8</v>
      </c>
      <c r="DA13" s="626"/>
      <c r="DB13" s="626"/>
      <c r="DC13" s="626"/>
      <c r="DD13" s="632">
        <v>413709</v>
      </c>
      <c r="DE13" s="624"/>
      <c r="DF13" s="624"/>
      <c r="DG13" s="624"/>
      <c r="DH13" s="624"/>
      <c r="DI13" s="624"/>
      <c r="DJ13" s="624"/>
      <c r="DK13" s="624"/>
      <c r="DL13" s="624"/>
      <c r="DM13" s="624"/>
      <c r="DN13" s="624"/>
      <c r="DO13" s="624"/>
      <c r="DP13" s="625"/>
      <c r="DQ13" s="632">
        <v>464327</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328</v>
      </c>
      <c r="S14" s="624"/>
      <c r="T14" s="624"/>
      <c r="U14" s="624"/>
      <c r="V14" s="624"/>
      <c r="W14" s="624"/>
      <c r="X14" s="624"/>
      <c r="Y14" s="625"/>
      <c r="Z14" s="626">
        <v>0</v>
      </c>
      <c r="AA14" s="626"/>
      <c r="AB14" s="626"/>
      <c r="AC14" s="626"/>
      <c r="AD14" s="627">
        <v>328</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25914</v>
      </c>
      <c r="BH14" s="624"/>
      <c r="BI14" s="624"/>
      <c r="BJ14" s="624"/>
      <c r="BK14" s="624"/>
      <c r="BL14" s="624"/>
      <c r="BM14" s="624"/>
      <c r="BN14" s="625"/>
      <c r="BO14" s="626">
        <v>4.8</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312835</v>
      </c>
      <c r="CS14" s="624"/>
      <c r="CT14" s="624"/>
      <c r="CU14" s="624"/>
      <c r="CV14" s="624"/>
      <c r="CW14" s="624"/>
      <c r="CX14" s="624"/>
      <c r="CY14" s="625"/>
      <c r="CZ14" s="626">
        <v>4.3</v>
      </c>
      <c r="DA14" s="626"/>
      <c r="DB14" s="626"/>
      <c r="DC14" s="626"/>
      <c r="DD14" s="632">
        <v>29866</v>
      </c>
      <c r="DE14" s="624"/>
      <c r="DF14" s="624"/>
      <c r="DG14" s="624"/>
      <c r="DH14" s="624"/>
      <c r="DI14" s="624"/>
      <c r="DJ14" s="624"/>
      <c r="DK14" s="624"/>
      <c r="DL14" s="624"/>
      <c r="DM14" s="624"/>
      <c r="DN14" s="624"/>
      <c r="DO14" s="624"/>
      <c r="DP14" s="625"/>
      <c r="DQ14" s="632">
        <v>269790</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26635</v>
      </c>
      <c r="BH15" s="624"/>
      <c r="BI15" s="624"/>
      <c r="BJ15" s="624"/>
      <c r="BK15" s="624"/>
      <c r="BL15" s="624"/>
      <c r="BM15" s="624"/>
      <c r="BN15" s="625"/>
      <c r="BO15" s="626">
        <v>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1055828</v>
      </c>
      <c r="CS15" s="624"/>
      <c r="CT15" s="624"/>
      <c r="CU15" s="624"/>
      <c r="CV15" s="624"/>
      <c r="CW15" s="624"/>
      <c r="CX15" s="624"/>
      <c r="CY15" s="625"/>
      <c r="CZ15" s="626">
        <v>14.6</v>
      </c>
      <c r="DA15" s="626"/>
      <c r="DB15" s="626"/>
      <c r="DC15" s="626"/>
      <c r="DD15" s="632">
        <v>683669</v>
      </c>
      <c r="DE15" s="624"/>
      <c r="DF15" s="624"/>
      <c r="DG15" s="624"/>
      <c r="DH15" s="624"/>
      <c r="DI15" s="624"/>
      <c r="DJ15" s="624"/>
      <c r="DK15" s="624"/>
      <c r="DL15" s="624"/>
      <c r="DM15" s="624"/>
      <c r="DN15" s="624"/>
      <c r="DO15" s="624"/>
      <c r="DP15" s="625"/>
      <c r="DQ15" s="632">
        <v>359204</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2954</v>
      </c>
      <c r="S16" s="624"/>
      <c r="T16" s="624"/>
      <c r="U16" s="624"/>
      <c r="V16" s="624"/>
      <c r="W16" s="624"/>
      <c r="X16" s="624"/>
      <c r="Y16" s="625"/>
      <c r="Z16" s="626">
        <v>0</v>
      </c>
      <c r="AA16" s="626"/>
      <c r="AB16" s="626"/>
      <c r="AC16" s="626"/>
      <c r="AD16" s="627">
        <v>2954</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14539</v>
      </c>
      <c r="S17" s="624"/>
      <c r="T17" s="624"/>
      <c r="U17" s="624"/>
      <c r="V17" s="624"/>
      <c r="W17" s="624"/>
      <c r="X17" s="624"/>
      <c r="Y17" s="625"/>
      <c r="Z17" s="626">
        <v>0.2</v>
      </c>
      <c r="AA17" s="626"/>
      <c r="AB17" s="626"/>
      <c r="AC17" s="626"/>
      <c r="AD17" s="627">
        <v>14539</v>
      </c>
      <c r="AE17" s="627"/>
      <c r="AF17" s="627"/>
      <c r="AG17" s="627"/>
      <c r="AH17" s="627"/>
      <c r="AI17" s="627"/>
      <c r="AJ17" s="627"/>
      <c r="AK17" s="627"/>
      <c r="AL17" s="628">
        <v>0.4</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1139807</v>
      </c>
      <c r="CS17" s="624"/>
      <c r="CT17" s="624"/>
      <c r="CU17" s="624"/>
      <c r="CV17" s="624"/>
      <c r="CW17" s="624"/>
      <c r="CX17" s="624"/>
      <c r="CY17" s="625"/>
      <c r="CZ17" s="626">
        <v>15.7</v>
      </c>
      <c r="DA17" s="626"/>
      <c r="DB17" s="626"/>
      <c r="DC17" s="626"/>
      <c r="DD17" s="632" t="s">
        <v>122</v>
      </c>
      <c r="DE17" s="624"/>
      <c r="DF17" s="624"/>
      <c r="DG17" s="624"/>
      <c r="DH17" s="624"/>
      <c r="DI17" s="624"/>
      <c r="DJ17" s="624"/>
      <c r="DK17" s="624"/>
      <c r="DL17" s="624"/>
      <c r="DM17" s="624"/>
      <c r="DN17" s="624"/>
      <c r="DO17" s="624"/>
      <c r="DP17" s="625"/>
      <c r="DQ17" s="632">
        <v>1079654</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3991</v>
      </c>
      <c r="S18" s="624"/>
      <c r="T18" s="624"/>
      <c r="U18" s="624"/>
      <c r="V18" s="624"/>
      <c r="W18" s="624"/>
      <c r="X18" s="624"/>
      <c r="Y18" s="625"/>
      <c r="Z18" s="626">
        <v>0.1</v>
      </c>
      <c r="AA18" s="626"/>
      <c r="AB18" s="626"/>
      <c r="AC18" s="626"/>
      <c r="AD18" s="627">
        <v>3991</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v>54300</v>
      </c>
      <c r="CS18" s="624"/>
      <c r="CT18" s="624"/>
      <c r="CU18" s="624"/>
      <c r="CV18" s="624"/>
      <c r="CW18" s="624"/>
      <c r="CX18" s="624"/>
      <c r="CY18" s="625"/>
      <c r="CZ18" s="626">
        <v>0.7</v>
      </c>
      <c r="DA18" s="626"/>
      <c r="DB18" s="626"/>
      <c r="DC18" s="626"/>
      <c r="DD18" s="632" t="s">
        <v>122</v>
      </c>
      <c r="DE18" s="624"/>
      <c r="DF18" s="624"/>
      <c r="DG18" s="624"/>
      <c r="DH18" s="624"/>
      <c r="DI18" s="624"/>
      <c r="DJ18" s="624"/>
      <c r="DK18" s="624"/>
      <c r="DL18" s="624"/>
      <c r="DM18" s="624"/>
      <c r="DN18" s="624"/>
      <c r="DO18" s="624"/>
      <c r="DP18" s="625"/>
      <c r="DQ18" s="632">
        <v>54300</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2464</v>
      </c>
      <c r="S19" s="624"/>
      <c r="T19" s="624"/>
      <c r="U19" s="624"/>
      <c r="V19" s="624"/>
      <c r="W19" s="624"/>
      <c r="X19" s="624"/>
      <c r="Y19" s="625"/>
      <c r="Z19" s="626">
        <v>0</v>
      </c>
      <c r="AA19" s="626"/>
      <c r="AB19" s="626"/>
      <c r="AC19" s="626"/>
      <c r="AD19" s="627">
        <v>2464</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1527</v>
      </c>
      <c r="S20" s="624"/>
      <c r="T20" s="624"/>
      <c r="U20" s="624"/>
      <c r="V20" s="624"/>
      <c r="W20" s="624"/>
      <c r="X20" s="624"/>
      <c r="Y20" s="625"/>
      <c r="Z20" s="626">
        <v>0</v>
      </c>
      <c r="AA20" s="626"/>
      <c r="AB20" s="626"/>
      <c r="AC20" s="626"/>
      <c r="AD20" s="627">
        <v>1527</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7255074</v>
      </c>
      <c r="CS20" s="624"/>
      <c r="CT20" s="624"/>
      <c r="CU20" s="624"/>
      <c r="CV20" s="624"/>
      <c r="CW20" s="624"/>
      <c r="CX20" s="624"/>
      <c r="CY20" s="625"/>
      <c r="CZ20" s="626">
        <v>100</v>
      </c>
      <c r="DA20" s="626"/>
      <c r="DB20" s="626"/>
      <c r="DC20" s="626"/>
      <c r="DD20" s="632">
        <v>1679205</v>
      </c>
      <c r="DE20" s="624"/>
      <c r="DF20" s="624"/>
      <c r="DG20" s="624"/>
      <c r="DH20" s="624"/>
      <c r="DI20" s="624"/>
      <c r="DJ20" s="624"/>
      <c r="DK20" s="624"/>
      <c r="DL20" s="624"/>
      <c r="DM20" s="624"/>
      <c r="DN20" s="624"/>
      <c r="DO20" s="624"/>
      <c r="DP20" s="625"/>
      <c r="DQ20" s="632">
        <v>5171152</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3796409</v>
      </c>
      <c r="S21" s="624"/>
      <c r="T21" s="624"/>
      <c r="U21" s="624"/>
      <c r="V21" s="624"/>
      <c r="W21" s="624"/>
      <c r="X21" s="624"/>
      <c r="Y21" s="625"/>
      <c r="Z21" s="626">
        <v>51.7</v>
      </c>
      <c r="AA21" s="626"/>
      <c r="AB21" s="626"/>
      <c r="AC21" s="626"/>
      <c r="AD21" s="627">
        <v>3299883</v>
      </c>
      <c r="AE21" s="627"/>
      <c r="AF21" s="627"/>
      <c r="AG21" s="627"/>
      <c r="AH21" s="627"/>
      <c r="AI21" s="627"/>
      <c r="AJ21" s="627"/>
      <c r="AK21" s="627"/>
      <c r="AL21" s="628">
        <v>81</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3299883</v>
      </c>
      <c r="S22" s="624"/>
      <c r="T22" s="624"/>
      <c r="U22" s="624"/>
      <c r="V22" s="624"/>
      <c r="W22" s="624"/>
      <c r="X22" s="624"/>
      <c r="Y22" s="625"/>
      <c r="Z22" s="626">
        <v>45</v>
      </c>
      <c r="AA22" s="626"/>
      <c r="AB22" s="626"/>
      <c r="AC22" s="626"/>
      <c r="AD22" s="627">
        <v>3299883</v>
      </c>
      <c r="AE22" s="627"/>
      <c r="AF22" s="627"/>
      <c r="AG22" s="627"/>
      <c r="AH22" s="627"/>
      <c r="AI22" s="627"/>
      <c r="AJ22" s="627"/>
      <c r="AK22" s="627"/>
      <c r="AL22" s="628">
        <v>81</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496526</v>
      </c>
      <c r="S23" s="624"/>
      <c r="T23" s="624"/>
      <c r="U23" s="624"/>
      <c r="V23" s="624"/>
      <c r="W23" s="624"/>
      <c r="X23" s="624"/>
      <c r="Y23" s="625"/>
      <c r="Z23" s="626">
        <v>6.8</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2802886</v>
      </c>
      <c r="CS24" s="613"/>
      <c r="CT24" s="613"/>
      <c r="CU24" s="613"/>
      <c r="CV24" s="613"/>
      <c r="CW24" s="613"/>
      <c r="CX24" s="613"/>
      <c r="CY24" s="614"/>
      <c r="CZ24" s="617">
        <v>38.6</v>
      </c>
      <c r="DA24" s="618"/>
      <c r="DB24" s="618"/>
      <c r="DC24" s="634"/>
      <c r="DD24" s="658">
        <v>2541858</v>
      </c>
      <c r="DE24" s="613"/>
      <c r="DF24" s="613"/>
      <c r="DG24" s="613"/>
      <c r="DH24" s="613"/>
      <c r="DI24" s="613"/>
      <c r="DJ24" s="613"/>
      <c r="DK24" s="614"/>
      <c r="DL24" s="658">
        <v>2396477</v>
      </c>
      <c r="DM24" s="613"/>
      <c r="DN24" s="613"/>
      <c r="DO24" s="613"/>
      <c r="DP24" s="613"/>
      <c r="DQ24" s="613"/>
      <c r="DR24" s="613"/>
      <c r="DS24" s="613"/>
      <c r="DT24" s="613"/>
      <c r="DU24" s="613"/>
      <c r="DV24" s="614"/>
      <c r="DW24" s="617">
        <v>58.6</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4541980</v>
      </c>
      <c r="S25" s="624"/>
      <c r="T25" s="624"/>
      <c r="U25" s="624"/>
      <c r="V25" s="624"/>
      <c r="W25" s="624"/>
      <c r="X25" s="624"/>
      <c r="Y25" s="625"/>
      <c r="Z25" s="626">
        <v>61.9</v>
      </c>
      <c r="AA25" s="626"/>
      <c r="AB25" s="626"/>
      <c r="AC25" s="626"/>
      <c r="AD25" s="627">
        <v>4045454</v>
      </c>
      <c r="AE25" s="627"/>
      <c r="AF25" s="627"/>
      <c r="AG25" s="627"/>
      <c r="AH25" s="627"/>
      <c r="AI25" s="627"/>
      <c r="AJ25" s="627"/>
      <c r="AK25" s="627"/>
      <c r="AL25" s="628">
        <v>99.3</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1333419</v>
      </c>
      <c r="CS25" s="655"/>
      <c r="CT25" s="655"/>
      <c r="CU25" s="655"/>
      <c r="CV25" s="655"/>
      <c r="CW25" s="655"/>
      <c r="CX25" s="655"/>
      <c r="CY25" s="656"/>
      <c r="CZ25" s="628">
        <v>18.399999999999999</v>
      </c>
      <c r="DA25" s="653"/>
      <c r="DB25" s="653"/>
      <c r="DC25" s="657"/>
      <c r="DD25" s="632">
        <v>1276554</v>
      </c>
      <c r="DE25" s="655"/>
      <c r="DF25" s="655"/>
      <c r="DG25" s="655"/>
      <c r="DH25" s="655"/>
      <c r="DI25" s="655"/>
      <c r="DJ25" s="655"/>
      <c r="DK25" s="656"/>
      <c r="DL25" s="632">
        <v>1248829</v>
      </c>
      <c r="DM25" s="655"/>
      <c r="DN25" s="655"/>
      <c r="DO25" s="655"/>
      <c r="DP25" s="655"/>
      <c r="DQ25" s="655"/>
      <c r="DR25" s="655"/>
      <c r="DS25" s="655"/>
      <c r="DT25" s="655"/>
      <c r="DU25" s="655"/>
      <c r="DV25" s="656"/>
      <c r="DW25" s="628">
        <v>30.6</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842506</v>
      </c>
      <c r="CS26" s="624"/>
      <c r="CT26" s="624"/>
      <c r="CU26" s="624"/>
      <c r="CV26" s="624"/>
      <c r="CW26" s="624"/>
      <c r="CX26" s="624"/>
      <c r="CY26" s="625"/>
      <c r="CZ26" s="628">
        <v>11.6</v>
      </c>
      <c r="DA26" s="653"/>
      <c r="DB26" s="653"/>
      <c r="DC26" s="657"/>
      <c r="DD26" s="632">
        <v>794985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27631</v>
      </c>
      <c r="S27" s="624"/>
      <c r="T27" s="624"/>
      <c r="U27" s="624"/>
      <c r="V27" s="624"/>
      <c r="W27" s="624"/>
      <c r="X27" s="624"/>
      <c r="Y27" s="625"/>
      <c r="Z27" s="626">
        <v>0.4</v>
      </c>
      <c r="AA27" s="626"/>
      <c r="AB27" s="626"/>
      <c r="AC27" s="626"/>
      <c r="AD27" s="627">
        <v>41</v>
      </c>
      <c r="AE27" s="627"/>
      <c r="AF27" s="627"/>
      <c r="AG27" s="627"/>
      <c r="AH27" s="627"/>
      <c r="AI27" s="627"/>
      <c r="AJ27" s="627"/>
      <c r="AK27" s="627"/>
      <c r="AL27" s="628">
        <v>0</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535644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330577</v>
      </c>
      <c r="CS27" s="655"/>
      <c r="CT27" s="655"/>
      <c r="CU27" s="655"/>
      <c r="CV27" s="655"/>
      <c r="CW27" s="655"/>
      <c r="CX27" s="655"/>
      <c r="CY27" s="656"/>
      <c r="CZ27" s="628">
        <v>4.5999999999999996</v>
      </c>
      <c r="DA27" s="653"/>
      <c r="DB27" s="653"/>
      <c r="DC27" s="657"/>
      <c r="DD27" s="632">
        <v>186567</v>
      </c>
      <c r="DE27" s="655"/>
      <c r="DF27" s="655"/>
      <c r="DG27" s="655"/>
      <c r="DH27" s="655"/>
      <c r="DI27" s="655"/>
      <c r="DJ27" s="655"/>
      <c r="DK27" s="656"/>
      <c r="DL27" s="632">
        <v>68911</v>
      </c>
      <c r="DM27" s="655"/>
      <c r="DN27" s="655"/>
      <c r="DO27" s="655"/>
      <c r="DP27" s="655"/>
      <c r="DQ27" s="655"/>
      <c r="DR27" s="655"/>
      <c r="DS27" s="655"/>
      <c r="DT27" s="655"/>
      <c r="DU27" s="655"/>
      <c r="DV27" s="656"/>
      <c r="DW27" s="628">
        <v>1.7</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152345</v>
      </c>
      <c r="S28" s="624"/>
      <c r="T28" s="624"/>
      <c r="U28" s="624"/>
      <c r="V28" s="624"/>
      <c r="W28" s="624"/>
      <c r="X28" s="624"/>
      <c r="Y28" s="625"/>
      <c r="Z28" s="626">
        <v>2.1</v>
      </c>
      <c r="AA28" s="626"/>
      <c r="AB28" s="626"/>
      <c r="AC28" s="626"/>
      <c r="AD28" s="627">
        <v>1982</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1138890</v>
      </c>
      <c r="CS28" s="624"/>
      <c r="CT28" s="624"/>
      <c r="CU28" s="624"/>
      <c r="CV28" s="624"/>
      <c r="CW28" s="624"/>
      <c r="CX28" s="624"/>
      <c r="CY28" s="625"/>
      <c r="CZ28" s="628">
        <v>15.7</v>
      </c>
      <c r="DA28" s="653"/>
      <c r="DB28" s="653"/>
      <c r="DC28" s="657"/>
      <c r="DD28" s="632">
        <v>1078737</v>
      </c>
      <c r="DE28" s="624"/>
      <c r="DF28" s="624"/>
      <c r="DG28" s="624"/>
      <c r="DH28" s="624"/>
      <c r="DI28" s="624"/>
      <c r="DJ28" s="624"/>
      <c r="DK28" s="625"/>
      <c r="DL28" s="632">
        <v>1078737</v>
      </c>
      <c r="DM28" s="624"/>
      <c r="DN28" s="624"/>
      <c r="DO28" s="624"/>
      <c r="DP28" s="624"/>
      <c r="DQ28" s="624"/>
      <c r="DR28" s="624"/>
      <c r="DS28" s="624"/>
      <c r="DT28" s="624"/>
      <c r="DU28" s="624"/>
      <c r="DV28" s="625"/>
      <c r="DW28" s="628">
        <v>26.4</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19336</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1138890</v>
      </c>
      <c r="CS29" s="655"/>
      <c r="CT29" s="655"/>
      <c r="CU29" s="655"/>
      <c r="CV29" s="655"/>
      <c r="CW29" s="655"/>
      <c r="CX29" s="655"/>
      <c r="CY29" s="656"/>
      <c r="CZ29" s="628">
        <v>15.7</v>
      </c>
      <c r="DA29" s="653"/>
      <c r="DB29" s="653"/>
      <c r="DC29" s="657"/>
      <c r="DD29" s="632">
        <v>1078737</v>
      </c>
      <c r="DE29" s="655"/>
      <c r="DF29" s="655"/>
      <c r="DG29" s="655"/>
      <c r="DH29" s="655"/>
      <c r="DI29" s="655"/>
      <c r="DJ29" s="655"/>
      <c r="DK29" s="656"/>
      <c r="DL29" s="632">
        <v>1078737</v>
      </c>
      <c r="DM29" s="655"/>
      <c r="DN29" s="655"/>
      <c r="DO29" s="655"/>
      <c r="DP29" s="655"/>
      <c r="DQ29" s="655"/>
      <c r="DR29" s="655"/>
      <c r="DS29" s="655"/>
      <c r="DT29" s="655"/>
      <c r="DU29" s="655"/>
      <c r="DV29" s="656"/>
      <c r="DW29" s="628">
        <v>26.4</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770226</v>
      </c>
      <c r="S30" s="624"/>
      <c r="T30" s="624"/>
      <c r="U30" s="624"/>
      <c r="V30" s="624"/>
      <c r="W30" s="624"/>
      <c r="X30" s="624"/>
      <c r="Y30" s="625"/>
      <c r="Z30" s="626">
        <v>10.5</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1100969</v>
      </c>
      <c r="CS30" s="624"/>
      <c r="CT30" s="624"/>
      <c r="CU30" s="624"/>
      <c r="CV30" s="624"/>
      <c r="CW30" s="624"/>
      <c r="CX30" s="624"/>
      <c r="CY30" s="625"/>
      <c r="CZ30" s="628">
        <v>15.2</v>
      </c>
      <c r="DA30" s="653"/>
      <c r="DB30" s="653"/>
      <c r="DC30" s="657"/>
      <c r="DD30" s="632">
        <v>1040816</v>
      </c>
      <c r="DE30" s="624"/>
      <c r="DF30" s="624"/>
      <c r="DG30" s="624"/>
      <c r="DH30" s="624"/>
      <c r="DI30" s="624"/>
      <c r="DJ30" s="624"/>
      <c r="DK30" s="625"/>
      <c r="DL30" s="632">
        <v>1040816</v>
      </c>
      <c r="DM30" s="624"/>
      <c r="DN30" s="624"/>
      <c r="DO30" s="624"/>
      <c r="DP30" s="624"/>
      <c r="DQ30" s="624"/>
      <c r="DR30" s="624"/>
      <c r="DS30" s="624"/>
      <c r="DT30" s="624"/>
      <c r="DU30" s="624"/>
      <c r="DV30" s="625"/>
      <c r="DW30" s="628">
        <v>25.5</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99.4</v>
      </c>
      <c r="BH31" s="667"/>
      <c r="BI31" s="667"/>
      <c r="BJ31" s="667"/>
      <c r="BK31" s="667"/>
      <c r="BL31" s="667"/>
      <c r="BM31" s="618">
        <v>98.5</v>
      </c>
      <c r="BN31" s="667"/>
      <c r="BO31" s="667"/>
      <c r="BP31" s="667"/>
      <c r="BQ31" s="668"/>
      <c r="BR31" s="679">
        <v>99.6</v>
      </c>
      <c r="BS31" s="667"/>
      <c r="BT31" s="667"/>
      <c r="BU31" s="667"/>
      <c r="BV31" s="667"/>
      <c r="BW31" s="667"/>
      <c r="BX31" s="618">
        <v>98.6</v>
      </c>
      <c r="BY31" s="667"/>
      <c r="BZ31" s="667"/>
      <c r="CA31" s="667"/>
      <c r="CB31" s="668"/>
      <c r="CD31" s="661"/>
      <c r="CE31" s="662"/>
      <c r="CF31" s="620" t="s">
        <v>301</v>
      </c>
      <c r="CG31" s="621"/>
      <c r="CH31" s="621"/>
      <c r="CI31" s="621"/>
      <c r="CJ31" s="621"/>
      <c r="CK31" s="621"/>
      <c r="CL31" s="621"/>
      <c r="CM31" s="621"/>
      <c r="CN31" s="621"/>
      <c r="CO31" s="621"/>
      <c r="CP31" s="621"/>
      <c r="CQ31" s="622"/>
      <c r="CR31" s="623">
        <v>37921</v>
      </c>
      <c r="CS31" s="655"/>
      <c r="CT31" s="655"/>
      <c r="CU31" s="655"/>
      <c r="CV31" s="655"/>
      <c r="CW31" s="655"/>
      <c r="CX31" s="655"/>
      <c r="CY31" s="656"/>
      <c r="CZ31" s="628">
        <v>0.5</v>
      </c>
      <c r="DA31" s="653"/>
      <c r="DB31" s="653"/>
      <c r="DC31" s="657"/>
      <c r="DD31" s="632">
        <v>37921</v>
      </c>
      <c r="DE31" s="655"/>
      <c r="DF31" s="655"/>
      <c r="DG31" s="655"/>
      <c r="DH31" s="655"/>
      <c r="DI31" s="655"/>
      <c r="DJ31" s="655"/>
      <c r="DK31" s="656"/>
      <c r="DL31" s="632">
        <v>37921</v>
      </c>
      <c r="DM31" s="655"/>
      <c r="DN31" s="655"/>
      <c r="DO31" s="655"/>
      <c r="DP31" s="655"/>
      <c r="DQ31" s="655"/>
      <c r="DR31" s="655"/>
      <c r="DS31" s="655"/>
      <c r="DT31" s="655"/>
      <c r="DU31" s="655"/>
      <c r="DV31" s="656"/>
      <c r="DW31" s="628">
        <v>0.9</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361067</v>
      </c>
      <c r="S32" s="624"/>
      <c r="T32" s="624"/>
      <c r="U32" s="624"/>
      <c r="V32" s="624"/>
      <c r="W32" s="624"/>
      <c r="X32" s="624"/>
      <c r="Y32" s="625"/>
      <c r="Z32" s="626">
        <v>4.9000000000000004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99.6</v>
      </c>
      <c r="BH32" s="655"/>
      <c r="BI32" s="655"/>
      <c r="BJ32" s="655"/>
      <c r="BK32" s="655"/>
      <c r="BL32" s="655"/>
      <c r="BM32" s="629">
        <v>99.3</v>
      </c>
      <c r="BN32" s="655"/>
      <c r="BO32" s="655"/>
      <c r="BP32" s="655"/>
      <c r="BQ32" s="678"/>
      <c r="BR32" s="680">
        <v>99.7</v>
      </c>
      <c r="BS32" s="655"/>
      <c r="BT32" s="655"/>
      <c r="BU32" s="655"/>
      <c r="BV32" s="655"/>
      <c r="BW32" s="655"/>
      <c r="BX32" s="629">
        <v>99.2</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26460</v>
      </c>
      <c r="S33" s="624"/>
      <c r="T33" s="624"/>
      <c r="U33" s="624"/>
      <c r="V33" s="624"/>
      <c r="W33" s="624"/>
      <c r="X33" s="624"/>
      <c r="Y33" s="625"/>
      <c r="Z33" s="626">
        <v>0.4</v>
      </c>
      <c r="AA33" s="626"/>
      <c r="AB33" s="626"/>
      <c r="AC33" s="626"/>
      <c r="AD33" s="627">
        <v>21951</v>
      </c>
      <c r="AE33" s="627"/>
      <c r="AF33" s="627"/>
      <c r="AG33" s="627"/>
      <c r="AH33" s="627"/>
      <c r="AI33" s="627"/>
      <c r="AJ33" s="627"/>
      <c r="AK33" s="627"/>
      <c r="AL33" s="628">
        <v>0.5</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99.1</v>
      </c>
      <c r="BH33" s="682"/>
      <c r="BI33" s="682"/>
      <c r="BJ33" s="682"/>
      <c r="BK33" s="682"/>
      <c r="BL33" s="682"/>
      <c r="BM33" s="683">
        <v>97.6</v>
      </c>
      <c r="BN33" s="682"/>
      <c r="BO33" s="682"/>
      <c r="BP33" s="682"/>
      <c r="BQ33" s="684"/>
      <c r="BR33" s="681">
        <v>99.4</v>
      </c>
      <c r="BS33" s="682"/>
      <c r="BT33" s="682"/>
      <c r="BU33" s="682"/>
      <c r="BV33" s="682"/>
      <c r="BW33" s="682"/>
      <c r="BX33" s="683">
        <v>97.9</v>
      </c>
      <c r="BY33" s="682"/>
      <c r="BZ33" s="682"/>
      <c r="CA33" s="682"/>
      <c r="CB33" s="684"/>
      <c r="CD33" s="620" t="s">
        <v>308</v>
      </c>
      <c r="CE33" s="621"/>
      <c r="CF33" s="621"/>
      <c r="CG33" s="621"/>
      <c r="CH33" s="621"/>
      <c r="CI33" s="621"/>
      <c r="CJ33" s="621"/>
      <c r="CK33" s="621"/>
      <c r="CL33" s="621"/>
      <c r="CM33" s="621"/>
      <c r="CN33" s="621"/>
      <c r="CO33" s="621"/>
      <c r="CP33" s="621"/>
      <c r="CQ33" s="622"/>
      <c r="CR33" s="623">
        <v>2772983</v>
      </c>
      <c r="CS33" s="655"/>
      <c r="CT33" s="655"/>
      <c r="CU33" s="655"/>
      <c r="CV33" s="655"/>
      <c r="CW33" s="655"/>
      <c r="CX33" s="655"/>
      <c r="CY33" s="656"/>
      <c r="CZ33" s="628">
        <v>38.200000000000003</v>
      </c>
      <c r="DA33" s="653"/>
      <c r="DB33" s="653"/>
      <c r="DC33" s="657"/>
      <c r="DD33" s="632">
        <v>2321209</v>
      </c>
      <c r="DE33" s="655"/>
      <c r="DF33" s="655"/>
      <c r="DG33" s="655"/>
      <c r="DH33" s="655"/>
      <c r="DI33" s="655"/>
      <c r="DJ33" s="655"/>
      <c r="DK33" s="656"/>
      <c r="DL33" s="632">
        <v>1483244</v>
      </c>
      <c r="DM33" s="655"/>
      <c r="DN33" s="655"/>
      <c r="DO33" s="655"/>
      <c r="DP33" s="655"/>
      <c r="DQ33" s="655"/>
      <c r="DR33" s="655"/>
      <c r="DS33" s="655"/>
      <c r="DT33" s="655"/>
      <c r="DU33" s="655"/>
      <c r="DV33" s="656"/>
      <c r="DW33" s="628">
        <v>36.299999999999997</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50620</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1102156</v>
      </c>
      <c r="CS34" s="624"/>
      <c r="CT34" s="624"/>
      <c r="CU34" s="624"/>
      <c r="CV34" s="624"/>
      <c r="CW34" s="624"/>
      <c r="CX34" s="624"/>
      <c r="CY34" s="625"/>
      <c r="CZ34" s="628">
        <v>15.2</v>
      </c>
      <c r="DA34" s="653"/>
      <c r="DB34" s="653"/>
      <c r="DC34" s="657"/>
      <c r="DD34" s="632">
        <v>845625</v>
      </c>
      <c r="DE34" s="624"/>
      <c r="DF34" s="624"/>
      <c r="DG34" s="624"/>
      <c r="DH34" s="624"/>
      <c r="DI34" s="624"/>
      <c r="DJ34" s="624"/>
      <c r="DK34" s="625"/>
      <c r="DL34" s="632">
        <v>688115</v>
      </c>
      <c r="DM34" s="624"/>
      <c r="DN34" s="624"/>
      <c r="DO34" s="624"/>
      <c r="DP34" s="624"/>
      <c r="DQ34" s="624"/>
      <c r="DR34" s="624"/>
      <c r="DS34" s="624"/>
      <c r="DT34" s="624"/>
      <c r="DU34" s="624"/>
      <c r="DV34" s="625"/>
      <c r="DW34" s="628">
        <v>16.8</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381400</v>
      </c>
      <c r="S35" s="624"/>
      <c r="T35" s="624"/>
      <c r="U35" s="624"/>
      <c r="V35" s="624"/>
      <c r="W35" s="624"/>
      <c r="X35" s="624"/>
      <c r="Y35" s="625"/>
      <c r="Z35" s="626">
        <v>5.2</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71244</v>
      </c>
      <c r="CS35" s="655"/>
      <c r="CT35" s="655"/>
      <c r="CU35" s="655"/>
      <c r="CV35" s="655"/>
      <c r="CW35" s="655"/>
      <c r="CX35" s="655"/>
      <c r="CY35" s="656"/>
      <c r="CZ35" s="628">
        <v>1</v>
      </c>
      <c r="DA35" s="653"/>
      <c r="DB35" s="653"/>
      <c r="DC35" s="657"/>
      <c r="DD35" s="632">
        <v>57329</v>
      </c>
      <c r="DE35" s="655"/>
      <c r="DF35" s="655"/>
      <c r="DG35" s="655"/>
      <c r="DH35" s="655"/>
      <c r="DI35" s="655"/>
      <c r="DJ35" s="655"/>
      <c r="DK35" s="656"/>
      <c r="DL35" s="632">
        <v>57329</v>
      </c>
      <c r="DM35" s="655"/>
      <c r="DN35" s="655"/>
      <c r="DO35" s="655"/>
      <c r="DP35" s="655"/>
      <c r="DQ35" s="655"/>
      <c r="DR35" s="655"/>
      <c r="DS35" s="655"/>
      <c r="DT35" s="655"/>
      <c r="DU35" s="655"/>
      <c r="DV35" s="656"/>
      <c r="DW35" s="628">
        <v>1.4</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145249</v>
      </c>
      <c r="S36" s="624"/>
      <c r="T36" s="624"/>
      <c r="U36" s="624"/>
      <c r="V36" s="624"/>
      <c r="W36" s="624"/>
      <c r="X36" s="624"/>
      <c r="Y36" s="625"/>
      <c r="Z36" s="626">
        <v>2</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1079566</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20454</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450329</v>
      </c>
      <c r="CS36" s="624"/>
      <c r="CT36" s="624"/>
      <c r="CU36" s="624"/>
      <c r="CV36" s="624"/>
      <c r="CW36" s="624"/>
      <c r="CX36" s="624"/>
      <c r="CY36" s="625"/>
      <c r="CZ36" s="628">
        <v>6.2</v>
      </c>
      <c r="DA36" s="653"/>
      <c r="DB36" s="653"/>
      <c r="DC36" s="657"/>
      <c r="DD36" s="632">
        <v>345505</v>
      </c>
      <c r="DE36" s="624"/>
      <c r="DF36" s="624"/>
      <c r="DG36" s="624"/>
      <c r="DH36" s="624"/>
      <c r="DI36" s="624"/>
      <c r="DJ36" s="624"/>
      <c r="DK36" s="625"/>
      <c r="DL36" s="632">
        <v>156272</v>
      </c>
      <c r="DM36" s="624"/>
      <c r="DN36" s="624"/>
      <c r="DO36" s="624"/>
      <c r="DP36" s="624"/>
      <c r="DQ36" s="624"/>
      <c r="DR36" s="624"/>
      <c r="DS36" s="624"/>
      <c r="DT36" s="624"/>
      <c r="DU36" s="624"/>
      <c r="DV36" s="625"/>
      <c r="DW36" s="628">
        <v>3.8</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63560</v>
      </c>
      <c r="S37" s="624"/>
      <c r="T37" s="624"/>
      <c r="U37" s="624"/>
      <c r="V37" s="624"/>
      <c r="W37" s="624"/>
      <c r="X37" s="624"/>
      <c r="Y37" s="625"/>
      <c r="Z37" s="626">
        <v>0.9</v>
      </c>
      <c r="AA37" s="626"/>
      <c r="AB37" s="626"/>
      <c r="AC37" s="626"/>
      <c r="AD37" s="627">
        <v>3206</v>
      </c>
      <c r="AE37" s="627"/>
      <c r="AF37" s="627"/>
      <c r="AG37" s="627"/>
      <c r="AH37" s="627"/>
      <c r="AI37" s="627"/>
      <c r="AJ37" s="627"/>
      <c r="AK37" s="627"/>
      <c r="AL37" s="628">
        <v>0.1</v>
      </c>
      <c r="AM37" s="629"/>
      <c r="AN37" s="629"/>
      <c r="AO37" s="630"/>
      <c r="AQ37" s="686" t="s">
        <v>320</v>
      </c>
      <c r="AR37" s="687"/>
      <c r="AS37" s="687"/>
      <c r="AT37" s="687"/>
      <c r="AU37" s="687"/>
      <c r="AV37" s="687"/>
      <c r="AW37" s="687"/>
      <c r="AX37" s="687"/>
      <c r="AY37" s="688"/>
      <c r="AZ37" s="623">
        <v>370100</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-3677</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10722</v>
      </c>
      <c r="CS37" s="655"/>
      <c r="CT37" s="655"/>
      <c r="CU37" s="655"/>
      <c r="CV37" s="655"/>
      <c r="CW37" s="655"/>
      <c r="CX37" s="655"/>
      <c r="CY37" s="656"/>
      <c r="CZ37" s="628">
        <v>0.1</v>
      </c>
      <c r="DA37" s="653"/>
      <c r="DB37" s="653"/>
      <c r="DC37" s="657"/>
      <c r="DD37" s="632">
        <v>10722</v>
      </c>
      <c r="DE37" s="655"/>
      <c r="DF37" s="655"/>
      <c r="DG37" s="655"/>
      <c r="DH37" s="655"/>
      <c r="DI37" s="655"/>
      <c r="DJ37" s="655"/>
      <c r="DK37" s="656"/>
      <c r="DL37" s="632">
        <v>10722</v>
      </c>
      <c r="DM37" s="655"/>
      <c r="DN37" s="655"/>
      <c r="DO37" s="655"/>
      <c r="DP37" s="655"/>
      <c r="DQ37" s="655"/>
      <c r="DR37" s="655"/>
      <c r="DS37" s="655"/>
      <c r="DT37" s="655"/>
      <c r="DU37" s="655"/>
      <c r="DV37" s="656"/>
      <c r="DW37" s="628">
        <v>0.3</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801300</v>
      </c>
      <c r="S38" s="624"/>
      <c r="T38" s="624"/>
      <c r="U38" s="624"/>
      <c r="V38" s="624"/>
      <c r="W38" s="624"/>
      <c r="X38" s="624"/>
      <c r="Y38" s="625"/>
      <c r="Z38" s="626">
        <v>10.9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127700</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1022</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1079566</v>
      </c>
      <c r="CS38" s="624"/>
      <c r="CT38" s="624"/>
      <c r="CU38" s="624"/>
      <c r="CV38" s="624"/>
      <c r="CW38" s="624"/>
      <c r="CX38" s="624"/>
      <c r="CY38" s="625"/>
      <c r="CZ38" s="628">
        <v>14.9</v>
      </c>
      <c r="DA38" s="653"/>
      <c r="DB38" s="653"/>
      <c r="DC38" s="657"/>
      <c r="DD38" s="632">
        <v>1003393</v>
      </c>
      <c r="DE38" s="624"/>
      <c r="DF38" s="624"/>
      <c r="DG38" s="624"/>
      <c r="DH38" s="624"/>
      <c r="DI38" s="624"/>
      <c r="DJ38" s="624"/>
      <c r="DK38" s="625"/>
      <c r="DL38" s="632">
        <v>581528</v>
      </c>
      <c r="DM38" s="624"/>
      <c r="DN38" s="624"/>
      <c r="DO38" s="624"/>
      <c r="DP38" s="624"/>
      <c r="DQ38" s="624"/>
      <c r="DR38" s="624"/>
      <c r="DS38" s="624"/>
      <c r="DT38" s="624"/>
      <c r="DU38" s="624"/>
      <c r="DV38" s="625"/>
      <c r="DW38" s="628">
        <v>14.2</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76200</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1444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69688</v>
      </c>
      <c r="CS39" s="655"/>
      <c r="CT39" s="655"/>
      <c r="CU39" s="655"/>
      <c r="CV39" s="655"/>
      <c r="CW39" s="655"/>
      <c r="CX39" s="655"/>
      <c r="CY39" s="656"/>
      <c r="CZ39" s="628">
        <v>1</v>
      </c>
      <c r="DA39" s="653"/>
      <c r="DB39" s="653"/>
      <c r="DC39" s="657"/>
      <c r="DD39" s="632">
        <v>69357</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14800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54300</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101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7341174</v>
      </c>
      <c r="S41" s="696"/>
      <c r="T41" s="696"/>
      <c r="U41" s="696"/>
      <c r="V41" s="696"/>
      <c r="W41" s="696"/>
      <c r="X41" s="696"/>
      <c r="Y41" s="700"/>
      <c r="Z41" s="701">
        <v>100</v>
      </c>
      <c r="AA41" s="701"/>
      <c r="AB41" s="701"/>
      <c r="AC41" s="701"/>
      <c r="AD41" s="702">
        <v>4072634</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127694</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323572</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405</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1679205</v>
      </c>
      <c r="CS42" s="655"/>
      <c r="CT42" s="655"/>
      <c r="CU42" s="655"/>
      <c r="CV42" s="655"/>
      <c r="CW42" s="655"/>
      <c r="CX42" s="655"/>
      <c r="CY42" s="656"/>
      <c r="CZ42" s="628">
        <v>23.1</v>
      </c>
      <c r="DA42" s="653"/>
      <c r="DB42" s="653"/>
      <c r="DC42" s="657"/>
      <c r="DD42" s="632">
        <v>308085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80508</v>
      </c>
      <c r="CS43" s="655"/>
      <c r="CT43" s="655"/>
      <c r="CU43" s="655"/>
      <c r="CV43" s="655"/>
      <c r="CW43" s="655"/>
      <c r="CX43" s="655"/>
      <c r="CY43" s="656"/>
      <c r="CZ43" s="628">
        <v>1.1000000000000001</v>
      </c>
      <c r="DA43" s="653"/>
      <c r="DB43" s="653"/>
      <c r="DC43" s="657"/>
      <c r="DD43" s="632">
        <v>80508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1679205</v>
      </c>
      <c r="CS44" s="624"/>
      <c r="CT44" s="624"/>
      <c r="CU44" s="624"/>
      <c r="CV44" s="624"/>
      <c r="CW44" s="624"/>
      <c r="CX44" s="624"/>
      <c r="CY44" s="625"/>
      <c r="CZ44" s="628">
        <v>23.1</v>
      </c>
      <c r="DA44" s="629"/>
      <c r="DB44" s="629"/>
      <c r="DC44" s="635"/>
      <c r="DD44" s="632">
        <v>308085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1099140</v>
      </c>
      <c r="CS45" s="655"/>
      <c r="CT45" s="655"/>
      <c r="CU45" s="655"/>
      <c r="CV45" s="655"/>
      <c r="CW45" s="655"/>
      <c r="CX45" s="655"/>
      <c r="CY45" s="656"/>
      <c r="CZ45" s="628">
        <v>15.1</v>
      </c>
      <c r="DA45" s="653"/>
      <c r="DB45" s="653"/>
      <c r="DC45" s="657"/>
      <c r="DD45" s="632">
        <v>20156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571589</v>
      </c>
      <c r="CS46" s="624"/>
      <c r="CT46" s="624"/>
      <c r="CU46" s="624"/>
      <c r="CV46" s="624"/>
      <c r="CW46" s="624"/>
      <c r="CX46" s="624"/>
      <c r="CY46" s="625"/>
      <c r="CZ46" s="628">
        <v>7.9</v>
      </c>
      <c r="DA46" s="629"/>
      <c r="DB46" s="629"/>
      <c r="DC46" s="635"/>
      <c r="DD46" s="632">
        <v>286353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7255074</v>
      </c>
      <c r="CS49" s="682"/>
      <c r="CT49" s="682"/>
      <c r="CU49" s="682"/>
      <c r="CV49" s="682"/>
      <c r="CW49" s="682"/>
      <c r="CX49" s="682"/>
      <c r="CY49" s="711"/>
      <c r="CZ49" s="703">
        <v>100</v>
      </c>
      <c r="DA49" s="712"/>
      <c r="DB49" s="712"/>
      <c r="DC49" s="713"/>
      <c r="DD49" s="714">
        <v>5171152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1B/BVSsaFLt/t4mUhu+QXaRBu26LDjpIqJbeZSznI//MlbX1iFq9cMYJ87e32S2Ka7mDoFtziWoKu+OCvP2DKA==" saltValue="4W5FXKbQRnV65T8xGv9zn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7312</v>
      </c>
      <c r="R7" s="753"/>
      <c r="S7" s="753"/>
      <c r="T7" s="753"/>
      <c r="U7" s="753"/>
      <c r="V7" s="753">
        <v>7227</v>
      </c>
      <c r="W7" s="753"/>
      <c r="X7" s="753"/>
      <c r="Y7" s="753"/>
      <c r="Z7" s="753"/>
      <c r="AA7" s="753">
        <v>85</v>
      </c>
      <c r="AB7" s="753"/>
      <c r="AC7" s="753"/>
      <c r="AD7" s="753"/>
      <c r="AE7" s="754"/>
      <c r="AF7" s="755">
        <v>70</v>
      </c>
      <c r="AG7" s="756"/>
      <c r="AH7" s="756"/>
      <c r="AI7" s="756"/>
      <c r="AJ7" s="757"/>
      <c r="AK7" s="758">
        <v>381</v>
      </c>
      <c r="AL7" s="759"/>
      <c r="AM7" s="759"/>
      <c r="AN7" s="759"/>
      <c r="AO7" s="759"/>
      <c r="AP7" s="759">
        <v>8704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569</v>
      </c>
      <c r="BT7" s="747"/>
      <c r="BU7" s="747"/>
      <c r="BV7" s="747"/>
      <c r="BW7" s="747"/>
      <c r="BX7" s="747"/>
      <c r="BY7" s="747"/>
      <c r="BZ7" s="747"/>
      <c r="CA7" s="747"/>
      <c r="CB7" s="747"/>
      <c r="CC7" s="747"/>
      <c r="CD7" s="747"/>
      <c r="CE7" s="747"/>
      <c r="CF7" s="747"/>
      <c r="CG7" s="762"/>
      <c r="CH7" s="743">
        <v>3</v>
      </c>
      <c r="CI7" s="744"/>
      <c r="CJ7" s="744"/>
      <c r="CK7" s="744"/>
      <c r="CL7" s="745"/>
      <c r="CM7" s="743">
        <v>65</v>
      </c>
      <c r="CN7" s="744"/>
      <c r="CO7" s="744"/>
      <c r="CP7" s="744"/>
      <c r="CQ7" s="745"/>
      <c r="CR7" s="743">
        <v>9</v>
      </c>
      <c r="CS7" s="744"/>
      <c r="CT7" s="744"/>
      <c r="CU7" s="744"/>
      <c r="CV7" s="745"/>
      <c r="CW7" s="743" t="s">
        <v>568</v>
      </c>
      <c r="CX7" s="744"/>
      <c r="CY7" s="744"/>
      <c r="CZ7" s="744"/>
      <c r="DA7" s="745"/>
      <c r="DB7" s="743" t="s">
        <v>568</v>
      </c>
      <c r="DC7" s="744"/>
      <c r="DD7" s="744"/>
      <c r="DE7" s="744"/>
      <c r="DF7" s="745"/>
      <c r="DG7" s="743" t="s">
        <v>568</v>
      </c>
      <c r="DH7" s="744"/>
      <c r="DI7" s="744"/>
      <c r="DJ7" s="744"/>
      <c r="DK7" s="745"/>
      <c r="DL7" s="743" t="s">
        <v>568</v>
      </c>
      <c r="DM7" s="744"/>
      <c r="DN7" s="744"/>
      <c r="DO7" s="744"/>
      <c r="DP7" s="745"/>
      <c r="DQ7" s="743" t="s">
        <v>568</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52</v>
      </c>
      <c r="R8" s="784"/>
      <c r="S8" s="784"/>
      <c r="T8" s="784"/>
      <c r="U8" s="784"/>
      <c r="V8" s="784">
        <v>51</v>
      </c>
      <c r="W8" s="784"/>
      <c r="X8" s="784"/>
      <c r="Y8" s="784"/>
      <c r="Z8" s="784"/>
      <c r="AA8" s="784">
        <v>1</v>
      </c>
      <c r="AB8" s="784"/>
      <c r="AC8" s="784"/>
      <c r="AD8" s="784"/>
      <c r="AE8" s="785"/>
      <c r="AF8" s="786">
        <v>1</v>
      </c>
      <c r="AG8" s="787"/>
      <c r="AH8" s="787"/>
      <c r="AI8" s="787"/>
      <c r="AJ8" s="788"/>
      <c r="AK8" s="769">
        <v>17</v>
      </c>
      <c r="AL8" s="770"/>
      <c r="AM8" s="770"/>
      <c r="AN8" s="770"/>
      <c r="AO8" s="770"/>
      <c r="AP8" s="770" t="s">
        <v>558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570</v>
      </c>
      <c r="BT8" s="774"/>
      <c r="BU8" s="774"/>
      <c r="BV8" s="774"/>
      <c r="BW8" s="774"/>
      <c r="BX8" s="774"/>
      <c r="BY8" s="774"/>
      <c r="BZ8" s="774"/>
      <c r="CA8" s="774"/>
      <c r="CB8" s="774"/>
      <c r="CC8" s="774"/>
      <c r="CD8" s="774"/>
      <c r="CE8" s="774"/>
      <c r="CF8" s="774"/>
      <c r="CG8" s="775"/>
      <c r="CH8" s="776">
        <v>6</v>
      </c>
      <c r="CI8" s="777"/>
      <c r="CJ8" s="777"/>
      <c r="CK8" s="777"/>
      <c r="CL8" s="778"/>
      <c r="CM8" s="776">
        <v>-7</v>
      </c>
      <c r="CN8" s="777"/>
      <c r="CO8" s="777"/>
      <c r="CP8" s="777"/>
      <c r="CQ8" s="778"/>
      <c r="CR8" s="776">
        <v>5</v>
      </c>
      <c r="CS8" s="777"/>
      <c r="CT8" s="777"/>
      <c r="CU8" s="777"/>
      <c r="CV8" s="778"/>
      <c r="CW8" s="776" t="s">
        <v>568</v>
      </c>
      <c r="CX8" s="777"/>
      <c r="CY8" s="777"/>
      <c r="CZ8" s="777"/>
      <c r="DA8" s="778"/>
      <c r="DB8" s="776">
        <v>23</v>
      </c>
      <c r="DC8" s="777"/>
      <c r="DD8" s="777"/>
      <c r="DE8" s="777"/>
      <c r="DF8" s="778"/>
      <c r="DG8" s="776" t="s">
        <v>568</v>
      </c>
      <c r="DH8" s="777"/>
      <c r="DI8" s="777"/>
      <c r="DJ8" s="777"/>
      <c r="DK8" s="778"/>
      <c r="DL8" s="776" t="s">
        <v>568</v>
      </c>
      <c r="DM8" s="777"/>
      <c r="DN8" s="777"/>
      <c r="DO8" s="777"/>
      <c r="DP8" s="778"/>
      <c r="DQ8" s="776" t="s">
        <v>568</v>
      </c>
      <c r="DR8" s="777"/>
      <c r="DS8" s="777"/>
      <c r="DT8" s="777"/>
      <c r="DU8" s="778"/>
      <c r="DV8" s="773"/>
      <c r="DW8" s="774"/>
      <c r="DX8" s="774"/>
      <c r="DY8" s="774"/>
      <c r="DZ8" s="779"/>
      <c r="EA8" s="234"/>
    </row>
    <row r="9" spans="1:131" s="235" customFormat="1" ht="26.25" customHeight="1" x14ac:dyDescent="0.15">
      <c r="A9" s="238">
        <v>3</v>
      </c>
      <c r="B9" s="780" t="s">
        <v>377</v>
      </c>
      <c r="C9" s="781"/>
      <c r="D9" s="781"/>
      <c r="E9" s="781"/>
      <c r="F9" s="781"/>
      <c r="G9" s="781"/>
      <c r="H9" s="781"/>
      <c r="I9" s="781"/>
      <c r="J9" s="781"/>
      <c r="K9" s="781"/>
      <c r="L9" s="781"/>
      <c r="M9" s="781"/>
      <c r="N9" s="781"/>
      <c r="O9" s="781"/>
      <c r="P9" s="782"/>
      <c r="Q9" s="783">
        <v>5</v>
      </c>
      <c r="R9" s="784"/>
      <c r="S9" s="784"/>
      <c r="T9" s="784"/>
      <c r="U9" s="784"/>
      <c r="V9" s="784">
        <v>4</v>
      </c>
      <c r="W9" s="784"/>
      <c r="X9" s="784"/>
      <c r="Y9" s="784"/>
      <c r="Z9" s="784"/>
      <c r="AA9" s="784">
        <v>0</v>
      </c>
      <c r="AB9" s="784"/>
      <c r="AC9" s="784"/>
      <c r="AD9" s="784"/>
      <c r="AE9" s="785"/>
      <c r="AF9" s="786">
        <v>0</v>
      </c>
      <c r="AG9" s="787"/>
      <c r="AH9" s="787"/>
      <c r="AI9" s="787"/>
      <c r="AJ9" s="788"/>
      <c r="AK9" s="769">
        <v>1</v>
      </c>
      <c r="AL9" s="770"/>
      <c r="AM9" s="770"/>
      <c r="AN9" s="770"/>
      <c r="AO9" s="770"/>
      <c r="AP9" s="770" t="s">
        <v>558</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379</v>
      </c>
      <c r="B23" s="789" t="s">
        <v>380</v>
      </c>
      <c r="C23" s="790"/>
      <c r="D23" s="790"/>
      <c r="E23" s="790"/>
      <c r="F23" s="790"/>
      <c r="G23" s="790"/>
      <c r="H23" s="790"/>
      <c r="I23" s="790"/>
      <c r="J23" s="790"/>
      <c r="K23" s="790"/>
      <c r="L23" s="790"/>
      <c r="M23" s="790"/>
      <c r="N23" s="790"/>
      <c r="O23" s="790"/>
      <c r="P23" s="791"/>
      <c r="Q23" s="792">
        <v>7351</v>
      </c>
      <c r="R23" s="793"/>
      <c r="S23" s="793"/>
      <c r="T23" s="793"/>
      <c r="U23" s="793"/>
      <c r="V23" s="793">
        <v>7265</v>
      </c>
      <c r="W23" s="793"/>
      <c r="X23" s="793"/>
      <c r="Y23" s="793"/>
      <c r="Z23" s="793"/>
      <c r="AA23" s="793">
        <v>86</v>
      </c>
      <c r="AB23" s="793"/>
      <c r="AC23" s="793"/>
      <c r="AD23" s="793"/>
      <c r="AE23" s="794"/>
      <c r="AF23" s="795">
        <v>72</v>
      </c>
      <c r="AG23" s="793"/>
      <c r="AH23" s="793"/>
      <c r="AI23" s="793"/>
      <c r="AJ23" s="796"/>
      <c r="AK23" s="797"/>
      <c r="AL23" s="798"/>
      <c r="AM23" s="798"/>
      <c r="AN23" s="798"/>
      <c r="AO23" s="798"/>
      <c r="AP23" s="793">
        <v>8704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2">
        <v>856</v>
      </c>
      <c r="R28" s="823"/>
      <c r="S28" s="823"/>
      <c r="T28" s="823"/>
      <c r="U28" s="823"/>
      <c r="V28" s="823">
        <v>836</v>
      </c>
      <c r="W28" s="823"/>
      <c r="X28" s="823"/>
      <c r="Y28" s="823"/>
      <c r="Z28" s="823"/>
      <c r="AA28" s="823">
        <v>20</v>
      </c>
      <c r="AB28" s="823"/>
      <c r="AC28" s="823"/>
      <c r="AD28" s="823"/>
      <c r="AE28" s="824"/>
      <c r="AF28" s="825">
        <v>20</v>
      </c>
      <c r="AG28" s="823"/>
      <c r="AH28" s="823"/>
      <c r="AI28" s="823"/>
      <c r="AJ28" s="826"/>
      <c r="AK28" s="827">
        <v>87</v>
      </c>
      <c r="AL28" s="828"/>
      <c r="AM28" s="828"/>
      <c r="AN28" s="828"/>
      <c r="AO28" s="828"/>
      <c r="AP28" s="828" t="s">
        <v>558</v>
      </c>
      <c r="AQ28" s="828"/>
      <c r="AR28" s="828"/>
      <c r="AS28" s="828"/>
      <c r="AT28" s="828"/>
      <c r="AU28" s="828" t="s">
        <v>558</v>
      </c>
      <c r="AV28" s="828"/>
      <c r="AW28" s="828"/>
      <c r="AX28" s="828"/>
      <c r="AY28" s="828"/>
      <c r="AZ28" s="829" t="s">
        <v>558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392</v>
      </c>
      <c r="C29" s="781"/>
      <c r="D29" s="781"/>
      <c r="E29" s="781"/>
      <c r="F29" s="781"/>
      <c r="G29" s="781"/>
      <c r="H29" s="781"/>
      <c r="I29" s="781"/>
      <c r="J29" s="781"/>
      <c r="K29" s="781"/>
      <c r="L29" s="781"/>
      <c r="M29" s="781"/>
      <c r="N29" s="781"/>
      <c r="O29" s="781"/>
      <c r="P29" s="782"/>
      <c r="Q29" s="783">
        <v>877</v>
      </c>
      <c r="R29" s="784"/>
      <c r="S29" s="784"/>
      <c r="T29" s="784"/>
      <c r="U29" s="784"/>
      <c r="V29" s="784">
        <v>862</v>
      </c>
      <c r="W29" s="784"/>
      <c r="X29" s="784"/>
      <c r="Y29" s="784"/>
      <c r="Z29" s="784"/>
      <c r="AA29" s="784">
        <v>15</v>
      </c>
      <c r="AB29" s="784"/>
      <c r="AC29" s="784"/>
      <c r="AD29" s="784"/>
      <c r="AE29" s="785"/>
      <c r="AF29" s="786">
        <v>15</v>
      </c>
      <c r="AG29" s="787"/>
      <c r="AH29" s="787"/>
      <c r="AI29" s="787"/>
      <c r="AJ29" s="788"/>
      <c r="AK29" s="834">
        <v>134</v>
      </c>
      <c r="AL29" s="830"/>
      <c r="AM29" s="830"/>
      <c r="AN29" s="830"/>
      <c r="AO29" s="830"/>
      <c r="AP29" s="830" t="s">
        <v>558</v>
      </c>
      <c r="AQ29" s="830"/>
      <c r="AR29" s="830"/>
      <c r="AS29" s="830"/>
      <c r="AT29" s="830"/>
      <c r="AU29" s="830" t="s">
        <v>558</v>
      </c>
      <c r="AV29" s="830"/>
      <c r="AW29" s="830"/>
      <c r="AX29" s="830"/>
      <c r="AY29" s="830"/>
      <c r="AZ29" s="831" t="s">
        <v>558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393</v>
      </c>
      <c r="C30" s="781"/>
      <c r="D30" s="781"/>
      <c r="E30" s="781"/>
      <c r="F30" s="781"/>
      <c r="G30" s="781"/>
      <c r="H30" s="781"/>
      <c r="I30" s="781"/>
      <c r="J30" s="781"/>
      <c r="K30" s="781"/>
      <c r="L30" s="781"/>
      <c r="M30" s="781"/>
      <c r="N30" s="781"/>
      <c r="O30" s="781"/>
      <c r="P30" s="782"/>
      <c r="Q30" s="783">
        <v>24</v>
      </c>
      <c r="R30" s="784"/>
      <c r="S30" s="784"/>
      <c r="T30" s="784"/>
      <c r="U30" s="784"/>
      <c r="V30" s="784">
        <v>24</v>
      </c>
      <c r="W30" s="784"/>
      <c r="X30" s="784"/>
      <c r="Y30" s="784"/>
      <c r="Z30" s="784"/>
      <c r="AA30" s="784">
        <v>0</v>
      </c>
      <c r="AB30" s="784"/>
      <c r="AC30" s="784"/>
      <c r="AD30" s="784"/>
      <c r="AE30" s="785"/>
      <c r="AF30" s="786">
        <v>0</v>
      </c>
      <c r="AG30" s="787"/>
      <c r="AH30" s="787"/>
      <c r="AI30" s="787"/>
      <c r="AJ30" s="788"/>
      <c r="AK30" s="834">
        <v>23</v>
      </c>
      <c r="AL30" s="830"/>
      <c r="AM30" s="830"/>
      <c r="AN30" s="830"/>
      <c r="AO30" s="830"/>
      <c r="AP30" s="830">
        <v>5</v>
      </c>
      <c r="AQ30" s="830"/>
      <c r="AR30" s="830"/>
      <c r="AS30" s="830"/>
      <c r="AT30" s="830"/>
      <c r="AU30" s="830">
        <v>4</v>
      </c>
      <c r="AV30" s="830"/>
      <c r="AW30" s="830"/>
      <c r="AX30" s="830"/>
      <c r="AY30" s="830"/>
      <c r="AZ30" s="831" t="s">
        <v>558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394</v>
      </c>
      <c r="C31" s="781"/>
      <c r="D31" s="781"/>
      <c r="E31" s="781"/>
      <c r="F31" s="781"/>
      <c r="G31" s="781"/>
      <c r="H31" s="781"/>
      <c r="I31" s="781"/>
      <c r="J31" s="781"/>
      <c r="K31" s="781"/>
      <c r="L31" s="781"/>
      <c r="M31" s="781"/>
      <c r="N31" s="781"/>
      <c r="O31" s="781"/>
      <c r="P31" s="782"/>
      <c r="Q31" s="783">
        <v>64</v>
      </c>
      <c r="R31" s="784"/>
      <c r="S31" s="784"/>
      <c r="T31" s="784"/>
      <c r="U31" s="784"/>
      <c r="V31" s="784">
        <v>63</v>
      </c>
      <c r="W31" s="784"/>
      <c r="X31" s="784"/>
      <c r="Y31" s="784"/>
      <c r="Z31" s="784"/>
      <c r="AA31" s="784">
        <v>0</v>
      </c>
      <c r="AB31" s="784"/>
      <c r="AC31" s="784"/>
      <c r="AD31" s="784"/>
      <c r="AE31" s="785"/>
      <c r="AF31" s="786">
        <v>0</v>
      </c>
      <c r="AG31" s="787"/>
      <c r="AH31" s="787"/>
      <c r="AI31" s="787"/>
      <c r="AJ31" s="788"/>
      <c r="AK31" s="834">
        <v>56</v>
      </c>
      <c r="AL31" s="830"/>
      <c r="AM31" s="830"/>
      <c r="AN31" s="830"/>
      <c r="AO31" s="830"/>
      <c r="AP31" s="830">
        <v>105</v>
      </c>
      <c r="AQ31" s="830"/>
      <c r="AR31" s="830"/>
      <c r="AS31" s="830"/>
      <c r="AT31" s="830"/>
      <c r="AU31" s="830">
        <v>71</v>
      </c>
      <c r="AV31" s="830"/>
      <c r="AW31" s="830"/>
      <c r="AX31" s="830"/>
      <c r="AY31" s="830"/>
      <c r="AZ31" s="831" t="s">
        <v>558</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389</v>
      </c>
      <c r="R32" s="784"/>
      <c r="S32" s="784"/>
      <c r="T32" s="784"/>
      <c r="U32" s="784"/>
      <c r="V32" s="784">
        <v>386</v>
      </c>
      <c r="W32" s="784"/>
      <c r="X32" s="784"/>
      <c r="Y32" s="784"/>
      <c r="Z32" s="784"/>
      <c r="AA32" s="784">
        <v>3</v>
      </c>
      <c r="AB32" s="784"/>
      <c r="AC32" s="784"/>
      <c r="AD32" s="784"/>
      <c r="AE32" s="785"/>
      <c r="AF32" s="786">
        <v>3</v>
      </c>
      <c r="AG32" s="787"/>
      <c r="AH32" s="787"/>
      <c r="AI32" s="787"/>
      <c r="AJ32" s="788"/>
      <c r="AK32" s="834">
        <v>118</v>
      </c>
      <c r="AL32" s="830"/>
      <c r="AM32" s="830"/>
      <c r="AN32" s="830"/>
      <c r="AO32" s="830"/>
      <c r="AP32" s="830">
        <v>223</v>
      </c>
      <c r="AQ32" s="830"/>
      <c r="AR32" s="830"/>
      <c r="AS32" s="830"/>
      <c r="AT32" s="830"/>
      <c r="AU32" s="830">
        <v>65</v>
      </c>
      <c r="AV32" s="830"/>
      <c r="AW32" s="830"/>
      <c r="AX32" s="830"/>
      <c r="AY32" s="830"/>
      <c r="AZ32" s="831" t="s">
        <v>558</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172</v>
      </c>
      <c r="R33" s="784"/>
      <c r="S33" s="784"/>
      <c r="T33" s="784"/>
      <c r="U33" s="784"/>
      <c r="V33" s="784">
        <v>171</v>
      </c>
      <c r="W33" s="784"/>
      <c r="X33" s="784"/>
      <c r="Y33" s="784"/>
      <c r="Z33" s="784"/>
      <c r="AA33" s="784">
        <v>1</v>
      </c>
      <c r="AB33" s="784"/>
      <c r="AC33" s="784"/>
      <c r="AD33" s="784"/>
      <c r="AE33" s="785"/>
      <c r="AF33" s="786">
        <v>1</v>
      </c>
      <c r="AG33" s="787"/>
      <c r="AH33" s="787"/>
      <c r="AI33" s="787"/>
      <c r="AJ33" s="788"/>
      <c r="AK33" s="834">
        <v>49</v>
      </c>
      <c r="AL33" s="830"/>
      <c r="AM33" s="830"/>
      <c r="AN33" s="830"/>
      <c r="AO33" s="830"/>
      <c r="AP33" s="830" t="s">
        <v>558</v>
      </c>
      <c r="AQ33" s="830"/>
      <c r="AR33" s="830"/>
      <c r="AS33" s="830"/>
      <c r="AT33" s="830"/>
      <c r="AU33" s="830" t="s">
        <v>558</v>
      </c>
      <c r="AV33" s="830"/>
      <c r="AW33" s="830"/>
      <c r="AX33" s="830"/>
      <c r="AY33" s="830"/>
      <c r="AZ33" s="831" t="s">
        <v>558</v>
      </c>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222</v>
      </c>
      <c r="R34" s="784"/>
      <c r="S34" s="784"/>
      <c r="T34" s="784"/>
      <c r="U34" s="784"/>
      <c r="V34" s="784">
        <v>216</v>
      </c>
      <c r="W34" s="784"/>
      <c r="X34" s="784"/>
      <c r="Y34" s="784"/>
      <c r="Z34" s="784"/>
      <c r="AA34" s="784">
        <v>6</v>
      </c>
      <c r="AB34" s="784"/>
      <c r="AC34" s="784"/>
      <c r="AD34" s="784"/>
      <c r="AE34" s="785"/>
      <c r="AF34" s="786">
        <v>689</v>
      </c>
      <c r="AG34" s="787"/>
      <c r="AH34" s="787"/>
      <c r="AI34" s="787"/>
      <c r="AJ34" s="788"/>
      <c r="AK34" s="834" t="s">
        <v>558</v>
      </c>
      <c r="AL34" s="830"/>
      <c r="AM34" s="830"/>
      <c r="AN34" s="830"/>
      <c r="AO34" s="830"/>
      <c r="AP34" s="830" t="s">
        <v>558</v>
      </c>
      <c r="AQ34" s="830"/>
      <c r="AR34" s="830"/>
      <c r="AS34" s="830"/>
      <c r="AT34" s="830"/>
      <c r="AU34" s="830" t="s">
        <v>558</v>
      </c>
      <c r="AV34" s="830"/>
      <c r="AW34" s="830"/>
      <c r="AX34" s="830"/>
      <c r="AY34" s="830"/>
      <c r="AZ34" s="831" t="s">
        <v>558</v>
      </c>
      <c r="BA34" s="831"/>
      <c r="BB34" s="831"/>
      <c r="BC34" s="831"/>
      <c r="BD34" s="831"/>
      <c r="BE34" s="832" t="s">
        <v>398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399</v>
      </c>
      <c r="C35" s="781"/>
      <c r="D35" s="781"/>
      <c r="E35" s="781"/>
      <c r="F35" s="781"/>
      <c r="G35" s="781"/>
      <c r="H35" s="781"/>
      <c r="I35" s="781"/>
      <c r="J35" s="781"/>
      <c r="K35" s="781"/>
      <c r="L35" s="781"/>
      <c r="M35" s="781"/>
      <c r="N35" s="781"/>
      <c r="O35" s="781"/>
      <c r="P35" s="782"/>
      <c r="Q35" s="783">
        <v>89</v>
      </c>
      <c r="R35" s="784"/>
      <c r="S35" s="784"/>
      <c r="T35" s="784"/>
      <c r="U35" s="784"/>
      <c r="V35" s="784">
        <v>51</v>
      </c>
      <c r="W35" s="784"/>
      <c r="X35" s="784"/>
      <c r="Y35" s="784"/>
      <c r="Z35" s="784"/>
      <c r="AA35" s="784">
        <v>38</v>
      </c>
      <c r="AB35" s="784"/>
      <c r="AC35" s="784"/>
      <c r="AD35" s="784"/>
      <c r="AE35" s="785"/>
      <c r="AF35" s="786">
        <v>25</v>
      </c>
      <c r="AG35" s="787"/>
      <c r="AH35" s="787"/>
      <c r="AI35" s="787"/>
      <c r="AJ35" s="788"/>
      <c r="AK35" s="834">
        <v>76</v>
      </c>
      <c r="AL35" s="830"/>
      <c r="AM35" s="830"/>
      <c r="AN35" s="830"/>
      <c r="AO35" s="830"/>
      <c r="AP35" s="830">
        <v>199</v>
      </c>
      <c r="AQ35" s="830"/>
      <c r="AR35" s="830"/>
      <c r="AS35" s="830"/>
      <c r="AT35" s="830"/>
      <c r="AU35" s="830">
        <v>194</v>
      </c>
      <c r="AV35" s="830"/>
      <c r="AW35" s="830"/>
      <c r="AX35" s="830"/>
      <c r="AY35" s="830"/>
      <c r="AZ35" s="831" t="s">
        <v>558</v>
      </c>
      <c r="BA35" s="831"/>
      <c r="BB35" s="831"/>
      <c r="BC35" s="831"/>
      <c r="BD35" s="831"/>
      <c r="BE35" s="832" t="s">
        <v>400</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401</v>
      </c>
      <c r="C36" s="781"/>
      <c r="D36" s="781"/>
      <c r="E36" s="781"/>
      <c r="F36" s="781"/>
      <c r="G36" s="781"/>
      <c r="H36" s="781"/>
      <c r="I36" s="781"/>
      <c r="J36" s="781"/>
      <c r="K36" s="781"/>
      <c r="L36" s="781"/>
      <c r="M36" s="781"/>
      <c r="N36" s="781"/>
      <c r="O36" s="781"/>
      <c r="P36" s="782"/>
      <c r="Q36" s="783">
        <v>411</v>
      </c>
      <c r="R36" s="784"/>
      <c r="S36" s="784"/>
      <c r="T36" s="784"/>
      <c r="U36" s="784"/>
      <c r="V36" s="784">
        <v>359</v>
      </c>
      <c r="W36" s="784"/>
      <c r="X36" s="784"/>
      <c r="Y36" s="784"/>
      <c r="Z36" s="784"/>
      <c r="AA36" s="784">
        <v>52</v>
      </c>
      <c r="AB36" s="784"/>
      <c r="AC36" s="784"/>
      <c r="AD36" s="784"/>
      <c r="AE36" s="785"/>
      <c r="AF36" s="786">
        <v>16</v>
      </c>
      <c r="AG36" s="787"/>
      <c r="AH36" s="787"/>
      <c r="AI36" s="787"/>
      <c r="AJ36" s="788"/>
      <c r="AK36" s="834">
        <v>290</v>
      </c>
      <c r="AL36" s="830"/>
      <c r="AM36" s="830"/>
      <c r="AN36" s="830"/>
      <c r="AO36" s="830"/>
      <c r="AP36" s="830">
        <v>977</v>
      </c>
      <c r="AQ36" s="830"/>
      <c r="AR36" s="830"/>
      <c r="AS36" s="830"/>
      <c r="AT36" s="830"/>
      <c r="AU36" s="830">
        <v>969</v>
      </c>
      <c r="AV36" s="830"/>
      <c r="AW36" s="830"/>
      <c r="AX36" s="830"/>
      <c r="AY36" s="830"/>
      <c r="AZ36" s="831" t="s">
        <v>558</v>
      </c>
      <c r="BA36" s="831"/>
      <c r="BB36" s="831"/>
      <c r="BC36" s="831"/>
      <c r="BD36" s="831"/>
      <c r="BE36" s="832" t="s">
        <v>400</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402</v>
      </c>
      <c r="C37" s="781"/>
      <c r="D37" s="781"/>
      <c r="E37" s="781"/>
      <c r="F37" s="781"/>
      <c r="G37" s="781"/>
      <c r="H37" s="781"/>
      <c r="I37" s="781"/>
      <c r="J37" s="781"/>
      <c r="K37" s="781"/>
      <c r="L37" s="781"/>
      <c r="M37" s="781"/>
      <c r="N37" s="781"/>
      <c r="O37" s="781"/>
      <c r="P37" s="782"/>
      <c r="Q37" s="783">
        <v>87</v>
      </c>
      <c r="R37" s="784"/>
      <c r="S37" s="784"/>
      <c r="T37" s="784"/>
      <c r="U37" s="784"/>
      <c r="V37" s="784">
        <v>74</v>
      </c>
      <c r="W37" s="784"/>
      <c r="X37" s="784"/>
      <c r="Y37" s="784"/>
      <c r="Z37" s="784"/>
      <c r="AA37" s="784">
        <v>13</v>
      </c>
      <c r="AB37" s="784"/>
      <c r="AC37" s="784"/>
      <c r="AD37" s="784"/>
      <c r="AE37" s="785"/>
      <c r="AF37" s="786">
        <v>2</v>
      </c>
      <c r="AG37" s="787"/>
      <c r="AH37" s="787"/>
      <c r="AI37" s="787"/>
      <c r="AJ37" s="788"/>
      <c r="AK37" s="834">
        <v>51</v>
      </c>
      <c r="AL37" s="830"/>
      <c r="AM37" s="830"/>
      <c r="AN37" s="830"/>
      <c r="AO37" s="830"/>
      <c r="AP37" s="830">
        <v>112</v>
      </c>
      <c r="AQ37" s="830"/>
      <c r="AR37" s="830"/>
      <c r="AS37" s="830"/>
      <c r="AT37" s="830"/>
      <c r="AU37" s="830">
        <v>112</v>
      </c>
      <c r="AV37" s="830"/>
      <c r="AW37" s="830"/>
      <c r="AX37" s="830"/>
      <c r="AY37" s="830"/>
      <c r="AZ37" s="831" t="s">
        <v>558</v>
      </c>
      <c r="BA37" s="831"/>
      <c r="BB37" s="831"/>
      <c r="BC37" s="831"/>
      <c r="BD37" s="831"/>
      <c r="BE37" s="832" t="s">
        <v>400</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403</v>
      </c>
      <c r="C38" s="781"/>
      <c r="D38" s="781"/>
      <c r="E38" s="781"/>
      <c r="F38" s="781"/>
      <c r="G38" s="781"/>
      <c r="H38" s="781"/>
      <c r="I38" s="781"/>
      <c r="J38" s="781"/>
      <c r="K38" s="781"/>
      <c r="L38" s="781"/>
      <c r="M38" s="781"/>
      <c r="N38" s="781"/>
      <c r="O38" s="781"/>
      <c r="P38" s="782"/>
      <c r="Q38" s="783">
        <v>36</v>
      </c>
      <c r="R38" s="784"/>
      <c r="S38" s="784"/>
      <c r="T38" s="784"/>
      <c r="U38" s="784"/>
      <c r="V38" s="784">
        <v>12</v>
      </c>
      <c r="W38" s="784"/>
      <c r="X38" s="784"/>
      <c r="Y38" s="784"/>
      <c r="Z38" s="784"/>
      <c r="AA38" s="784">
        <v>25</v>
      </c>
      <c r="AB38" s="784"/>
      <c r="AC38" s="784"/>
      <c r="AD38" s="784"/>
      <c r="AE38" s="785"/>
      <c r="AF38" s="786">
        <v>19</v>
      </c>
      <c r="AG38" s="787"/>
      <c r="AH38" s="787"/>
      <c r="AI38" s="787"/>
      <c r="AJ38" s="788"/>
      <c r="AK38" s="834">
        <v>30</v>
      </c>
      <c r="AL38" s="830"/>
      <c r="AM38" s="830"/>
      <c r="AN38" s="830"/>
      <c r="AO38" s="830"/>
      <c r="AP38" s="830">
        <v>33</v>
      </c>
      <c r="AQ38" s="830"/>
      <c r="AR38" s="830"/>
      <c r="AS38" s="830"/>
      <c r="AT38" s="830"/>
      <c r="AU38" s="830">
        <v>33</v>
      </c>
      <c r="AV38" s="830"/>
      <c r="AW38" s="830"/>
      <c r="AX38" s="830"/>
      <c r="AY38" s="830"/>
      <c r="AZ38" s="831" t="s">
        <v>558</v>
      </c>
      <c r="BA38" s="831"/>
      <c r="BB38" s="831"/>
      <c r="BC38" s="831"/>
      <c r="BD38" s="831"/>
      <c r="BE38" s="832" t="s">
        <v>400</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t="s">
        <v>404</v>
      </c>
      <c r="C39" s="781"/>
      <c r="D39" s="781"/>
      <c r="E39" s="781"/>
      <c r="F39" s="781"/>
      <c r="G39" s="781"/>
      <c r="H39" s="781"/>
      <c r="I39" s="781"/>
      <c r="J39" s="781"/>
      <c r="K39" s="781"/>
      <c r="L39" s="781"/>
      <c r="M39" s="781"/>
      <c r="N39" s="781"/>
      <c r="O39" s="781"/>
      <c r="P39" s="782"/>
      <c r="Q39" s="783">
        <v>458</v>
      </c>
      <c r="R39" s="784"/>
      <c r="S39" s="784"/>
      <c r="T39" s="784"/>
      <c r="U39" s="784"/>
      <c r="V39" s="784">
        <v>439</v>
      </c>
      <c r="W39" s="784"/>
      <c r="X39" s="784"/>
      <c r="Y39" s="784"/>
      <c r="Z39" s="784"/>
      <c r="AA39" s="784">
        <v>19</v>
      </c>
      <c r="AB39" s="784"/>
      <c r="AC39" s="784"/>
      <c r="AD39" s="784"/>
      <c r="AE39" s="785"/>
      <c r="AF39" s="786">
        <v>19</v>
      </c>
      <c r="AG39" s="787"/>
      <c r="AH39" s="787"/>
      <c r="AI39" s="787"/>
      <c r="AJ39" s="788"/>
      <c r="AK39" s="834">
        <v>55</v>
      </c>
      <c r="AL39" s="830"/>
      <c r="AM39" s="830"/>
      <c r="AN39" s="830"/>
      <c r="AO39" s="830"/>
      <c r="AP39" s="830">
        <v>306</v>
      </c>
      <c r="AQ39" s="830"/>
      <c r="AR39" s="830"/>
      <c r="AS39" s="830"/>
      <c r="AT39" s="830"/>
      <c r="AU39" s="830">
        <v>37</v>
      </c>
      <c r="AV39" s="830"/>
      <c r="AW39" s="830"/>
      <c r="AX39" s="830"/>
      <c r="AY39" s="830"/>
      <c r="AZ39" s="831" t="s">
        <v>558</v>
      </c>
      <c r="BA39" s="831"/>
      <c r="BB39" s="831"/>
      <c r="BC39" s="831"/>
      <c r="BD39" s="831"/>
      <c r="BE39" s="832" t="s">
        <v>400</v>
      </c>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379</v>
      </c>
      <c r="B63" s="789" t="s">
        <v>406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809</v>
      </c>
      <c r="AG63" s="844"/>
      <c r="AH63" s="844"/>
      <c r="AI63" s="844"/>
      <c r="AJ63" s="845"/>
      <c r="AK63" s="846"/>
      <c r="AL63" s="841"/>
      <c r="AM63" s="841"/>
      <c r="AN63" s="841"/>
      <c r="AO63" s="841"/>
      <c r="AP63" s="844">
        <v>1959</v>
      </c>
      <c r="AQ63" s="844"/>
      <c r="AR63" s="844"/>
      <c r="AS63" s="844"/>
      <c r="AT63" s="844"/>
      <c r="AU63" s="844">
        <v>1486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408</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8" t="s">
        <v>559</v>
      </c>
      <c r="C68" s="869"/>
      <c r="D68" s="869"/>
      <c r="E68" s="869"/>
      <c r="F68" s="869"/>
      <c r="G68" s="869"/>
      <c r="H68" s="869"/>
      <c r="I68" s="869"/>
      <c r="J68" s="869"/>
      <c r="K68" s="869"/>
      <c r="L68" s="869"/>
      <c r="M68" s="869"/>
      <c r="N68" s="869"/>
      <c r="O68" s="869"/>
      <c r="P68" s="870"/>
      <c r="Q68" s="871">
        <v>4859</v>
      </c>
      <c r="R68" s="872"/>
      <c r="S68" s="872"/>
      <c r="T68" s="872"/>
      <c r="U68" s="872"/>
      <c r="V68" s="872">
        <v>4013</v>
      </c>
      <c r="W68" s="872"/>
      <c r="X68" s="872"/>
      <c r="Y68" s="872"/>
      <c r="Z68" s="872"/>
      <c r="AA68" s="872">
        <v>846</v>
      </c>
      <c r="AB68" s="872"/>
      <c r="AC68" s="872"/>
      <c r="AD68" s="872"/>
      <c r="AE68" s="872"/>
      <c r="AF68" s="872">
        <v>846</v>
      </c>
      <c r="AG68" s="872"/>
      <c r="AH68" s="872"/>
      <c r="AI68" s="872"/>
      <c r="AJ68" s="872"/>
      <c r="AK68" s="830" t="s">
        <v>568</v>
      </c>
      <c r="AL68" s="830"/>
      <c r="AM68" s="830"/>
      <c r="AN68" s="830"/>
      <c r="AO68" s="830"/>
      <c r="AP68" s="830" t="s">
        <v>568</v>
      </c>
      <c r="AQ68" s="830"/>
      <c r="AR68" s="830"/>
      <c r="AS68" s="830"/>
      <c r="AT68" s="830"/>
      <c r="AU68" s="830" t="s">
        <v>568</v>
      </c>
      <c r="AV68" s="830"/>
      <c r="AW68" s="830"/>
      <c r="AX68" s="830"/>
      <c r="AY68" s="830"/>
      <c r="AZ68" s="866"/>
      <c r="BA68" s="866"/>
      <c r="BB68" s="866"/>
      <c r="BC68" s="866"/>
      <c r="BD68" s="867"/>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560</v>
      </c>
      <c r="C69" s="874"/>
      <c r="D69" s="874"/>
      <c r="E69" s="874"/>
      <c r="F69" s="874"/>
      <c r="G69" s="874"/>
      <c r="H69" s="874"/>
      <c r="I69" s="874"/>
      <c r="J69" s="874"/>
      <c r="K69" s="874"/>
      <c r="L69" s="874"/>
      <c r="M69" s="874"/>
      <c r="N69" s="874"/>
      <c r="O69" s="874"/>
      <c r="P69" s="875"/>
      <c r="Q69" s="876">
        <v>540</v>
      </c>
      <c r="R69" s="830"/>
      <c r="S69" s="830"/>
      <c r="T69" s="830"/>
      <c r="U69" s="830"/>
      <c r="V69" s="830">
        <v>538</v>
      </c>
      <c r="W69" s="830"/>
      <c r="X69" s="830"/>
      <c r="Y69" s="830"/>
      <c r="Z69" s="830"/>
      <c r="AA69" s="830">
        <v>2</v>
      </c>
      <c r="AB69" s="830"/>
      <c r="AC69" s="830"/>
      <c r="AD69" s="830"/>
      <c r="AE69" s="830"/>
      <c r="AF69" s="830">
        <v>2</v>
      </c>
      <c r="AG69" s="830"/>
      <c r="AH69" s="830"/>
      <c r="AI69" s="830"/>
      <c r="AJ69" s="830"/>
      <c r="AK69" s="830" t="s">
        <v>568</v>
      </c>
      <c r="AL69" s="830"/>
      <c r="AM69" s="830"/>
      <c r="AN69" s="830"/>
      <c r="AO69" s="830"/>
      <c r="AP69" s="830" t="s">
        <v>568</v>
      </c>
      <c r="AQ69" s="830"/>
      <c r="AR69" s="830"/>
      <c r="AS69" s="830"/>
      <c r="AT69" s="830"/>
      <c r="AU69" s="830" t="s">
        <v>568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561</v>
      </c>
      <c r="C70" s="874"/>
      <c r="D70" s="874"/>
      <c r="E70" s="874"/>
      <c r="F70" s="874"/>
      <c r="G70" s="874"/>
      <c r="H70" s="874"/>
      <c r="I70" s="874"/>
      <c r="J70" s="874"/>
      <c r="K70" s="874"/>
      <c r="L70" s="874"/>
      <c r="M70" s="874"/>
      <c r="N70" s="874"/>
      <c r="O70" s="874"/>
      <c r="P70" s="875"/>
      <c r="Q70" s="876">
        <v>19</v>
      </c>
      <c r="R70" s="830"/>
      <c r="S70" s="830"/>
      <c r="T70" s="830"/>
      <c r="U70" s="830"/>
      <c r="V70" s="830">
        <v>14</v>
      </c>
      <c r="W70" s="830"/>
      <c r="X70" s="830"/>
      <c r="Y70" s="830"/>
      <c r="Z70" s="830"/>
      <c r="AA70" s="830">
        <v>4</v>
      </c>
      <c r="AB70" s="830"/>
      <c r="AC70" s="830"/>
      <c r="AD70" s="830"/>
      <c r="AE70" s="830"/>
      <c r="AF70" s="830">
        <v>4</v>
      </c>
      <c r="AG70" s="830"/>
      <c r="AH70" s="830"/>
      <c r="AI70" s="830"/>
      <c r="AJ70" s="830"/>
      <c r="AK70" s="830" t="s">
        <v>568</v>
      </c>
      <c r="AL70" s="830"/>
      <c r="AM70" s="830"/>
      <c r="AN70" s="830"/>
      <c r="AO70" s="830"/>
      <c r="AP70" s="830" t="s">
        <v>568</v>
      </c>
      <c r="AQ70" s="830"/>
      <c r="AR70" s="830"/>
      <c r="AS70" s="830"/>
      <c r="AT70" s="830"/>
      <c r="AU70" s="830" t="s">
        <v>568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562</v>
      </c>
      <c r="C71" s="874"/>
      <c r="D71" s="874"/>
      <c r="E71" s="874"/>
      <c r="F71" s="874"/>
      <c r="G71" s="874"/>
      <c r="H71" s="874"/>
      <c r="I71" s="874"/>
      <c r="J71" s="874"/>
      <c r="K71" s="874"/>
      <c r="L71" s="874"/>
      <c r="M71" s="874"/>
      <c r="N71" s="874"/>
      <c r="O71" s="874"/>
      <c r="P71" s="875"/>
      <c r="Q71" s="876">
        <v>33</v>
      </c>
      <c r="R71" s="830"/>
      <c r="S71" s="830"/>
      <c r="T71" s="830"/>
      <c r="U71" s="830"/>
      <c r="V71" s="830">
        <v>31</v>
      </c>
      <c r="W71" s="830"/>
      <c r="X71" s="830"/>
      <c r="Y71" s="830"/>
      <c r="Z71" s="830"/>
      <c r="AA71" s="830">
        <v>2</v>
      </c>
      <c r="AB71" s="830"/>
      <c r="AC71" s="830"/>
      <c r="AD71" s="830"/>
      <c r="AE71" s="830"/>
      <c r="AF71" s="830">
        <v>2</v>
      </c>
      <c r="AG71" s="830"/>
      <c r="AH71" s="830"/>
      <c r="AI71" s="830"/>
      <c r="AJ71" s="830"/>
      <c r="AK71" s="830">
        <v>5</v>
      </c>
      <c r="AL71" s="830"/>
      <c r="AM71" s="830"/>
      <c r="AN71" s="830"/>
      <c r="AO71" s="830"/>
      <c r="AP71" s="830" t="s">
        <v>568</v>
      </c>
      <c r="AQ71" s="830"/>
      <c r="AR71" s="830"/>
      <c r="AS71" s="830"/>
      <c r="AT71" s="830"/>
      <c r="AU71" s="830" t="s">
        <v>568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563</v>
      </c>
      <c r="C72" s="874"/>
      <c r="D72" s="874"/>
      <c r="E72" s="874"/>
      <c r="F72" s="874"/>
      <c r="G72" s="874"/>
      <c r="H72" s="874"/>
      <c r="I72" s="874"/>
      <c r="J72" s="874"/>
      <c r="K72" s="874"/>
      <c r="L72" s="874"/>
      <c r="M72" s="874"/>
      <c r="N72" s="874"/>
      <c r="O72" s="874"/>
      <c r="P72" s="875"/>
      <c r="Q72" s="876">
        <v>1</v>
      </c>
      <c r="R72" s="830"/>
      <c r="S72" s="830"/>
      <c r="T72" s="830"/>
      <c r="U72" s="830"/>
      <c r="V72" s="830">
        <v>0</v>
      </c>
      <c r="W72" s="830"/>
      <c r="X72" s="830"/>
      <c r="Y72" s="830"/>
      <c r="Z72" s="830"/>
      <c r="AA72" s="830">
        <v>0</v>
      </c>
      <c r="AB72" s="830"/>
      <c r="AC72" s="830"/>
      <c r="AD72" s="830"/>
      <c r="AE72" s="830"/>
      <c r="AF72" s="830">
        <v>0</v>
      </c>
      <c r="AG72" s="830"/>
      <c r="AH72" s="830"/>
      <c r="AI72" s="830"/>
      <c r="AJ72" s="830"/>
      <c r="AK72" s="830" t="s">
        <v>568</v>
      </c>
      <c r="AL72" s="830"/>
      <c r="AM72" s="830"/>
      <c r="AN72" s="830"/>
      <c r="AO72" s="830"/>
      <c r="AP72" s="830" t="s">
        <v>568</v>
      </c>
      <c r="AQ72" s="830"/>
      <c r="AR72" s="830"/>
      <c r="AS72" s="830"/>
      <c r="AT72" s="830"/>
      <c r="AU72" s="830" t="s">
        <v>568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564</v>
      </c>
      <c r="C73" s="874"/>
      <c r="D73" s="874"/>
      <c r="E73" s="874"/>
      <c r="F73" s="874"/>
      <c r="G73" s="874"/>
      <c r="H73" s="874"/>
      <c r="I73" s="874"/>
      <c r="J73" s="874"/>
      <c r="K73" s="874"/>
      <c r="L73" s="874"/>
      <c r="M73" s="874"/>
      <c r="N73" s="874"/>
      <c r="O73" s="874"/>
      <c r="P73" s="875"/>
      <c r="Q73" s="876">
        <v>95</v>
      </c>
      <c r="R73" s="830"/>
      <c r="S73" s="830"/>
      <c r="T73" s="830"/>
      <c r="U73" s="830"/>
      <c r="V73" s="830">
        <v>95</v>
      </c>
      <c r="W73" s="830"/>
      <c r="X73" s="830"/>
      <c r="Y73" s="830"/>
      <c r="Z73" s="830"/>
      <c r="AA73" s="830">
        <v>0</v>
      </c>
      <c r="AB73" s="830"/>
      <c r="AC73" s="830"/>
      <c r="AD73" s="830"/>
      <c r="AE73" s="830"/>
      <c r="AF73" s="830">
        <v>0</v>
      </c>
      <c r="AG73" s="830"/>
      <c r="AH73" s="830"/>
      <c r="AI73" s="830"/>
      <c r="AJ73" s="830"/>
      <c r="AK73" s="830">
        <v>53</v>
      </c>
      <c r="AL73" s="830"/>
      <c r="AM73" s="830"/>
      <c r="AN73" s="830"/>
      <c r="AO73" s="830"/>
      <c r="AP73" s="830" t="s">
        <v>568</v>
      </c>
      <c r="AQ73" s="830"/>
      <c r="AR73" s="830"/>
      <c r="AS73" s="830"/>
      <c r="AT73" s="830"/>
      <c r="AU73" s="830" t="s">
        <v>568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565</v>
      </c>
      <c r="C74" s="874"/>
      <c r="D74" s="874"/>
      <c r="E74" s="874"/>
      <c r="F74" s="874"/>
      <c r="G74" s="874"/>
      <c r="H74" s="874"/>
      <c r="I74" s="874"/>
      <c r="J74" s="874"/>
      <c r="K74" s="874"/>
      <c r="L74" s="874"/>
      <c r="M74" s="874"/>
      <c r="N74" s="874"/>
      <c r="O74" s="874"/>
      <c r="P74" s="875"/>
      <c r="Q74" s="876">
        <v>152</v>
      </c>
      <c r="R74" s="830"/>
      <c r="S74" s="830"/>
      <c r="T74" s="830"/>
      <c r="U74" s="830"/>
      <c r="V74" s="830">
        <v>97</v>
      </c>
      <c r="W74" s="830"/>
      <c r="X74" s="830"/>
      <c r="Y74" s="830"/>
      <c r="Z74" s="830"/>
      <c r="AA74" s="830">
        <v>55</v>
      </c>
      <c r="AB74" s="830"/>
      <c r="AC74" s="830"/>
      <c r="AD74" s="830"/>
      <c r="AE74" s="830"/>
      <c r="AF74" s="830">
        <v>55</v>
      </c>
      <c r="AG74" s="830"/>
      <c r="AH74" s="830"/>
      <c r="AI74" s="830"/>
      <c r="AJ74" s="830"/>
      <c r="AK74" s="830" t="s">
        <v>568</v>
      </c>
      <c r="AL74" s="830"/>
      <c r="AM74" s="830"/>
      <c r="AN74" s="830"/>
      <c r="AO74" s="830"/>
      <c r="AP74" s="830" t="s">
        <v>568</v>
      </c>
      <c r="AQ74" s="830"/>
      <c r="AR74" s="830"/>
      <c r="AS74" s="830"/>
      <c r="AT74" s="830"/>
      <c r="AU74" s="830" t="s">
        <v>568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566</v>
      </c>
      <c r="C75" s="874"/>
      <c r="D75" s="874"/>
      <c r="E75" s="874"/>
      <c r="F75" s="874"/>
      <c r="G75" s="874"/>
      <c r="H75" s="874"/>
      <c r="I75" s="874"/>
      <c r="J75" s="874"/>
      <c r="K75" s="874"/>
      <c r="L75" s="874"/>
      <c r="M75" s="874"/>
      <c r="N75" s="874"/>
      <c r="O75" s="874"/>
      <c r="P75" s="875"/>
      <c r="Q75" s="877">
        <v>88</v>
      </c>
      <c r="R75" s="878"/>
      <c r="S75" s="878"/>
      <c r="T75" s="878"/>
      <c r="U75" s="834"/>
      <c r="V75" s="879">
        <v>69</v>
      </c>
      <c r="W75" s="878"/>
      <c r="X75" s="878"/>
      <c r="Y75" s="878"/>
      <c r="Z75" s="834"/>
      <c r="AA75" s="879">
        <v>19</v>
      </c>
      <c r="AB75" s="878"/>
      <c r="AC75" s="878"/>
      <c r="AD75" s="878"/>
      <c r="AE75" s="834"/>
      <c r="AF75" s="879">
        <v>19</v>
      </c>
      <c r="AG75" s="878"/>
      <c r="AH75" s="878"/>
      <c r="AI75" s="878"/>
      <c r="AJ75" s="834"/>
      <c r="AK75" s="830" t="s">
        <v>568</v>
      </c>
      <c r="AL75" s="830"/>
      <c r="AM75" s="830"/>
      <c r="AN75" s="830"/>
      <c r="AO75" s="830"/>
      <c r="AP75" s="830" t="s">
        <v>568</v>
      </c>
      <c r="AQ75" s="830"/>
      <c r="AR75" s="830"/>
      <c r="AS75" s="830"/>
      <c r="AT75" s="830"/>
      <c r="AU75" s="830" t="s">
        <v>568</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567</v>
      </c>
      <c r="C76" s="874"/>
      <c r="D76" s="874"/>
      <c r="E76" s="874"/>
      <c r="F76" s="874"/>
      <c r="G76" s="874"/>
      <c r="H76" s="874"/>
      <c r="I76" s="874"/>
      <c r="J76" s="874"/>
      <c r="K76" s="874"/>
      <c r="L76" s="874"/>
      <c r="M76" s="874"/>
      <c r="N76" s="874"/>
      <c r="O76" s="874"/>
      <c r="P76" s="875"/>
      <c r="Q76" s="877">
        <v>230159</v>
      </c>
      <c r="R76" s="878"/>
      <c r="S76" s="878"/>
      <c r="T76" s="878"/>
      <c r="U76" s="834"/>
      <c r="V76" s="879">
        <v>223900</v>
      </c>
      <c r="W76" s="878"/>
      <c r="X76" s="878"/>
      <c r="Y76" s="878"/>
      <c r="Z76" s="834"/>
      <c r="AA76" s="879">
        <v>6259</v>
      </c>
      <c r="AB76" s="878"/>
      <c r="AC76" s="878"/>
      <c r="AD76" s="878"/>
      <c r="AE76" s="834"/>
      <c r="AF76" s="879">
        <v>6259</v>
      </c>
      <c r="AG76" s="878"/>
      <c r="AH76" s="878"/>
      <c r="AI76" s="878"/>
      <c r="AJ76" s="834"/>
      <c r="AK76" s="830" t="s">
        <v>568</v>
      </c>
      <c r="AL76" s="830"/>
      <c r="AM76" s="830"/>
      <c r="AN76" s="830"/>
      <c r="AO76" s="830"/>
      <c r="AP76" s="830" t="s">
        <v>568</v>
      </c>
      <c r="AQ76" s="830"/>
      <c r="AR76" s="830"/>
      <c r="AS76" s="830"/>
      <c r="AT76" s="830"/>
      <c r="AU76" s="830" t="s">
        <v>568</v>
      </c>
      <c r="AV76" s="830"/>
      <c r="AW76" s="830"/>
      <c r="AX76" s="830"/>
      <c r="AY76" s="830"/>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379</v>
      </c>
      <c r="B88" s="789" t="s">
        <v>410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5107</v>
      </c>
      <c r="AG88" s="844"/>
      <c r="AH88" s="844"/>
      <c r="AI88" s="844"/>
      <c r="AJ88" s="844"/>
      <c r="AK88" s="841"/>
      <c r="AL88" s="841"/>
      <c r="AM88" s="841"/>
      <c r="AN88" s="841"/>
      <c r="AO88" s="841"/>
      <c r="AP88" s="844">
        <v>0</v>
      </c>
      <c r="AQ88" s="844"/>
      <c r="AR88" s="844"/>
      <c r="AS88" s="844"/>
      <c r="AT88" s="844"/>
      <c r="AU88" s="844">
        <v>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411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14</v>
      </c>
      <c r="CS102" s="852"/>
      <c r="CT102" s="852"/>
      <c r="CU102" s="852"/>
      <c r="CV102" s="891"/>
      <c r="CW102" s="890">
        <v>0</v>
      </c>
      <c r="CX102" s="852"/>
      <c r="CY102" s="852"/>
      <c r="CZ102" s="852"/>
      <c r="DA102" s="891"/>
      <c r="DB102" s="890">
        <v>23</v>
      </c>
      <c r="DC102" s="852"/>
      <c r="DD102" s="852"/>
      <c r="DE102" s="852"/>
      <c r="DF102" s="891"/>
      <c r="DG102" s="890">
        <v>0</v>
      </c>
      <c r="DH102" s="852"/>
      <c r="DI102" s="852"/>
      <c r="DJ102" s="852"/>
      <c r="DK102" s="891"/>
      <c r="DL102" s="890">
        <v>0</v>
      </c>
      <c r="DM102" s="852"/>
      <c r="DN102" s="852"/>
      <c r="DO102" s="852"/>
      <c r="DP102" s="891"/>
      <c r="DQ102" s="890">
        <v>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419</v>
      </c>
      <c r="AB109" s="893"/>
      <c r="AC109" s="893"/>
      <c r="AD109" s="893"/>
      <c r="AE109" s="894"/>
      <c r="AF109" s="892" t="s">
        <v>420</v>
      </c>
      <c r="AG109" s="893"/>
      <c r="AH109" s="893"/>
      <c r="AI109" s="893"/>
      <c r="AJ109" s="894"/>
      <c r="AK109" s="892" t="s">
        <v>295</v>
      </c>
      <c r="AL109" s="893"/>
      <c r="AM109" s="893"/>
      <c r="AN109" s="893"/>
      <c r="AO109" s="894"/>
      <c r="AP109" s="892" t="s">
        <v>421</v>
      </c>
      <c r="AQ109" s="893"/>
      <c r="AR109" s="893"/>
      <c r="AS109" s="893"/>
      <c r="AT109" s="895"/>
      <c r="AU109" s="912" t="s">
        <v>418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419</v>
      </c>
      <c r="BR109" s="893"/>
      <c r="BS109" s="893"/>
      <c r="BT109" s="893"/>
      <c r="BU109" s="894"/>
      <c r="BV109" s="892" t="s">
        <v>420</v>
      </c>
      <c r="BW109" s="893"/>
      <c r="BX109" s="893"/>
      <c r="BY109" s="893"/>
      <c r="BZ109" s="894"/>
      <c r="CA109" s="892" t="s">
        <v>295</v>
      </c>
      <c r="CB109" s="893"/>
      <c r="CC109" s="893"/>
      <c r="CD109" s="893"/>
      <c r="CE109" s="894"/>
      <c r="CF109" s="913" t="s">
        <v>421</v>
      </c>
      <c r="CG109" s="913"/>
      <c r="CH109" s="913"/>
      <c r="CI109" s="913"/>
      <c r="CJ109" s="913"/>
      <c r="CK109" s="892" t="s">
        <v>422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419</v>
      </c>
      <c r="DH109" s="893"/>
      <c r="DI109" s="893"/>
      <c r="DJ109" s="893"/>
      <c r="DK109" s="894"/>
      <c r="DL109" s="892" t="s">
        <v>420</v>
      </c>
      <c r="DM109" s="893"/>
      <c r="DN109" s="893"/>
      <c r="DO109" s="893"/>
      <c r="DP109" s="894"/>
      <c r="DQ109" s="892" t="s">
        <v>295</v>
      </c>
      <c r="DR109" s="893"/>
      <c r="DS109" s="893"/>
      <c r="DT109" s="893"/>
      <c r="DU109" s="894"/>
      <c r="DV109" s="892" t="s">
        <v>421</v>
      </c>
      <c r="DW109" s="893"/>
      <c r="DX109" s="893"/>
      <c r="DY109" s="893"/>
      <c r="DZ109" s="895"/>
    </row>
    <row r="110" spans="1:131" s="230" customFormat="1" ht="26.25" customHeight="1" x14ac:dyDescent="0.15">
      <c r="A110" s="896" t="s">
        <v>423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1173304</v>
      </c>
      <c r="AB110" s="900"/>
      <c r="AC110" s="900"/>
      <c r="AD110" s="900"/>
      <c r="AE110" s="901"/>
      <c r="AF110" s="902">
        <v>1187570</v>
      </c>
      <c r="AG110" s="900"/>
      <c r="AH110" s="900"/>
      <c r="AI110" s="900"/>
      <c r="AJ110" s="901"/>
      <c r="AK110" s="902">
        <v>1122376</v>
      </c>
      <c r="AL110" s="900"/>
      <c r="AM110" s="900"/>
      <c r="AN110" s="900"/>
      <c r="AO110" s="901"/>
      <c r="AP110" s="903">
        <v>35.299999999999997</v>
      </c>
      <c r="AQ110" s="904"/>
      <c r="AR110" s="904"/>
      <c r="AS110" s="904"/>
      <c r="AT110" s="905"/>
      <c r="AU110" s="906" t="s">
        <v>69</v>
      </c>
      <c r="AV110" s="907"/>
      <c r="AW110" s="907"/>
      <c r="AX110" s="907"/>
      <c r="AY110" s="907"/>
      <c r="AZ110" s="929" t="s">
        <v>424</v>
      </c>
      <c r="BA110" s="897"/>
      <c r="BB110" s="897"/>
      <c r="BC110" s="897"/>
      <c r="BD110" s="897"/>
      <c r="BE110" s="897"/>
      <c r="BF110" s="897"/>
      <c r="BG110" s="897"/>
      <c r="BH110" s="897"/>
      <c r="BI110" s="897"/>
      <c r="BJ110" s="897"/>
      <c r="BK110" s="897"/>
      <c r="BL110" s="897"/>
      <c r="BM110" s="897"/>
      <c r="BN110" s="897"/>
      <c r="BO110" s="897"/>
      <c r="BP110" s="898"/>
      <c r="BQ110" s="930">
        <v>9776928</v>
      </c>
      <c r="BR110" s="931"/>
      <c r="BS110" s="931"/>
      <c r="BT110" s="931"/>
      <c r="BU110" s="931"/>
      <c r="BV110" s="931">
        <v>9004016</v>
      </c>
      <c r="BW110" s="931"/>
      <c r="BX110" s="931"/>
      <c r="BY110" s="931"/>
      <c r="BZ110" s="931"/>
      <c r="CA110" s="931">
        <v>8704346</v>
      </c>
      <c r="CB110" s="931"/>
      <c r="CC110" s="931"/>
      <c r="CD110" s="931"/>
      <c r="CE110" s="931"/>
      <c r="CF110" s="944">
        <v>273.60000000000002</v>
      </c>
      <c r="CG110" s="945"/>
      <c r="CH110" s="945"/>
      <c r="CI110" s="945"/>
      <c r="CJ110" s="945"/>
      <c r="CK110" s="946" t="s">
        <v>425</v>
      </c>
      <c r="CL110" s="947"/>
      <c r="CM110" s="929" t="s">
        <v>426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430</v>
      </c>
      <c r="B112" s="953"/>
      <c r="C112" s="923" t="s">
        <v>431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432</v>
      </c>
      <c r="BA112" s="923"/>
      <c r="BB112" s="923"/>
      <c r="BC112" s="923"/>
      <c r="BD112" s="923"/>
      <c r="BE112" s="923"/>
      <c r="BF112" s="923"/>
      <c r="BG112" s="923"/>
      <c r="BH112" s="923"/>
      <c r="BI112" s="923"/>
      <c r="BJ112" s="923"/>
      <c r="BK112" s="923"/>
      <c r="BL112" s="923"/>
      <c r="BM112" s="923"/>
      <c r="BN112" s="923"/>
      <c r="BO112" s="923"/>
      <c r="BP112" s="924"/>
      <c r="BQ112" s="925">
        <v>1816791</v>
      </c>
      <c r="BR112" s="926"/>
      <c r="BS112" s="926"/>
      <c r="BT112" s="926"/>
      <c r="BU112" s="926"/>
      <c r="BV112" s="926">
        <v>1649651</v>
      </c>
      <c r="BW112" s="926"/>
      <c r="BX112" s="926"/>
      <c r="BY112" s="926"/>
      <c r="BZ112" s="926"/>
      <c r="CA112" s="926">
        <v>1485534</v>
      </c>
      <c r="CB112" s="926"/>
      <c r="CC112" s="926"/>
      <c r="CD112" s="926"/>
      <c r="CE112" s="926"/>
      <c r="CF112" s="920">
        <v>46.7</v>
      </c>
      <c r="CG112" s="921"/>
      <c r="CH112" s="921"/>
      <c r="CI112" s="921"/>
      <c r="CJ112" s="921"/>
      <c r="CK112" s="948"/>
      <c r="CL112" s="949"/>
      <c r="CM112" s="922" t="s">
        <v>433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264764</v>
      </c>
      <c r="AB113" s="938"/>
      <c r="AC113" s="938"/>
      <c r="AD113" s="938"/>
      <c r="AE113" s="939"/>
      <c r="AF113" s="940">
        <v>248077</v>
      </c>
      <c r="AG113" s="938"/>
      <c r="AH113" s="938"/>
      <c r="AI113" s="938"/>
      <c r="AJ113" s="939"/>
      <c r="AK113" s="940">
        <v>252309</v>
      </c>
      <c r="AL113" s="938"/>
      <c r="AM113" s="938"/>
      <c r="AN113" s="938"/>
      <c r="AO113" s="939"/>
      <c r="AP113" s="941">
        <v>7.9</v>
      </c>
      <c r="AQ113" s="942"/>
      <c r="AR113" s="942"/>
      <c r="AS113" s="942"/>
      <c r="AT113" s="943"/>
      <c r="AU113" s="908"/>
      <c r="AV113" s="909"/>
      <c r="AW113" s="909"/>
      <c r="AX113" s="909"/>
      <c r="AY113" s="909"/>
      <c r="AZ113" s="922" t="s">
        <v>435</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438</v>
      </c>
      <c r="BA114" s="923"/>
      <c r="BB114" s="923"/>
      <c r="BC114" s="923"/>
      <c r="BD114" s="923"/>
      <c r="BE114" s="923"/>
      <c r="BF114" s="923"/>
      <c r="BG114" s="923"/>
      <c r="BH114" s="923"/>
      <c r="BI114" s="923"/>
      <c r="BJ114" s="923"/>
      <c r="BK114" s="923"/>
      <c r="BL114" s="923"/>
      <c r="BM114" s="923"/>
      <c r="BN114" s="923"/>
      <c r="BO114" s="923"/>
      <c r="BP114" s="924"/>
      <c r="BQ114" s="925">
        <v>296718</v>
      </c>
      <c r="BR114" s="926"/>
      <c r="BS114" s="926"/>
      <c r="BT114" s="926"/>
      <c r="BU114" s="926"/>
      <c r="BV114" s="926">
        <v>270501</v>
      </c>
      <c r="BW114" s="926"/>
      <c r="BX114" s="926"/>
      <c r="BY114" s="926"/>
      <c r="BZ114" s="926"/>
      <c r="CA114" s="926">
        <v>269703</v>
      </c>
      <c r="CB114" s="926"/>
      <c r="CC114" s="926"/>
      <c r="CD114" s="926"/>
      <c r="CE114" s="926"/>
      <c r="CF114" s="920">
        <v>8.5</v>
      </c>
      <c r="CG114" s="921"/>
      <c r="CH114" s="921"/>
      <c r="CI114" s="921"/>
      <c r="CJ114" s="921"/>
      <c r="CK114" s="948"/>
      <c r="CL114" s="949"/>
      <c r="CM114" s="922" t="s">
        <v>439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440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441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442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443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446</v>
      </c>
      <c r="Z117" s="894"/>
      <c r="AA117" s="978">
        <v>1438068</v>
      </c>
      <c r="AB117" s="979"/>
      <c r="AC117" s="979"/>
      <c r="AD117" s="979"/>
      <c r="AE117" s="980"/>
      <c r="AF117" s="981">
        <v>1435647</v>
      </c>
      <c r="AG117" s="979"/>
      <c r="AH117" s="979"/>
      <c r="AI117" s="979"/>
      <c r="AJ117" s="980"/>
      <c r="AK117" s="981">
        <v>1374685</v>
      </c>
      <c r="AL117" s="979"/>
      <c r="AM117" s="979"/>
      <c r="AN117" s="979"/>
      <c r="AO117" s="980"/>
      <c r="AP117" s="982"/>
      <c r="AQ117" s="983"/>
      <c r="AR117" s="983"/>
      <c r="AS117" s="983"/>
      <c r="AT117" s="984"/>
      <c r="AU117" s="908"/>
      <c r="AV117" s="909"/>
      <c r="AW117" s="909"/>
      <c r="AX117" s="909"/>
      <c r="AY117" s="909"/>
      <c r="AZ117" s="974" t="s">
        <v>447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422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419</v>
      </c>
      <c r="AB118" s="893"/>
      <c r="AC118" s="893"/>
      <c r="AD118" s="893"/>
      <c r="AE118" s="894"/>
      <c r="AF118" s="892" t="s">
        <v>420</v>
      </c>
      <c r="AG118" s="893"/>
      <c r="AH118" s="893"/>
      <c r="AI118" s="893"/>
      <c r="AJ118" s="894"/>
      <c r="AK118" s="892" t="s">
        <v>295</v>
      </c>
      <c r="AL118" s="893"/>
      <c r="AM118" s="893"/>
      <c r="AN118" s="893"/>
      <c r="AO118" s="894"/>
      <c r="AP118" s="970" t="s">
        <v>421</v>
      </c>
      <c r="AQ118" s="971"/>
      <c r="AR118" s="971"/>
      <c r="AS118" s="971"/>
      <c r="AT118" s="972"/>
      <c r="AU118" s="908"/>
      <c r="AV118" s="909"/>
      <c r="AW118" s="909"/>
      <c r="AX118" s="909"/>
      <c r="AY118" s="909"/>
      <c r="AZ118" s="973" t="s">
        <v>449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450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425</v>
      </c>
      <c r="B119" s="947"/>
      <c r="C119" s="929" t="s">
        <v>426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451</v>
      </c>
      <c r="BP119" s="1005"/>
      <c r="BQ119" s="999">
        <v>11890437</v>
      </c>
      <c r="BR119" s="1000"/>
      <c r="BS119" s="1000"/>
      <c r="BT119" s="1000"/>
      <c r="BU119" s="1000"/>
      <c r="BV119" s="1000">
        <v>10924168</v>
      </c>
      <c r="BW119" s="1000"/>
      <c r="BX119" s="1000"/>
      <c r="BY119" s="1000"/>
      <c r="BZ119" s="1000"/>
      <c r="CA119" s="1000">
        <v>10459583</v>
      </c>
      <c r="CB119" s="1000"/>
      <c r="CC119" s="1000"/>
      <c r="CD119" s="1000"/>
      <c r="CE119" s="1000"/>
      <c r="CF119" s="1001"/>
      <c r="CG119" s="1002"/>
      <c r="CH119" s="1002"/>
      <c r="CI119" s="1002"/>
      <c r="CJ119" s="1003"/>
      <c r="CK119" s="950"/>
      <c r="CL119" s="951"/>
      <c r="CM119" s="973" t="s">
        <v>452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453</v>
      </c>
      <c r="AV120" s="992"/>
      <c r="AW120" s="992"/>
      <c r="AX120" s="992"/>
      <c r="AY120" s="993"/>
      <c r="AZ120" s="929" t="s">
        <v>454</v>
      </c>
      <c r="BA120" s="897"/>
      <c r="BB120" s="897"/>
      <c r="BC120" s="897"/>
      <c r="BD120" s="897"/>
      <c r="BE120" s="897"/>
      <c r="BF120" s="897"/>
      <c r="BG120" s="897"/>
      <c r="BH120" s="897"/>
      <c r="BI120" s="897"/>
      <c r="BJ120" s="897"/>
      <c r="BK120" s="897"/>
      <c r="BL120" s="897"/>
      <c r="BM120" s="897"/>
      <c r="BN120" s="897"/>
      <c r="BO120" s="897"/>
      <c r="BP120" s="898"/>
      <c r="BQ120" s="930">
        <v>2135633</v>
      </c>
      <c r="BR120" s="931"/>
      <c r="BS120" s="931"/>
      <c r="BT120" s="931"/>
      <c r="BU120" s="931"/>
      <c r="BV120" s="931">
        <v>2213285</v>
      </c>
      <c r="BW120" s="931"/>
      <c r="BX120" s="931"/>
      <c r="BY120" s="931"/>
      <c r="BZ120" s="931"/>
      <c r="CA120" s="931">
        <v>1894439</v>
      </c>
      <c r="CB120" s="931"/>
      <c r="CC120" s="931"/>
      <c r="CD120" s="931"/>
      <c r="CE120" s="931"/>
      <c r="CF120" s="944">
        <v>59.5</v>
      </c>
      <c r="CG120" s="945"/>
      <c r="CH120" s="945"/>
      <c r="CI120" s="945"/>
      <c r="CJ120" s="945"/>
      <c r="CK120" s="1006" t="s">
        <v>455</v>
      </c>
      <c r="CL120" s="1007"/>
      <c r="CM120" s="1007"/>
      <c r="CN120" s="1007"/>
      <c r="CO120" s="1008"/>
      <c r="CP120" s="1014" t="s">
        <v>401</v>
      </c>
      <c r="CQ120" s="1015"/>
      <c r="CR120" s="1015"/>
      <c r="CS120" s="1015"/>
      <c r="CT120" s="1015"/>
      <c r="CU120" s="1015"/>
      <c r="CV120" s="1015"/>
      <c r="CW120" s="1015"/>
      <c r="CX120" s="1015"/>
      <c r="CY120" s="1015"/>
      <c r="CZ120" s="1015"/>
      <c r="DA120" s="1015"/>
      <c r="DB120" s="1015"/>
      <c r="DC120" s="1015"/>
      <c r="DD120" s="1015"/>
      <c r="DE120" s="1015"/>
      <c r="DF120" s="1016"/>
      <c r="DG120" s="930">
        <v>1157458</v>
      </c>
      <c r="DH120" s="931"/>
      <c r="DI120" s="931"/>
      <c r="DJ120" s="931"/>
      <c r="DK120" s="931"/>
      <c r="DL120" s="931">
        <v>1062430</v>
      </c>
      <c r="DM120" s="931"/>
      <c r="DN120" s="931"/>
      <c r="DO120" s="931"/>
      <c r="DP120" s="931"/>
      <c r="DQ120" s="931">
        <v>968943</v>
      </c>
      <c r="DR120" s="931"/>
      <c r="DS120" s="931"/>
      <c r="DT120" s="931"/>
      <c r="DU120" s="931"/>
      <c r="DV120" s="932">
        <v>30.5</v>
      </c>
      <c r="DW120" s="932"/>
      <c r="DX120" s="932"/>
      <c r="DY120" s="932"/>
      <c r="DZ120" s="933"/>
    </row>
    <row r="121" spans="1:130" s="230" customFormat="1" ht="26.25" customHeight="1" x14ac:dyDescent="0.15">
      <c r="A121" s="1057"/>
      <c r="B121" s="949"/>
      <c r="C121" s="974" t="s">
        <v>456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457</v>
      </c>
      <c r="BA121" s="923"/>
      <c r="BB121" s="923"/>
      <c r="BC121" s="923"/>
      <c r="BD121" s="923"/>
      <c r="BE121" s="923"/>
      <c r="BF121" s="923"/>
      <c r="BG121" s="923"/>
      <c r="BH121" s="923"/>
      <c r="BI121" s="923"/>
      <c r="BJ121" s="923"/>
      <c r="BK121" s="923"/>
      <c r="BL121" s="923"/>
      <c r="BM121" s="923"/>
      <c r="BN121" s="923"/>
      <c r="BO121" s="923"/>
      <c r="BP121" s="924"/>
      <c r="BQ121" s="925">
        <v>982839</v>
      </c>
      <c r="BR121" s="926"/>
      <c r="BS121" s="926"/>
      <c r="BT121" s="926"/>
      <c r="BU121" s="926"/>
      <c r="BV121" s="926">
        <v>888543</v>
      </c>
      <c r="BW121" s="926"/>
      <c r="BX121" s="926"/>
      <c r="BY121" s="926"/>
      <c r="BZ121" s="926"/>
      <c r="CA121" s="926">
        <v>797634</v>
      </c>
      <c r="CB121" s="926"/>
      <c r="CC121" s="926"/>
      <c r="CD121" s="926"/>
      <c r="CE121" s="926"/>
      <c r="CF121" s="920">
        <v>25.1</v>
      </c>
      <c r="CG121" s="921"/>
      <c r="CH121" s="921"/>
      <c r="CI121" s="921"/>
      <c r="CJ121" s="921"/>
      <c r="CK121" s="1009"/>
      <c r="CL121" s="1010"/>
      <c r="CM121" s="1010"/>
      <c r="CN121" s="1010"/>
      <c r="CO121" s="1011"/>
      <c r="CP121" s="1019" t="s">
        <v>399</v>
      </c>
      <c r="CQ121" s="1020"/>
      <c r="CR121" s="1020"/>
      <c r="CS121" s="1020"/>
      <c r="CT121" s="1020"/>
      <c r="CU121" s="1020"/>
      <c r="CV121" s="1020"/>
      <c r="CW121" s="1020"/>
      <c r="CX121" s="1020"/>
      <c r="CY121" s="1020"/>
      <c r="CZ121" s="1020"/>
      <c r="DA121" s="1020"/>
      <c r="DB121" s="1020"/>
      <c r="DC121" s="1020"/>
      <c r="DD121" s="1020"/>
      <c r="DE121" s="1020"/>
      <c r="DF121" s="1021"/>
      <c r="DG121" s="925">
        <v>251671</v>
      </c>
      <c r="DH121" s="926"/>
      <c r="DI121" s="926"/>
      <c r="DJ121" s="926"/>
      <c r="DK121" s="926"/>
      <c r="DL121" s="926">
        <v>219139</v>
      </c>
      <c r="DM121" s="926"/>
      <c r="DN121" s="926"/>
      <c r="DO121" s="926"/>
      <c r="DP121" s="926"/>
      <c r="DQ121" s="926">
        <v>193679</v>
      </c>
      <c r="DR121" s="926"/>
      <c r="DS121" s="926"/>
      <c r="DT121" s="926"/>
      <c r="DU121" s="926"/>
      <c r="DV121" s="927">
        <v>6.1</v>
      </c>
      <c r="DW121" s="927"/>
      <c r="DX121" s="927"/>
      <c r="DY121" s="927"/>
      <c r="DZ121" s="928"/>
    </row>
    <row r="122" spans="1:130" s="230" customFormat="1" ht="26.25" customHeight="1" x14ac:dyDescent="0.15">
      <c r="A122" s="1057"/>
      <c r="B122" s="949"/>
      <c r="C122" s="922" t="s">
        <v>439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458</v>
      </c>
      <c r="BA122" s="965"/>
      <c r="BB122" s="965"/>
      <c r="BC122" s="965"/>
      <c r="BD122" s="965"/>
      <c r="BE122" s="965"/>
      <c r="BF122" s="965"/>
      <c r="BG122" s="965"/>
      <c r="BH122" s="965"/>
      <c r="BI122" s="965"/>
      <c r="BJ122" s="965"/>
      <c r="BK122" s="965"/>
      <c r="BL122" s="965"/>
      <c r="BM122" s="965"/>
      <c r="BN122" s="965"/>
      <c r="BO122" s="965"/>
      <c r="BP122" s="966"/>
      <c r="BQ122" s="999">
        <v>7441905</v>
      </c>
      <c r="BR122" s="1000"/>
      <c r="BS122" s="1000"/>
      <c r="BT122" s="1000"/>
      <c r="BU122" s="1000"/>
      <c r="BV122" s="1000">
        <v>6887299</v>
      </c>
      <c r="BW122" s="1000"/>
      <c r="BX122" s="1000"/>
      <c r="BY122" s="1000"/>
      <c r="BZ122" s="1000"/>
      <c r="CA122" s="1000">
        <v>6629742</v>
      </c>
      <c r="CB122" s="1000"/>
      <c r="CC122" s="1000"/>
      <c r="CD122" s="1000"/>
      <c r="CE122" s="1000"/>
      <c r="CF122" s="1017">
        <v>208.4</v>
      </c>
      <c r="CG122" s="1018"/>
      <c r="CH122" s="1018"/>
      <c r="CI122" s="1018"/>
      <c r="CJ122" s="1018"/>
      <c r="CK122" s="1009"/>
      <c r="CL122" s="1010"/>
      <c r="CM122" s="1010"/>
      <c r="CN122" s="1010"/>
      <c r="CO122" s="1011"/>
      <c r="CP122" s="1019" t="s">
        <v>402</v>
      </c>
      <c r="CQ122" s="1020"/>
      <c r="CR122" s="1020"/>
      <c r="CS122" s="1020"/>
      <c r="CT122" s="1020"/>
      <c r="CU122" s="1020"/>
      <c r="CV122" s="1020"/>
      <c r="CW122" s="1020"/>
      <c r="CX122" s="1020"/>
      <c r="CY122" s="1020"/>
      <c r="CZ122" s="1020"/>
      <c r="DA122" s="1020"/>
      <c r="DB122" s="1020"/>
      <c r="DC122" s="1020"/>
      <c r="DD122" s="1020"/>
      <c r="DE122" s="1020"/>
      <c r="DF122" s="1021"/>
      <c r="DG122" s="925">
        <v>150285</v>
      </c>
      <c r="DH122" s="926"/>
      <c r="DI122" s="926"/>
      <c r="DJ122" s="926"/>
      <c r="DK122" s="926"/>
      <c r="DL122" s="926">
        <v>129007</v>
      </c>
      <c r="DM122" s="926"/>
      <c r="DN122" s="926"/>
      <c r="DO122" s="926"/>
      <c r="DP122" s="926"/>
      <c r="DQ122" s="926">
        <v>112296</v>
      </c>
      <c r="DR122" s="926"/>
      <c r="DS122" s="926"/>
      <c r="DT122" s="926"/>
      <c r="DU122" s="926"/>
      <c r="DV122" s="927">
        <v>3.5</v>
      </c>
      <c r="DW122" s="927"/>
      <c r="DX122" s="927"/>
      <c r="DY122" s="927"/>
      <c r="DZ122" s="928"/>
    </row>
    <row r="123" spans="1:130" s="230" customFormat="1" ht="26.25" customHeight="1" x14ac:dyDescent="0.15">
      <c r="A123" s="1057"/>
      <c r="B123" s="949"/>
      <c r="C123" s="922" t="s">
        <v>445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459</v>
      </c>
      <c r="BP123" s="1005"/>
      <c r="BQ123" s="1063">
        <v>10560377</v>
      </c>
      <c r="BR123" s="1064"/>
      <c r="BS123" s="1064"/>
      <c r="BT123" s="1064"/>
      <c r="BU123" s="1064"/>
      <c r="BV123" s="1064">
        <v>9989127</v>
      </c>
      <c r="BW123" s="1064"/>
      <c r="BX123" s="1064"/>
      <c r="BY123" s="1064"/>
      <c r="BZ123" s="1064"/>
      <c r="CA123" s="1064">
        <v>9321815</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v>109758</v>
      </c>
      <c r="DH123" s="959"/>
      <c r="DI123" s="959"/>
      <c r="DJ123" s="959"/>
      <c r="DK123" s="960"/>
      <c r="DL123" s="961">
        <v>77108</v>
      </c>
      <c r="DM123" s="959"/>
      <c r="DN123" s="959"/>
      <c r="DO123" s="959"/>
      <c r="DP123" s="960"/>
      <c r="DQ123" s="961">
        <v>71365</v>
      </c>
      <c r="DR123" s="959"/>
      <c r="DS123" s="959"/>
      <c r="DT123" s="959"/>
      <c r="DU123" s="960"/>
      <c r="DV123" s="962">
        <v>2.2000000000000002</v>
      </c>
      <c r="DW123" s="963"/>
      <c r="DX123" s="963"/>
      <c r="DY123" s="963"/>
      <c r="DZ123" s="964"/>
    </row>
    <row r="124" spans="1:130" s="230" customFormat="1" ht="26.25" customHeight="1" thickBot="1" x14ac:dyDescent="0.2">
      <c r="A124" s="1057"/>
      <c r="B124" s="949"/>
      <c r="C124" s="922" t="s">
        <v>448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460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39.200000000000003</v>
      </c>
      <c r="BR124" s="1027"/>
      <c r="BS124" s="1027"/>
      <c r="BT124" s="1027"/>
      <c r="BU124" s="1027"/>
      <c r="BV124" s="1027">
        <v>29.7</v>
      </c>
      <c r="BW124" s="1027"/>
      <c r="BX124" s="1027"/>
      <c r="BY124" s="1027"/>
      <c r="BZ124" s="1027"/>
      <c r="CA124" s="1027">
        <v>35.700000000000003</v>
      </c>
      <c r="CB124" s="1027"/>
      <c r="CC124" s="1027"/>
      <c r="CD124" s="1027"/>
      <c r="CE124" s="1027"/>
      <c r="CF124" s="1028"/>
      <c r="CG124" s="1029"/>
      <c r="CH124" s="1029"/>
      <c r="CI124" s="1029"/>
      <c r="CJ124" s="1030"/>
      <c r="CK124" s="1012"/>
      <c r="CL124" s="1012"/>
      <c r="CM124" s="1012"/>
      <c r="CN124" s="1012"/>
      <c r="CO124" s="1013"/>
      <c r="CP124" s="1019" t="s">
        <v>461</v>
      </c>
      <c r="CQ124" s="1020"/>
      <c r="CR124" s="1020"/>
      <c r="CS124" s="1020"/>
      <c r="CT124" s="1020"/>
      <c r="CU124" s="1020"/>
      <c r="CV124" s="1020"/>
      <c r="CW124" s="1020"/>
      <c r="CX124" s="1020"/>
      <c r="CY124" s="1020"/>
      <c r="CZ124" s="1020"/>
      <c r="DA124" s="1020"/>
      <c r="DB124" s="1020"/>
      <c r="DC124" s="1020"/>
      <c r="DD124" s="1020"/>
      <c r="DE124" s="1020"/>
      <c r="DF124" s="1021"/>
      <c r="DG124" s="1004">
        <v>147619</v>
      </c>
      <c r="DH124" s="986"/>
      <c r="DI124" s="986"/>
      <c r="DJ124" s="986"/>
      <c r="DK124" s="987"/>
      <c r="DL124" s="985">
        <v>161967</v>
      </c>
      <c r="DM124" s="986"/>
      <c r="DN124" s="986"/>
      <c r="DO124" s="986"/>
      <c r="DP124" s="987"/>
      <c r="DQ124" s="985">
        <v>139251</v>
      </c>
      <c r="DR124" s="986"/>
      <c r="DS124" s="986"/>
      <c r="DT124" s="986"/>
      <c r="DU124" s="987"/>
      <c r="DV124" s="988">
        <v>4.4000000000000004</v>
      </c>
      <c r="DW124" s="989"/>
      <c r="DX124" s="989"/>
      <c r="DY124" s="989"/>
      <c r="DZ124" s="990"/>
    </row>
    <row r="125" spans="1:130" s="230" customFormat="1" ht="26.25" customHeight="1" x14ac:dyDescent="0.15">
      <c r="A125" s="1057"/>
      <c r="B125" s="949"/>
      <c r="C125" s="922" t="s">
        <v>450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462</v>
      </c>
      <c r="CL125" s="1007"/>
      <c r="CM125" s="1007"/>
      <c r="CN125" s="1007"/>
      <c r="CO125" s="1008"/>
      <c r="CP125" s="929" t="s">
        <v>463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452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466</v>
      </c>
      <c r="AY127" s="1032"/>
      <c r="AZ127" s="1032"/>
      <c r="BA127" s="1032"/>
      <c r="BB127" s="1032"/>
      <c r="BC127" s="1032"/>
      <c r="BD127" s="1032"/>
      <c r="BE127" s="1033"/>
      <c r="BF127" s="1034" t="s">
        <v>467</v>
      </c>
      <c r="BG127" s="1032"/>
      <c r="BH127" s="1032"/>
      <c r="BI127" s="1032"/>
      <c r="BJ127" s="1032"/>
      <c r="BK127" s="1032"/>
      <c r="BL127" s="1033"/>
      <c r="BM127" s="1034" t="s">
        <v>468</v>
      </c>
      <c r="BN127" s="1032"/>
      <c r="BO127" s="1032"/>
      <c r="BP127" s="1032"/>
      <c r="BQ127" s="1032"/>
      <c r="BR127" s="1032"/>
      <c r="BS127" s="1033"/>
      <c r="BT127" s="1034" t="s">
        <v>469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470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471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472</v>
      </c>
      <c r="X128" s="1043"/>
      <c r="Y128" s="1043"/>
      <c r="Z128" s="1044"/>
      <c r="AA128" s="1045">
        <v>70519</v>
      </c>
      <c r="AB128" s="1046"/>
      <c r="AC128" s="1046"/>
      <c r="AD128" s="1046"/>
      <c r="AE128" s="1047"/>
      <c r="AF128" s="1048">
        <v>61279</v>
      </c>
      <c r="AG128" s="1046"/>
      <c r="AH128" s="1046"/>
      <c r="AI128" s="1046"/>
      <c r="AJ128" s="1047"/>
      <c r="AK128" s="1048">
        <v>60245</v>
      </c>
      <c r="AL128" s="1046"/>
      <c r="AM128" s="1046"/>
      <c r="AN128" s="1046"/>
      <c r="AO128" s="1047"/>
      <c r="AP128" s="1049"/>
      <c r="AQ128" s="1050"/>
      <c r="AR128" s="1050"/>
      <c r="AS128" s="1050"/>
      <c r="AT128" s="1051"/>
      <c r="AU128" s="232"/>
      <c r="AV128" s="232"/>
      <c r="AW128" s="232"/>
      <c r="AX128" s="896" t="s">
        <v>473</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475</v>
      </c>
      <c r="X129" s="1071"/>
      <c r="Y129" s="1071"/>
      <c r="Z129" s="1072"/>
      <c r="AA129" s="958">
        <v>4336707</v>
      </c>
      <c r="AB129" s="959"/>
      <c r="AC129" s="959"/>
      <c r="AD129" s="959"/>
      <c r="AE129" s="960"/>
      <c r="AF129" s="961">
        <v>4055693</v>
      </c>
      <c r="AG129" s="959"/>
      <c r="AH129" s="959"/>
      <c r="AI129" s="959"/>
      <c r="AJ129" s="960"/>
      <c r="AK129" s="961">
        <v>4045520</v>
      </c>
      <c r="AL129" s="959"/>
      <c r="AM129" s="959"/>
      <c r="AN129" s="959"/>
      <c r="AO129" s="960"/>
      <c r="AP129" s="1073"/>
      <c r="AQ129" s="1074"/>
      <c r="AR129" s="1074"/>
      <c r="AS129" s="1074"/>
      <c r="AT129" s="1075"/>
      <c r="AU129" s="233"/>
      <c r="AV129" s="233"/>
      <c r="AW129" s="233"/>
      <c r="AX129" s="1065" t="s">
        <v>476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478</v>
      </c>
      <c r="X130" s="1071"/>
      <c r="Y130" s="1071"/>
      <c r="Z130" s="1072"/>
      <c r="AA130" s="958">
        <v>950008</v>
      </c>
      <c r="AB130" s="959"/>
      <c r="AC130" s="959"/>
      <c r="AD130" s="959"/>
      <c r="AE130" s="960"/>
      <c r="AF130" s="961">
        <v>914940</v>
      </c>
      <c r="AG130" s="959"/>
      <c r="AH130" s="959"/>
      <c r="AI130" s="959"/>
      <c r="AJ130" s="960"/>
      <c r="AK130" s="961">
        <v>863885</v>
      </c>
      <c r="AL130" s="959"/>
      <c r="AM130" s="959"/>
      <c r="AN130" s="959"/>
      <c r="AO130" s="960"/>
      <c r="AP130" s="1073"/>
      <c r="AQ130" s="1074"/>
      <c r="AR130" s="1074"/>
      <c r="AS130" s="1074"/>
      <c r="AT130" s="1075"/>
      <c r="AU130" s="233"/>
      <c r="AV130" s="233"/>
      <c r="AW130" s="233"/>
      <c r="AX130" s="1065" t="s">
        <v>479</v>
      </c>
      <c r="AY130" s="923"/>
      <c r="AZ130" s="923"/>
      <c r="BA130" s="923"/>
      <c r="BB130" s="923"/>
      <c r="BC130" s="923"/>
      <c r="BD130" s="923"/>
      <c r="BE130" s="924"/>
      <c r="BF130" s="1101">
        <v>13.7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480</v>
      </c>
      <c r="X131" s="1108"/>
      <c r="Y131" s="1108"/>
      <c r="Z131" s="1109"/>
      <c r="AA131" s="1004">
        <v>3386699</v>
      </c>
      <c r="AB131" s="986"/>
      <c r="AC131" s="986"/>
      <c r="AD131" s="986"/>
      <c r="AE131" s="987"/>
      <c r="AF131" s="985">
        <v>3140753</v>
      </c>
      <c r="AG131" s="986"/>
      <c r="AH131" s="986"/>
      <c r="AI131" s="986"/>
      <c r="AJ131" s="987"/>
      <c r="AK131" s="985">
        <v>3181635</v>
      </c>
      <c r="AL131" s="986"/>
      <c r="AM131" s="986"/>
      <c r="AN131" s="986"/>
      <c r="AO131" s="987"/>
      <c r="AP131" s="1110"/>
      <c r="AQ131" s="1111"/>
      <c r="AR131" s="1111"/>
      <c r="AS131" s="1111"/>
      <c r="AT131" s="1112"/>
      <c r="AU131" s="233"/>
      <c r="AV131" s="233"/>
      <c r="AW131" s="233"/>
      <c r="AX131" s="1083" t="s">
        <v>481</v>
      </c>
      <c r="AY131" s="726"/>
      <c r="AZ131" s="726"/>
      <c r="BA131" s="726"/>
      <c r="BB131" s="726"/>
      <c r="BC131" s="726"/>
      <c r="BD131" s="726"/>
      <c r="BE131" s="1036"/>
      <c r="BF131" s="1084">
        <v>35.700000000000003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482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483</v>
      </c>
      <c r="W132" s="1094"/>
      <c r="X132" s="1094"/>
      <c r="Y132" s="1094"/>
      <c r="Z132" s="1095"/>
      <c r="AA132" s="1096">
        <v>12.32884883</v>
      </c>
      <c r="AB132" s="1097"/>
      <c r="AC132" s="1097"/>
      <c r="AD132" s="1097"/>
      <c r="AE132" s="1098"/>
      <c r="AF132" s="1099">
        <v>14.627957049999999</v>
      </c>
      <c r="AG132" s="1097"/>
      <c r="AH132" s="1097"/>
      <c r="AI132" s="1097"/>
      <c r="AJ132" s="1098"/>
      <c r="AK132" s="1099">
        <v>14.161115280000001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484</v>
      </c>
      <c r="W133" s="1077"/>
      <c r="X133" s="1077"/>
      <c r="Y133" s="1077"/>
      <c r="Z133" s="1078"/>
      <c r="AA133" s="1079">
        <v>12.9</v>
      </c>
      <c r="AB133" s="1080"/>
      <c r="AC133" s="1080"/>
      <c r="AD133" s="1080"/>
      <c r="AE133" s="1081"/>
      <c r="AF133" s="1079">
        <v>13.3</v>
      </c>
      <c r="AG133" s="1080"/>
      <c r="AH133" s="1080"/>
      <c r="AI133" s="1080"/>
      <c r="AJ133" s="1081"/>
      <c r="AK133" s="1079">
        <v>13.7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STKIZLNOcmk51P+ZEUgGN96lqOmg6Bq7WzT9kkc0IpDM2/QLtImcWMXJMxow862fhoSccOA1rQwwf6om7JvIw==" saltValue="1Yeeua+xS9EH04kFEy4i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4pQ7PulhNrucMf+6VcBOhpX1VLOnT+ER/KULtgkiPNPDvKIb+r5ZwG03VvJIzE2jyHJhQFCujT8DOpW7bjytw==" saltValue="Grm6tnvt9vlf4SmLXNjq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tZMu6oDo3iKaYloF7qEh3TD6EJJBLHgO4bmojJ8hfPPbSnZBYz5tx6ZpZE6d4/tLRYZbLQMmXVw9bL9j7taLg==" saltValue="7zYfIqlKN8TJyC1k5xbeB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488</v>
      </c>
      <c r="AP7" s="272"/>
      <c r="AQ7" s="273" t="s">
        <v>489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490</v>
      </c>
      <c r="AQ8" s="279" t="s">
        <v>491</v>
      </c>
      <c r="AR8" s="280" t="s">
        <v>492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493</v>
      </c>
      <c r="AL9" s="1117"/>
      <c r="AM9" s="1117"/>
      <c r="AN9" s="1118"/>
      <c r="AO9" s="281">
        <v>1333419</v>
      </c>
      <c r="AP9" s="281">
        <v>215764</v>
      </c>
      <c r="AQ9" s="282">
        <v>143042</v>
      </c>
      <c r="AR9" s="283">
        <v>50.8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494</v>
      </c>
      <c r="AL10" s="1117"/>
      <c r="AM10" s="1117"/>
      <c r="AN10" s="1118"/>
      <c r="AO10" s="284">
        <v>1077</v>
      </c>
      <c r="AP10" s="284">
        <v>174</v>
      </c>
      <c r="AQ10" s="285">
        <v>17233</v>
      </c>
      <c r="AR10" s="286">
        <v>-99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495</v>
      </c>
      <c r="AL11" s="1117"/>
      <c r="AM11" s="1117"/>
      <c r="AN11" s="1118"/>
      <c r="AO11" s="284" t="s">
        <v>496</v>
      </c>
      <c r="AP11" s="284" t="s">
        <v>496</v>
      </c>
      <c r="AQ11" s="285">
        <v>1297</v>
      </c>
      <c r="AR11" s="286" t="s">
        <v>496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497</v>
      </c>
      <c r="AL12" s="1117"/>
      <c r="AM12" s="1117"/>
      <c r="AN12" s="1118"/>
      <c r="AO12" s="284" t="s">
        <v>496</v>
      </c>
      <c r="AP12" s="284" t="s">
        <v>496</v>
      </c>
      <c r="AQ12" s="285" t="s">
        <v>496</v>
      </c>
      <c r="AR12" s="286" t="s">
        <v>496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498</v>
      </c>
      <c r="AL13" s="1117"/>
      <c r="AM13" s="1117"/>
      <c r="AN13" s="1118"/>
      <c r="AO13" s="284">
        <v>88878</v>
      </c>
      <c r="AP13" s="284">
        <v>14382</v>
      </c>
      <c r="AQ13" s="285">
        <v>5542</v>
      </c>
      <c r="AR13" s="286">
        <v>159.5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499</v>
      </c>
      <c r="AL14" s="1117"/>
      <c r="AM14" s="1117"/>
      <c r="AN14" s="1118"/>
      <c r="AO14" s="284">
        <v>80508</v>
      </c>
      <c r="AP14" s="284">
        <v>13027</v>
      </c>
      <c r="AQ14" s="285">
        <v>2886</v>
      </c>
      <c r="AR14" s="286">
        <v>351.4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500</v>
      </c>
      <c r="AL15" s="1120"/>
      <c r="AM15" s="1120"/>
      <c r="AN15" s="1121"/>
      <c r="AO15" s="284">
        <v>-97059</v>
      </c>
      <c r="AP15" s="284">
        <v>-15705</v>
      </c>
      <c r="AQ15" s="285">
        <v>-8856</v>
      </c>
      <c r="AR15" s="286">
        <v>77.3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1406823</v>
      </c>
      <c r="AP16" s="284">
        <v>227641</v>
      </c>
      <c r="AQ16" s="285">
        <v>161143</v>
      </c>
      <c r="AR16" s="286">
        <v>41.3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502</v>
      </c>
      <c r="AP20" s="293" t="s">
        <v>503</v>
      </c>
      <c r="AQ20" s="294" t="s">
        <v>504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505</v>
      </c>
      <c r="AL21" s="1123"/>
      <c r="AM21" s="1123"/>
      <c r="AN21" s="1124"/>
      <c r="AO21" s="297">
        <v>24.27</v>
      </c>
      <c r="AP21" s="298">
        <v>14.02</v>
      </c>
      <c r="AQ21" s="299">
        <v>10.25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506</v>
      </c>
      <c r="AL22" s="1123"/>
      <c r="AM22" s="1123"/>
      <c r="AN22" s="1124"/>
      <c r="AO22" s="302">
        <v>91.2</v>
      </c>
      <c r="AP22" s="303">
        <v>96.2</v>
      </c>
      <c r="AQ22" s="304">
        <v>-5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488</v>
      </c>
      <c r="AP30" s="272"/>
      <c r="AQ30" s="273" t="s">
        <v>489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490</v>
      </c>
      <c r="AQ31" s="279" t="s">
        <v>491</v>
      </c>
      <c r="AR31" s="280" t="s">
        <v>492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510</v>
      </c>
      <c r="AL32" s="1131"/>
      <c r="AM32" s="1131"/>
      <c r="AN32" s="1132"/>
      <c r="AO32" s="312">
        <v>1122376</v>
      </c>
      <c r="AP32" s="312">
        <v>181614</v>
      </c>
      <c r="AQ32" s="313">
        <v>81691</v>
      </c>
      <c r="AR32" s="314">
        <v>122.3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511</v>
      </c>
      <c r="AL33" s="1131"/>
      <c r="AM33" s="1131"/>
      <c r="AN33" s="1132"/>
      <c r="AO33" s="312" t="s">
        <v>496</v>
      </c>
      <c r="AP33" s="312" t="s">
        <v>496</v>
      </c>
      <c r="AQ33" s="313" t="s">
        <v>496</v>
      </c>
      <c r="AR33" s="314" t="s">
        <v>496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512</v>
      </c>
      <c r="AL34" s="1131"/>
      <c r="AM34" s="1131"/>
      <c r="AN34" s="1132"/>
      <c r="AO34" s="312" t="s">
        <v>496</v>
      </c>
      <c r="AP34" s="312" t="s">
        <v>496</v>
      </c>
      <c r="AQ34" s="313" t="s">
        <v>496</v>
      </c>
      <c r="AR34" s="314" t="s">
        <v>496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513</v>
      </c>
      <c r="AL35" s="1131"/>
      <c r="AM35" s="1131"/>
      <c r="AN35" s="1132"/>
      <c r="AO35" s="312">
        <v>252309</v>
      </c>
      <c r="AP35" s="312">
        <v>40827</v>
      </c>
      <c r="AQ35" s="313">
        <v>27672</v>
      </c>
      <c r="AR35" s="314">
        <v>47.5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514</v>
      </c>
      <c r="AL36" s="1131"/>
      <c r="AM36" s="1131"/>
      <c r="AN36" s="1132"/>
      <c r="AO36" s="312" t="s">
        <v>496</v>
      </c>
      <c r="AP36" s="312" t="s">
        <v>496</v>
      </c>
      <c r="AQ36" s="313">
        <v>4845</v>
      </c>
      <c r="AR36" s="314" t="s">
        <v>496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515</v>
      </c>
      <c r="AL37" s="1131"/>
      <c r="AM37" s="1131"/>
      <c r="AN37" s="1132"/>
      <c r="AO37" s="312" t="s">
        <v>496</v>
      </c>
      <c r="AP37" s="312" t="s">
        <v>496</v>
      </c>
      <c r="AQ37" s="313">
        <v>448</v>
      </c>
      <c r="AR37" s="314" t="s">
        <v>496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516</v>
      </c>
      <c r="AL38" s="1134"/>
      <c r="AM38" s="1134"/>
      <c r="AN38" s="1135"/>
      <c r="AO38" s="315" t="s">
        <v>496</v>
      </c>
      <c r="AP38" s="315" t="s">
        <v>496</v>
      </c>
      <c r="AQ38" s="316">
        <v>4</v>
      </c>
      <c r="AR38" s="304" t="s">
        <v>496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517</v>
      </c>
      <c r="AL39" s="1134"/>
      <c r="AM39" s="1134"/>
      <c r="AN39" s="1135"/>
      <c r="AO39" s="312">
        <v>-60245</v>
      </c>
      <c r="AP39" s="312">
        <v>-9748</v>
      </c>
      <c r="AQ39" s="313">
        <v>-1961</v>
      </c>
      <c r="AR39" s="314">
        <v>397.1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518</v>
      </c>
      <c r="AL40" s="1131"/>
      <c r="AM40" s="1131"/>
      <c r="AN40" s="1132"/>
      <c r="AO40" s="312">
        <v>-863885</v>
      </c>
      <c r="AP40" s="312">
        <v>-139787</v>
      </c>
      <c r="AQ40" s="313">
        <v>-75713</v>
      </c>
      <c r="AR40" s="314">
        <v>84.6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450555</v>
      </c>
      <c r="AP41" s="312">
        <v>72905</v>
      </c>
      <c r="AQ41" s="313">
        <v>36985</v>
      </c>
      <c r="AR41" s="314">
        <v>97.1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488</v>
      </c>
      <c r="AN49" s="1127" t="s">
        <v>521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522</v>
      </c>
      <c r="AO50" s="329" t="s">
        <v>523</v>
      </c>
      <c r="AP50" s="330" t="s">
        <v>524</v>
      </c>
      <c r="AQ50" s="331" t="s">
        <v>525</v>
      </c>
      <c r="AR50" s="332" t="s">
        <v>526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527</v>
      </c>
      <c r="AL51" s="325"/>
      <c r="AM51" s="333">
        <v>1140669</v>
      </c>
      <c r="AN51" s="334">
        <v>168713</v>
      </c>
      <c r="AO51" s="335">
        <v>-4.8</v>
      </c>
      <c r="AP51" s="336">
        <v>126262</v>
      </c>
      <c r="AQ51" s="337">
        <v>10</v>
      </c>
      <c r="AR51" s="338">
        <v>-14.8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528</v>
      </c>
      <c r="AM52" s="341">
        <v>528432</v>
      </c>
      <c r="AN52" s="342">
        <v>78159</v>
      </c>
      <c r="AO52" s="343">
        <v>-3.6</v>
      </c>
      <c r="AP52" s="344">
        <v>56769</v>
      </c>
      <c r="AQ52" s="345">
        <v>2.1</v>
      </c>
      <c r="AR52" s="346">
        <v>-5.7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529</v>
      </c>
      <c r="AL53" s="325"/>
      <c r="AM53" s="333">
        <v>1654543</v>
      </c>
      <c r="AN53" s="334">
        <v>252371</v>
      </c>
      <c r="AO53" s="335">
        <v>49.6</v>
      </c>
      <c r="AP53" s="336">
        <v>126525</v>
      </c>
      <c r="AQ53" s="337">
        <v>0.2</v>
      </c>
      <c r="AR53" s="338">
        <v>49.4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528</v>
      </c>
      <c r="AM54" s="341">
        <v>744324</v>
      </c>
      <c r="AN54" s="342">
        <v>113533</v>
      </c>
      <c r="AO54" s="343">
        <v>45.3</v>
      </c>
      <c r="AP54" s="344">
        <v>67052</v>
      </c>
      <c r="AQ54" s="345">
        <v>18.100000000000001</v>
      </c>
      <c r="AR54" s="346">
        <v>27.2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530</v>
      </c>
      <c r="AL55" s="325"/>
      <c r="AM55" s="333">
        <v>1489977</v>
      </c>
      <c r="AN55" s="334">
        <v>231471</v>
      </c>
      <c r="AO55" s="335">
        <v>-8.3000000000000007</v>
      </c>
      <c r="AP55" s="336">
        <v>122054</v>
      </c>
      <c r="AQ55" s="337">
        <v>-3.5</v>
      </c>
      <c r="AR55" s="338">
        <v>-4.8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528</v>
      </c>
      <c r="AM56" s="341">
        <v>774142</v>
      </c>
      <c r="AN56" s="342">
        <v>120264</v>
      </c>
      <c r="AO56" s="343">
        <v>5.9</v>
      </c>
      <c r="AP56" s="344">
        <v>68298</v>
      </c>
      <c r="AQ56" s="345">
        <v>1.9</v>
      </c>
      <c r="AR56" s="346">
        <v>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531</v>
      </c>
      <c r="AL57" s="325"/>
      <c r="AM57" s="333">
        <v>841503</v>
      </c>
      <c r="AN57" s="334">
        <v>133933</v>
      </c>
      <c r="AO57" s="335">
        <v>-42.1</v>
      </c>
      <c r="AP57" s="336">
        <v>111644</v>
      </c>
      <c r="AQ57" s="337">
        <v>-8.5</v>
      </c>
      <c r="AR57" s="338">
        <v>-33.6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528</v>
      </c>
      <c r="AM58" s="341">
        <v>423596</v>
      </c>
      <c r="AN58" s="342">
        <v>67419</v>
      </c>
      <c r="AO58" s="343">
        <v>-43.9</v>
      </c>
      <c r="AP58" s="344">
        <v>66606</v>
      </c>
      <c r="AQ58" s="345">
        <v>-2.5</v>
      </c>
      <c r="AR58" s="346">
        <v>-41.4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532</v>
      </c>
      <c r="AL59" s="325"/>
      <c r="AM59" s="333">
        <v>1679205</v>
      </c>
      <c r="AN59" s="334">
        <v>271716</v>
      </c>
      <c r="AO59" s="335">
        <v>102.9</v>
      </c>
      <c r="AP59" s="336">
        <v>127917</v>
      </c>
      <c r="AQ59" s="337">
        <v>14.6</v>
      </c>
      <c r="AR59" s="338">
        <v>88.3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528</v>
      </c>
      <c r="AM60" s="341">
        <v>571589</v>
      </c>
      <c r="AN60" s="342">
        <v>92490</v>
      </c>
      <c r="AO60" s="343">
        <v>37.200000000000003</v>
      </c>
      <c r="AP60" s="344">
        <v>69746</v>
      </c>
      <c r="AQ60" s="345">
        <v>4.7</v>
      </c>
      <c r="AR60" s="346">
        <v>32.5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533</v>
      </c>
      <c r="AL61" s="347"/>
      <c r="AM61" s="348">
        <v>1361179</v>
      </c>
      <c r="AN61" s="349">
        <v>211641</v>
      </c>
      <c r="AO61" s="350">
        <v>19.5</v>
      </c>
      <c r="AP61" s="351">
        <v>122880</v>
      </c>
      <c r="AQ61" s="352">
        <v>2.6</v>
      </c>
      <c r="AR61" s="338">
        <v>16.899999999999999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528</v>
      </c>
      <c r="AM62" s="341">
        <v>608417</v>
      </c>
      <c r="AN62" s="342">
        <v>94373</v>
      </c>
      <c r="AO62" s="343">
        <v>8.1999999999999993</v>
      </c>
      <c r="AP62" s="344">
        <v>65694</v>
      </c>
      <c r="AQ62" s="345">
        <v>4.9000000000000004</v>
      </c>
      <c r="AR62" s="346">
        <v>3.3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tXPTLxtM5lEfspNBGC/M83WRFHY4RxcZPHHSqcHJIfsFztoDOc1zmtMJmx4EEeWuHCGTv5NKoXQ9JLDM1f30g==" saltValue="rmVo5lquLJLMC1ky5C4s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485</v>
      </c>
    </row>
    <row r="120" spans="125:125" ht="13.5" hidden="1" customHeight="1" x14ac:dyDescent="0.15"/>
    <row r="121" spans="125:125" ht="13.5" hidden="1" customHeight="1" x14ac:dyDescent="0.15">
      <c r="DU121" s="259"/>
    </row>
  </sheetData>
  <sheetProtection algorithmName="SHA-512" hashValue="MeC9p/C1Jbq200HqyZSJGN2hXZYPAw84VtBpJBAumkmPn7PxTjLmxiITmQPLESfhsJEofRTw5Tx3EynWyv+VNw==" saltValue="JaczY11mujcaBFT2MkB+G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485</v>
      </c>
    </row>
  </sheetData>
  <sheetProtection algorithmName="SHA-512" hashValue="2Jrwc9Io3dCTPrHnoxLOeJhXeykHOi+2hKi0GIG3ksDYHVVWOzcHUs+OR3SrLCGGyekdQitK5ks+IDJxGYqXSA==" saltValue="S9vRV3IkaLIAGcKGVTPjo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15">
      <c r="B47" s="10"/>
      <c r="C47" s="1139" t="s">
        <v>3</v>
      </c>
      <c r="D47" s="1139"/>
      <c r="E47" s="1140"/>
      <c r="F47" s="11">
        <v>23.61</v>
      </c>
      <c r="G47" s="12">
        <v>25.65</v>
      </c>
      <c r="H47" s="12">
        <v>24.54</v>
      </c>
      <c r="I47" s="12">
        <v>27.56</v>
      </c>
      <c r="J47" s="13">
        <v>23.43</v>
      </c>
    </row>
    <row r="48" spans="2:10" ht="57.75" customHeight="1" x14ac:dyDescent="0.15">
      <c r="B48" s="14"/>
      <c r="C48" s="1141" t="s">
        <v>4</v>
      </c>
      <c r="D48" s="1141"/>
      <c r="E48" s="1142"/>
      <c r="F48" s="15">
        <v>1.79</v>
      </c>
      <c r="G48" s="16">
        <v>1.1299999999999999</v>
      </c>
      <c r="H48" s="16">
        <v>3.09</v>
      </c>
      <c r="I48" s="16">
        <v>1.78</v>
      </c>
      <c r="J48" s="17">
        <v>1.77</v>
      </c>
    </row>
    <row r="49" spans="2:10" ht="57.75" customHeight="1" thickBot="1" x14ac:dyDescent="0.2">
      <c r="B49" s="18"/>
      <c r="C49" s="1143" t="s">
        <v>5</v>
      </c>
      <c r="D49" s="1143"/>
      <c r="E49" s="1144"/>
      <c r="F49" s="19" t="s">
        <v>540</v>
      </c>
      <c r="G49" s="20">
        <v>1.78</v>
      </c>
      <c r="H49" s="20">
        <v>2.0099999999999998</v>
      </c>
      <c r="I49" s="20" t="s">
        <v>541</v>
      </c>
      <c r="J49" s="21" t="s">
        <v>542</v>
      </c>
    </row>
    <row r="50" spans="2:10" x14ac:dyDescent="0.15"/>
  </sheetData>
  <sheetProtection algorithmName="SHA-512" hashValue="6P4mrY+gFmc5b/hGUowjjrQfpwcq+11PnmeMyxDHlWkp76OHWPbSmHANQMGMuouYV/VmpU8d7WZh0VWTfCa/Aw==" saltValue="Jj4GCbG+MN59AVPSvfK/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x14ac:dyDescent="0.15">
      <c r="A34" s="22"/>
      <c r="B34" s="31"/>
      <c r="C34" s="1151" t="s">
        <v>543</v>
      </c>
      <c r="D34" s="1151"/>
      <c r="E34" s="1152"/>
      <c r="F34" s="32">
        <v>12.48</v>
      </c>
      <c r="G34" s="33">
        <v>12.52</v>
      </c>
      <c r="H34" s="33">
        <v>13.36</v>
      </c>
      <c r="I34" s="33">
        <v>15.79</v>
      </c>
      <c r="J34" s="34">
        <v>17.02</v>
      </c>
      <c r="K34" s="22"/>
      <c r="L34" s="22"/>
      <c r="M34" s="22"/>
      <c r="N34" s="22"/>
      <c r="O34" s="22"/>
      <c r="P34" s="22"/>
    </row>
    <row r="35" spans="1:16" ht="39" customHeight="1" x14ac:dyDescent="0.15">
      <c r="A35" s="22"/>
      <c r="B35" s="35"/>
      <c r="C35" s="1145" t="s">
        <v>544</v>
      </c>
      <c r="D35" s="1146"/>
      <c r="E35" s="1147"/>
      <c r="F35" s="36">
        <v>1.75</v>
      </c>
      <c r="G35" s="37">
        <v>1.08</v>
      </c>
      <c r="H35" s="37">
        <v>3.05</v>
      </c>
      <c r="I35" s="37">
        <v>1.74</v>
      </c>
      <c r="J35" s="38">
        <v>1.73</v>
      </c>
      <c r="K35" s="22"/>
      <c r="L35" s="22"/>
      <c r="M35" s="22"/>
      <c r="N35" s="22"/>
      <c r="O35" s="22"/>
      <c r="P35" s="22"/>
    </row>
    <row r="36" spans="1:16" ht="39" customHeight="1" x14ac:dyDescent="0.15">
      <c r="A36" s="22"/>
      <c r="B36" s="35"/>
      <c r="C36" s="1145" t="s">
        <v>545</v>
      </c>
      <c r="D36" s="1146"/>
      <c r="E36" s="1147"/>
      <c r="F36" s="36">
        <v>0.01</v>
      </c>
      <c r="G36" s="37">
        <v>0.01</v>
      </c>
      <c r="H36" s="37">
        <v>0.01</v>
      </c>
      <c r="I36" s="37">
        <v>0.01</v>
      </c>
      <c r="J36" s="38">
        <v>0.6</v>
      </c>
      <c r="K36" s="22"/>
      <c r="L36" s="22"/>
      <c r="M36" s="22"/>
      <c r="N36" s="22"/>
      <c r="O36" s="22"/>
      <c r="P36" s="22"/>
    </row>
    <row r="37" spans="1:16" ht="39" customHeight="1" x14ac:dyDescent="0.15">
      <c r="A37" s="22"/>
      <c r="B37" s="35"/>
      <c r="C37" s="1145" t="s">
        <v>546</v>
      </c>
      <c r="D37" s="1146"/>
      <c r="E37" s="1147"/>
      <c r="F37" s="36">
        <v>0.48</v>
      </c>
      <c r="G37" s="37">
        <v>0.41</v>
      </c>
      <c r="H37" s="37">
        <v>0.26</v>
      </c>
      <c r="I37" s="37">
        <v>0.36</v>
      </c>
      <c r="J37" s="38">
        <v>0.5</v>
      </c>
      <c r="K37" s="22"/>
      <c r="L37" s="22"/>
      <c r="M37" s="22"/>
      <c r="N37" s="22"/>
      <c r="O37" s="22"/>
      <c r="P37" s="22"/>
    </row>
    <row r="38" spans="1:16" ht="39" customHeight="1" x14ac:dyDescent="0.15">
      <c r="A38" s="22"/>
      <c r="B38" s="35"/>
      <c r="C38" s="1145" t="s">
        <v>547</v>
      </c>
      <c r="D38" s="1146"/>
      <c r="E38" s="1147"/>
      <c r="F38" s="36">
        <v>1.89</v>
      </c>
      <c r="G38" s="37">
        <v>1.27</v>
      </c>
      <c r="H38" s="37">
        <v>1.39</v>
      </c>
      <c r="I38" s="37">
        <v>0.96</v>
      </c>
      <c r="J38" s="38">
        <v>0.48</v>
      </c>
      <c r="K38" s="22"/>
      <c r="L38" s="22"/>
      <c r="M38" s="22"/>
      <c r="N38" s="22"/>
      <c r="O38" s="22"/>
      <c r="P38" s="22"/>
    </row>
    <row r="39" spans="1:16" ht="39" customHeight="1" x14ac:dyDescent="0.15">
      <c r="A39" s="22"/>
      <c r="B39" s="35"/>
      <c r="C39" s="1145" t="s">
        <v>548</v>
      </c>
      <c r="D39" s="1146"/>
      <c r="E39" s="1147"/>
      <c r="F39" s="36">
        <v>0.01</v>
      </c>
      <c r="G39" s="37">
        <v>0.09</v>
      </c>
      <c r="H39" s="37">
        <v>0.01</v>
      </c>
      <c r="I39" s="37">
        <v>0.01</v>
      </c>
      <c r="J39" s="38">
        <v>0.46</v>
      </c>
      <c r="K39" s="22"/>
      <c r="L39" s="22"/>
      <c r="M39" s="22"/>
      <c r="N39" s="22"/>
      <c r="O39" s="22"/>
      <c r="P39" s="22"/>
    </row>
    <row r="40" spans="1:16" ht="39" customHeight="1" x14ac:dyDescent="0.15">
      <c r="A40" s="22"/>
      <c r="B40" s="35"/>
      <c r="C40" s="1145" t="s">
        <v>549</v>
      </c>
      <c r="D40" s="1146"/>
      <c r="E40" s="1147"/>
      <c r="F40" s="36">
        <v>0.02</v>
      </c>
      <c r="G40" s="37">
        <v>0.21</v>
      </c>
      <c r="H40" s="37">
        <v>0.03</v>
      </c>
      <c r="I40" s="37">
        <v>0.02</v>
      </c>
      <c r="J40" s="38">
        <v>0.39</v>
      </c>
      <c r="K40" s="22"/>
      <c r="L40" s="22"/>
      <c r="M40" s="22"/>
      <c r="N40" s="22"/>
      <c r="O40" s="22"/>
      <c r="P40" s="22"/>
    </row>
    <row r="41" spans="1:16" ht="39" customHeight="1" x14ac:dyDescent="0.15">
      <c r="A41" s="22"/>
      <c r="B41" s="35"/>
      <c r="C41" s="1145" t="s">
        <v>550</v>
      </c>
      <c r="D41" s="1146"/>
      <c r="E41" s="1147"/>
      <c r="F41" s="36">
        <v>0.17</v>
      </c>
      <c r="G41" s="37">
        <v>0.4</v>
      </c>
      <c r="H41" s="37">
        <v>0.25</v>
      </c>
      <c r="I41" s="37">
        <v>0.43</v>
      </c>
      <c r="J41" s="38">
        <v>0.36</v>
      </c>
      <c r="K41" s="22"/>
      <c r="L41" s="22"/>
      <c r="M41" s="22"/>
      <c r="N41" s="22"/>
      <c r="O41" s="22"/>
      <c r="P41" s="22"/>
    </row>
    <row r="42" spans="1:16" ht="39" customHeight="1" x14ac:dyDescent="0.15">
      <c r="A42" s="22"/>
      <c r="B42" s="39"/>
      <c r="C42" s="1145" t="s">
        <v>551</v>
      </c>
      <c r="D42" s="1146"/>
      <c r="E42" s="1147"/>
      <c r="F42" s="36" t="s">
        <v>496</v>
      </c>
      <c r="G42" s="37" t="s">
        <v>496</v>
      </c>
      <c r="H42" s="37" t="s">
        <v>496</v>
      </c>
      <c r="I42" s="37" t="s">
        <v>496</v>
      </c>
      <c r="J42" s="38" t="s">
        <v>496</v>
      </c>
      <c r="K42" s="22"/>
      <c r="L42" s="22"/>
      <c r="M42" s="22"/>
      <c r="N42" s="22"/>
      <c r="O42" s="22"/>
      <c r="P42" s="22"/>
    </row>
    <row r="43" spans="1:16" ht="39" customHeight="1" thickBot="1" x14ac:dyDescent="0.2">
      <c r="A43" s="22"/>
      <c r="B43" s="40"/>
      <c r="C43" s="1148" t="s">
        <v>552</v>
      </c>
      <c r="D43" s="1149"/>
      <c r="E43" s="1150"/>
      <c r="F43" s="41">
        <v>0.17</v>
      </c>
      <c r="G43" s="42">
        <v>0.27</v>
      </c>
      <c r="H43" s="42">
        <v>0.14000000000000001</v>
      </c>
      <c r="I43" s="42">
        <v>0.14000000000000001</v>
      </c>
      <c r="J43" s="43">
        <v>0.17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3jujAHxWwtjEkyODoEk74oxFLvaZvQ3l/WIatN5AMIR9vMuqkjceufwoxV1sIkLpNe+c4JyQKYxpB/C5hlIDA==" saltValue="6A5c362IOKHMkYZACKSY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1287</v>
      </c>
      <c r="L45" s="60">
        <v>1235</v>
      </c>
      <c r="M45" s="60">
        <v>1173</v>
      </c>
      <c r="N45" s="60">
        <v>1188</v>
      </c>
      <c r="O45" s="61">
        <v>1122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496</v>
      </c>
      <c r="L46" s="64" t="s">
        <v>496</v>
      </c>
      <c r="M46" s="64" t="s">
        <v>496</v>
      </c>
      <c r="N46" s="64" t="s">
        <v>496</v>
      </c>
      <c r="O46" s="65" t="s">
        <v>496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496</v>
      </c>
      <c r="L47" s="64" t="s">
        <v>496</v>
      </c>
      <c r="M47" s="64" t="s">
        <v>496</v>
      </c>
      <c r="N47" s="64" t="s">
        <v>496</v>
      </c>
      <c r="O47" s="65" t="s">
        <v>496</v>
      </c>
      <c r="P47" s="48"/>
      <c r="Q47" s="48"/>
      <c r="R47" s="48"/>
      <c r="S47" s="48"/>
      <c r="T47" s="48"/>
      <c r="U47" s="48"/>
    </row>
    <row r="48" spans="1:21" ht="30.75" customHeight="1" x14ac:dyDescent="0.15">
      <c r="A48" s="48"/>
      <c r="B48" s="1155"/>
      <c r="C48" s="1156"/>
      <c r="D48" s="62"/>
      <c r="E48" s="1161" t="s">
        <v>13</v>
      </c>
      <c r="F48" s="1161"/>
      <c r="G48" s="1161"/>
      <c r="H48" s="1161"/>
      <c r="I48" s="1161"/>
      <c r="J48" s="1162"/>
      <c r="K48" s="63">
        <v>256</v>
      </c>
      <c r="L48" s="64">
        <v>255</v>
      </c>
      <c r="M48" s="64">
        <v>265</v>
      </c>
      <c r="N48" s="64">
        <v>248</v>
      </c>
      <c r="O48" s="65">
        <v>252</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496</v>
      </c>
      <c r="L49" s="64" t="s">
        <v>496</v>
      </c>
      <c r="M49" s="64" t="s">
        <v>496</v>
      </c>
      <c r="N49" s="64" t="s">
        <v>496</v>
      </c>
      <c r="O49" s="65" t="s">
        <v>496</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496</v>
      </c>
      <c r="L50" s="64" t="s">
        <v>496</v>
      </c>
      <c r="M50" s="64" t="s">
        <v>496</v>
      </c>
      <c r="N50" s="64" t="s">
        <v>496</v>
      </c>
      <c r="O50" s="65" t="s">
        <v>496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496</v>
      </c>
      <c r="L51" s="64" t="s">
        <v>496</v>
      </c>
      <c r="M51" s="64" t="s">
        <v>496</v>
      </c>
      <c r="N51" s="64" t="s">
        <v>496</v>
      </c>
      <c r="O51" s="65" t="s">
        <v>496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1133</v>
      </c>
      <c r="L52" s="64">
        <v>1077</v>
      </c>
      <c r="M52" s="64">
        <v>1021</v>
      </c>
      <c r="N52" s="64">
        <v>977</v>
      </c>
      <c r="O52" s="65">
        <v>924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410</v>
      </c>
      <c r="L53" s="69">
        <v>413</v>
      </c>
      <c r="M53" s="69">
        <v>417</v>
      </c>
      <c r="N53" s="69">
        <v>459</v>
      </c>
      <c r="O53" s="70">
        <v>450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553</v>
      </c>
      <c r="L57" s="81" t="s">
        <v>554</v>
      </c>
      <c r="M57" s="81" t="s">
        <v>555</v>
      </c>
      <c r="N57" s="81" t="s">
        <v>556</v>
      </c>
      <c r="O57" s="82" t="s">
        <v>557</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568</v>
      </c>
      <c r="L58" s="84" t="s">
        <v>568</v>
      </c>
      <c r="M58" s="84" t="s">
        <v>568</v>
      </c>
      <c r="N58" s="84" t="s">
        <v>568</v>
      </c>
      <c r="O58" s="85" t="s">
        <v>568</v>
      </c>
    </row>
    <row r="59" spans="1:21" ht="31.5" customHeight="1" x14ac:dyDescent="0.15">
      <c r="B59" s="1171"/>
      <c r="C59" s="1172"/>
      <c r="D59" s="1178" t="s">
        <v>26</v>
      </c>
      <c r="E59" s="1179"/>
      <c r="F59" s="1179"/>
      <c r="G59" s="1179"/>
      <c r="H59" s="1179"/>
      <c r="I59" s="1179"/>
      <c r="J59" s="1180"/>
      <c r="K59" s="86" t="s">
        <v>568</v>
      </c>
      <c r="L59" s="87" t="s">
        <v>568</v>
      </c>
      <c r="M59" s="87" t="s">
        <v>568</v>
      </c>
      <c r="N59" s="87" t="s">
        <v>568</v>
      </c>
      <c r="O59" s="88" t="s">
        <v>568</v>
      </c>
    </row>
    <row r="60" spans="1:21" ht="31.5" customHeight="1" thickBot="1" x14ac:dyDescent="0.2">
      <c r="B60" s="1173"/>
      <c r="C60" s="1174"/>
      <c r="D60" s="1181" t="s">
        <v>27</v>
      </c>
      <c r="E60" s="1182"/>
      <c r="F60" s="1182"/>
      <c r="G60" s="1182"/>
      <c r="H60" s="1182"/>
      <c r="I60" s="1182"/>
      <c r="J60" s="1183"/>
      <c r="K60" s="89" t="s">
        <v>568</v>
      </c>
      <c r="L60" s="90" t="s">
        <v>568</v>
      </c>
      <c r="M60" s="90" t="s">
        <v>568</v>
      </c>
      <c r="N60" s="90" t="s">
        <v>568</v>
      </c>
      <c r="O60" s="91" t="s">
        <v>568</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RHR113IuPXgmmVN4A3GVUCOpSvLJdl25WShjNO+FnrgroMzAWAlP0orS5Hjj8bcKR0kIU+aJHeEiPPzOnGLsQ==" saltValue="I6iPW+s01pqlBKqwJzpmi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535</v>
      </c>
      <c r="J40" s="103" t="s">
        <v>536</v>
      </c>
      <c r="K40" s="103" t="s">
        <v>537</v>
      </c>
      <c r="L40" s="103" t="s">
        <v>538</v>
      </c>
      <c r="M40" s="104" t="s">
        <v>539</v>
      </c>
    </row>
    <row r="41" spans="2:13" ht="27.75" customHeight="1" x14ac:dyDescent="0.15">
      <c r="B41" s="1184" t="s">
        <v>30</v>
      </c>
      <c r="C41" s="1185"/>
      <c r="D41" s="105"/>
      <c r="E41" s="1190" t="s">
        <v>31</v>
      </c>
      <c r="F41" s="1190"/>
      <c r="G41" s="1190"/>
      <c r="H41" s="1191"/>
      <c r="I41" s="355">
        <v>10263</v>
      </c>
      <c r="J41" s="356">
        <v>9981</v>
      </c>
      <c r="K41" s="356">
        <v>9777</v>
      </c>
      <c r="L41" s="356">
        <v>9004</v>
      </c>
      <c r="M41" s="357">
        <v>8704</v>
      </c>
    </row>
    <row r="42" spans="2:13" ht="27.75" customHeight="1" x14ac:dyDescent="0.15">
      <c r="B42" s="1186"/>
      <c r="C42" s="1187"/>
      <c r="D42" s="106"/>
      <c r="E42" s="1192" t="s">
        <v>32</v>
      </c>
      <c r="F42" s="1192"/>
      <c r="G42" s="1192"/>
      <c r="H42" s="1193"/>
      <c r="I42" s="358" t="s">
        <v>496</v>
      </c>
      <c r="J42" s="359" t="s">
        <v>496</v>
      </c>
      <c r="K42" s="359" t="s">
        <v>496</v>
      </c>
      <c r="L42" s="359" t="s">
        <v>496</v>
      </c>
      <c r="M42" s="360" t="s">
        <v>496</v>
      </c>
    </row>
    <row r="43" spans="2:13" ht="27.75" customHeight="1" x14ac:dyDescent="0.15">
      <c r="B43" s="1186"/>
      <c r="C43" s="1187"/>
      <c r="D43" s="106"/>
      <c r="E43" s="1192" t="s">
        <v>33</v>
      </c>
      <c r="F43" s="1192"/>
      <c r="G43" s="1192"/>
      <c r="H43" s="1193"/>
      <c r="I43" s="358">
        <v>2082</v>
      </c>
      <c r="J43" s="359">
        <v>1971</v>
      </c>
      <c r="K43" s="359">
        <v>1817</v>
      </c>
      <c r="L43" s="359">
        <v>1650</v>
      </c>
      <c r="M43" s="360">
        <v>1486</v>
      </c>
    </row>
    <row r="44" spans="2:13" ht="27.75" customHeight="1" x14ac:dyDescent="0.15">
      <c r="B44" s="1186"/>
      <c r="C44" s="1187"/>
      <c r="D44" s="106"/>
      <c r="E44" s="1192" t="s">
        <v>34</v>
      </c>
      <c r="F44" s="1192"/>
      <c r="G44" s="1192"/>
      <c r="H44" s="1193"/>
      <c r="I44" s="358" t="s">
        <v>496</v>
      </c>
      <c r="J44" s="359" t="s">
        <v>496</v>
      </c>
      <c r="K44" s="359" t="s">
        <v>496</v>
      </c>
      <c r="L44" s="359" t="s">
        <v>496</v>
      </c>
      <c r="M44" s="360" t="s">
        <v>496</v>
      </c>
    </row>
    <row r="45" spans="2:13" ht="27.75" customHeight="1" x14ac:dyDescent="0.15">
      <c r="B45" s="1186"/>
      <c r="C45" s="1187"/>
      <c r="D45" s="106"/>
      <c r="E45" s="1192" t="s">
        <v>35</v>
      </c>
      <c r="F45" s="1192"/>
      <c r="G45" s="1192"/>
      <c r="H45" s="1193"/>
      <c r="I45" s="358">
        <v>391</v>
      </c>
      <c r="J45" s="359">
        <v>315</v>
      </c>
      <c r="K45" s="359">
        <v>297</v>
      </c>
      <c r="L45" s="359">
        <v>271</v>
      </c>
      <c r="M45" s="360">
        <v>270</v>
      </c>
    </row>
    <row r="46" spans="2:13" ht="27.75" customHeight="1" x14ac:dyDescent="0.15">
      <c r="B46" s="1186"/>
      <c r="C46" s="1187"/>
      <c r="D46" s="107"/>
      <c r="E46" s="1192" t="s">
        <v>36</v>
      </c>
      <c r="F46" s="1192"/>
      <c r="G46" s="1192"/>
      <c r="H46" s="1193"/>
      <c r="I46" s="358" t="s">
        <v>496</v>
      </c>
      <c r="J46" s="359" t="s">
        <v>496</v>
      </c>
      <c r="K46" s="359" t="s">
        <v>496</v>
      </c>
      <c r="L46" s="359" t="s">
        <v>496</v>
      </c>
      <c r="M46" s="360" t="s">
        <v>496</v>
      </c>
    </row>
    <row r="47" spans="2:13" ht="27.75" customHeight="1" x14ac:dyDescent="0.15">
      <c r="B47" s="1186"/>
      <c r="C47" s="1187"/>
      <c r="D47" s="108"/>
      <c r="E47" s="1194" t="s">
        <v>37</v>
      </c>
      <c r="F47" s="1195"/>
      <c r="G47" s="1195"/>
      <c r="H47" s="1196"/>
      <c r="I47" s="358" t="s">
        <v>496</v>
      </c>
      <c r="J47" s="359" t="s">
        <v>496</v>
      </c>
      <c r="K47" s="359" t="s">
        <v>496</v>
      </c>
      <c r="L47" s="359" t="s">
        <v>496</v>
      </c>
      <c r="M47" s="360" t="s">
        <v>496</v>
      </c>
    </row>
    <row r="48" spans="2:13" ht="27.75" customHeight="1" x14ac:dyDescent="0.15">
      <c r="B48" s="1186"/>
      <c r="C48" s="1187"/>
      <c r="D48" s="106"/>
      <c r="E48" s="1192" t="s">
        <v>38</v>
      </c>
      <c r="F48" s="1192"/>
      <c r="G48" s="1192"/>
      <c r="H48" s="1193"/>
      <c r="I48" s="358" t="s">
        <v>496</v>
      </c>
      <c r="J48" s="359" t="s">
        <v>496</v>
      </c>
      <c r="K48" s="359" t="s">
        <v>496</v>
      </c>
      <c r="L48" s="359" t="s">
        <v>496</v>
      </c>
      <c r="M48" s="360" t="s">
        <v>496</v>
      </c>
    </row>
    <row r="49" spans="2:13" ht="27.75" customHeight="1" x14ac:dyDescent="0.15">
      <c r="B49" s="1188"/>
      <c r="C49" s="1189"/>
      <c r="D49" s="106"/>
      <c r="E49" s="1192" t="s">
        <v>39</v>
      </c>
      <c r="F49" s="1192"/>
      <c r="G49" s="1192"/>
      <c r="H49" s="1193"/>
      <c r="I49" s="358" t="s">
        <v>496</v>
      </c>
      <c r="J49" s="359" t="s">
        <v>496</v>
      </c>
      <c r="K49" s="359" t="s">
        <v>496</v>
      </c>
      <c r="L49" s="359" t="s">
        <v>496</v>
      </c>
      <c r="M49" s="360" t="s">
        <v>496</v>
      </c>
    </row>
    <row r="50" spans="2:13" ht="27.75" customHeight="1" x14ac:dyDescent="0.15">
      <c r="B50" s="1197" t="s">
        <v>40</v>
      </c>
      <c r="C50" s="1198"/>
      <c r="D50" s="109"/>
      <c r="E50" s="1192" t="s">
        <v>41</v>
      </c>
      <c r="F50" s="1192"/>
      <c r="G50" s="1192"/>
      <c r="H50" s="1193"/>
      <c r="I50" s="358">
        <v>2380</v>
      </c>
      <c r="J50" s="359">
        <v>2084</v>
      </c>
      <c r="K50" s="359">
        <v>2136</v>
      </c>
      <c r="L50" s="359">
        <v>2213</v>
      </c>
      <c r="M50" s="360">
        <v>1894</v>
      </c>
    </row>
    <row r="51" spans="2:13" ht="27.75" customHeight="1" x14ac:dyDescent="0.15">
      <c r="B51" s="1186"/>
      <c r="C51" s="1187"/>
      <c r="D51" s="106"/>
      <c r="E51" s="1192" t="s">
        <v>42</v>
      </c>
      <c r="F51" s="1192"/>
      <c r="G51" s="1192"/>
      <c r="H51" s="1193"/>
      <c r="I51" s="358">
        <v>1159</v>
      </c>
      <c r="J51" s="359">
        <v>1078</v>
      </c>
      <c r="K51" s="359">
        <v>983</v>
      </c>
      <c r="L51" s="359">
        <v>889</v>
      </c>
      <c r="M51" s="360">
        <v>798</v>
      </c>
    </row>
    <row r="52" spans="2:13" ht="27.75" customHeight="1" x14ac:dyDescent="0.15">
      <c r="B52" s="1188"/>
      <c r="C52" s="1189"/>
      <c r="D52" s="106"/>
      <c r="E52" s="1192" t="s">
        <v>43</v>
      </c>
      <c r="F52" s="1192"/>
      <c r="G52" s="1192"/>
      <c r="H52" s="1193"/>
      <c r="I52" s="358">
        <v>7855</v>
      </c>
      <c r="J52" s="359">
        <v>7690</v>
      </c>
      <c r="K52" s="359">
        <v>7442</v>
      </c>
      <c r="L52" s="359">
        <v>6887</v>
      </c>
      <c r="M52" s="360">
        <v>6630</v>
      </c>
    </row>
    <row r="53" spans="2:13" ht="27.75" customHeight="1" thickBot="1" x14ac:dyDescent="0.2">
      <c r="B53" s="1199" t="s">
        <v>19</v>
      </c>
      <c r="C53" s="1200"/>
      <c r="D53" s="110"/>
      <c r="E53" s="1201" t="s">
        <v>44</v>
      </c>
      <c r="F53" s="1201"/>
      <c r="G53" s="1201"/>
      <c r="H53" s="1202"/>
      <c r="I53" s="361">
        <v>1342</v>
      </c>
      <c r="J53" s="362">
        <v>1415</v>
      </c>
      <c r="K53" s="362">
        <v>1330</v>
      </c>
      <c r="L53" s="362">
        <v>935</v>
      </c>
      <c r="M53" s="363">
        <v>1138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Hg9qQ3buZZcXJsJT5XVaMh9TYgciO5Zj2q/vWz4nbnU0RhrZ3KjidA3TJDXskA9hJUVO3XQgJLCz+QYeCyalg==" saltValue="rUYHO6D/puIn4EKyG+VQ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537</v>
      </c>
      <c r="G54" s="119" t="s">
        <v>538</v>
      </c>
      <c r="H54" s="120" t="s">
        <v>539</v>
      </c>
    </row>
    <row r="55" spans="2:8" ht="52.5" customHeight="1" x14ac:dyDescent="0.15">
      <c r="B55" s="121"/>
      <c r="C55" s="1211" t="s">
        <v>46</v>
      </c>
      <c r="D55" s="1211"/>
      <c r="E55" s="1212"/>
      <c r="F55" s="122">
        <v>1064</v>
      </c>
      <c r="G55" s="122">
        <v>1118</v>
      </c>
      <c r="H55" s="123">
        <v>948</v>
      </c>
    </row>
    <row r="56" spans="2:8" ht="52.5" customHeight="1" x14ac:dyDescent="0.15">
      <c r="B56" s="124"/>
      <c r="C56" s="1213" t="s">
        <v>47</v>
      </c>
      <c r="D56" s="1213"/>
      <c r="E56" s="1214"/>
      <c r="F56" s="125">
        <v>446</v>
      </c>
      <c r="G56" s="125">
        <v>446</v>
      </c>
      <c r="H56" s="126">
        <v>312</v>
      </c>
    </row>
    <row r="57" spans="2:8" ht="53.25" customHeight="1" x14ac:dyDescent="0.15">
      <c r="B57" s="124"/>
      <c r="C57" s="1215" t="s">
        <v>48</v>
      </c>
      <c r="D57" s="1215"/>
      <c r="E57" s="1216"/>
      <c r="F57" s="127">
        <v>757</v>
      </c>
      <c r="G57" s="127">
        <v>774</v>
      </c>
      <c r="H57" s="128">
        <v>766</v>
      </c>
    </row>
    <row r="58" spans="2:8" ht="45.75" customHeight="1" x14ac:dyDescent="0.15">
      <c r="B58" s="129"/>
      <c r="C58" s="1203" t="s">
        <v>571</v>
      </c>
      <c r="D58" s="1204"/>
      <c r="E58" s="1205"/>
      <c r="F58" s="130">
        <v>358</v>
      </c>
      <c r="G58" s="130">
        <v>374</v>
      </c>
      <c r="H58" s="131">
        <v>350</v>
      </c>
    </row>
    <row r="59" spans="2:8" ht="45.75" customHeight="1" x14ac:dyDescent="0.15">
      <c r="B59" s="129"/>
      <c r="C59" s="1203" t="s">
        <v>572</v>
      </c>
      <c r="D59" s="1204"/>
      <c r="E59" s="1205"/>
      <c r="F59" s="130">
        <v>294</v>
      </c>
      <c r="G59" s="130">
        <v>294</v>
      </c>
      <c r="H59" s="131">
        <v>308</v>
      </c>
    </row>
    <row r="60" spans="2:8" ht="45.75" customHeight="1" x14ac:dyDescent="0.15">
      <c r="B60" s="129"/>
      <c r="C60" s="1203" t="s">
        <v>573</v>
      </c>
      <c r="D60" s="1204"/>
      <c r="E60" s="1205"/>
      <c r="F60" s="130">
        <v>52</v>
      </c>
      <c r="G60" s="130">
        <v>52</v>
      </c>
      <c r="H60" s="131">
        <v>52</v>
      </c>
    </row>
    <row r="61" spans="2:8" ht="45.75" customHeight="1" x14ac:dyDescent="0.15">
      <c r="B61" s="129"/>
      <c r="C61" s="1203" t="s">
        <v>574</v>
      </c>
      <c r="D61" s="1204"/>
      <c r="E61" s="1205"/>
      <c r="F61" s="130">
        <v>51</v>
      </c>
      <c r="G61" s="130">
        <v>51</v>
      </c>
      <c r="H61" s="131">
        <v>51</v>
      </c>
    </row>
    <row r="62" spans="2:8" ht="45.75" customHeight="1" thickBot="1" x14ac:dyDescent="0.2">
      <c r="B62" s="132"/>
      <c r="C62" s="1206" t="s">
        <v>575</v>
      </c>
      <c r="D62" s="1207"/>
      <c r="E62" s="1208"/>
      <c r="F62" s="133">
        <v>2</v>
      </c>
      <c r="G62" s="133">
        <v>3</v>
      </c>
      <c r="H62" s="134">
        <v>4</v>
      </c>
    </row>
    <row r="63" spans="2:8" ht="52.5" customHeight="1" thickBot="1" x14ac:dyDescent="0.2">
      <c r="B63" s="135"/>
      <c r="C63" s="1209" t="s">
        <v>49</v>
      </c>
      <c r="D63" s="1209"/>
      <c r="E63" s="1210"/>
      <c r="F63" s="136">
        <v>2266</v>
      </c>
      <c r="G63" s="136">
        <v>2337</v>
      </c>
      <c r="H63" s="137">
        <v>2026</v>
      </c>
    </row>
    <row r="64" spans="2:8" x14ac:dyDescent="0.15"/>
  </sheetData>
  <sheetProtection algorithmName="SHA-512" hashValue="f6i872fz5zf6RuM9e620xdQQOhg+UoBs6KeXp31OJtJMy0Dq4M7WL5tsx1dLHrFSelXK8YhAgi0suE6Hi8AwZw==" saltValue="haUQhQcxScYDfIxtwdap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534</v>
      </c>
      <c r="G2" s="151"/>
      <c r="H2" s="152"/>
    </row>
    <row r="3" spans="1:8" x14ac:dyDescent="0.15">
      <c r="A3" s="148" t="s">
        <v>527</v>
      </c>
      <c r="B3" s="153"/>
      <c r="C3" s="154"/>
      <c r="D3" s="155">
        <v>168713</v>
      </c>
      <c r="E3" s="156"/>
      <c r="F3" s="157">
        <v>126262</v>
      </c>
      <c r="G3" s="158"/>
      <c r="H3" s="159"/>
    </row>
    <row r="4" spans="1:8" x14ac:dyDescent="0.15">
      <c r="A4" s="160"/>
      <c r="B4" s="161"/>
      <c r="C4" s="162"/>
      <c r="D4" s="163">
        <v>78159</v>
      </c>
      <c r="E4" s="164"/>
      <c r="F4" s="165">
        <v>56769</v>
      </c>
      <c r="G4" s="166"/>
      <c r="H4" s="167"/>
    </row>
    <row r="5" spans="1:8" x14ac:dyDescent="0.15">
      <c r="A5" s="148" t="s">
        <v>529</v>
      </c>
      <c r="B5" s="153"/>
      <c r="C5" s="154"/>
      <c r="D5" s="155">
        <v>252371</v>
      </c>
      <c r="E5" s="156"/>
      <c r="F5" s="157">
        <v>126525</v>
      </c>
      <c r="G5" s="158"/>
      <c r="H5" s="159"/>
    </row>
    <row r="6" spans="1:8" x14ac:dyDescent="0.15">
      <c r="A6" s="160"/>
      <c r="B6" s="161"/>
      <c r="C6" s="162"/>
      <c r="D6" s="163">
        <v>113533</v>
      </c>
      <c r="E6" s="164"/>
      <c r="F6" s="165">
        <v>67052</v>
      </c>
      <c r="G6" s="166"/>
      <c r="H6" s="167"/>
    </row>
    <row r="7" spans="1:8" x14ac:dyDescent="0.15">
      <c r="A7" s="148" t="s">
        <v>530</v>
      </c>
      <c r="B7" s="153"/>
      <c r="C7" s="154"/>
      <c r="D7" s="155">
        <v>231471</v>
      </c>
      <c r="E7" s="156"/>
      <c r="F7" s="157">
        <v>122054</v>
      </c>
      <c r="G7" s="158"/>
      <c r="H7" s="159"/>
    </row>
    <row r="8" spans="1:8" x14ac:dyDescent="0.15">
      <c r="A8" s="160"/>
      <c r="B8" s="161"/>
      <c r="C8" s="162"/>
      <c r="D8" s="163">
        <v>120264</v>
      </c>
      <c r="E8" s="164"/>
      <c r="F8" s="165">
        <v>68298</v>
      </c>
      <c r="G8" s="166"/>
      <c r="H8" s="167"/>
    </row>
    <row r="9" spans="1:8" x14ac:dyDescent="0.15">
      <c r="A9" s="148" t="s">
        <v>531</v>
      </c>
      <c r="B9" s="153"/>
      <c r="C9" s="154"/>
      <c r="D9" s="155">
        <v>133933</v>
      </c>
      <c r="E9" s="156"/>
      <c r="F9" s="157">
        <v>111644</v>
      </c>
      <c r="G9" s="158"/>
      <c r="H9" s="159"/>
    </row>
    <row r="10" spans="1:8" x14ac:dyDescent="0.15">
      <c r="A10" s="160"/>
      <c r="B10" s="161"/>
      <c r="C10" s="162"/>
      <c r="D10" s="163">
        <v>67419</v>
      </c>
      <c r="E10" s="164"/>
      <c r="F10" s="165">
        <v>66606</v>
      </c>
      <c r="G10" s="166"/>
      <c r="H10" s="167"/>
    </row>
    <row r="11" spans="1:8" x14ac:dyDescent="0.15">
      <c r="A11" s="148" t="s">
        <v>532</v>
      </c>
      <c r="B11" s="153"/>
      <c r="C11" s="154"/>
      <c r="D11" s="155">
        <v>271716</v>
      </c>
      <c r="E11" s="156"/>
      <c r="F11" s="157">
        <v>127917</v>
      </c>
      <c r="G11" s="158"/>
      <c r="H11" s="159"/>
    </row>
    <row r="12" spans="1:8" x14ac:dyDescent="0.15">
      <c r="A12" s="160"/>
      <c r="B12" s="161"/>
      <c r="C12" s="168"/>
      <c r="D12" s="163">
        <v>92490</v>
      </c>
      <c r="E12" s="164"/>
      <c r="F12" s="165">
        <v>69746</v>
      </c>
      <c r="G12" s="166"/>
      <c r="H12" s="167"/>
    </row>
    <row r="13" spans="1:8" x14ac:dyDescent="0.15">
      <c r="A13" s="148"/>
      <c r="B13" s="153"/>
      <c r="C13" s="169"/>
      <c r="D13" s="170">
        <v>211641</v>
      </c>
      <c r="E13" s="171"/>
      <c r="F13" s="172">
        <v>122880</v>
      </c>
      <c r="G13" s="173"/>
      <c r="H13" s="159"/>
    </row>
    <row r="14" spans="1:8" x14ac:dyDescent="0.15">
      <c r="A14" s="160"/>
      <c r="B14" s="161"/>
      <c r="C14" s="162"/>
      <c r="D14" s="163">
        <v>94373</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1.79</v>
      </c>
      <c r="C19" s="174">
        <f>ROUND(VALUE(SUBSTITUTE(実質収支比率等に係る経年分析!G$48,"▲","-")),2)</f>
        <v>1.1299999999999999</v>
      </c>
      <c r="D19" s="174">
        <f>ROUND(VALUE(SUBSTITUTE(実質収支比率等に係る経年分析!H$48,"▲","-")),2)</f>
        <v>3.09</v>
      </c>
      <c r="E19" s="174">
        <f>ROUND(VALUE(SUBSTITUTE(実質収支比率等に係る経年分析!I$48,"▲","-")),2)</f>
        <v>1.78</v>
      </c>
      <c r="F19" s="174">
        <f>ROUND(VALUE(SUBSTITUTE(実質収支比率等に係る経年分析!J$48,"▲","-")),2)</f>
        <v>1.77</v>
      </c>
    </row>
    <row r="20" spans="1:11" x14ac:dyDescent="0.15">
      <c r="A20" s="174" t="s">
        <v>53</v>
      </c>
      <c r="B20" s="174">
        <f>ROUND(VALUE(SUBSTITUTE(実質収支比率等に係る経年分析!F$47,"▲","-")),2)</f>
        <v>23.61</v>
      </c>
      <c r="C20" s="174">
        <f>ROUND(VALUE(SUBSTITUTE(実質収支比率等に係る経年分析!G$47,"▲","-")),2)</f>
        <v>25.65</v>
      </c>
      <c r="D20" s="174">
        <f>ROUND(VALUE(SUBSTITUTE(実質収支比率等に係る経年分析!H$47,"▲","-")),2)</f>
        <v>24.54</v>
      </c>
      <c r="E20" s="174">
        <f>ROUND(VALUE(SUBSTITUTE(実質収支比率等に係る経年分析!I$47,"▲","-")),2)</f>
        <v>27.56</v>
      </c>
      <c r="F20" s="174">
        <f>ROUND(VALUE(SUBSTITUTE(実質収支比率等に係る経年分析!J$47,"▲","-")),2)</f>
        <v>23.43</v>
      </c>
    </row>
    <row r="21" spans="1:11" x14ac:dyDescent="0.15">
      <c r="A21" s="174" t="s">
        <v>54</v>
      </c>
      <c r="B21" s="174">
        <f>IF(ISNUMBER(VALUE(SUBSTITUTE(実質収支比率等に係る経年分析!F$49,"▲","-"))),ROUND(VALUE(SUBSTITUTE(実質収支比率等に係る経年分析!F$49,"▲","-")),2),NA())</f>
        <v>-3.66</v>
      </c>
      <c r="C21" s="174">
        <f>IF(ISNUMBER(VALUE(SUBSTITUTE(実質収支比率等に係る経年分析!G$49,"▲","-"))),ROUND(VALUE(SUBSTITUTE(実質収支比率等に係る経年分析!G$49,"▲","-")),2),NA())</f>
        <v>1.78</v>
      </c>
      <c r="D21" s="174">
        <f>IF(ISNUMBER(VALUE(SUBSTITUTE(実質収支比率等に係る経年分析!H$49,"▲","-"))),ROUND(VALUE(SUBSTITUTE(実質収支比率等に係る経年分析!H$49,"▲","-")),2),NA())</f>
        <v>2.0099999999999998</v>
      </c>
      <c r="E21" s="174">
        <f>IF(ISNUMBER(VALUE(SUBSTITUTE(実質収支比率等に係る経年分析!I$49,"▲","-"))),ROUND(VALUE(SUBSTITUTE(実質収支比率等に係る経年分析!I$49,"▲","-")),2),NA())</f>
        <v>-0.21</v>
      </c>
      <c r="F21" s="174">
        <f>IF(ISNUMBER(VALUE(SUBSTITUTE(実質収支比率等に係る経年分析!J$49,"▲","-"))),ROUND(VALUE(SUBSTITUTE(実質収支比率等に係る経年分析!J$49,"▲","-")),2),NA())</f>
        <v>-4.21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0.14000000000000001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0.14000000000000001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0.17</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0.17</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0.43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0.36</v>
      </c>
    </row>
    <row r="30" spans="1:11" x14ac:dyDescent="0.15">
      <c r="A30" s="175" t="str">
        <f>IF(連結実質赤字比率に係る赤字・黒字の構成分析!C$40="",NA(),連結実質赤字比率に係る赤字・黒字の構成分析!C$40)</f>
        <v>公共下水道事業会計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0.39</v>
      </c>
    </row>
    <row r="31" spans="1:11" x14ac:dyDescent="0.15">
      <c r="A31" s="175" t="str">
        <f>IF(連結実質赤字比率に係る赤字・黒字の構成分析!C$39="",NA(),連結実質赤字比率に係る赤字・黒字の構成分析!C$39)</f>
        <v>浄化槽事業会計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0.46</v>
      </c>
    </row>
    <row r="32" spans="1:11" x14ac:dyDescent="0.15">
      <c r="A32" s="175" t="str">
        <f>IF(連結実質赤字比率に係る赤字・黒字の構成分析!C$38="",NA(),連結実質赤字比率に係る赤字・黒字の構成分析!C$38)</f>
        <v>船舶事業会計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0.48</v>
      </c>
    </row>
    <row r="33" spans="1:16" x14ac:dyDescent="0.15">
      <c r="A33" s="175" t="str">
        <f>IF(連結実質赤字比率に係る赤字・黒字の構成分析!C$37="",NA(),連結実質赤字比率に係る赤字・黒字の構成分析!C$37)</f>
        <v>国民健康保険事業会計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v>
      </c>
    </row>
    <row r="34" spans="1:16" x14ac:dyDescent="0.15">
      <c r="A34" s="175" t="str">
        <f>IF(連結実質赤字比率に係る赤字・黒字の構成分析!C$36="",NA(),連結実質赤字比率に係る赤字・黒字の構成分析!C$36)</f>
        <v>簡易水道事業会計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1.73</v>
      </c>
    </row>
    <row r="36" spans="1:16" x14ac:dyDescent="0.15">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13.36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17.02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1133</v>
      </c>
      <c r="E42" s="176"/>
      <c r="F42" s="176"/>
      <c r="G42" s="176">
        <f>'実質公債費比率（分子）の構造'!L$52</f>
        <v>1077</v>
      </c>
      <c r="H42" s="176"/>
      <c r="I42" s="176"/>
      <c r="J42" s="176">
        <f>'実質公債費比率（分子）の構造'!M$52</f>
        <v>1021</v>
      </c>
      <c r="K42" s="176"/>
      <c r="L42" s="176"/>
      <c r="M42" s="176">
        <f>'実質公債費比率（分子）の構造'!N$52</f>
        <v>977</v>
      </c>
      <c r="N42" s="176"/>
      <c r="O42" s="176"/>
      <c r="P42" s="176">
        <f>'実質公債費比率（分子）の構造'!O$52</f>
        <v>924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256</v>
      </c>
      <c r="C46" s="176"/>
      <c r="D46" s="176"/>
      <c r="E46" s="176">
        <f>'実質公債費比率（分子）の構造'!L$48</f>
        <v>255</v>
      </c>
      <c r="F46" s="176"/>
      <c r="G46" s="176"/>
      <c r="H46" s="176">
        <f>'実質公債費比率（分子）の構造'!M$48</f>
        <v>265</v>
      </c>
      <c r="I46" s="176"/>
      <c r="J46" s="176"/>
      <c r="K46" s="176">
        <f>'実質公債費比率（分子）の構造'!N$48</f>
        <v>248</v>
      </c>
      <c r="L46" s="176"/>
      <c r="M46" s="176"/>
      <c r="N46" s="176">
        <f>'実質公債費比率（分子）の構造'!O$48</f>
        <v>252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1287</v>
      </c>
      <c r="C49" s="176"/>
      <c r="D49" s="176"/>
      <c r="E49" s="176">
        <f>'実質公債費比率（分子）の構造'!L$45</f>
        <v>1235</v>
      </c>
      <c r="F49" s="176"/>
      <c r="G49" s="176"/>
      <c r="H49" s="176">
        <f>'実質公債費比率（分子）の構造'!M$45</f>
        <v>1173</v>
      </c>
      <c r="I49" s="176"/>
      <c r="J49" s="176"/>
      <c r="K49" s="176">
        <f>'実質公債費比率（分子）の構造'!N$45</f>
        <v>1188</v>
      </c>
      <c r="L49" s="176"/>
      <c r="M49" s="176"/>
      <c r="N49" s="176">
        <f>'実質公債費比率（分子）の構造'!O$45</f>
        <v>1122</v>
      </c>
      <c r="O49" s="176"/>
      <c r="P49" s="176"/>
    </row>
    <row r="50" spans="1:16" x14ac:dyDescent="0.15">
      <c r="A50" s="176" t="s">
        <v>67</v>
      </c>
      <c r="B50" s="176" t="e">
        <f>NA()</f>
        <v>#N/A</v>
      </c>
      <c r="C50" s="176">
        <f>IF(ISNUMBER('実質公債費比率（分子）の構造'!K$53),'実質公債費比率（分子）の構造'!K$53,NA())</f>
        <v>410</v>
      </c>
      <c r="D50" s="176" t="e">
        <f>NA()</f>
        <v>#N/A</v>
      </c>
      <c r="E50" s="176" t="e">
        <f>NA()</f>
        <v>#N/A</v>
      </c>
      <c r="F50" s="176">
        <f>IF(ISNUMBER('実質公債費比率（分子）の構造'!L$53),'実質公債費比率（分子）の構造'!L$53,NA())</f>
        <v>413</v>
      </c>
      <c r="G50" s="176" t="e">
        <f>NA()</f>
        <v>#N/A</v>
      </c>
      <c r="H50" s="176" t="e">
        <f>NA()</f>
        <v>#N/A</v>
      </c>
      <c r="I50" s="176">
        <f>IF(ISNUMBER('実質公債費比率（分子）の構造'!M$53),'実質公債費比率（分子）の構造'!M$53,NA())</f>
        <v>417</v>
      </c>
      <c r="J50" s="176" t="e">
        <f>NA()</f>
        <v>#N/A</v>
      </c>
      <c r="K50" s="176" t="e">
        <f>NA()</f>
        <v>#N/A</v>
      </c>
      <c r="L50" s="176">
        <f>IF(ISNUMBER('実質公債費比率（分子）の構造'!N$53),'実質公債費比率（分子）の構造'!N$53,NA())</f>
        <v>459</v>
      </c>
      <c r="M50" s="176" t="e">
        <f>NA()</f>
        <v>#N/A</v>
      </c>
      <c r="N50" s="176" t="e">
        <f>NA()</f>
        <v>#N/A</v>
      </c>
      <c r="O50" s="176">
        <f>IF(ISNUMBER('実質公債費比率（分子）の構造'!O$53),'実質公債費比率（分子）の構造'!O$53,NA())</f>
        <v>450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7855</v>
      </c>
      <c r="E56" s="175"/>
      <c r="F56" s="175"/>
      <c r="G56" s="175">
        <f>'将来負担比率（分子）の構造'!J$52</f>
        <v>7690</v>
      </c>
      <c r="H56" s="175"/>
      <c r="I56" s="175"/>
      <c r="J56" s="175">
        <f>'将来負担比率（分子）の構造'!K$52</f>
        <v>7442</v>
      </c>
      <c r="K56" s="175"/>
      <c r="L56" s="175"/>
      <c r="M56" s="175">
        <f>'将来負担比率（分子）の構造'!L$52</f>
        <v>6887</v>
      </c>
      <c r="N56" s="175"/>
      <c r="O56" s="175"/>
      <c r="P56" s="175">
        <f>'将来負担比率（分子）の構造'!M$52</f>
        <v>6630</v>
      </c>
    </row>
    <row r="57" spans="1:16" x14ac:dyDescent="0.15">
      <c r="A57" s="175" t="s">
        <v>42</v>
      </c>
      <c r="B57" s="175"/>
      <c r="C57" s="175"/>
      <c r="D57" s="175">
        <f>'将来負担比率（分子）の構造'!I$51</f>
        <v>1159</v>
      </c>
      <c r="E57" s="175"/>
      <c r="F57" s="175"/>
      <c r="G57" s="175">
        <f>'将来負担比率（分子）の構造'!J$51</f>
        <v>1078</v>
      </c>
      <c r="H57" s="175"/>
      <c r="I57" s="175"/>
      <c r="J57" s="175">
        <f>'将来負担比率（分子）の構造'!K$51</f>
        <v>983</v>
      </c>
      <c r="K57" s="175"/>
      <c r="L57" s="175"/>
      <c r="M57" s="175">
        <f>'将来負担比率（分子）の構造'!L$51</f>
        <v>889</v>
      </c>
      <c r="N57" s="175"/>
      <c r="O57" s="175"/>
      <c r="P57" s="175">
        <f>'将来負担比率（分子）の構造'!M$51</f>
        <v>798</v>
      </c>
    </row>
    <row r="58" spans="1:16" x14ac:dyDescent="0.15">
      <c r="A58" s="175" t="s">
        <v>41</v>
      </c>
      <c r="B58" s="175"/>
      <c r="C58" s="175"/>
      <c r="D58" s="175">
        <f>'将来負担比率（分子）の構造'!I$50</f>
        <v>2380</v>
      </c>
      <c r="E58" s="175"/>
      <c r="F58" s="175"/>
      <c r="G58" s="175">
        <f>'将来負担比率（分子）の構造'!J$50</f>
        <v>2084</v>
      </c>
      <c r="H58" s="175"/>
      <c r="I58" s="175"/>
      <c r="J58" s="175">
        <f>'将来負担比率（分子）の構造'!K$50</f>
        <v>2136</v>
      </c>
      <c r="K58" s="175"/>
      <c r="L58" s="175"/>
      <c r="M58" s="175">
        <f>'将来負担比率（分子）の構造'!L$50</f>
        <v>2213</v>
      </c>
      <c r="N58" s="175"/>
      <c r="O58" s="175"/>
      <c r="P58" s="175">
        <f>'将来負担比率（分子）の構造'!M$50</f>
        <v>1894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391</v>
      </c>
      <c r="C62" s="175"/>
      <c r="D62" s="175"/>
      <c r="E62" s="175">
        <f>'将来負担比率（分子）の構造'!J$45</f>
        <v>315</v>
      </c>
      <c r="F62" s="175"/>
      <c r="G62" s="175"/>
      <c r="H62" s="175">
        <f>'将来負担比率（分子）の構造'!K$45</f>
        <v>297</v>
      </c>
      <c r="I62" s="175"/>
      <c r="J62" s="175"/>
      <c r="K62" s="175">
        <f>'将来負担比率（分子）の構造'!L$45</f>
        <v>271</v>
      </c>
      <c r="L62" s="175"/>
      <c r="M62" s="175"/>
      <c r="N62" s="175">
        <f>'将来負担比率（分子）の構造'!M$45</f>
        <v>270</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2082</v>
      </c>
      <c r="C64" s="175"/>
      <c r="D64" s="175"/>
      <c r="E64" s="175">
        <f>'将来負担比率（分子）の構造'!J$43</f>
        <v>1971</v>
      </c>
      <c r="F64" s="175"/>
      <c r="G64" s="175"/>
      <c r="H64" s="175">
        <f>'将来負担比率（分子）の構造'!K$43</f>
        <v>1817</v>
      </c>
      <c r="I64" s="175"/>
      <c r="J64" s="175"/>
      <c r="K64" s="175">
        <f>'将来負担比率（分子）の構造'!L$43</f>
        <v>1650</v>
      </c>
      <c r="L64" s="175"/>
      <c r="M64" s="175"/>
      <c r="N64" s="175">
        <f>'将来負担比率（分子）の構造'!M$43</f>
        <v>1486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10263</v>
      </c>
      <c r="C66" s="175"/>
      <c r="D66" s="175"/>
      <c r="E66" s="175">
        <f>'将来負担比率（分子）の構造'!J$41</f>
        <v>9981</v>
      </c>
      <c r="F66" s="175"/>
      <c r="G66" s="175"/>
      <c r="H66" s="175">
        <f>'将来負担比率（分子）の構造'!K$41</f>
        <v>9777</v>
      </c>
      <c r="I66" s="175"/>
      <c r="J66" s="175"/>
      <c r="K66" s="175">
        <f>'将来負担比率（分子）の構造'!L$41</f>
        <v>9004</v>
      </c>
      <c r="L66" s="175"/>
      <c r="M66" s="175"/>
      <c r="N66" s="175">
        <f>'将来負担比率（分子）の構造'!M$41</f>
        <v>8704</v>
      </c>
      <c r="O66" s="175"/>
      <c r="P66" s="175"/>
    </row>
    <row r="67" spans="1:16" x14ac:dyDescent="0.15">
      <c r="A67" s="175" t="s">
        <v>71</v>
      </c>
      <c r="B67" s="175" t="e">
        <f>NA()</f>
        <v>#N/A</v>
      </c>
      <c r="C67" s="175">
        <f>IF(ISNUMBER('将来負担比率（分子）の構造'!I$53), IF('将来負担比率（分子）の構造'!I$53 &lt; 0, 0, '将来負担比率（分子）の構造'!I$53), NA())</f>
        <v>1342</v>
      </c>
      <c r="D67" s="175" t="e">
        <f>NA()</f>
        <v>#N/A</v>
      </c>
      <c r="E67" s="175" t="e">
        <f>NA()</f>
        <v>#N/A</v>
      </c>
      <c r="F67" s="175">
        <f>IF(ISNUMBER('将来負担比率（分子）の構造'!J$53), IF('将来負担比率（分子）の構造'!J$53 &lt; 0, 0, '将来負担比率（分子）の構造'!J$53), NA())</f>
        <v>1415</v>
      </c>
      <c r="G67" s="175" t="e">
        <f>NA()</f>
        <v>#N/A</v>
      </c>
      <c r="H67" s="175" t="e">
        <f>NA()</f>
        <v>#N/A</v>
      </c>
      <c r="I67" s="175">
        <f>IF(ISNUMBER('将来負担比率（分子）の構造'!K$53), IF('将来負担比率（分子）の構造'!K$53 &lt; 0, 0, '将来負担比率（分子）の構造'!K$53), NA())</f>
        <v>1330</v>
      </c>
      <c r="J67" s="175" t="e">
        <f>NA()</f>
        <v>#N/A</v>
      </c>
      <c r="K67" s="175" t="e">
        <f>NA()</f>
        <v>#N/A</v>
      </c>
      <c r="L67" s="175">
        <f>IF(ISNUMBER('将来負担比率（分子）の構造'!L$53), IF('将来負担比率（分子）の構造'!L$53 &lt; 0, 0, '将来負担比率（分子）の構造'!L$53), NA())</f>
        <v>935</v>
      </c>
      <c r="M67" s="175" t="e">
        <f>NA()</f>
        <v>#N/A</v>
      </c>
      <c r="N67" s="175" t="e">
        <f>NA()</f>
        <v>#N/A</v>
      </c>
      <c r="O67" s="175">
        <f>IF(ISNUMBER('将来負担比率（分子）の構造'!M$53), IF('将来負担比率（分子）の構造'!M$53 &lt; 0, 0, '将来負担比率（分子）の構造'!M$53), NA())</f>
        <v>1138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1064</v>
      </c>
      <c r="C72" s="179">
        <f>基金残高に係る経年分析!G55</f>
        <v>1118</v>
      </c>
      <c r="D72" s="179">
        <f>基金残高に係る経年分析!H55</f>
        <v>948</v>
      </c>
    </row>
    <row r="73" spans="1:16" x14ac:dyDescent="0.15">
      <c r="A73" s="178" t="s">
        <v>74</v>
      </c>
      <c r="B73" s="179">
        <f>基金残高に係る経年分析!F56</f>
        <v>446</v>
      </c>
      <c r="C73" s="179">
        <f>基金残高に係る経年分析!G56</f>
        <v>446</v>
      </c>
      <c r="D73" s="179">
        <f>基金残高に係る経年分析!H56</f>
        <v>312</v>
      </c>
    </row>
    <row r="74" spans="1:16" x14ac:dyDescent="0.15">
      <c r="A74" s="178" t="s">
        <v>75</v>
      </c>
      <c r="B74" s="179">
        <f>基金残高に係る経年分析!F57</f>
        <v>757</v>
      </c>
      <c r="C74" s="179">
        <f>基金残高に係る経年分析!G57</f>
        <v>774</v>
      </c>
      <c r="D74" s="179">
        <f>基金残高に係る経年分析!H57</f>
        <v>766</v>
      </c>
    </row>
  </sheetData>
  <sheetProtection algorithmName="SHA-512" hashValue="T1GeGpHHfZdDfpiAXJoSONuP/wjpWXALw7gP/m9YbsW32Yu5RwcAdOxk1k3KMLsQXqe9/vmylwUNj4LDB9E9nQ==" saltValue="ZOqjiNrugbARquEJcSNT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2025-03-25T02:27:53Z</cp:lastPrinted>
  <dcterms:created xsi:type="dcterms:W3CDTF">2025-02-19T04:35:37Z</dcterms:created>
  <dcterms:modified xsi:type="dcterms:W3CDTF">2025-03-25T02:27:56Z</dcterms:modified>
  <cp:category/>
</cp:coreProperties>
</file>