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onfile03\総務部\財政課\★☆財政係☆★\各種調査\■■■R6回答済み■■■\54.R7.3.3_【R7.3.14〆切】令和5年度財政状況資料集の作成等について【井門】\05_報告（修正後）\"/>
    </mc:Choice>
  </mc:AlternateContent>
  <xr:revisionPtr revIDLastSave="0" documentId="13_ncr:1_{2A8E502C-5CE8-414A-8923-4855B999AD38}" xr6:coauthVersionLast="47" xr6:coauthVersionMax="47" xr10:uidLastSave="{00000000-0000-0000-0000-000000000000}"/>
  <bookViews>
    <workbookView xWindow="27640" yWindow="-16310" windowWidth="29020" windowHeight="157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BW34" i="10"/>
  <c r="BW35" i="10" s="1"/>
  <c r="BW36" i="10" s="1"/>
  <c r="BW37" i="10" s="1"/>
  <c r="BW38" i="10" s="1"/>
  <c r="BW39" i="10" s="1"/>
  <c r="BW40" i="10" s="1"/>
  <c r="BW41" i="10" s="1"/>
  <c r="BW42" i="10" s="1"/>
  <c r="BW43"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<sst xmlns="http://schemas.openxmlformats.org/spreadsheetml/2006/main" count="1104" uniqueCount="571">
  <si>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</si>
  <si>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</si>
  <si>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</si>
  <si>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</si>
  <si>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</si>
  <si>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</si>
  <si>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</si>
  <si>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</si>
  <si>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</si>
  <si>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</si>
  <si>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</si>
  <si>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</si>
  <si>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</si>
  <si>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</si>
  <si>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</si>
  <si>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</si>
  <si>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</si>
  <si>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</si>
  <si>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</si>
  <si>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</si>
  <si>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</si>
  <si>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</si>
  <si>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</si>
  <si>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</si>
  <si>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</si>
  <si>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</si>
  <si>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</si>
  <si>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</si>
  <si>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</si>
  <si>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</si>
  <si>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</si>
  <si>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</si>
  <si>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</si>
  <si>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</si>
  <si>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</si>
  <si>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</si>
  <si>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</si>
  <si>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</si>
  <si>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</si>
  <si>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</si>
  <si>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</si>
  <si>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</si>
  <si>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</si>
  <si>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</si>
  <si>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</si>
  <si>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</si>
  <si>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</si>
  <si>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</si>
  <si>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</si>
  <si>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</si>
  <si>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</si>
  <si>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</si>
  <si>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</si>
  <si>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</si>
  <si>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</si>
  <si>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</si>
  <si>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</si>
  <si>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</si>
  <si>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</si>
  <si>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</si>
  <si>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</si>
  <si>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</si>
  <si>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</si>
  <si>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</si>
  <si>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</si>
  <si>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</si>
  <si>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</si>
  <si>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</si>
  <si>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</si>
  <si>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</si>
  <si>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</si>
  <si>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</si>
  <si>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</si>
  <si>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</si>
  <si>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</si>
  <si>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</si>
  <si>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</si>
  <si>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</si>
  <si>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</si>
  <si>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</si>
  <si>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</si>
  <si>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</si>
  <si>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</si>
  <si>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</si>
  <si>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</si>
  <si>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</si>
  <si>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</si>
  <si>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</si>
  <si>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</si>
  <si>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</si>
  <si>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</si>
  <si>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</si>
  <si>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</si>
  <si>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</si>
  <si>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</si>
  <si>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</si>
  <si>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</si>
  <si>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</si>
  <si>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</si>
  <si>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</si>
  <si>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</si>
  <si>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</si>
  <si>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</si>
  <si>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</si>
  <si>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</si>
  <si>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</si>
  <si>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</si>
  <si>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</si>
  <si>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</si>
  <si>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</si>
  <si>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</si>
  <si>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</si>
  <si>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</si>
  <si>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</si>
  <si>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</si>
  <si>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</si>
  <si>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</si>
  <si>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</si>
  <si>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</si>
  <si>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</si>
  <si>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</si>
  <si>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</si>
  <si>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</si>
  <si>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</si>
  <si>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</si>
  <si>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</si>
  <si>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</si>
  <si>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</si>
  <si>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</si>
  <si>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</si>
  <si>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</si>
  <si>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</si>
  <si>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</si>
  <si>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</si>
  <si>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</si>
  <si>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</si>
  <si>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</si>
  <si>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</si>
  <si>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</si>
  <si>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</si>
  <si>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</si>
  <si>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</si>
  <si>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</si>
  <si>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</si>
  <si>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</si>
  <si>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</si>
  <si>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</si>
  <si>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</si>
  <si>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</si>
  <si>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</si>
  <si>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</si>
  <si>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</si>
  <si>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</si>
  <si>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</si>
  <si>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</si>
  <si>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</si>
  <si>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</si>
  <si>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</si>
  <si>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</si>
  <si>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</si>
  <si>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</si>
  <si>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</si>
  <si>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</si>
  <si>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</si>
  <si>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</si>
  <si>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</si>
  <si>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</si>
  <si>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</si>
  <si>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</si>
  <si>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</si>
  <si>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</si>
  <si>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</si>
  <si>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</si>
  <si>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</si>
  <si>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</si>
  <si>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</si>
  <si>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</si>
  <si>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</si>
  <si>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</si>
  <si>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</si>
  <si>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</si>
  <si>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</si>
  <si>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</si>
  <si>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</si>
  <si>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</si>
  <si>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</si>
  <si>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</si>
  <si>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</si>
  <si>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</si>
  <si>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</si>
  <si>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</si>
  <si>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</si>
  <si>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</si>
  <si>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</si>
  <si>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</si>
  <si>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</si>
  <si>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</si>
  <si>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</si>
  <si>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</si>
  <si>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</si>
  <si>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</si>
  <si>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</si>
  <si>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</si>
  <si>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愛媛県東温市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</si>
  <si>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</si>
  <si>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</si>
  <si>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</si>
  <si>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</si>
  <si>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</si>
  <si>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</si>
  <si>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</si>
  <si>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</si>
  <si>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</si>
  <si>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</si>
  <si>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</si>
  <si>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</si>
  <si>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</si>
  <si>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</si>
  <si>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</si>
  <si>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</si>
  <si>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</si>
  <si>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</si>
  <si>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</si>
  <si>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</si>
  <si>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</si>
  <si>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</si>
  <si>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</si>
  <si>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</si>
  <si>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</si>
  <si>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</si>
  <si>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</si>
  <si>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</si>
  <si>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</si>
  <si>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</si>
  <si>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</si>
  <si>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</si>
  <si>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</si>
  <si>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</si>
  <si>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</si>
  <si>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</si>
  <si>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</si>
  <si>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</si>
  <si>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</si>
  <si>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</si>
  <si>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</si>
  <si>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</si>
  <si>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</si>
  <si>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</si>
  <si>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</si>
  <si>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</si>
  <si>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</si>
  <si>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</si>
  <si>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</si>
  <si>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</si>
  <si>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</si>
  <si>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</si>
  <si>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</si>
  <si>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</si>
  <si>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</si>
  <si>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</si>
  <si>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</si>
  <si>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</si>
  <si>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</si>
  <si>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</si>
  <si>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</si>
  <si>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</si>
  <si>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</si>
  <si>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</si>
  <si>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</si>
  <si>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</si>
  <si>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</si>
  <si>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</si>
  <si>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</si>
  <si>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</si>
  <si>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</si>
  <si>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</si>
  <si>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</si>
  <si>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</si>
  <si>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</si>
  <si>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</si>
  <si>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</si>
  <si>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</si>
  <si>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</si>
  <si>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</si>
  <si>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</si>
  <si>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</si>
  <si>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</si>
  <si>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</si>
  <si>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</si>
  <si>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</si>
  <si>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</si>
  <si>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</si>
  <si>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</si>
  <si>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</si>
  <si>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</si>
  <si>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</si>
  <si>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</si>
  <si>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</si>
  <si>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</si>
  <si>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</si>
  <si>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</si>
  <si>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</si>
  <si>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</si>
  <si>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</si>
  <si>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</si>
  <si>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</si>
  <si>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</si>
  <si>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</si>
  <si>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</si>
  <si>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</si>
  <si>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</si>
  <si>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</si>
  <si>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</si>
  <si>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</si>
  <si>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</si>
  <si>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</si>
  <si>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</si>
  <si>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</si>
  <si>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</si>
  <si>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</si>
  <si>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</si>
  <si>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</si>
  <si>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</si>
  <si>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</si>
  <si>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</si>
  <si>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</si>
  <si>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</si>
  <si>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</si>
  <si>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</si>
  <si>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</si>
  <si>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</si>
  <si>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</si>
  <si>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</si>
  <si>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</si>
  <si>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</si>
  <si>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</si>
  <si>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</si>
  <si>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</si>
  <si>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</si>
  <si>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</si>
  <si>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</si>
  <si>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</si>
  <si>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</si>
  <si>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</si>
  <si>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</si>
  <si>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</si>
  <si>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</si>
  <si>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</si>
  <si>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</si>
  <si>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</si>
  <si>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</si>
  <si>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</si>
  <si>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</si>
  <si>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</si>
  <si>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愛媛県東温市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</si>
  <si>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</si>
  <si>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</si>
  <si>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</si>
  <si>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</si>
  <si>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</si>
  <si>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</si>
  <si>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</si>
  <si>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</si>
  <si>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</si>
  <si>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</si>
  <si>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</si>
  <si>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</si>
  <si>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</si>
  <si>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</si>
  <si>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</si>
  <si>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</si>
  <si>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</si>
  <si>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</si>
  <si>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</si>
  <si>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</si>
  <si>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</si>
  <si>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</si>
  <si>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</si>
  <si>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</si>
  <si>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</si>
  <si>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</si>
  <si>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</si>
  <si>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</si>
  <si>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</si>
  <si>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</si>
  <si>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</si>
  <si>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</si>
  <si>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</si>
  <si>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</si>
  <si>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</si>
  <si>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</si>
  <si>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</si>
  <si>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</si>
  <si>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</si>
  <si>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田窪第２工業団地特別会計</t>
    <phoneticPr fontId="5"/>
  </si>
  <si>
    <t>法非適用企業</t>
    <phoneticPr fontId="5"/>
  </si>
  <si>
    <t>吉久工業団地特別会計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</si>
  <si>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</si>
  <si>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</si>
  <si>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</si>
  <si>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</si>
  <si>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</si>
  <si>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</si>
  <si>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</si>
  <si>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</si>
  <si>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</si>
  <si>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</si>
  <si>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</si>
  <si>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</si>
  <si>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</si>
  <si>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</si>
  <si>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</si>
  <si>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</si>
  <si>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</si>
  <si>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</si>
  <si>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</si>
  <si>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</si>
  <si>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</si>
  <si>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</si>
  <si>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</si>
  <si>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</si>
  <si>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</si>
  <si>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</si>
  <si>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</si>
  <si>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</si>
  <si>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</si>
  <si>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</si>
  <si>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</si>
  <si>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</si>
  <si>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</si>
  <si>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</si>
  <si>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</si>
  <si>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</si>
  <si>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</si>
  <si>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</si>
  <si>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</si>
  <si>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</si>
  <si>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</si>
  <si>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</si>
  <si>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</si>
  <si>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</si>
  <si>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</si>
  <si>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</si>
  <si>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</si>
  <si>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</si>
  <si>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</si>
  <si>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</si>
  <si>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</si>
  <si>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</si>
  <si>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</si>
  <si>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</si>
  <si>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</si>
  <si>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</si>
  <si>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</si>
  <si>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</si>
  <si>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</si>
  <si>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</si>
  <si>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</si>
  <si>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</si>
  <si>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</si>
  <si>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</si>
  <si>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</si>
  <si>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</si>
  <si>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</si>
  <si>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</si>
  <si>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</si>
  <si>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</si>
  <si>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</si>
  <si>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</si>
  <si>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</si>
  <si>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</si>
  <si>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</si>
  <si>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</si>
  <si>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</si>
  <si>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</si>
  <si>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</si>
  <si>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</si>
  <si>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</si>
  <si>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</si>
  <si>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</si>
  <si>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</si>
  <si>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</si>
  <si>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</si>
  <si>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</si>
  <si>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</si>
  <si>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</si>
  <si>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</si>
  <si>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</si>
  <si>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</si>
  <si>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</si>
  <si>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</si>
  <si>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</si>
  <si>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</si>
  <si>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</si>
  <si>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</si>
  <si>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</si>
  <si>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</si>
  <si>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</si>
  <si>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</si>
  <si>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</si>
  <si>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</si>
  <si>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</si>
  <si>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</si>
  <si>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</si>
  <si>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</si>
  <si>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</si>
  <si>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</si>
  <si>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</si>
  <si>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</si>
  <si>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</si>
  <si>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</si>
  <si>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</si>
  <si>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</si>
  <si>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</si>
  <si>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</si>
  <si>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</si>
  <si>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</si>
  <si>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</si>
  <si>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</si>
  <si>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</si>
  <si>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</si>
  <si>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</si>
  <si>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</si>
  <si>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</si>
  <si>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</si>
  <si>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</si>
  <si>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</si>
  <si>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</si>
  <si>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</si>
  <si>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</si>
  <si>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</si>
  <si>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</si>
  <si>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2.22</t>
  </si>
  <si>
    <t>▲ 0.30</t>
  </si>
  <si>
    <t>▲ 1.14</t>
  </si>
  <si>
    <t>水道事業会計</t>
  </si>
  <si>
    <t>一般会計</t>
  </si>
  <si>
    <t>介護保険特別会計</t>
  </si>
  <si>
    <t>国民健康保険特別会計</t>
  </si>
  <si>
    <t>下水道事業会計</t>
  </si>
  <si>
    <t>後期高齢者医療特別会計</t>
  </si>
  <si>
    <t>田窪第２工業団地特別会計</t>
  </si>
  <si>
    <t>吉久工業団地特別会計</t>
  </si>
  <si>
    <t>その他会計（赤字）</t>
  </si>
  <si>
    <t>その他会計（黒字）</t>
  </si>
  <si>
    <t>R01</t>
    <phoneticPr fontId="5"/>
  </si>
  <si>
    <t>R02</t>
    <phoneticPr fontId="5"/>
  </si>
  <si>
    <t>R03</t>
    <phoneticPr fontId="5"/>
  </si>
  <si>
    <t>R04</t>
    <phoneticPr fontId="5"/>
  </si>
  <si>
    <t>R05</t>
    <phoneticPr fontId="5"/>
  </si>
  <si>
    <t>-</t>
    <phoneticPr fontId="2"/>
  </si>
  <si>
    <t>松山養護老人ホーム事務組合（一般会計）</t>
    <rPh sb="0" eb="2">
      <t>マツヤマ</t>
    </rPh>
    <rPh sb="2" eb="4">
      <t>ヨウゴ</t>
    </rPh>
    <rPh sb="4" eb="6">
      <t>ロウジン</t>
    </rPh>
    <rPh sb="9" eb="13">
      <t>ジムクミアイ</t>
    </rPh>
    <rPh sb="14" eb="18">
      <t>イッパンカイケイ</t>
    </rPh>
    <phoneticPr fontId="2"/>
  </si>
  <si>
    <t>松山養護老人ホーム事務組合（診療所事業会計）</t>
    <rPh sb="0" eb="2">
      <t>マツヤマ</t>
    </rPh>
    <rPh sb="2" eb="4">
      <t>ヨウゴ</t>
    </rPh>
    <rPh sb="4" eb="6">
      <t>ロウジン</t>
    </rPh>
    <rPh sb="9" eb="13">
      <t>ジムクミアイ</t>
    </rPh>
    <rPh sb="14" eb="17">
      <t>シンリョウショ</t>
    </rPh>
    <rPh sb="17" eb="21">
      <t>ジギョウカイケイ</t>
    </rPh>
    <phoneticPr fontId="2"/>
  </si>
  <si>
    <t>松山広域福祉施設事務組合（一般会計）</t>
    <rPh sb="0" eb="2">
      <t>マツヤマ</t>
    </rPh>
    <rPh sb="2" eb="4">
      <t>コウイキ</t>
    </rPh>
    <rPh sb="4" eb="8">
      <t>フクシシセツ</t>
    </rPh>
    <rPh sb="8" eb="12">
      <t>ジムクミアイ</t>
    </rPh>
    <rPh sb="13" eb="17">
      <t>イッパンカイケイ</t>
    </rPh>
    <phoneticPr fontId="2"/>
  </si>
  <si>
    <t>松山広域福祉施設事務組合（公営企業会計）</t>
    <rPh sb="0" eb="2">
      <t>マツヤマ</t>
    </rPh>
    <rPh sb="2" eb="4">
      <t>コウイキ</t>
    </rPh>
    <rPh sb="4" eb="8">
      <t>フクシシセツ</t>
    </rPh>
    <rPh sb="8" eb="12">
      <t>ジムクミアイ</t>
    </rPh>
    <rPh sb="13" eb="15">
      <t>コウエイ</t>
    </rPh>
    <rPh sb="15" eb="19">
      <t>キギョウカイケイ</t>
    </rPh>
    <phoneticPr fontId="2"/>
  </si>
  <si>
    <t>松山衛生事務組合</t>
    <rPh sb="0" eb="2">
      <t>マツヤマ</t>
    </rPh>
    <rPh sb="2" eb="4">
      <t>エイセイ</t>
    </rPh>
    <rPh sb="4" eb="8">
      <t>ジムクミアイ</t>
    </rPh>
    <phoneticPr fontId="2"/>
  </si>
  <si>
    <t>愛媛県市町総合事務組合（退職手当事業分）</t>
    <rPh sb="0" eb="3">
      <t>エヒメケン</t>
    </rPh>
    <rPh sb="3" eb="7">
      <t>シマチソウゴウ</t>
    </rPh>
    <rPh sb="7" eb="11">
      <t>ジムクミアイ</t>
    </rPh>
    <rPh sb="12" eb="14">
      <t>タイショク</t>
    </rPh>
    <rPh sb="14" eb="16">
      <t>テアテ</t>
    </rPh>
    <rPh sb="16" eb="19">
      <t>ジギョウブン</t>
    </rPh>
    <phoneticPr fontId="2"/>
  </si>
  <si>
    <t>愛媛県市町総合事務組合（消防補償事業分）</t>
    <rPh sb="0" eb="3">
      <t>エヒメケン</t>
    </rPh>
    <rPh sb="3" eb="7">
      <t>シマチソウゴウ</t>
    </rPh>
    <rPh sb="7" eb="11">
      <t>ジムクミアイ</t>
    </rPh>
    <rPh sb="12" eb="14">
      <t>ショウボウ</t>
    </rPh>
    <rPh sb="14" eb="16">
      <t>ホショウ</t>
    </rPh>
    <rPh sb="16" eb="19">
      <t>ジギョウブン</t>
    </rPh>
    <phoneticPr fontId="2"/>
  </si>
  <si>
    <t>愛媛県市町総合事務組合（議員公務災害事業分）</t>
    <rPh sb="0" eb="3">
      <t>エヒメケン</t>
    </rPh>
    <rPh sb="3" eb="7">
      <t>シマチソウゴウ</t>
    </rPh>
    <rPh sb="7" eb="11">
      <t>ジムクミアイ</t>
    </rPh>
    <rPh sb="12" eb="14">
      <t>ギイン</t>
    </rPh>
    <rPh sb="14" eb="18">
      <t>コウムサイガイ</t>
    </rPh>
    <rPh sb="18" eb="21">
      <t>ジギョウブン</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</si>
  <si>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</si>
  <si>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5">
      <t>エヒメチホウゼイ</t>
    </rPh>
    <rPh sb="5" eb="7">
      <t>タイノウ</t>
    </rPh>
    <rPh sb="7" eb="11">
      <t>セイリキコウ</t>
    </rPh>
    <phoneticPr fontId="2"/>
  </si>
  <si>
    <t>愛媛県後期高齢者医療広域連合（一般会計）</t>
    <rPh sb="0" eb="3">
      <t>エヒメケン</t>
    </rPh>
    <rPh sb="3" eb="8">
      <t>コウキコウレイシャ</t>
    </rPh>
    <rPh sb="8" eb="10">
      <t>イリョウ</t>
    </rPh>
    <rPh sb="10" eb="14">
      <t>コウイキレンゴウ</t>
    </rPh>
    <rPh sb="15" eb="19">
      <t>イッパンカイケイ</t>
    </rPh>
    <phoneticPr fontId="2"/>
  </si>
  <si>
    <t>愛媛県後期高齢者医療広域連合（後期高齢者医療特別会計）</t>
    <rPh sb="0" eb="3">
      <t>エヒメケン</t>
    </rPh>
    <rPh sb="3" eb="8">
      <t>コウキコウレイシャ</t>
    </rPh>
    <rPh sb="8" eb="10">
      <t>イリョウ</t>
    </rPh>
    <rPh sb="10" eb="14">
      <t>コウイキレンゴウ</t>
    </rPh>
    <rPh sb="15" eb="17">
      <t>コウキ</t>
    </rPh>
    <rPh sb="17" eb="20">
      <t>コウレイシャ</t>
    </rPh>
    <rPh sb="20" eb="22">
      <t>イリョウ</t>
    </rPh>
    <rPh sb="22" eb="26">
      <t>トクベツカイケイ</t>
    </rPh>
    <phoneticPr fontId="2"/>
  </si>
  <si>
    <t>産業用地等整備基金</t>
    <rPh sb="0" eb="5">
      <t>サンギョウヨウチトウ</t>
    </rPh>
    <rPh sb="5" eb="9">
      <t>セイビキキン</t>
    </rPh>
    <phoneticPr fontId="5"/>
  </si>
  <si>
    <t>地域振興基金</t>
    <rPh sb="0" eb="6">
      <t>チイキシンコウキキン</t>
    </rPh>
    <phoneticPr fontId="2"/>
  </si>
  <si>
    <t>公共施設等管理基金</t>
    <rPh sb="0" eb="5">
      <t>コウキョウシセツトウ</t>
    </rPh>
    <rPh sb="5" eb="9">
      <t>カンリキキン</t>
    </rPh>
    <phoneticPr fontId="2"/>
  </si>
  <si>
    <t>地域福祉基金</t>
    <rPh sb="0" eb="6">
      <t>チイキフクシキキン</t>
    </rPh>
    <phoneticPr fontId="2"/>
  </si>
  <si>
    <t>ふるさと基金</t>
    <rPh sb="4" eb="6">
      <t>キキン</t>
    </rPh>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</si>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</sst>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71279</c:v>
                </c:pt>
                <c:pt idx="3">
                  <c:v>74994</c:v>
                </c:pt>
                <c:pt idx="4">
                  <c:v>71849</c:v>
                </c:pt>
              </c:numCache>
            </c:numRef>
          </c:val>
          <c:smooth val="0"/>
          <c:extLst>
            <c:ext xmlns:c16="http://schemas.microsoft.com/office/drawing/2014/chart" uri="{C3380CC4-5D6E-409C-BE32-E72D297353CC}">
              <c16:uniqueId val="{00000000-4CB7-4790-9432-774D633697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74152</c:v>
                </c:pt>
                <c:pt idx="1">
                  <c:v>32743</c:v>
                </c:pt>
                <c:pt idx="2">
                  <c:v>45745</c:v>
                </c:pt>
                <c:pt idx="3">
                  <c:v>35862</c:v>
                </c:pt>
                <c:pt idx="4">
                  <c:v>57801</c:v>
                </c:pt>
              </c:numCache>
            </c:numRef>
          </c:val>
          <c:smooth val="0"/>
          <c:extLst>
            <c:ext xmlns:c16="http://schemas.microsoft.com/office/drawing/2014/chart" uri="{C3380CC4-5D6E-409C-BE32-E72D297353CC}">
              <c16:uniqueId val="{00000001-4CB7-4790-9432-774D633697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7.53</c:v>
                </c:pt>
                <c:pt idx="1">
                  <c:v>8.9499999999999993</c:v>
                </c:pt>
                <c:pt idx="2">
                  <c:v>11.14</c:v>
                </c:pt>
                <c:pt idx="3">
                  <c:v>10.84</c:v>
                </c:pt>
                <c:pt idx="4">
                  <c:v>10.36</c:v>
                </c:pt>
              </c:numCache>
            </c:numRef>
          </c:val>
          <c:extLst>
            <c:ext xmlns:c16="http://schemas.microsoft.com/office/drawing/2014/chart" uri="{C3380CC4-5D6E-409C-BE32-E72D297353CC}">
              <c16:uniqueId val="{00000000-6A16-4E7C-B468-81939DDDEA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33.92</c:v>
                </c:pt>
                <c:pt idx="1">
                  <c:v>30.09</c:v>
                </c:pt>
                <c:pt idx="2">
                  <c:v>32.14</c:v>
                </c:pt>
                <c:pt idx="3">
                  <c:v>35.700000000000003</c:v>
                </c:pt>
                <c:pt idx="4">
                  <c:v>34.58</c:v>
                </c:pt>
              </c:numCache>
            </c:numRef>
          </c:val>
          <c:extLst>
            <c:ext xmlns:c16="http://schemas.microsoft.com/office/drawing/2014/chart" uri="{C3380CC4-5D6E-409C-BE32-E72D297353CC}">
              <c16:uniqueId val="{00000001-6A16-4E7C-B468-81939DDDEA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-2.2200000000000002</c:v>
                </c:pt>
                <c:pt idx="1">
                  <c:v>-0.3</c:v>
                </c:pt>
                <c:pt idx="2">
                  <c:v>6.39</c:v>
                </c:pt>
                <c:pt idx="3">
                  <c:v>2.21</c:v>
                </c:pt>
                <c:pt idx="4">
                  <c:v>-1.1399999999999999</c:v>
                </c:pt>
              </c:numCache>
            </c:numRef>
          </c:val>
          <c:smooth val="0"/>
          <c:extLst>
            <c:ext xmlns:c16="http://schemas.microsoft.com/office/drawing/2014/chart" uri="{C3380CC4-5D6E-409C-BE32-E72D297353CC}">
              <c16:uniqueId val="{00000002-6A16-4E7C-B468-81939DDDEA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44-4028-9095-2709846FDD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44-4028-9095-2709846FDD36}"/>
            </c:ext>
          </c:extLst>
        </c:ser>
        <c:ser>
          <c:idx val="2"/>
          <c:order val="2"/>
          <c:tx>
            <c:strRef>
              <c:f>データシート!$A$29</c:f>
              <c:strCache>
                <c:ptCount val="1"/>
                <c:pt idx="0">
                  <c:v>吉久工業団地特別会計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FA44-4028-9095-2709846FDD36}"/>
            </c:ext>
          </c:extLst>
        </c:ser>
        <c:ser>
          <c:idx val="3"/>
          <c:order val="3"/>
          <c:tx>
            <c:strRef>
              <c:f>データシート!$A$30</c:f>
              <c:strCache>
                <c:ptCount val="1"/>
                <c:pt idx="0">
                  <c:v>田窪第２工業団地特別会計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A44-4028-9095-2709846FDD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0.28000000000000003</c:v>
                </c:pt>
                <c:pt idx="4">
                  <c:v>#N/A</c:v>
                </c:pt>
                <c:pt idx="5">
                  <c:v>0.26</c:v>
                </c:pt>
                <c:pt idx="6">
                  <c:v>#N/A</c:v>
                </c:pt>
                <c:pt idx="7">
                  <c:v>0.28000000000000003</c:v>
                </c:pt>
                <c:pt idx="8">
                  <c:v>#N/A</c:v>
                </c:pt>
                <c:pt idx="9">
                  <c:v>0.32</c:v>
                </c:pt>
              </c:numCache>
            </c:numRef>
          </c:val>
          <c:extLst>
            <c:ext xmlns:c16="http://schemas.microsoft.com/office/drawing/2014/chart" uri="{C3380CC4-5D6E-409C-BE32-E72D297353CC}">
              <c16:uniqueId val="{00000004-FA44-4028-9095-2709846FDD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0.84</c:v>
                </c:pt>
                <c:pt idx="4">
                  <c:v>#N/A</c:v>
                </c:pt>
                <c:pt idx="5">
                  <c:v>0.89</c:v>
                </c:pt>
                <c:pt idx="6">
                  <c:v>#N/A</c:v>
                </c:pt>
                <c:pt idx="7">
                  <c:v>0.85</c:v>
                </c:pt>
                <c:pt idx="8">
                  <c:v>#N/A</c:v>
                </c:pt>
                <c:pt idx="9">
                  <c:v>1.62</c:v>
                </c:pt>
              </c:numCache>
            </c:numRef>
          </c:val>
          <c:extLst>
            <c:ext xmlns:c16="http://schemas.microsoft.com/office/drawing/2014/chart" uri="{C3380CC4-5D6E-409C-BE32-E72D297353CC}">
              <c16:uniqueId val="{00000005-FA44-4028-9095-2709846FDD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6.66</c:v>
                </c:pt>
                <c:pt idx="2">
                  <c:v>#N/A</c:v>
                </c:pt>
                <c:pt idx="3">
                  <c:v>5.76</c:v>
                </c:pt>
                <c:pt idx="4">
                  <c:v>#N/A</c:v>
                </c:pt>
                <c:pt idx="5">
                  <c:v>4.8499999999999996</c:v>
                </c:pt>
                <c:pt idx="6">
                  <c:v>#N/A</c:v>
                </c:pt>
                <c:pt idx="7">
                  <c:v>4.09</c:v>
                </c:pt>
                <c:pt idx="8">
                  <c:v>#N/A</c:v>
                </c:pt>
                <c:pt idx="9">
                  <c:v>2.59</c:v>
                </c:pt>
              </c:numCache>
            </c:numRef>
          </c:val>
          <c:extLst>
            <c:ext xmlns:c16="http://schemas.microsoft.com/office/drawing/2014/chart" uri="{C3380CC4-5D6E-409C-BE32-E72D297353CC}">
              <c16:uniqueId val="{00000006-FA44-4028-9095-2709846FDD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2.74</c:v>
                </c:pt>
                <c:pt idx="2">
                  <c:v>#N/A</c:v>
                </c:pt>
                <c:pt idx="3">
                  <c:v>2.98</c:v>
                </c:pt>
                <c:pt idx="4">
                  <c:v>#N/A</c:v>
                </c:pt>
                <c:pt idx="5">
                  <c:v>3.5</c:v>
                </c:pt>
                <c:pt idx="6">
                  <c:v>#N/A</c:v>
                </c:pt>
                <c:pt idx="7">
                  <c:v>4.7</c:v>
                </c:pt>
                <c:pt idx="8">
                  <c:v>#N/A</c:v>
                </c:pt>
                <c:pt idx="9">
                  <c:v>5.48</c:v>
                </c:pt>
              </c:numCache>
            </c:numRef>
          </c:val>
          <c:extLst>
            <c:ext xmlns:c16="http://schemas.microsoft.com/office/drawing/2014/chart" uri="{C3380CC4-5D6E-409C-BE32-E72D297353CC}">
              <c16:uniqueId val="{00000007-FA44-4028-9095-2709846FDD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7.53</c:v>
                </c:pt>
                <c:pt idx="2">
                  <c:v>#N/A</c:v>
                </c:pt>
                <c:pt idx="3">
                  <c:v>8.94</c:v>
                </c:pt>
                <c:pt idx="4">
                  <c:v>#N/A</c:v>
                </c:pt>
                <c:pt idx="5">
                  <c:v>11.14</c:v>
                </c:pt>
                <c:pt idx="6">
                  <c:v>#N/A</c:v>
                </c:pt>
                <c:pt idx="7">
                  <c:v>10.83</c:v>
                </c:pt>
                <c:pt idx="8">
                  <c:v>#N/A</c:v>
                </c:pt>
                <c:pt idx="9">
                  <c:v>10.35</c:v>
                </c:pt>
              </c:numCache>
            </c:numRef>
          </c:val>
          <c:extLst>
            <c:ext xmlns:c16="http://schemas.microsoft.com/office/drawing/2014/chart" uri="{C3380CC4-5D6E-409C-BE32-E72D297353CC}">
              <c16:uniqueId val="{00000008-FA44-4028-9095-2709846FDD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23.12</c:v>
                </c:pt>
                <c:pt idx="2">
                  <c:v>#N/A</c:v>
                </c:pt>
                <c:pt idx="3">
                  <c:v>22.16</c:v>
                </c:pt>
                <c:pt idx="4">
                  <c:v>#N/A</c:v>
                </c:pt>
                <c:pt idx="5">
                  <c:v>20.86</c:v>
                </c:pt>
                <c:pt idx="6">
                  <c:v>#N/A</c:v>
                </c:pt>
                <c:pt idx="7">
                  <c:v>20.66</c:v>
                </c:pt>
                <c:pt idx="8">
                  <c:v>#N/A</c:v>
                </c:pt>
                <c:pt idx="9">
                  <c:v>17.41</c:v>
                </c:pt>
              </c:numCache>
            </c:numRef>
          </c:val>
          <c:extLst>
            <c:ext xmlns:c16="http://schemas.microsoft.com/office/drawing/2014/chart" uri="{C3380CC4-5D6E-409C-BE32-E72D297353CC}">
              <c16:uniqueId val="{00000009-FA44-4028-9095-2709846FDD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1482</c:v>
                </c:pt>
                <c:pt idx="5">
                  <c:v>1503</c:v>
                </c:pt>
                <c:pt idx="8">
                  <c:v>1583</c:v>
                </c:pt>
                <c:pt idx="11">
                  <c:v>1551</c:v>
                </c:pt>
                <c:pt idx="14">
                  <c:v>1508</c:v>
                </c:pt>
              </c:numCache>
            </c:numRef>
          </c:val>
          <c:extLst>
            <c:ext xmlns:c16="http://schemas.microsoft.com/office/drawing/2014/chart" uri="{C3380CC4-5D6E-409C-BE32-E72D297353CC}">
              <c16:uniqueId val="{00000000-1249-4657-B6EC-9EE90B54BE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49-4657-B6EC-9EE90B54BE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15</c:v>
                </c:pt>
                <c:pt idx="6">
                  <c:v>15</c:v>
                </c:pt>
                <c:pt idx="9">
                  <c:v>15</c:v>
                </c:pt>
                <c:pt idx="12">
                  <c:v>15</c:v>
                </c:pt>
              </c:numCache>
            </c:numRef>
          </c:val>
          <c:extLst>
            <c:ext xmlns:c16="http://schemas.microsoft.com/office/drawing/2014/chart" uri="{C3380CC4-5D6E-409C-BE32-E72D297353CC}">
              <c16:uniqueId val="{00000002-1249-4657-B6EC-9EE90B54BE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18</c:v>
                </c:pt>
                <c:pt idx="9">
                  <c:v>13</c:v>
                </c:pt>
                <c:pt idx="12">
                  <c:v>16</c:v>
                </c:pt>
              </c:numCache>
            </c:numRef>
          </c:val>
          <c:extLst>
            <c:ext xmlns:c16="http://schemas.microsoft.com/office/drawing/2014/chart" uri="{C3380CC4-5D6E-409C-BE32-E72D297353CC}">
              <c16:uniqueId val="{00000003-1249-4657-B6EC-9EE90B54BE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863</c:v>
                </c:pt>
                <c:pt idx="3">
                  <c:v>762</c:v>
                </c:pt>
                <c:pt idx="6">
                  <c:v>766</c:v>
                </c:pt>
                <c:pt idx="9">
                  <c:v>682</c:v>
                </c:pt>
                <c:pt idx="12">
                  <c:v>681</c:v>
                </c:pt>
              </c:numCache>
            </c:numRef>
          </c:val>
          <c:extLst>
            <c:ext xmlns:c16="http://schemas.microsoft.com/office/drawing/2014/chart" uri="{C3380CC4-5D6E-409C-BE32-E72D297353CC}">
              <c16:uniqueId val="{00000004-1249-4657-B6EC-9EE90B54BE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49-4657-B6EC-9EE90B54BE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49-4657-B6EC-9EE90B54BE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1566</c:v>
                </c:pt>
                <c:pt idx="3">
                  <c:v>1612</c:v>
                </c:pt>
                <c:pt idx="6">
                  <c:v>1734</c:v>
                </c:pt>
                <c:pt idx="9">
                  <c:v>1717</c:v>
                </c:pt>
                <c:pt idx="12">
                  <c:v>1682</c:v>
                </c:pt>
              </c:numCache>
            </c:numRef>
          </c:val>
          <c:extLst>
            <c:ext xmlns:c16="http://schemas.microsoft.com/office/drawing/2014/chart" uri="{C3380CC4-5D6E-409C-BE32-E72D297353CC}">
              <c16:uniqueId val="{00000007-1249-4657-B6EC-9EE90B54BE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963</c:v>
                </c:pt>
                <c:pt idx="2">
                  <c:v>#N/A</c:v>
                </c:pt>
                <c:pt idx="3">
                  <c:v>#N/A</c:v>
                </c:pt>
                <c:pt idx="4">
                  <c:v>886</c:v>
                </c:pt>
                <c:pt idx="5">
                  <c:v>#N/A</c:v>
                </c:pt>
                <c:pt idx="6">
                  <c:v>#N/A</c:v>
                </c:pt>
                <c:pt idx="7">
                  <c:v>950</c:v>
                </c:pt>
                <c:pt idx="8">
                  <c:v>#N/A</c:v>
                </c:pt>
                <c:pt idx="9">
                  <c:v>#N/A</c:v>
                </c:pt>
                <c:pt idx="10">
                  <c:v>876</c:v>
                </c:pt>
                <c:pt idx="11">
                  <c:v>#N/A</c:v>
                </c:pt>
                <c:pt idx="12">
                  <c:v>#N/A</c:v>
                </c:pt>
                <c:pt idx="13">
                  <c:v>886</c:v>
                </c:pt>
                <c:pt idx="14">
                  <c:v>#N/A</c:v>
                </c:pt>
              </c:numCache>
            </c:numRef>
          </c:val>
          <c:smooth val="0"/>
          <c:extLst>
            <c:ext xmlns:c16="http://schemas.microsoft.com/office/drawing/2014/chart" uri="{C3380CC4-5D6E-409C-BE32-E72D297353CC}">
              <c16:uniqueId val="{00000008-1249-4657-B6EC-9EE90B54BE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16008</c:v>
                </c:pt>
                <c:pt idx="5">
                  <c:v>15382</c:v>
                </c:pt>
                <c:pt idx="8">
                  <c:v>14791</c:v>
                </c:pt>
                <c:pt idx="11">
                  <c:v>13722</c:v>
                </c:pt>
                <c:pt idx="14">
                  <c:v>12868</c:v>
                </c:pt>
              </c:numCache>
            </c:numRef>
          </c:val>
          <c:extLst>
            <c:ext xmlns:c16="http://schemas.microsoft.com/office/drawing/2014/chart" uri="{C3380CC4-5D6E-409C-BE32-E72D297353CC}">
              <c16:uniqueId val="{00000000-3397-450B-A78B-50FE818F18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168</c:v>
                </c:pt>
                <c:pt idx="5">
                  <c:v>157</c:v>
                </c:pt>
                <c:pt idx="8">
                  <c:v>146</c:v>
                </c:pt>
                <c:pt idx="11">
                  <c:v>135</c:v>
                </c:pt>
                <c:pt idx="14">
                  <c:v>124</c:v>
                </c:pt>
              </c:numCache>
            </c:numRef>
          </c:val>
          <c:extLst>
            <c:ext xmlns:c16="http://schemas.microsoft.com/office/drawing/2014/chart" uri="{C3380CC4-5D6E-409C-BE32-E72D297353CC}">
              <c16:uniqueId val="{00000001-3397-450B-A78B-50FE818F18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5113</c:v>
                </c:pt>
                <c:pt idx="5">
                  <c:v>4773</c:v>
                </c:pt>
                <c:pt idx="8">
                  <c:v>5231</c:v>
                </c:pt>
                <c:pt idx="11">
                  <c:v>6563</c:v>
                </c:pt>
                <c:pt idx="14">
                  <c:v>6465</c:v>
                </c:pt>
              </c:numCache>
            </c:numRef>
          </c:val>
          <c:extLst>
            <c:ext xmlns:c16="http://schemas.microsoft.com/office/drawing/2014/chart" uri="{C3380CC4-5D6E-409C-BE32-E72D297353CC}">
              <c16:uniqueId val="{00000002-3397-450B-A78B-50FE818F18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97-450B-A78B-50FE818F18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97-450B-A78B-50FE818F18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97-450B-A78B-50FE818F18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882</c:v>
                </c:pt>
                <c:pt idx="3">
                  <c:v>871</c:v>
                </c:pt>
                <c:pt idx="6">
                  <c:v>869</c:v>
                </c:pt>
                <c:pt idx="9">
                  <c:v>1048</c:v>
                </c:pt>
                <c:pt idx="12">
                  <c:v>957</c:v>
                </c:pt>
              </c:numCache>
            </c:numRef>
          </c:val>
          <c:extLst>
            <c:ext xmlns:c16="http://schemas.microsoft.com/office/drawing/2014/chart" uri="{C3380CC4-5D6E-409C-BE32-E72D297353CC}">
              <c16:uniqueId val="{00000006-3397-450B-A78B-50FE818F18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255</c:v>
                </c:pt>
                <c:pt idx="3">
                  <c:v>255</c:v>
                </c:pt>
                <c:pt idx="6">
                  <c:v>235</c:v>
                </c:pt>
                <c:pt idx="9">
                  <c:v>170</c:v>
                </c:pt>
                <c:pt idx="12">
                  <c:v>148</c:v>
                </c:pt>
              </c:numCache>
            </c:numRef>
          </c:val>
          <c:extLst>
            <c:ext xmlns:c16="http://schemas.microsoft.com/office/drawing/2014/chart" uri="{C3380CC4-5D6E-409C-BE32-E72D297353CC}">
              <c16:uniqueId val="{00000007-3397-450B-A78B-50FE818F18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10961</c:v>
                </c:pt>
                <c:pt idx="3">
                  <c:v>10409</c:v>
                </c:pt>
                <c:pt idx="6">
                  <c:v>9601</c:v>
                </c:pt>
                <c:pt idx="9">
                  <c:v>8395</c:v>
                </c:pt>
                <c:pt idx="12">
                  <c:v>7566</c:v>
                </c:pt>
              </c:numCache>
            </c:numRef>
          </c:val>
          <c:extLst>
            <c:ext xmlns:c16="http://schemas.microsoft.com/office/drawing/2014/chart" uri="{C3380CC4-5D6E-409C-BE32-E72D297353CC}">
              <c16:uniqueId val="{00000008-3397-450B-A78B-50FE818F18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270</c:v>
                </c:pt>
                <c:pt idx="3">
                  <c:v>255</c:v>
                </c:pt>
                <c:pt idx="6">
                  <c:v>240</c:v>
                </c:pt>
                <c:pt idx="9">
                  <c:v>225</c:v>
                </c:pt>
                <c:pt idx="12">
                  <c:v>210</c:v>
                </c:pt>
              </c:numCache>
            </c:numRef>
          </c:val>
          <c:extLst>
            <c:ext xmlns:c16="http://schemas.microsoft.com/office/drawing/2014/chart" uri="{C3380CC4-5D6E-409C-BE32-E72D297353CC}">
              <c16:uniqueId val="{00000009-3397-450B-A78B-50FE818F18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14517</c:v>
                </c:pt>
                <c:pt idx="3">
                  <c:v>13723</c:v>
                </c:pt>
                <c:pt idx="6">
                  <c:v>13212</c:v>
                </c:pt>
                <c:pt idx="9">
                  <c:v>12042</c:v>
                </c:pt>
                <c:pt idx="12">
                  <c:v>11285</c:v>
                </c:pt>
              </c:numCache>
            </c:numRef>
          </c:val>
          <c:extLst>
            <c:ext xmlns:c16="http://schemas.microsoft.com/office/drawing/2014/chart" uri="{C3380CC4-5D6E-409C-BE32-E72D297353CC}">
              <c16:uniqueId val="{0000000A-3397-450B-A78B-50FE818F18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5596</c:v>
                </c:pt>
                <c:pt idx="2">
                  <c:v>#N/A</c:v>
                </c:pt>
                <c:pt idx="3">
                  <c:v>#N/A</c:v>
                </c:pt>
                <c:pt idx="4">
                  <c:v>5201</c:v>
                </c:pt>
                <c:pt idx="5">
                  <c:v>#N/A</c:v>
                </c:pt>
                <c:pt idx="6">
                  <c:v>#N/A</c:v>
                </c:pt>
                <c:pt idx="7">
                  <c:v>3988</c:v>
                </c:pt>
                <c:pt idx="8">
                  <c:v>#N/A</c:v>
                </c:pt>
                <c:pt idx="9">
                  <c:v>#N/A</c:v>
                </c:pt>
                <c:pt idx="10">
                  <c:v>1460</c:v>
                </c:pt>
                <c:pt idx="11">
                  <c:v>#N/A</c:v>
                </c:pt>
                <c:pt idx="12">
                  <c:v>#N/A</c:v>
                </c:pt>
                <c:pt idx="13">
                  <c:v>709</c:v>
                </c:pt>
                <c:pt idx="14">
                  <c:v>#N/A</c:v>
                </c:pt>
              </c:numCache>
            </c:numRef>
          </c:val>
          <c:smooth val="0"/>
          <c:extLst>
            <c:ext xmlns:c16="http://schemas.microsoft.com/office/drawing/2014/chart" uri="{C3380CC4-5D6E-409C-BE32-E72D297353CC}">
              <c16:uniqueId val="{0000000B-3397-450B-A78B-50FE818F18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3314</c:v>
                </c:pt>
                <c:pt idx="1">
                  <c:v>3594</c:v>
                </c:pt>
                <c:pt idx="2">
                  <c:v>3516</c:v>
                </c:pt>
              </c:numCache>
            </c:numRef>
          </c:val>
          <c:extLst>
            <c:ext xmlns:c16="http://schemas.microsoft.com/office/drawing/2014/chart" uri="{C3380CC4-5D6E-409C-BE32-E72D297353CC}">
              <c16:uniqueId val="{00000000-5083-4383-BF27-73BE03D151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273</c:v>
                </c:pt>
                <c:pt idx="1">
                  <c:v>273</c:v>
                </c:pt>
                <c:pt idx="2">
                  <c:v>316</c:v>
                </c:pt>
              </c:numCache>
            </c:numRef>
          </c:val>
          <c:extLst>
            <c:ext xmlns:c16="http://schemas.microsoft.com/office/drawing/2014/chart" uri="{C3380CC4-5D6E-409C-BE32-E72D297353CC}">
              <c16:uniqueId val="{00000001-5083-4383-BF27-73BE03D151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2627</c:v>
                </c:pt>
                <c:pt idx="1">
                  <c:v>3646</c:v>
                </c:pt>
                <c:pt idx="2">
                  <c:v>3533</c:v>
                </c:pt>
              </c:numCache>
            </c:numRef>
          </c:val>
          <c:extLst>
            <c:ext xmlns:c16="http://schemas.microsoft.com/office/drawing/2014/chart" uri="{C3380CC4-5D6E-409C-BE32-E72D297353CC}">
              <c16:uniqueId val="{00000002-5083-4383-BF27-73BE03D151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33,153
32,773
211.30
18,433,601
17,186,856
1,053,126
10,166,116
11,285,334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月の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町合併により財政基盤の強化が図られ、令和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年度は全国平均と同じ</a:t>
          </a:r>
          <a:r>
            <a:rPr kumimoji="1" lang="en-US" altLang="ja-JP" sz="1100">
              <a:latin typeface="ＭＳ Ｐゴシック" panose="020B0600070205080204" pitchFamily="50" charset="-128"/>
              <a:ea typeface="ＭＳ Ｐゴシック" panose="020B0600070205080204" pitchFamily="50" charset="-128"/>
            </a:rPr>
            <a:t>0.48</a:t>
          </a:r>
          <a:r>
            <a:rPr kumimoji="1" lang="ja-JP" altLang="en-US" sz="1100">
              <a:latin typeface="ＭＳ Ｐゴシック" panose="020B0600070205080204" pitchFamily="50" charset="-128"/>
              <a:ea typeface="ＭＳ Ｐゴシック" panose="020B0600070205080204" pitchFamily="50" charset="-128"/>
            </a:rPr>
            <a:t>とな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確保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40</xdr:row>
      <xdr:rowOff>161472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近年は類似団体平均を上回る状況が続いている。令和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年度は、市税収入が増加（対前年度比</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百万円増）したものの、臨時財政対策債の減少（対前年度比</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百万円減）したことや物価高騰の影響等により、経常収支比率が増加した。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％）、性質別にみると、維持補修費で対前年度比</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42.5</a:t>
          </a:r>
          <a:r>
            <a:rPr kumimoji="1" lang="ja-JP" altLang="en-US" sz="1100">
              <a:latin typeface="ＭＳ Ｐゴシック" panose="020B0600070205080204" pitchFamily="50" charset="-128"/>
              <a:ea typeface="ＭＳ Ｐゴシック" panose="020B0600070205080204" pitchFamily="50" charset="-128"/>
            </a:rPr>
            <a:t>％）、人件費で対前年度比</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56388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094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63</xdr:row>
      <xdr:rowOff>8128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81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63</xdr:row>
      <xdr:rowOff>51562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817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51562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4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149115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145305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6,840</a:t>
          </a:r>
          <a:r>
            <a:rPr kumimoji="1" lang="ja-JP" altLang="en-US" sz="1100">
              <a:latin typeface="ＭＳ Ｐゴシック" panose="020B0600070205080204" pitchFamily="50" charset="-128"/>
              <a:ea typeface="ＭＳ Ｐゴシック" panose="020B0600070205080204" pitchFamily="50" charset="-128"/>
            </a:rPr>
            <a:t>円下回っているが、全国平均を</a:t>
          </a:r>
          <a:r>
            <a:rPr kumimoji="1" lang="en-US" altLang="ja-JP" sz="1100">
              <a:latin typeface="ＭＳ Ｐゴシック" panose="020B0600070205080204" pitchFamily="50" charset="-128"/>
              <a:ea typeface="ＭＳ Ｐゴシック" panose="020B0600070205080204" pitchFamily="50" charset="-128"/>
            </a:rPr>
            <a:t>15,423</a:t>
          </a:r>
          <a:r>
            <a:rPr kumimoji="1" lang="ja-JP" altLang="en-US" sz="1100">
              <a:latin typeface="ＭＳ Ｐゴシック" panose="020B0600070205080204" pitchFamily="50" charset="-128"/>
              <a:ea typeface="ＭＳ Ｐゴシック" panose="020B0600070205080204" pitchFamily="50" charset="-128"/>
            </a:rPr>
            <a:t>円上回っている。人件費は類似団体平均・全国平均ともに上回っているが、物件費は類似団体平均・全国平均ともに下回っている。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域おこし協力隊の導入や移住定住施策等の地域振興施策に継続的に取り組んでおり、引き続き一定の費用が必要になるとともに、公共施設については、運営経費や維持補修経費に加え、老朽化対策などの費用の増加が引き続き見込まれるため、事務事業の見直しを行い、歳出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109218</xdr:rowOff>
    </xdr:from>
    <xdr:to>
      <xdr:col>23</xdr:col>
      <xdr:colOff>133350</xdr:colOff>
      <xdr:row>81</xdr:row>
      <xdr:rowOff>109764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96668"/>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83248</xdr:rowOff>
    </xdr:from>
    <xdr:to>
      <xdr:col>19</xdr:col>
      <xdr:colOff>133350</xdr:colOff>
      <xdr:row>81</xdr:row>
      <xdr:rowOff>109764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0698"/>
          <a:ext cx="889000" cy="2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83248</xdr:rowOff>
    </xdr:from>
    <xdr:to>
      <xdr:col>15</xdr:col>
      <xdr:colOff>82550</xdr:colOff>
      <xdr:row>81</xdr:row>
      <xdr:rowOff>107262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970698"/>
          <a:ext cx="8890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21241</xdr:rowOff>
    </xdr:from>
    <xdr:to>
      <xdr:col>11</xdr:col>
      <xdr:colOff>31750</xdr:colOff>
      <xdr:row>81</xdr:row>
      <xdr:rowOff>107262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08691"/>
          <a:ext cx="889000" cy="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132578</xdr:rowOff>
    </xdr:from>
    <xdr:to>
      <xdr:col>11</xdr:col>
      <xdr:colOff>82550</xdr:colOff>
      <xdr:row>82</xdr:row>
      <xdr:rowOff>62728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76350</xdr:rowOff>
    </xdr:from>
    <xdr:to>
      <xdr:col>7</xdr:col>
      <xdr:colOff>31750</xdr:colOff>
      <xdr:row>82</xdr:row>
      <xdr:rowOff>6500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162727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58418</xdr:rowOff>
    </xdr:from>
    <xdr:to>
      <xdr:col>23</xdr:col>
      <xdr:colOff>184150</xdr:colOff>
      <xdr:row>81</xdr:row>
      <xdr:rowOff>160018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74945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9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58964</xdr:rowOff>
    </xdr:from>
    <xdr:to>
      <xdr:col>19</xdr:col>
      <xdr:colOff>184150</xdr:colOff>
      <xdr:row>81</xdr:row>
      <xdr:rowOff>160564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170741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32448</xdr:rowOff>
    </xdr:from>
    <xdr:to>
      <xdr:col>15</xdr:col>
      <xdr:colOff>133350</xdr:colOff>
      <xdr:row>81</xdr:row>
      <xdr:rowOff>134048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144225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56462</xdr:rowOff>
    </xdr:from>
    <xdr:to>
      <xdr:col>11</xdr:col>
      <xdr:colOff>82550</xdr:colOff>
      <xdr:row>81</xdr:row>
      <xdr:rowOff>158062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168239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141891</xdr:rowOff>
    </xdr:from>
    <xdr:to>
      <xdr:col>7</xdr:col>
      <xdr:colOff>31750</xdr:colOff>
      <xdr:row>81</xdr:row>
      <xdr:rowOff>72041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82218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2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年度は、前年度から増減なしだが、令和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年度以降は類似団体平均に近い数値で推移している。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47171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77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98879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98879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1913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132443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0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年の合併以前から一般行政職における新規採用の抑制を図ってきたことにより、類似団体平均を下回っていたが、市町村類型の変更により、令和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年度以降、類似団体平均を上回るようになり、令和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0.66</a:t>
          </a:r>
          <a:r>
            <a:rPr kumimoji="1" lang="ja-JP" altLang="en-US" sz="1100">
              <a:latin typeface="ＭＳ Ｐゴシック" panose="020B0600070205080204" pitchFamily="50" charset="-128"/>
              <a:ea typeface="ＭＳ Ｐゴシック" panose="020B0600070205080204" pitchFamily="50" charset="-128"/>
            </a:rPr>
            <a:t>人上回る結果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人数の平準化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98996</xdr:rowOff>
    </xdr:from>
    <xdr:to>
      <xdr:col>81</xdr:col>
      <xdr:colOff>44450</xdr:colOff>
      <xdr:row>60</xdr:row>
      <xdr:rowOff>103822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85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101007</xdr:rowOff>
    </xdr:from>
    <xdr:to>
      <xdr:col>77</xdr:col>
      <xdr:colOff>44450</xdr:colOff>
      <xdr:row>60</xdr:row>
      <xdr:rowOff>103822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8007"/>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98192</xdr:rowOff>
    </xdr:from>
    <xdr:to>
      <xdr:col>72</xdr:col>
      <xdr:colOff>203200</xdr:colOff>
      <xdr:row>60</xdr:row>
      <xdr:rowOff>101007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5192"/>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98192</xdr:rowOff>
    </xdr:from>
    <xdr:to>
      <xdr:col>68</xdr:col>
      <xdr:colOff>152400</xdr:colOff>
      <xdr:row>60</xdr:row>
      <xdr:rowOff>101409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519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65490</xdr:rowOff>
    </xdr:from>
    <xdr:to>
      <xdr:col>68</xdr:col>
      <xdr:colOff>203200</xdr:colOff>
      <xdr:row>60</xdr:row>
      <xdr:rowOff>167090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151867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62272</xdr:rowOff>
    </xdr:from>
    <xdr:to>
      <xdr:col>64</xdr:col>
      <xdr:colOff>152400</xdr:colOff>
      <xdr:row>60</xdr:row>
      <xdr:rowOff>163872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148649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20273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139399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6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50207</xdr:rowOff>
    </xdr:from>
    <xdr:to>
      <xdr:col>73</xdr:col>
      <xdr:colOff>44450</xdr:colOff>
      <xdr:row>60</xdr:row>
      <xdr:rowOff>151807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136584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47392</xdr:rowOff>
    </xdr:from>
    <xdr:to>
      <xdr:col>68</xdr:col>
      <xdr:colOff>203200</xdr:colOff>
      <xdr:row>60</xdr:row>
      <xdr:rowOff>148992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159169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50609</xdr:rowOff>
    </xdr:from>
    <xdr:to>
      <xdr:col>64</xdr:col>
      <xdr:colOff>152400</xdr:colOff>
      <xdr:row>60</xdr:row>
      <xdr:rowOff>152209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162386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5</a:t>
          </a:r>
          <a:r>
            <a:rPr kumimoji="1" lang="ja-JP" altLang="en-US" sz="1100" baseline="0">
              <a:latin typeface="ＭＳ Ｐゴシック" panose="020B0600070205080204" pitchFamily="50" charset="-128"/>
              <a:ea typeface="ＭＳ Ｐゴシック" panose="020B0600070205080204" pitchFamily="50" charset="-128"/>
            </a:rPr>
            <a:t>年度は、前年度に比べ</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latin typeface="ＭＳ Ｐゴシック" panose="020B0600070205080204" pitchFamily="50" charset="-128"/>
              <a:ea typeface="ＭＳ Ｐゴシック" panose="020B0600070205080204" pitchFamily="50" charset="-128"/>
            </a:rPr>
            <a:t>ポイント低下したものの、類似団体平均を</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ポイント上回る結果となっている。前年度から減少した主な要因としては、地方消費税交付金等が増加したことによる標準税収入額の増加や普通交付税の再算定による基準財政需要額の増加等が挙げられる。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今後も引き続き、企業版ふるさと納税など新たな歳入の確保に取り組むとともに、税収の確保に努めることにより、比率の低下を図る。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42</xdr:row>
      <xdr:rowOff>140305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182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49288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4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83759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152702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561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前年度までは類似団体平均を上回る状況が続いていたが、令和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年度は前年度から△</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ポイントとなり、類似団体平均を</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ポイント下回った。比率減少の要因としては、地方債の償還が順調に進み、地方債現在高が減少（△</a:t>
          </a:r>
          <a:r>
            <a:rPr kumimoji="1" lang="en-US" altLang="ja-JP" sz="1100">
              <a:latin typeface="ＭＳ Ｐゴシック" panose="020B0600070205080204" pitchFamily="50" charset="-128"/>
              <a:ea typeface="ＭＳ Ｐゴシック" panose="020B0600070205080204" pitchFamily="50" charset="-128"/>
            </a:rPr>
            <a:t>757</a:t>
          </a:r>
          <a:r>
            <a:rPr kumimoji="1" lang="ja-JP" altLang="en-US" sz="1100">
              <a:latin typeface="ＭＳ Ｐゴシック" panose="020B0600070205080204" pitchFamily="50" charset="-128"/>
              <a:ea typeface="ＭＳ Ｐゴシック" panose="020B0600070205080204" pitchFamily="50" charset="-128"/>
            </a:rPr>
            <a:t>百万円）したこと等が挙げられる。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今後も引き続き、企業版ふるさと納税など新たな歳入の確保に取り組むとともに、事務事業の見直しにより充当可能基金の確保など比率の改善に努めていく。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5987</xdr:rowOff>
    </xdr:from>
    <xdr:to>
      <xdr:col>81</xdr:col>
      <xdr:colOff>44450</xdr:colOff>
      <xdr:row>14</xdr:row>
      <xdr:rowOff>109401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40628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162214</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109401</xdr:rowOff>
    </xdr:from>
    <xdr:to>
      <xdr:col>77</xdr:col>
      <xdr:colOff>44450</xdr:colOff>
      <xdr:row>16</xdr:row>
      <xdr:rowOff>93980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09701"/>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17</xdr:row>
      <xdr:rowOff>122464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37180"/>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122464</xdr:rowOff>
    </xdr:from>
    <xdr:to>
      <xdr:col>68</xdr:col>
      <xdr:colOff>152400</xdr:colOff>
      <xdr:row>18</xdr:row>
      <xdr:rowOff>53279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037114"/>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83397</xdr:rowOff>
    </xdr:from>
    <xdr:to>
      <xdr:col>64</xdr:col>
      <xdr:colOff>152400</xdr:colOff>
      <xdr:row>17</xdr:row>
      <xdr:rowOff>13547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23724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47914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7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58601</xdr:rowOff>
    </xdr:from>
    <xdr:to>
      <xdr:col>77</xdr:col>
      <xdr:colOff>95250</xdr:colOff>
      <xdr:row>14</xdr:row>
      <xdr:rowOff>160201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144978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4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71664</xdr:rowOff>
    </xdr:from>
    <xdr:to>
      <xdr:col>68</xdr:col>
      <xdr:colOff>203200</xdr:colOff>
      <xdr:row>18</xdr:row>
      <xdr:rowOff>1814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158041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2479</xdr:rowOff>
    </xdr:from>
    <xdr:to>
      <xdr:col>64</xdr:col>
      <xdr:colOff>152400</xdr:colOff>
      <xdr:row>18</xdr:row>
      <xdr:rowOff>104079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88856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1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33,153
32,773
211.30
18,433,601
17,186,856
1,053,126
10,166,116
11,285,334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令和元年度までは、類似団体平均に近い数値で推移していたが、令和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年度から類似団体平均を上回る状況となっており、令和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ポイント、全国平均を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ポイント上回る結果となっている。これは、会計年度任用職員に係る費用（人口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人当たり決算額）が類似団体平均・全国平均ともに上回っていることが理由として挙げられる。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今後は、会計年度任用職員の配置数の見直しを進め、人件費の抑制に努めていく。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52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23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3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51054</xdr:rowOff>
    </xdr:from>
    <xdr:to>
      <xdr:col>11</xdr:col>
      <xdr:colOff>60325</xdr:colOff>
      <xdr:row>37</xdr:row>
      <xdr:rowOff>152654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162831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67056</xdr:rowOff>
    </xdr:from>
    <xdr:to>
      <xdr:col>11</xdr:col>
      <xdr:colOff>60325</xdr:colOff>
      <xdr:row>38</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153433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従来より類似団体平均を上回っており、会計年度任用職員制度の開始に伴い、これらの経費が物件費から人件費に移行したことで令和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年度及び令和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年度は類似団体平均の数値に近づいたが、燃やすごみ収集処理委託料が増加したこと等により、令和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年度以降は、類似団体平均を</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ポイント上回るようになっている。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年度は情報系機器借上料の増加等により、前年度から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3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06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00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18</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76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106680</xdr:rowOff>
    </xdr:from>
    <xdr:to>
      <xdr:col>65</xdr:col>
      <xdr:colOff>53975</xdr:colOff>
      <xdr:row>19</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年度までは類似団体平均を上回る状況が続いていたが、市町村類型の変更により、令和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年度以降、類似団体平均を下回るようになり、令和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扶助費に充当した経常一般財源は、対前年度比</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百万円増（＋</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％）となったが、障害福祉サービス費や子ども医療費の増加が要因と考えられる。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4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34472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465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155122</xdr:rowOff>
    </xdr:from>
    <xdr:to>
      <xdr:col>15</xdr:col>
      <xdr:colOff>149225</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ポイント、全国平均を</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将来的に財政状況の悪化を招くことのないように、保険料や使用料の適正化を図り、特別会計への繰出金を抑えるなど一般会計の財政負担軽減に努めていく。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27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83457</xdr:rowOff>
    </xdr:from>
    <xdr:to>
      <xdr:col>73</xdr:col>
      <xdr:colOff>180975</xdr:colOff>
      <xdr:row>59</xdr:row>
      <xdr:rowOff>75293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2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61</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908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32657</xdr:rowOff>
    </xdr:from>
    <xdr:to>
      <xdr:col>74</xdr:col>
      <xdr:colOff>31750</xdr:colOff>
      <xdr:row>58</xdr:row>
      <xdr:rowOff>134257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24493</xdr:rowOff>
    </xdr:from>
    <xdr:to>
      <xdr:col>69</xdr:col>
      <xdr:colOff>142875</xdr:colOff>
      <xdr:row>59</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ポイント、全国平均を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令和元年度までは</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％台で推移していたが、令和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年度からは下水道事業が公営企業会計適用となったことにより、一般会計から下水道事業への繰出しが、繰出金から補助費等に移行したことで増加しており、令和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補助費等に充当した一般財源は、対前年度比</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百万円減（△</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％）となり、前年度から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346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36</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203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公債費に充当された経常一般財源は対前年度比△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％）となっており、令和元年度以降、</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％台前半で推移している。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去に借り入れた地方債の償還が順調に進んでいる一方で、今後も学校施設の大規模改修やスマートインターチェンジに関する道路整備や公園整備等に係る地方債の借入れが続くため、数値は増加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地方債残高の増加を抑えるため、引き続き事業の必要性を精査するとともに、企業版ふるさと納税など新たな歳入の確保に努めていく。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26307</xdr:rowOff>
    </xdr:from>
    <xdr:to>
      <xdr:col>24</xdr:col>
      <xdr:colOff>25400</xdr:colOff>
      <xdr:row>77</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27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26307</xdr:rowOff>
    </xdr:from>
    <xdr:to>
      <xdr:col>19</xdr:col>
      <xdr:colOff>187325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2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26307</xdr:rowOff>
    </xdr:from>
    <xdr:to>
      <xdr:col>15</xdr:col>
      <xdr:colOff>98425</xdr:colOff>
      <xdr:row>77</xdr:row>
      <xdr:rowOff>48079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27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48079</xdr:rowOff>
    </xdr:from>
    <xdr:to>
      <xdr:col>11</xdr:col>
      <xdr:colOff>9525</xdr:colOff>
      <xdr:row>77</xdr:row>
      <xdr:rowOff>48079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49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130629</xdr:rowOff>
    </xdr:from>
    <xdr:to>
      <xdr:col>11</xdr:col>
      <xdr:colOff>60325</xdr:colOff>
      <xdr:row>79</xdr:row>
      <xdr:rowOff>60779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45556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163484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146957</xdr:rowOff>
    </xdr:from>
    <xdr:to>
      <xdr:col>15</xdr:col>
      <xdr:colOff>149225</xdr:colOff>
      <xdr:row>77</xdr:row>
      <xdr:rowOff>77107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168729</xdr:rowOff>
    </xdr:from>
    <xdr:to>
      <xdr:col>11</xdr:col>
      <xdr:colOff>60325</xdr:colOff>
      <xdr:row>77</xdr:row>
      <xdr:rowOff>98879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109056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ポイント上回り、全国平均を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ポイント上回っている。人件費と物件費が、類似団体平均を上回っていることが影響し、比率が高くなる傾向にある。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今後も、公共施設の運営経費や維持補修費に加え、老朽化対策などの費用の増加が引き続き見込まれるため、事務事業の見直しを行い、一層の歳出削減に努めていく。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45237"/>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78</xdr:row>
      <xdr:rowOff>72137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34924"/>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78</xdr:row>
      <xdr:rowOff>122428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349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122428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44917</xdr:rowOff>
    </xdr:from>
    <xdr:to>
      <xdr:col>29</xdr:col>
      <xdr:colOff>127000</xdr:colOff>
      <xdr:row>18</xdr:row>
      <xdr:rowOff>45569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8642"/>
          <a:ext cx="647700" cy="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45569</xdr:rowOff>
    </xdr:from>
    <xdr:to>
      <xdr:col>26</xdr:col>
      <xdr:colOff>50800</xdr:colOff>
      <xdr:row>18</xdr:row>
      <xdr:rowOff>51554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9294"/>
          <a:ext cx="698500" cy="5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51554</xdr:rowOff>
    </xdr:from>
    <xdr:to>
      <xdr:col>22</xdr:col>
      <xdr:colOff>114300</xdr:colOff>
      <xdr:row>18</xdr:row>
      <xdr:rowOff>53734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5279"/>
          <a:ext cx="698500" cy="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53734</xdr:rowOff>
    </xdr:from>
    <xdr:to>
      <xdr:col>18</xdr:col>
      <xdr:colOff>177800</xdr:colOff>
      <xdr:row>18</xdr:row>
      <xdr:rowOff>93342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7459"/>
          <a:ext cx="698500" cy="3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122728</xdr:rowOff>
    </xdr:from>
    <xdr:to>
      <xdr:col>19</xdr:col>
      <xdr:colOff>38100</xdr:colOff>
      <xdr:row>18</xdr:row>
      <xdr:rowOff>52878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134028</xdr:rowOff>
    </xdr:from>
    <xdr:to>
      <xdr:col>15</xdr:col>
      <xdr:colOff>101600</xdr:colOff>
      <xdr:row>18</xdr:row>
      <xdr:rowOff>64178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74355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165567</xdr:rowOff>
    </xdr:from>
    <xdr:to>
      <xdr:col>29</xdr:col>
      <xdr:colOff>177800</xdr:colOff>
      <xdr:row>18</xdr:row>
      <xdr:rowOff>95717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166219</xdr:rowOff>
    </xdr:from>
    <xdr:to>
      <xdr:col>26</xdr:col>
      <xdr:colOff>101600</xdr:colOff>
      <xdr:row>18</xdr:row>
      <xdr:rowOff>96369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81146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754</xdr:rowOff>
    </xdr:from>
    <xdr:to>
      <xdr:col>22</xdr:col>
      <xdr:colOff>165100</xdr:colOff>
      <xdr:row>18</xdr:row>
      <xdr:rowOff>102354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2934</xdr:rowOff>
    </xdr:from>
    <xdr:to>
      <xdr:col>19</xdr:col>
      <xdr:colOff>38100</xdr:colOff>
      <xdr:row>18</xdr:row>
      <xdr:rowOff>104534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89311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42542</xdr:rowOff>
    </xdr:from>
    <xdr:to>
      <xdr:col>15</xdr:col>
      <xdr:colOff>101600</xdr:colOff>
      <xdr:row>18</xdr:row>
      <xdr:rowOff>144142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128919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94824</xdr:rowOff>
    </xdr:from>
    <xdr:to>
      <xdr:col>29</xdr:col>
      <xdr:colOff>127000</xdr:colOff>
      <xdr:row>36</xdr:row>
      <xdr:rowOff>101168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8074"/>
          <a:ext cx="6477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59392</xdr:rowOff>
    </xdr:from>
    <xdr:to>
      <xdr:col>26</xdr:col>
      <xdr:colOff>50800</xdr:colOff>
      <xdr:row>36</xdr:row>
      <xdr:rowOff>101168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12642"/>
          <a:ext cx="698500" cy="4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59392</xdr:rowOff>
    </xdr:from>
    <xdr:to>
      <xdr:col>22</xdr:col>
      <xdr:colOff>114300</xdr:colOff>
      <xdr:row>36</xdr:row>
      <xdr:rowOff>99416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12642"/>
          <a:ext cx="698500" cy="4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53924</xdr:rowOff>
    </xdr:from>
    <xdr:to>
      <xdr:col>18</xdr:col>
      <xdr:colOff>177800</xdr:colOff>
      <xdr:row>36</xdr:row>
      <xdr:rowOff>99416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07174"/>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75114</xdr:rowOff>
    </xdr:from>
    <xdr:to>
      <xdr:col>19</xdr:col>
      <xdr:colOff>38100</xdr:colOff>
      <xdr:row>37</xdr:row>
      <xdr:rowOff>5264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161491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62084</xdr:rowOff>
    </xdr:from>
    <xdr:to>
      <xdr:col>15</xdr:col>
      <xdr:colOff>101600</xdr:colOff>
      <xdr:row>36</xdr:row>
      <xdr:rowOff>163684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44024</xdr:rowOff>
    </xdr:from>
    <xdr:to>
      <xdr:col>29</xdr:col>
      <xdr:colOff>177800</xdr:colOff>
      <xdr:row>36</xdr:row>
      <xdr:rowOff>145624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232001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50368</xdr:rowOff>
    </xdr:from>
    <xdr:to>
      <xdr:col>26</xdr:col>
      <xdr:colOff>101600</xdr:colOff>
      <xdr:row>36</xdr:row>
      <xdr:rowOff>151968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162145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72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8592</xdr:rowOff>
    </xdr:from>
    <xdr:to>
      <xdr:col>22</xdr:col>
      <xdr:colOff>165100</xdr:colOff>
      <xdr:row>36</xdr:row>
      <xdr:rowOff>110192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120369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3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48616</xdr:rowOff>
    </xdr:from>
    <xdr:to>
      <xdr:col>19</xdr:col>
      <xdr:colOff>38100</xdr:colOff>
      <xdr:row>36</xdr:row>
      <xdr:rowOff>150216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160393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3124</xdr:rowOff>
    </xdr:from>
    <xdr:to>
      <xdr:col>15</xdr:col>
      <xdr:colOff>101600</xdr:colOff>
      <xdr:row>36</xdr:row>
      <xdr:rowOff>104724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114901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33,153
32,773
211.30
18,433,601
17,186,856
1,053,126
10,166,116
11,285,334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20020</xdr:rowOff>
    </xdr:from>
    <xdr:to>
      <xdr:col>24</xdr:col>
      <xdr:colOff>63500</xdr:colOff>
      <xdr:row>37</xdr:row>
      <xdr:rowOff>22962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63670"/>
          <a:ext cx="8382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20020</xdr:rowOff>
    </xdr:from>
    <xdr:to>
      <xdr:col>19</xdr:col>
      <xdr:colOff>177800</xdr:colOff>
      <xdr:row>37</xdr:row>
      <xdr:rowOff>26619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3670"/>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26619</xdr:rowOff>
    </xdr:from>
    <xdr:to>
      <xdr:col>15</xdr:col>
      <xdr:colOff>50800</xdr:colOff>
      <xdr:row>37</xdr:row>
      <xdr:rowOff>28658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0269"/>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28658</xdr:rowOff>
    </xdr:from>
    <xdr:to>
      <xdr:col>10</xdr:col>
      <xdr:colOff>114300</xdr:colOff>
      <xdr:row>37</xdr:row>
      <xdr:rowOff>107867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2308"/>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126326</xdr:rowOff>
    </xdr:from>
    <xdr:to>
      <xdr:col>10</xdr:col>
      <xdr:colOff>165100</xdr:colOff>
      <xdr:row>37</xdr:row>
      <xdr:rowOff>56476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73003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162764</xdr:rowOff>
    </xdr:from>
    <xdr:to>
      <xdr:col>6</xdr:col>
      <xdr:colOff>38100</xdr:colOff>
      <xdr:row>37</xdr:row>
      <xdr:rowOff>92914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109441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143612</xdr:rowOff>
    </xdr:from>
    <xdr:to>
      <xdr:col>24</xdr:col>
      <xdr:colOff>114300</xdr:colOff>
      <xdr:row>37</xdr:row>
      <xdr:rowOff>73762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166489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140670</xdr:rowOff>
    </xdr:from>
    <xdr:to>
      <xdr:col>20</xdr:col>
      <xdr:colOff>38100</xdr:colOff>
      <xdr:row>37</xdr:row>
      <xdr:rowOff>70820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87347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147269</xdr:rowOff>
    </xdr:from>
    <xdr:to>
      <xdr:col>15</xdr:col>
      <xdr:colOff>101600</xdr:colOff>
      <xdr:row>37</xdr:row>
      <xdr:rowOff>77419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93946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9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149308</xdr:rowOff>
    </xdr:from>
    <xdr:to>
      <xdr:col>10</xdr:col>
      <xdr:colOff>165100</xdr:colOff>
      <xdr:row>37</xdr:row>
      <xdr:rowOff>79458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70585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57067</xdr:rowOff>
    </xdr:from>
    <xdr:to>
      <xdr:col>6</xdr:col>
      <xdr:colOff>38100</xdr:colOff>
      <xdr:row>37</xdr:row>
      <xdr:rowOff>158667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149795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147065</xdr:rowOff>
    </xdr:from>
    <xdr:to>
      <xdr:col>24</xdr:col>
      <xdr:colOff>63500</xdr:colOff>
      <xdr:row>56</xdr:row>
      <xdr:rowOff>157393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8265"/>
          <a:ext cx="8382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147065</xdr:rowOff>
    </xdr:from>
    <xdr:to>
      <xdr:col>19</xdr:col>
      <xdr:colOff>177800</xdr:colOff>
      <xdr:row>57</xdr:row>
      <xdr:rowOff>2778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8265"/>
          <a:ext cx="889000" cy="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139092</xdr:rowOff>
    </xdr:from>
    <xdr:to>
      <xdr:col>15</xdr:col>
      <xdr:colOff>50800</xdr:colOff>
      <xdr:row>57</xdr:row>
      <xdr:rowOff>2778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40292"/>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139092</xdr:rowOff>
    </xdr:from>
    <xdr:to>
      <xdr:col>10</xdr:col>
      <xdr:colOff>114300</xdr:colOff>
      <xdr:row>56</xdr:row>
      <xdr:rowOff>155611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40292"/>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16928</xdr:rowOff>
    </xdr:from>
    <xdr:to>
      <xdr:col>10</xdr:col>
      <xdr:colOff>165100</xdr:colOff>
      <xdr:row>56</xdr:row>
      <xdr:rowOff>118528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135055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32381</xdr:rowOff>
    </xdr:from>
    <xdr:to>
      <xdr:col>6</xdr:col>
      <xdr:colOff>38100</xdr:colOff>
      <xdr:row>56</xdr:row>
      <xdr:rowOff>133981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150508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106593</xdr:rowOff>
    </xdr:from>
    <xdr:to>
      <xdr:col>24</xdr:col>
      <xdr:colOff>114300</xdr:colOff>
      <xdr:row>57</xdr:row>
      <xdr:rowOff>36743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85020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96265</xdr:rowOff>
    </xdr:from>
    <xdr:to>
      <xdr:col>20</xdr:col>
      <xdr:colOff>38100</xdr:colOff>
      <xdr:row>57</xdr:row>
      <xdr:rowOff>26415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17542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123428</xdr:rowOff>
    </xdr:from>
    <xdr:to>
      <xdr:col>15</xdr:col>
      <xdr:colOff>101600</xdr:colOff>
      <xdr:row>57</xdr:row>
      <xdr:rowOff>53578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44705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88292</xdr:rowOff>
    </xdr:from>
    <xdr:to>
      <xdr:col>10</xdr:col>
      <xdr:colOff>165100</xdr:colOff>
      <xdr:row>57</xdr:row>
      <xdr:rowOff>18442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104811</xdr:rowOff>
    </xdr:from>
    <xdr:to>
      <xdr:col>6</xdr:col>
      <xdr:colOff>38100</xdr:colOff>
      <xdr:row>57</xdr:row>
      <xdr:rowOff>34961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26088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122051</xdr:rowOff>
    </xdr:from>
    <xdr:to>
      <xdr:col>24</xdr:col>
      <xdr:colOff>63500</xdr:colOff>
      <xdr:row>77</xdr:row>
      <xdr:rowOff>170400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3701"/>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170400</xdr:rowOff>
    </xdr:from>
    <xdr:to>
      <xdr:col>19</xdr:col>
      <xdr:colOff>177800</xdr:colOff>
      <xdr:row>78</xdr:row>
      <xdr:rowOff>848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2050"/>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848</xdr:rowOff>
    </xdr:from>
    <xdr:to>
      <xdr:col>15</xdr:col>
      <xdr:colOff>50800</xdr:colOff>
      <xdr:row>78</xdr:row>
      <xdr:rowOff>916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394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154262</xdr:rowOff>
    </xdr:from>
    <xdr:to>
      <xdr:col>10</xdr:col>
      <xdr:colOff>114300</xdr:colOff>
      <xdr:row>78</xdr:row>
      <xdr:rowOff>916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5912"/>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28670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71251</xdr:rowOff>
    </xdr:from>
    <xdr:to>
      <xdr:col>24</xdr:col>
      <xdr:colOff>114300</xdr:colOff>
      <xdr:row>78</xdr:row>
      <xdr:rowOff>1401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94128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119600</xdr:rowOff>
    </xdr:from>
    <xdr:to>
      <xdr:col>20</xdr:col>
      <xdr:colOff>38100</xdr:colOff>
      <xdr:row>78</xdr:row>
      <xdr:rowOff>49750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40877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121498</xdr:rowOff>
    </xdr:from>
    <xdr:to>
      <xdr:col>15</xdr:col>
      <xdr:colOff>101600</xdr:colOff>
      <xdr:row>78</xdr:row>
      <xdr:rowOff>51648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42775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121566</xdr:rowOff>
    </xdr:from>
    <xdr:to>
      <xdr:col>10</xdr:col>
      <xdr:colOff>165100</xdr:colOff>
      <xdr:row>78</xdr:row>
      <xdr:rowOff>51716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42843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103462</xdr:rowOff>
    </xdr:from>
    <xdr:to>
      <xdr:col>6</xdr:col>
      <xdr:colOff>38100</xdr:colOff>
      <xdr:row>78</xdr:row>
      <xdr:rowOff>33612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50139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8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62080</xdr:rowOff>
    </xdr:from>
    <xdr:to>
      <xdr:col>24</xdr:col>
      <xdr:colOff>63500</xdr:colOff>
      <xdr:row>97</xdr:row>
      <xdr:rowOff>155617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2730"/>
          <a:ext cx="838200" cy="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26112</xdr:rowOff>
    </xdr:from>
    <xdr:to>
      <xdr:col>19</xdr:col>
      <xdr:colOff>177800</xdr:colOff>
      <xdr:row>97</xdr:row>
      <xdr:rowOff>155617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56762"/>
          <a:ext cx="889000" cy="1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26112</xdr:rowOff>
    </xdr:from>
    <xdr:to>
      <xdr:col>15</xdr:col>
      <xdr:colOff>50800</xdr:colOff>
      <xdr:row>98</xdr:row>
      <xdr:rowOff>39331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6762"/>
          <a:ext cx="889000" cy="1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18411</xdr:rowOff>
    </xdr:from>
    <xdr:to>
      <xdr:col>10</xdr:col>
      <xdr:colOff>114300</xdr:colOff>
      <xdr:row>98</xdr:row>
      <xdr:rowOff>39331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20511"/>
          <a:ext cx="8890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48254</xdr:rowOff>
    </xdr:from>
    <xdr:to>
      <xdr:col>10</xdr:col>
      <xdr:colOff>165100</xdr:colOff>
      <xdr:row>97</xdr:row>
      <xdr:rowOff>149854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166381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45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47837</xdr:rowOff>
    </xdr:from>
    <xdr:to>
      <xdr:col>6</xdr:col>
      <xdr:colOff>38100</xdr:colOff>
      <xdr:row>97</xdr:row>
      <xdr:rowOff>149437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165964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11280</xdr:rowOff>
    </xdr:from>
    <xdr:to>
      <xdr:col>24</xdr:col>
      <xdr:colOff>114300</xdr:colOff>
      <xdr:row>97</xdr:row>
      <xdr:rowOff>112880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161157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2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104817</xdr:rowOff>
    </xdr:from>
    <xdr:to>
      <xdr:col>20</xdr:col>
      <xdr:colOff>38100</xdr:colOff>
      <xdr:row>98</xdr:row>
      <xdr:rowOff>34967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26094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146762</xdr:rowOff>
    </xdr:from>
    <xdr:to>
      <xdr:col>15</xdr:col>
      <xdr:colOff>101600</xdr:colOff>
      <xdr:row>97</xdr:row>
      <xdr:rowOff>76912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68039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159981</xdr:rowOff>
    </xdr:from>
    <xdr:to>
      <xdr:col>10</xdr:col>
      <xdr:colOff>165100</xdr:colOff>
      <xdr:row>98</xdr:row>
      <xdr:rowOff>90131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81258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139061</xdr:rowOff>
    </xdr:from>
    <xdr:to>
      <xdr:col>6</xdr:col>
      <xdr:colOff>38100</xdr:colOff>
      <xdr:row>98</xdr:row>
      <xdr:rowOff>69211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60338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xdr:rowOff>
    </xdr:from>
    <xdr:to>
      <xdr:col>55</xdr:col>
      <xdr:colOff>0</xdr:colOff>
      <xdr:row>38</xdr:row>
      <xdr:rowOff>24809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516474"/>
          <a:ext cx="838200" cy="2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160724</xdr:rowOff>
    </xdr:from>
    <xdr:to>
      <xdr:col>50</xdr:col>
      <xdr:colOff>114300</xdr:colOff>
      <xdr:row>38</xdr:row>
      <xdr:rowOff>1374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504374"/>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150033</xdr:rowOff>
    </xdr:from>
    <xdr:to>
      <xdr:col>45</xdr:col>
      <xdr:colOff>177800</xdr:colOff>
      <xdr:row>37</xdr:row>
      <xdr:rowOff>160724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50783"/>
          <a:ext cx="889000" cy="3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150033</xdr:rowOff>
    </xdr:from>
    <xdr:to>
      <xdr:col>41</xdr:col>
      <xdr:colOff>50800</xdr:colOff>
      <xdr:row>38</xdr:row>
      <xdr:rowOff>85099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50783"/>
          <a:ext cx="889000" cy="4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145459</xdr:rowOff>
    </xdr:from>
    <xdr:to>
      <xdr:col>55</xdr:col>
      <xdr:colOff>50800</xdr:colOff>
      <xdr:row>38</xdr:row>
      <xdr:rowOff>75609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60386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122024</xdr:rowOff>
    </xdr:from>
    <xdr:to>
      <xdr:col>50</xdr:col>
      <xdr:colOff>165100</xdr:colOff>
      <xdr:row>38</xdr:row>
      <xdr:rowOff>52174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43301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109924</xdr:rowOff>
    </xdr:from>
    <xdr:to>
      <xdr:col>46</xdr:col>
      <xdr:colOff>38100</xdr:colOff>
      <xdr:row>38</xdr:row>
      <xdr:rowOff>40074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31201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99233</xdr:rowOff>
    </xdr:from>
    <xdr:to>
      <xdr:col>41</xdr:col>
      <xdr:colOff>101600</xdr:colOff>
      <xdr:row>36</xdr:row>
      <xdr:rowOff>29383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20510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9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34299</xdr:rowOff>
    </xdr:from>
    <xdr:to>
      <xdr:col>36</xdr:col>
      <xdr:colOff>165100</xdr:colOff>
      <xdr:row>38</xdr:row>
      <xdr:rowOff>135899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127026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37967</xdr:rowOff>
    </xdr:from>
    <xdr:to>
      <xdr:col>55</xdr:col>
      <xdr:colOff>0</xdr:colOff>
      <xdr:row>56</xdr:row>
      <xdr:rowOff>163349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39167"/>
          <a:ext cx="838200" cy="1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106867</xdr:rowOff>
    </xdr:from>
    <xdr:to>
      <xdr:col>50</xdr:col>
      <xdr:colOff>114300</xdr:colOff>
      <xdr:row>56</xdr:row>
      <xdr:rowOff>163349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08067"/>
          <a:ext cx="889000" cy="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106867</xdr:rowOff>
    </xdr:from>
    <xdr:to>
      <xdr:col>45</xdr:col>
      <xdr:colOff>177800</xdr:colOff>
      <xdr:row>57</xdr:row>
      <xdr:rowOff>9723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08067"/>
          <a:ext cx="889000" cy="7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115971</xdr:rowOff>
    </xdr:from>
    <xdr:to>
      <xdr:col>41</xdr:col>
      <xdr:colOff>50800</xdr:colOff>
      <xdr:row>57</xdr:row>
      <xdr:rowOff>9723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545721"/>
          <a:ext cx="889000" cy="2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131008</xdr:rowOff>
    </xdr:from>
    <xdr:to>
      <xdr:col>41</xdr:col>
      <xdr:colOff>101600</xdr:colOff>
      <xdr:row>55</xdr:row>
      <xdr:rowOff>61158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38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77685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1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122727</xdr:rowOff>
    </xdr:from>
    <xdr:to>
      <xdr:col>36</xdr:col>
      <xdr:colOff>165100</xdr:colOff>
      <xdr:row>55</xdr:row>
      <xdr:rowOff>52877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38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69404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1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158617</xdr:rowOff>
    </xdr:from>
    <xdr:to>
      <xdr:col>55</xdr:col>
      <xdr:colOff>50800</xdr:colOff>
      <xdr:row>56</xdr:row>
      <xdr:rowOff>88767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137044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112549</xdr:rowOff>
    </xdr:from>
    <xdr:to>
      <xdr:col>50</xdr:col>
      <xdr:colOff>165100</xdr:colOff>
      <xdr:row>57</xdr:row>
      <xdr:rowOff>42699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33826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56067</xdr:rowOff>
    </xdr:from>
    <xdr:to>
      <xdr:col>46</xdr:col>
      <xdr:colOff>38100</xdr:colOff>
      <xdr:row>56</xdr:row>
      <xdr:rowOff>157667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148794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130373</xdr:rowOff>
    </xdr:from>
    <xdr:to>
      <xdr:col>41</xdr:col>
      <xdr:colOff>101600</xdr:colOff>
      <xdr:row>57</xdr:row>
      <xdr:rowOff>60523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65171</xdr:rowOff>
    </xdr:from>
    <xdr:to>
      <xdr:col>36</xdr:col>
      <xdr:colOff>165100</xdr:colOff>
      <xdr:row>55</xdr:row>
      <xdr:rowOff>166771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157898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147065</xdr:rowOff>
    </xdr:from>
    <xdr:to>
      <xdr:col>55</xdr:col>
      <xdr:colOff>0</xdr:colOff>
      <xdr:row>78</xdr:row>
      <xdr:rowOff>88773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48715"/>
          <a:ext cx="8382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88773</xdr:rowOff>
    </xdr:from>
    <xdr:to>
      <xdr:col>50</xdr:col>
      <xdr:colOff>114300</xdr:colOff>
      <xdr:row>78</xdr:row>
      <xdr:rowOff>140145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61873"/>
          <a:ext cx="8890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111468</xdr:rowOff>
    </xdr:from>
    <xdr:to>
      <xdr:col>45</xdr:col>
      <xdr:colOff>177800</xdr:colOff>
      <xdr:row>78</xdr:row>
      <xdr:rowOff>140145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84568"/>
          <a:ext cx="8890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38722</xdr:rowOff>
    </xdr:from>
    <xdr:to>
      <xdr:col>41</xdr:col>
      <xdr:colOff>50800</xdr:colOff>
      <xdr:row>78</xdr:row>
      <xdr:rowOff>111468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240372"/>
          <a:ext cx="889000" cy="2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96265</xdr:rowOff>
    </xdr:from>
    <xdr:to>
      <xdr:col>55</xdr:col>
      <xdr:colOff>50800</xdr:colOff>
      <xdr:row>78</xdr:row>
      <xdr:rowOff>26415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74692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7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37973</xdr:rowOff>
    </xdr:from>
    <xdr:to>
      <xdr:col>50</xdr:col>
      <xdr:colOff>165100</xdr:colOff>
      <xdr:row>78</xdr:row>
      <xdr:rowOff>139573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130700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89345</xdr:rowOff>
    </xdr:from>
    <xdr:to>
      <xdr:col>46</xdr:col>
      <xdr:colOff>38100</xdr:colOff>
      <xdr:row>79</xdr:row>
      <xdr:rowOff>19495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10622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60668</xdr:rowOff>
    </xdr:from>
    <xdr:to>
      <xdr:col>41</xdr:col>
      <xdr:colOff>101600</xdr:colOff>
      <xdr:row>78</xdr:row>
      <xdr:rowOff>162268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153395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159372</xdr:rowOff>
    </xdr:from>
    <xdr:to>
      <xdr:col>36</xdr:col>
      <xdr:colOff>165100</xdr:colOff>
      <xdr:row>77</xdr:row>
      <xdr:rowOff>89522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106049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62131</xdr:rowOff>
    </xdr:from>
    <xdr:to>
      <xdr:col>55</xdr:col>
      <xdr:colOff>0</xdr:colOff>
      <xdr:row>97</xdr:row>
      <xdr:rowOff>145881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92781"/>
          <a:ext cx="838200" cy="8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54752</xdr:rowOff>
    </xdr:from>
    <xdr:to>
      <xdr:col>50</xdr:col>
      <xdr:colOff>114300</xdr:colOff>
      <xdr:row>97</xdr:row>
      <xdr:rowOff>145881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85402"/>
          <a:ext cx="889000" cy="9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54752</xdr:rowOff>
    </xdr:from>
    <xdr:to>
      <xdr:col>45</xdr:col>
      <xdr:colOff>177800</xdr:colOff>
      <xdr:row>97</xdr:row>
      <xdr:rowOff>161041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85402"/>
          <a:ext cx="889000" cy="10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107513</xdr:rowOff>
    </xdr:from>
    <xdr:to>
      <xdr:col>41</xdr:col>
      <xdr:colOff>50800</xdr:colOff>
      <xdr:row>97</xdr:row>
      <xdr:rowOff>161041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566713"/>
          <a:ext cx="889000" cy="22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138478</xdr:rowOff>
    </xdr:from>
    <xdr:to>
      <xdr:col>41</xdr:col>
      <xdr:colOff>101600</xdr:colOff>
      <xdr:row>96</xdr:row>
      <xdr:rowOff>68628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85155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123712</xdr:rowOff>
    </xdr:from>
    <xdr:to>
      <xdr:col>36</xdr:col>
      <xdr:colOff>165100</xdr:colOff>
      <xdr:row>96</xdr:row>
      <xdr:rowOff>53862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1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70389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1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11331</xdr:rowOff>
    </xdr:from>
    <xdr:to>
      <xdr:col>55</xdr:col>
      <xdr:colOff>50800</xdr:colOff>
      <xdr:row>97</xdr:row>
      <xdr:rowOff>112931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161208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95081</xdr:rowOff>
    </xdr:from>
    <xdr:to>
      <xdr:col>50</xdr:col>
      <xdr:colOff>165100</xdr:colOff>
      <xdr:row>98</xdr:row>
      <xdr:rowOff>25231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3952</xdr:rowOff>
    </xdr:from>
    <xdr:to>
      <xdr:col>46</xdr:col>
      <xdr:colOff>38100</xdr:colOff>
      <xdr:row>97</xdr:row>
      <xdr:rowOff>105552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96679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110241</xdr:rowOff>
    </xdr:from>
    <xdr:to>
      <xdr:col>41</xdr:col>
      <xdr:colOff>101600</xdr:colOff>
      <xdr:row>98</xdr:row>
      <xdr:rowOff>40391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31518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56713</xdr:rowOff>
    </xdr:from>
    <xdr:to>
      <xdr:col>36</xdr:col>
      <xdr:colOff>165100</xdr:colOff>
      <xdr:row>96</xdr:row>
      <xdr:rowOff>158313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149440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164008</xdr:rowOff>
    </xdr:from>
    <xdr:to>
      <xdr:col>85</xdr:col>
      <xdr:colOff>127000</xdr:colOff>
      <xdr:row>39</xdr:row>
      <xdr:rowOff>5474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79108"/>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119279</xdr:rowOff>
    </xdr:from>
    <xdr:to>
      <xdr:col>81</xdr:col>
      <xdr:colOff>50800</xdr:colOff>
      <xdr:row>39</xdr:row>
      <xdr:rowOff>5474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34379"/>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103391</xdr:rowOff>
    </xdr:from>
    <xdr:to>
      <xdr:col>76</xdr:col>
      <xdr:colOff>114300</xdr:colOff>
      <xdr:row>38</xdr:row>
      <xdr:rowOff>119279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18491"/>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50470</xdr:rowOff>
    </xdr:from>
    <xdr:to>
      <xdr:col>71</xdr:col>
      <xdr:colOff>177800</xdr:colOff>
      <xdr:row>38</xdr:row>
      <xdr:rowOff>103391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6557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113208</xdr:rowOff>
    </xdr:from>
    <xdr:to>
      <xdr:col>85</xdr:col>
      <xdr:colOff>177800</xdr:colOff>
      <xdr:row>39</xdr:row>
      <xdr:rowOff>43358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28135</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4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126124</xdr:rowOff>
    </xdr:from>
    <xdr:to>
      <xdr:col>81</xdr:col>
      <xdr:colOff>101600</xdr:colOff>
      <xdr:row>39</xdr:row>
      <xdr:rowOff>56274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47401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68479</xdr:rowOff>
    </xdr:from>
    <xdr:to>
      <xdr:col>76</xdr:col>
      <xdr:colOff>165100</xdr:colOff>
      <xdr:row>38</xdr:row>
      <xdr:rowOff>170079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161206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52591</xdr:rowOff>
    </xdr:from>
    <xdr:to>
      <xdr:col>72</xdr:col>
      <xdr:colOff>38100</xdr:colOff>
      <xdr:row>38</xdr:row>
      <xdr:rowOff>154191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145318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6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171120</xdr:rowOff>
    </xdr:from>
    <xdr:to>
      <xdr:col>67</xdr:col>
      <xdr:colOff>101600</xdr:colOff>
      <xdr:row>38</xdr:row>
      <xdr:rowOff>101270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92397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112700</xdr:rowOff>
    </xdr:from>
    <xdr:to>
      <xdr:col>85</xdr:col>
      <xdr:colOff>127000</xdr:colOff>
      <xdr:row>77</xdr:row>
      <xdr:rowOff>124180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14350"/>
          <a:ext cx="8382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107011</xdr:rowOff>
    </xdr:from>
    <xdr:to>
      <xdr:col>81</xdr:col>
      <xdr:colOff>50800</xdr:colOff>
      <xdr:row>77</xdr:row>
      <xdr:rowOff>112700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0866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107011</xdr:rowOff>
    </xdr:from>
    <xdr:to>
      <xdr:col>76</xdr:col>
      <xdr:colOff>114300</xdr:colOff>
      <xdr:row>77</xdr:row>
      <xdr:rowOff>157975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08661"/>
          <a:ext cx="8890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157975</xdr:rowOff>
    </xdr:from>
    <xdr:to>
      <xdr:col>71</xdr:col>
      <xdr:colOff>177800</xdr:colOff>
      <xdr:row>78</xdr:row>
      <xdr:rowOff>2223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596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164922</xdr:rowOff>
    </xdr:from>
    <xdr:to>
      <xdr:col>72</xdr:col>
      <xdr:colOff>38100</xdr:colOff>
      <xdr:row>76</xdr:row>
      <xdr:rowOff>95072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111599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xdr:rowOff>
    </xdr:from>
    <xdr:to>
      <xdr:col>67</xdr:col>
      <xdr:colOff>101600</xdr:colOff>
      <xdr:row>76</xdr:row>
      <xdr:rowOff>112052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128579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73380</xdr:rowOff>
    </xdr:from>
    <xdr:to>
      <xdr:col>85</xdr:col>
      <xdr:colOff>177800</xdr:colOff>
      <xdr:row>78</xdr:row>
      <xdr:rowOff>3530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51807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61900</xdr:rowOff>
    </xdr:from>
    <xdr:to>
      <xdr:col>81</xdr:col>
      <xdr:colOff>101600</xdr:colOff>
      <xdr:row>77</xdr:row>
      <xdr:rowOff>163500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154627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56211</xdr:rowOff>
    </xdr:from>
    <xdr:to>
      <xdr:col>76</xdr:col>
      <xdr:colOff>165100</xdr:colOff>
      <xdr:row>77</xdr:row>
      <xdr:rowOff>157811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148938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107175</xdr:rowOff>
    </xdr:from>
    <xdr:to>
      <xdr:col>72</xdr:col>
      <xdr:colOff>38100</xdr:colOff>
      <xdr:row>78</xdr:row>
      <xdr:rowOff>37325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28452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122873</xdr:rowOff>
    </xdr:from>
    <xdr:to>
      <xdr:col>67</xdr:col>
      <xdr:colOff>101600</xdr:colOff>
      <xdr:row>78</xdr:row>
      <xdr:rowOff>53023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44150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4266</xdr:rowOff>
    </xdr:from>
    <xdr:to>
      <xdr:col>85</xdr:col>
      <xdr:colOff>127000</xdr:colOff>
      <xdr:row>98</xdr:row>
      <xdr:rowOff>145872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06366"/>
          <a:ext cx="838200" cy="1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4266</xdr:rowOff>
    </xdr:from>
    <xdr:to>
      <xdr:col>81</xdr:col>
      <xdr:colOff>50800</xdr:colOff>
      <xdr:row>98</xdr:row>
      <xdr:rowOff>60034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06366"/>
          <a:ext cx="889000" cy="5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60034</xdr:rowOff>
    </xdr:from>
    <xdr:to>
      <xdr:col>76</xdr:col>
      <xdr:colOff>114300</xdr:colOff>
      <xdr:row>98</xdr:row>
      <xdr:rowOff>83010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62134"/>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83010</xdr:rowOff>
    </xdr:from>
    <xdr:to>
      <xdr:col>71</xdr:col>
      <xdr:colOff>177800</xdr:colOff>
      <xdr:row>98</xdr:row>
      <xdr:rowOff>157428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85110"/>
          <a:ext cx="889000" cy="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44208</xdr:rowOff>
    </xdr:from>
    <xdr:to>
      <xdr:col>72</xdr:col>
      <xdr:colOff>38100</xdr:colOff>
      <xdr:row>98</xdr:row>
      <xdr:rowOff>145808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136935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67895</xdr:rowOff>
    </xdr:from>
    <xdr:to>
      <xdr:col>67</xdr:col>
      <xdr:colOff>101600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95072</xdr:rowOff>
    </xdr:from>
    <xdr:to>
      <xdr:col>85</xdr:col>
      <xdr:colOff>177800</xdr:colOff>
      <xdr:row>99</xdr:row>
      <xdr:rowOff>25222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124916</xdr:rowOff>
    </xdr:from>
    <xdr:to>
      <xdr:col>81</xdr:col>
      <xdr:colOff>101600</xdr:colOff>
      <xdr:row>98</xdr:row>
      <xdr:rowOff>55066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71593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3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9234</xdr:rowOff>
    </xdr:from>
    <xdr:to>
      <xdr:col>76</xdr:col>
      <xdr:colOff>165100</xdr:colOff>
      <xdr:row>98</xdr:row>
      <xdr:rowOff>110834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127361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32210</xdr:rowOff>
    </xdr:from>
    <xdr:to>
      <xdr:col>72</xdr:col>
      <xdr:colOff>38100</xdr:colOff>
      <xdr:row>98</xdr:row>
      <xdr:rowOff>133810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0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106628</xdr:rowOff>
    </xdr:from>
    <xdr:to>
      <xdr:col>67</xdr:col>
      <xdr:colOff>101600</xdr:colOff>
      <xdr:row>99</xdr:row>
      <xdr:rowOff>36778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27905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119446</xdr:rowOff>
    </xdr:from>
    <xdr:to>
      <xdr:col>116</xdr:col>
      <xdr:colOff>63500</xdr:colOff>
      <xdr:row>37</xdr:row>
      <xdr:rowOff>122852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63096"/>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122852</xdr:rowOff>
    </xdr:from>
    <xdr:to>
      <xdr:col>111</xdr:col>
      <xdr:colOff>177800</xdr:colOff>
      <xdr:row>37</xdr:row>
      <xdr:rowOff>126624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6650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126624</xdr:rowOff>
    </xdr:from>
    <xdr:to>
      <xdr:col>107</xdr:col>
      <xdr:colOff>50800</xdr:colOff>
      <xdr:row>37</xdr:row>
      <xdr:rowOff>131699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470274"/>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131699</xdr:rowOff>
    </xdr:from>
    <xdr:to>
      <xdr:col>102</xdr:col>
      <xdr:colOff>114300</xdr:colOff>
      <xdr:row>37</xdr:row>
      <xdr:rowOff>133482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7534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170876</xdr:rowOff>
    </xdr:from>
    <xdr:to>
      <xdr:col>102</xdr:col>
      <xdr:colOff>165100</xdr:colOff>
      <xdr:row>38</xdr:row>
      <xdr:rowOff>101026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1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92153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30950</xdr:rowOff>
    </xdr:from>
    <xdr:to>
      <xdr:col>98</xdr:col>
      <xdr:colOff>38100</xdr:colOff>
      <xdr:row>38</xdr:row>
      <xdr:rowOff>132550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123677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68646</xdr:rowOff>
    </xdr:from>
    <xdr:to>
      <xdr:col>116</xdr:col>
      <xdr:colOff>114300</xdr:colOff>
      <xdr:row>37</xdr:row>
      <xdr:rowOff>170246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91523</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6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72052</xdr:rowOff>
    </xdr:from>
    <xdr:to>
      <xdr:col>112</xdr:col>
      <xdr:colOff>38100</xdr:colOff>
      <xdr:row>38</xdr:row>
      <xdr:rowOff>2202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18729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9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75824</xdr:rowOff>
    </xdr:from>
    <xdr:to>
      <xdr:col>107</xdr:col>
      <xdr:colOff>101600</xdr:colOff>
      <xdr:row>38</xdr:row>
      <xdr:rowOff>5974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22501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9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80899</xdr:rowOff>
    </xdr:from>
    <xdr:to>
      <xdr:col>102</xdr:col>
      <xdr:colOff>165100</xdr:colOff>
      <xdr:row>38</xdr:row>
      <xdr:rowOff>11049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27576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9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82682</xdr:rowOff>
    </xdr:from>
    <xdr:to>
      <xdr:col>98</xdr:col>
      <xdr:colOff>38100</xdr:colOff>
      <xdr:row>38</xdr:row>
      <xdr:rowOff>12832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29359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0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9913</xdr:rowOff>
    </xdr:from>
    <xdr:to>
      <xdr:col>116</xdr:col>
      <xdr:colOff>63500</xdr:colOff>
      <xdr:row>59</xdr:row>
      <xdr:rowOff>10008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25463"/>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10008</xdr:rowOff>
    </xdr:from>
    <xdr:to>
      <xdr:col>111</xdr:col>
      <xdr:colOff>177800</xdr:colOff>
      <xdr:row>59</xdr:row>
      <xdr:rowOff>10065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2555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10065</xdr:rowOff>
    </xdr:from>
    <xdr:to>
      <xdr:col>107</xdr:col>
      <xdr:colOff>50800</xdr:colOff>
      <xdr:row>59</xdr:row>
      <xdr:rowOff>10313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25615"/>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10217</xdr:rowOff>
    </xdr:from>
    <xdr:to>
      <xdr:col>102</xdr:col>
      <xdr:colOff>114300</xdr:colOff>
      <xdr:row>59</xdr:row>
      <xdr:rowOff>10313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25767"/>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45314</xdr:rowOff>
    </xdr:from>
    <xdr:to>
      <xdr:col>102</xdr:col>
      <xdr:colOff>165100</xdr:colOff>
      <xdr:row>58</xdr:row>
      <xdr:rowOff>146914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60801</xdr:rowOff>
    </xdr:from>
    <xdr:to>
      <xdr:col>98</xdr:col>
      <xdr:colOff>38100</xdr:colOff>
      <xdr:row>58</xdr:row>
      <xdr:rowOff>162401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130563</xdr:rowOff>
    </xdr:from>
    <xdr:to>
      <xdr:col>116</xdr:col>
      <xdr:colOff>114300</xdr:colOff>
      <xdr:row>59</xdr:row>
      <xdr:rowOff>60713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45490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130658</xdr:rowOff>
    </xdr:from>
    <xdr:to>
      <xdr:col>112</xdr:col>
      <xdr:colOff>38100</xdr:colOff>
      <xdr:row>59</xdr:row>
      <xdr:rowOff>60808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6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130715</xdr:rowOff>
    </xdr:from>
    <xdr:to>
      <xdr:col>107</xdr:col>
      <xdr:colOff>101600</xdr:colOff>
      <xdr:row>59</xdr:row>
      <xdr:rowOff>60865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51992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130963</xdr:rowOff>
    </xdr:from>
    <xdr:to>
      <xdr:col>102</xdr:col>
      <xdr:colOff>165100</xdr:colOff>
      <xdr:row>59</xdr:row>
      <xdr:rowOff>61113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52240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130867</xdr:rowOff>
    </xdr:from>
    <xdr:to>
      <xdr:col>98</xdr:col>
      <xdr:colOff>38100</xdr:colOff>
      <xdr:row>59</xdr:row>
      <xdr:rowOff>61017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52144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6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51784</xdr:rowOff>
    </xdr:from>
    <xdr:to>
      <xdr:col>116</xdr:col>
      <xdr:colOff>63500</xdr:colOff>
      <xdr:row>76</xdr:row>
      <xdr:rowOff>83102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81984"/>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74834</xdr:rowOff>
    </xdr:from>
    <xdr:to>
      <xdr:col>111</xdr:col>
      <xdr:colOff>177800</xdr:colOff>
      <xdr:row>76</xdr:row>
      <xdr:rowOff>83102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05034"/>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74834</xdr:rowOff>
    </xdr:from>
    <xdr:to>
      <xdr:col>107</xdr:col>
      <xdr:colOff>50800</xdr:colOff>
      <xdr:row>76</xdr:row>
      <xdr:rowOff>80474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05034"/>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157779</xdr:rowOff>
    </xdr:from>
    <xdr:to>
      <xdr:col>102</xdr:col>
      <xdr:colOff>114300</xdr:colOff>
      <xdr:row>76</xdr:row>
      <xdr:rowOff>80474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845079"/>
          <a:ext cx="889000" cy="2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984</xdr:rowOff>
    </xdr:from>
    <xdr:to>
      <xdr:col>116</xdr:col>
      <xdr:colOff>114300</xdr:colOff>
      <xdr:row>76</xdr:row>
      <xdr:rowOff>102584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150861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32302</xdr:rowOff>
    </xdr:from>
    <xdr:to>
      <xdr:col>112</xdr:col>
      <xdr:colOff>38100</xdr:colOff>
      <xdr:row>76</xdr:row>
      <xdr:rowOff>133902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125029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24034</xdr:rowOff>
    </xdr:from>
    <xdr:to>
      <xdr:col>107</xdr:col>
      <xdr:colOff>101600</xdr:colOff>
      <xdr:row>76</xdr:row>
      <xdr:rowOff>125634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116761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29674</xdr:rowOff>
    </xdr:from>
    <xdr:to>
      <xdr:col>102</xdr:col>
      <xdr:colOff>165100</xdr:colOff>
      <xdr:row>76</xdr:row>
      <xdr:rowOff>131274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122401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106979</xdr:rowOff>
    </xdr:from>
    <xdr:to>
      <xdr:col>98</xdr:col>
      <xdr:colOff>38100</xdr:colOff>
      <xdr:row>75</xdr:row>
      <xdr:rowOff>37129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28256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baseline="0">
              <a:latin typeface="ＭＳ Ｐゴシック" panose="020B0600070205080204" pitchFamily="50" charset="-128"/>
              <a:ea typeface="ＭＳ Ｐゴシック" panose="020B0600070205080204" pitchFamily="50" charset="-128"/>
            </a:rPr>
            <a:t>518,410</a:t>
          </a:r>
          <a:r>
            <a:rPr kumimoji="1" lang="ja-JP" altLang="en-US" sz="1100" baseline="0">
              <a:latin typeface="ＭＳ Ｐゴシック" panose="020B0600070205080204" pitchFamily="50" charset="-128"/>
              <a:ea typeface="ＭＳ Ｐゴシック" panose="020B0600070205080204" pitchFamily="50" charset="-128"/>
            </a:rPr>
            <a:t>円であり、前年度から増加した主な項目は、維持補修費、扶助費及び普通建設事業費となっている。維持補修費は、市総合公園のローラースライダーのローラーを大規模交換したこと等により、対前年度比</a:t>
          </a:r>
          <a:r>
            <a:rPr kumimoji="1" lang="en-US" altLang="ja-JP" sz="1100" baseline="0">
              <a:latin typeface="ＭＳ Ｐゴシック" panose="020B0600070205080204" pitchFamily="50" charset="-128"/>
              <a:ea typeface="ＭＳ Ｐゴシック" panose="020B0600070205080204" pitchFamily="50" charset="-128"/>
            </a:rPr>
            <a:t>34.4</a:t>
          </a:r>
          <a:r>
            <a:rPr kumimoji="1" lang="ja-JP" altLang="en-US" sz="1100" baseline="0">
              <a:latin typeface="ＭＳ Ｐゴシック" panose="020B0600070205080204" pitchFamily="50" charset="-128"/>
              <a:ea typeface="ＭＳ Ｐゴシック" panose="020B0600070205080204" pitchFamily="50" charset="-128"/>
            </a:rPr>
            <a:t>％増の</a:t>
          </a:r>
          <a:r>
            <a:rPr kumimoji="1" lang="en-US" altLang="ja-JP" sz="1100" baseline="0">
              <a:latin typeface="ＭＳ Ｐゴシック" panose="020B0600070205080204" pitchFamily="50" charset="-128"/>
              <a:ea typeface="ＭＳ Ｐゴシック" panose="020B0600070205080204" pitchFamily="50" charset="-128"/>
            </a:rPr>
            <a:t>8,272</a:t>
          </a:r>
          <a:r>
            <a:rPr kumimoji="1" lang="ja-JP" altLang="en-US" sz="1100" baseline="0">
              <a:latin typeface="ＭＳ Ｐゴシック" panose="020B0600070205080204" pitchFamily="50" charset="-128"/>
              <a:ea typeface="ＭＳ Ｐゴシック" panose="020B0600070205080204" pitchFamily="50" charset="-128"/>
            </a:rPr>
            <a:t>円、扶助費は、物価高騰対応重点支援地方創生臨時交付金を活用した低所得世帯等への支援事業の実施等により、対前年度比</a:t>
          </a:r>
          <a:r>
            <a:rPr kumimoji="1" lang="en-US" altLang="ja-JP" sz="1100" baseline="0">
              <a:latin typeface="ＭＳ Ｐゴシック" panose="020B0600070205080204" pitchFamily="50" charset="-128"/>
              <a:ea typeface="ＭＳ Ｐゴシック" panose="020B0600070205080204" pitchFamily="50" charset="-128"/>
            </a:rPr>
            <a:t>15.3</a:t>
          </a:r>
          <a:r>
            <a:rPr kumimoji="1" lang="ja-JP" altLang="en-US" sz="1100" baseline="0">
              <a:latin typeface="ＭＳ Ｐゴシック" panose="020B0600070205080204" pitchFamily="50" charset="-128"/>
              <a:ea typeface="ＭＳ Ｐゴシック" panose="020B0600070205080204" pitchFamily="50" charset="-128"/>
            </a:rPr>
            <a:t>％増の</a:t>
          </a:r>
          <a:r>
            <a:rPr kumimoji="1" lang="en-US" altLang="ja-JP" sz="1100" baseline="0">
              <a:latin typeface="ＭＳ Ｐゴシック" panose="020B0600070205080204" pitchFamily="50" charset="-128"/>
              <a:ea typeface="ＭＳ Ｐゴシック" panose="020B0600070205080204" pitchFamily="50" charset="-128"/>
            </a:rPr>
            <a:t>108,134</a:t>
          </a:r>
          <a:r>
            <a:rPr kumimoji="1" lang="ja-JP" altLang="en-US" sz="1100" baseline="0">
              <a:latin typeface="ＭＳ Ｐゴシック" panose="020B0600070205080204" pitchFamily="50" charset="-128"/>
              <a:ea typeface="ＭＳ Ｐゴシック" panose="020B0600070205080204" pitchFamily="50" charset="-128"/>
            </a:rPr>
            <a:t>円、普通建設事業費は、東温スマートインターチェンジに係る工事請負費の増加や重信中学校中校舎長寿命化改修工事などの中学校施設大規模改修事業に係る工事請負費の増加等により、対前年度比</a:t>
          </a:r>
          <a:r>
            <a:rPr kumimoji="1" lang="en-US" altLang="ja-JP" sz="1100" baseline="0">
              <a:latin typeface="ＭＳ Ｐゴシック" panose="020B0600070205080204" pitchFamily="50" charset="-128"/>
              <a:ea typeface="ＭＳ Ｐゴシック" panose="020B0600070205080204" pitchFamily="50" charset="-128"/>
            </a:rPr>
            <a:t>61.2</a:t>
          </a:r>
          <a:r>
            <a:rPr kumimoji="1" lang="ja-JP" altLang="en-US" sz="1100" baseline="0">
              <a:latin typeface="ＭＳ Ｐゴシック" panose="020B0600070205080204" pitchFamily="50" charset="-128"/>
              <a:ea typeface="ＭＳ Ｐゴシック" panose="020B0600070205080204" pitchFamily="50" charset="-128"/>
            </a:rPr>
            <a:t>％増の</a:t>
          </a:r>
          <a:r>
            <a:rPr kumimoji="1" lang="en-US" altLang="ja-JP" sz="1100" baseline="0">
              <a:latin typeface="ＭＳ Ｐゴシック" panose="020B0600070205080204" pitchFamily="50" charset="-128"/>
              <a:ea typeface="ＭＳ Ｐゴシック" panose="020B0600070205080204" pitchFamily="50" charset="-128"/>
            </a:rPr>
            <a:t>57,801</a:t>
          </a:r>
          <a:r>
            <a:rPr kumimoji="1" lang="ja-JP" altLang="en-US" sz="1100" baseline="0">
              <a:latin typeface="ＭＳ Ｐゴシック" panose="020B0600070205080204" pitchFamily="50" charset="-128"/>
              <a:ea typeface="ＭＳ Ｐゴシック" panose="020B0600070205080204" pitchFamily="50" charset="-128"/>
            </a:rPr>
            <a:t>円となっている。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また、減少した主な項目は、物件費、補助費等、積立金及び公債費となっており、物件費は、新型コロナウイルスワクチン接種の集団接種に係る委託料の減少等により、対前年度比</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％減の</a:t>
          </a:r>
          <a:r>
            <a:rPr kumimoji="1" lang="en-US" altLang="ja-JP" sz="1100" baseline="0">
              <a:latin typeface="ＭＳ Ｐゴシック" panose="020B0600070205080204" pitchFamily="50" charset="-128"/>
              <a:ea typeface="ＭＳ Ｐゴシック" panose="020B0600070205080204" pitchFamily="50" charset="-128"/>
            </a:rPr>
            <a:t>71,130</a:t>
          </a:r>
          <a:r>
            <a:rPr kumimoji="1" lang="ja-JP" altLang="en-US" sz="1100" baseline="0">
              <a:latin typeface="ＭＳ Ｐゴシック" panose="020B0600070205080204" pitchFamily="50" charset="-128"/>
              <a:ea typeface="ＭＳ Ｐゴシック" panose="020B0600070205080204" pitchFamily="50" charset="-128"/>
            </a:rPr>
            <a:t>円、補助費等は、水道事業会計や下水道事業会計への負担金及び補助金が減少したこと等により、対前年度比</a:t>
          </a:r>
          <a:r>
            <a:rPr kumimoji="1" lang="en-US" altLang="ja-JP" sz="1100" baseline="0">
              <a:latin typeface="ＭＳ Ｐゴシック" panose="020B0600070205080204" pitchFamily="50" charset="-128"/>
              <a:ea typeface="ＭＳ Ｐゴシック" panose="020B0600070205080204" pitchFamily="50" charset="-128"/>
            </a:rPr>
            <a:t>10.9</a:t>
          </a:r>
          <a:r>
            <a:rPr kumimoji="1" lang="ja-JP" altLang="en-US" sz="1100" baseline="0">
              <a:latin typeface="ＭＳ Ｐゴシック" panose="020B0600070205080204" pitchFamily="50" charset="-128"/>
              <a:ea typeface="ＭＳ Ｐゴシック" panose="020B0600070205080204" pitchFamily="50" charset="-128"/>
            </a:rPr>
            <a:t>％減の</a:t>
          </a:r>
          <a:r>
            <a:rPr kumimoji="1" lang="en-US" altLang="ja-JP" sz="1100" baseline="0">
              <a:latin typeface="ＭＳ Ｐゴシック" panose="020B0600070205080204" pitchFamily="50" charset="-128"/>
              <a:ea typeface="ＭＳ Ｐゴシック" panose="020B0600070205080204" pitchFamily="50" charset="-128"/>
            </a:rPr>
            <a:t>50,155</a:t>
          </a:r>
          <a:r>
            <a:rPr kumimoji="1" lang="ja-JP" altLang="en-US" sz="1100" baseline="0">
              <a:latin typeface="ＭＳ Ｐゴシック" panose="020B0600070205080204" pitchFamily="50" charset="-128"/>
              <a:ea typeface="ＭＳ Ｐゴシック" panose="020B0600070205080204" pitchFamily="50" charset="-128"/>
            </a:rPr>
            <a:t>円、積立金は、令和</a:t>
          </a:r>
          <a:r>
            <a:rPr kumimoji="1" lang="en-US" altLang="ja-JP" sz="1100" baseline="0">
              <a:latin typeface="ＭＳ Ｐゴシック" panose="020B0600070205080204" pitchFamily="50" charset="-128"/>
              <a:ea typeface="ＭＳ Ｐゴシック" panose="020B0600070205080204" pitchFamily="50" charset="-128"/>
            </a:rPr>
            <a:t>4</a:t>
          </a:r>
          <a:r>
            <a:rPr kumimoji="1" lang="ja-JP" altLang="en-US" sz="1100" baseline="0">
              <a:latin typeface="ＭＳ Ｐゴシック" panose="020B0600070205080204" pitchFamily="50" charset="-128"/>
              <a:ea typeface="ＭＳ Ｐゴシック" panose="020B0600070205080204" pitchFamily="50" charset="-128"/>
            </a:rPr>
            <a:t>年度には東温市土地開発公社の残余財産を原資とした産業用地等整備基金への積立金が約</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億円あったが、これが皆減になったこと等により、対前年度比</a:t>
          </a:r>
          <a:r>
            <a:rPr kumimoji="1" lang="en-US" altLang="ja-JP" sz="1100" baseline="0">
              <a:latin typeface="ＭＳ Ｐゴシック" panose="020B0600070205080204" pitchFamily="50" charset="-128"/>
              <a:ea typeface="ＭＳ Ｐゴシック" panose="020B0600070205080204" pitchFamily="50" charset="-128"/>
            </a:rPr>
            <a:t>66.9</a:t>
          </a:r>
          <a:r>
            <a:rPr kumimoji="1" lang="ja-JP" altLang="en-US" sz="1100" baseline="0">
              <a:latin typeface="ＭＳ Ｐゴシック" panose="020B0600070205080204" pitchFamily="50" charset="-128"/>
              <a:ea typeface="ＭＳ Ｐゴシック" panose="020B0600070205080204" pitchFamily="50" charset="-128"/>
            </a:rPr>
            <a:t>％減の</a:t>
          </a:r>
          <a:r>
            <a:rPr kumimoji="1" lang="en-US" altLang="ja-JP" sz="1100" baseline="0">
              <a:latin typeface="ＭＳ Ｐゴシック" panose="020B0600070205080204" pitchFamily="50" charset="-128"/>
              <a:ea typeface="ＭＳ Ｐゴシック" panose="020B0600070205080204" pitchFamily="50" charset="-128"/>
            </a:rPr>
            <a:t>18,380</a:t>
          </a:r>
          <a:r>
            <a:rPr kumimoji="1" lang="ja-JP" altLang="en-US" sz="1100" baseline="0">
              <a:latin typeface="ＭＳ Ｐゴシック" panose="020B0600070205080204" pitchFamily="50" charset="-128"/>
              <a:ea typeface="ＭＳ Ｐゴシック" panose="020B0600070205080204" pitchFamily="50" charset="-128"/>
            </a:rPr>
            <a:t>円、公債費は、消防救急デジタル無線施設整備事業（共通波）で借り入れた地方債の償還が令和</a:t>
          </a:r>
          <a:r>
            <a:rPr kumimoji="1" lang="en-US" altLang="ja-JP" sz="1100" baseline="0">
              <a:latin typeface="ＭＳ Ｐゴシック" panose="020B0600070205080204" pitchFamily="50" charset="-128"/>
              <a:ea typeface="ＭＳ Ｐゴシック" panose="020B0600070205080204" pitchFamily="50" charset="-128"/>
            </a:rPr>
            <a:t>4</a:t>
          </a:r>
          <a:r>
            <a:rPr kumimoji="1" lang="ja-JP" altLang="en-US" sz="1100" baseline="0">
              <a:latin typeface="ＭＳ Ｐゴシック" panose="020B0600070205080204" pitchFamily="50" charset="-128"/>
              <a:ea typeface="ＭＳ Ｐゴシック" panose="020B0600070205080204" pitchFamily="50" charset="-128"/>
            </a:rPr>
            <a:t>年度に完了したこと等により、対前年度比</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％減の</a:t>
          </a:r>
          <a:r>
            <a:rPr kumimoji="1" lang="en-US" altLang="ja-JP" sz="1100" baseline="0">
              <a:latin typeface="ＭＳ Ｐゴシック" panose="020B0600070205080204" pitchFamily="50" charset="-128"/>
              <a:ea typeface="ＭＳ Ｐゴシック" panose="020B0600070205080204" pitchFamily="50" charset="-128"/>
            </a:rPr>
            <a:t>50,722</a:t>
          </a:r>
          <a:r>
            <a:rPr kumimoji="1" lang="ja-JP" altLang="en-US" sz="1100" baseline="0">
              <a:latin typeface="ＭＳ Ｐゴシック" panose="020B0600070205080204" pitchFamily="50" charset="-128"/>
              <a:ea typeface="ＭＳ Ｐゴシック" panose="020B0600070205080204" pitchFamily="50" charset="-128"/>
            </a:rPr>
            <a:t>円となっている。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33,153
32,773
211.30
18,433,601
17,186,856
1,053,126
10,166,116
11,285,334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9463</xdr:rowOff>
    </xdr:from>
    <xdr:to>
      <xdr:col>24</xdr:col>
      <xdr:colOff>63500</xdr:colOff>
      <xdr:row>38</xdr:row>
      <xdr:rowOff>13578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2456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9463</xdr:rowOff>
    </xdr:from>
    <xdr:to>
      <xdr:col>19</xdr:col>
      <xdr:colOff>177800</xdr:colOff>
      <xdr:row>38</xdr:row>
      <xdr:rowOff>12076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456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12076</xdr:rowOff>
    </xdr:from>
    <xdr:to>
      <xdr:col>15</xdr:col>
      <xdr:colOff>50800</xdr:colOff>
      <xdr:row>38</xdr:row>
      <xdr:rowOff>14688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2717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11684</xdr:rowOff>
    </xdr:from>
    <xdr:to>
      <xdr:col>10</xdr:col>
      <xdr:colOff>114300</xdr:colOff>
      <xdr:row>38</xdr:row>
      <xdr:rowOff>14688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26784"/>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70481</xdr:rowOff>
    </xdr:from>
    <xdr:to>
      <xdr:col>10</xdr:col>
      <xdr:colOff>165100</xdr:colOff>
      <xdr:row>38</xdr:row>
      <xdr:rowOff>631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17158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3638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7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134228</xdr:rowOff>
    </xdr:from>
    <xdr:to>
      <xdr:col>24</xdr:col>
      <xdr:colOff>114300</xdr:colOff>
      <xdr:row>38</xdr:row>
      <xdr:rowOff>64378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49155</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130113</xdr:rowOff>
    </xdr:from>
    <xdr:to>
      <xdr:col>20</xdr:col>
      <xdr:colOff>38100</xdr:colOff>
      <xdr:row>38</xdr:row>
      <xdr:rowOff>60263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51390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6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132726</xdr:rowOff>
    </xdr:from>
    <xdr:to>
      <xdr:col>15</xdr:col>
      <xdr:colOff>101600</xdr:colOff>
      <xdr:row>38</xdr:row>
      <xdr:rowOff>62876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54003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135339</xdr:rowOff>
    </xdr:from>
    <xdr:to>
      <xdr:col>10</xdr:col>
      <xdr:colOff>165100</xdr:colOff>
      <xdr:row>38</xdr:row>
      <xdr:rowOff>65489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56615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7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132334</xdr:rowOff>
    </xdr:from>
    <xdr:to>
      <xdr:col>6</xdr:col>
      <xdr:colOff>38100</xdr:colOff>
      <xdr:row>38</xdr:row>
      <xdr:rowOff>62485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53611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86501</xdr:rowOff>
    </xdr:from>
    <xdr:to>
      <xdr:col>24</xdr:col>
      <xdr:colOff>63500</xdr:colOff>
      <xdr:row>58</xdr:row>
      <xdr:rowOff>101967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30601"/>
          <a:ext cx="8382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56692</xdr:rowOff>
    </xdr:from>
    <xdr:to>
      <xdr:col>19</xdr:col>
      <xdr:colOff>177800</xdr:colOff>
      <xdr:row>58</xdr:row>
      <xdr:rowOff>86501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00792"/>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51333</xdr:rowOff>
    </xdr:from>
    <xdr:to>
      <xdr:col>15</xdr:col>
      <xdr:colOff>50800</xdr:colOff>
      <xdr:row>58</xdr:row>
      <xdr:rowOff>56692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23983"/>
          <a:ext cx="889000" cy="1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51333</xdr:rowOff>
    </xdr:from>
    <xdr:to>
      <xdr:col>10</xdr:col>
      <xdr:colOff>114300</xdr:colOff>
      <xdr:row>58</xdr:row>
      <xdr:rowOff>106225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23983"/>
          <a:ext cx="889000" cy="2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106588</xdr:rowOff>
    </xdr:from>
    <xdr:to>
      <xdr:col>10</xdr:col>
      <xdr:colOff>165100</xdr:colOff>
      <xdr:row>57</xdr:row>
      <xdr:rowOff>36738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53265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143008</xdr:rowOff>
    </xdr:from>
    <xdr:to>
      <xdr:col>6</xdr:col>
      <xdr:colOff>38100</xdr:colOff>
      <xdr:row>58</xdr:row>
      <xdr:rowOff>73158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51167</xdr:rowOff>
    </xdr:from>
    <xdr:to>
      <xdr:col>24</xdr:col>
      <xdr:colOff>114300</xdr:colOff>
      <xdr:row>58</xdr:row>
      <xdr:rowOff>152767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137544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35701</xdr:rowOff>
    </xdr:from>
    <xdr:to>
      <xdr:col>20</xdr:col>
      <xdr:colOff>38100</xdr:colOff>
      <xdr:row>58</xdr:row>
      <xdr:rowOff>137301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128428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5892</xdr:rowOff>
    </xdr:from>
    <xdr:to>
      <xdr:col>15</xdr:col>
      <xdr:colOff>101600</xdr:colOff>
      <xdr:row>58</xdr:row>
      <xdr:rowOff>107492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98619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533</xdr:rowOff>
    </xdr:from>
    <xdr:to>
      <xdr:col>10</xdr:col>
      <xdr:colOff>165100</xdr:colOff>
      <xdr:row>57</xdr:row>
      <xdr:rowOff>102133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93260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6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55425</xdr:rowOff>
    </xdr:from>
    <xdr:to>
      <xdr:col>6</xdr:col>
      <xdr:colOff>38100</xdr:colOff>
      <xdr:row>58</xdr:row>
      <xdr:rowOff>157025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148152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169993</xdr:rowOff>
    </xdr:from>
    <xdr:to>
      <xdr:col>24</xdr:col>
      <xdr:colOff>63500</xdr:colOff>
      <xdr:row>77</xdr:row>
      <xdr:rowOff>59655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0193"/>
          <a:ext cx="8382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171396</xdr:rowOff>
    </xdr:from>
    <xdr:to>
      <xdr:col>19</xdr:col>
      <xdr:colOff>177800</xdr:colOff>
      <xdr:row>77</xdr:row>
      <xdr:rowOff>59655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1596"/>
          <a:ext cx="889000" cy="5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171396</xdr:rowOff>
    </xdr:from>
    <xdr:to>
      <xdr:col>15</xdr:col>
      <xdr:colOff>50800</xdr:colOff>
      <xdr:row>77</xdr:row>
      <xdr:rowOff>104206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1596"/>
          <a:ext cx="889000" cy="10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104206</xdr:rowOff>
    </xdr:from>
    <xdr:to>
      <xdr:col>10</xdr:col>
      <xdr:colOff>114300</xdr:colOff>
      <xdr:row>77</xdr:row>
      <xdr:rowOff>116588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5856"/>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169938</xdr:rowOff>
    </xdr:from>
    <xdr:to>
      <xdr:col>10</xdr:col>
      <xdr:colOff>165100</xdr:colOff>
      <xdr:row>77</xdr:row>
      <xdr:rowOff>100088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116615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10716</xdr:rowOff>
    </xdr:from>
    <xdr:to>
      <xdr:col>6</xdr:col>
      <xdr:colOff>38100</xdr:colOff>
      <xdr:row>77</xdr:row>
      <xdr:rowOff>112316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119193</xdr:rowOff>
    </xdr:from>
    <xdr:to>
      <xdr:col>24</xdr:col>
      <xdr:colOff>114300</xdr:colOff>
      <xdr:row>77</xdr:row>
      <xdr:rowOff>49343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97620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8855</xdr:rowOff>
    </xdr:from>
    <xdr:to>
      <xdr:col>20</xdr:col>
      <xdr:colOff>38100</xdr:colOff>
      <xdr:row>77</xdr:row>
      <xdr:rowOff>110455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101582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0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120596</xdr:rowOff>
    </xdr:from>
    <xdr:to>
      <xdr:col>15</xdr:col>
      <xdr:colOff>101600</xdr:colOff>
      <xdr:row>77</xdr:row>
      <xdr:rowOff>50746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53406</xdr:rowOff>
    </xdr:from>
    <xdr:to>
      <xdr:col>10</xdr:col>
      <xdr:colOff>165100</xdr:colOff>
      <xdr:row>77</xdr:row>
      <xdr:rowOff>155006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146133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4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65788</xdr:rowOff>
    </xdr:from>
    <xdr:to>
      <xdr:col>6</xdr:col>
      <xdr:colOff>38100</xdr:colOff>
      <xdr:row>77</xdr:row>
      <xdr:rowOff>167388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158515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14777</xdr:rowOff>
    </xdr:from>
    <xdr:to>
      <xdr:col>24</xdr:col>
      <xdr:colOff>63500</xdr:colOff>
      <xdr:row>97</xdr:row>
      <xdr:rowOff>40762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45427"/>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14777</xdr:rowOff>
    </xdr:from>
    <xdr:to>
      <xdr:col>19</xdr:col>
      <xdr:colOff>177800</xdr:colOff>
      <xdr:row>97</xdr:row>
      <xdr:rowOff>23746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45427"/>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23746</xdr:rowOff>
    </xdr:from>
    <xdr:to>
      <xdr:col>15</xdr:col>
      <xdr:colOff>50800</xdr:colOff>
      <xdr:row>97</xdr:row>
      <xdr:rowOff>99809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4396"/>
          <a:ext cx="889000" cy="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124720</xdr:rowOff>
    </xdr:from>
    <xdr:to>
      <xdr:col>10</xdr:col>
      <xdr:colOff>114300</xdr:colOff>
      <xdr:row>97</xdr:row>
      <xdr:rowOff>99809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83920"/>
          <a:ext cx="889000" cy="1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73606</xdr:rowOff>
    </xdr:from>
    <xdr:to>
      <xdr:col>10</xdr:col>
      <xdr:colOff>165100</xdr:colOff>
      <xdr:row>97</xdr:row>
      <xdr:rowOff>3756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20283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84023</xdr:rowOff>
    </xdr:from>
    <xdr:to>
      <xdr:col>6</xdr:col>
      <xdr:colOff>38100</xdr:colOff>
      <xdr:row>97</xdr:row>
      <xdr:rowOff>14173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161412</xdr:rowOff>
    </xdr:from>
    <xdr:to>
      <xdr:col>24</xdr:col>
      <xdr:colOff>114300</xdr:colOff>
      <xdr:row>97</xdr:row>
      <xdr:rowOff>91562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139839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135427</xdr:rowOff>
    </xdr:from>
    <xdr:to>
      <xdr:col>20</xdr:col>
      <xdr:colOff>38100</xdr:colOff>
      <xdr:row>97</xdr:row>
      <xdr:rowOff>65577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56704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144396</xdr:rowOff>
    </xdr:from>
    <xdr:to>
      <xdr:col>15</xdr:col>
      <xdr:colOff>101600</xdr:colOff>
      <xdr:row>97</xdr:row>
      <xdr:rowOff>74546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65673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49009</xdr:rowOff>
    </xdr:from>
    <xdr:to>
      <xdr:col>10</xdr:col>
      <xdr:colOff>165100</xdr:colOff>
      <xdr:row>97</xdr:row>
      <xdr:rowOff>150609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141736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73920</xdr:rowOff>
    </xdr:from>
    <xdr:to>
      <xdr:col>6</xdr:col>
      <xdr:colOff>38100</xdr:colOff>
      <xdr:row>97</xdr:row>
      <xdr:rowOff>4070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152502</xdr:rowOff>
    </xdr:from>
    <xdr:to>
      <xdr:col>55</xdr:col>
      <xdr:colOff>0</xdr:colOff>
      <xdr:row>37</xdr:row>
      <xdr:rowOff>152959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9615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152959</xdr:rowOff>
    </xdr:from>
    <xdr:to>
      <xdr:col>50</xdr:col>
      <xdr:colOff>114300</xdr:colOff>
      <xdr:row>37</xdr:row>
      <xdr:rowOff>153188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966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153188</xdr:rowOff>
    </xdr:from>
    <xdr:to>
      <xdr:col>45</xdr:col>
      <xdr:colOff>177800</xdr:colOff>
      <xdr:row>37</xdr:row>
      <xdr:rowOff>154331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968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153873</xdr:rowOff>
    </xdr:from>
    <xdr:to>
      <xdr:col>41</xdr:col>
      <xdr:colOff>50800</xdr:colOff>
      <xdr:row>37</xdr:row>
      <xdr:rowOff>154331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975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97358</xdr:rowOff>
    </xdr:from>
    <xdr:to>
      <xdr:col>41</xdr:col>
      <xdr:colOff>101600</xdr:colOff>
      <xdr:row>38</xdr:row>
      <xdr:rowOff>27508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44035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94843</xdr:rowOff>
    </xdr:from>
    <xdr:to>
      <xdr:col>36</xdr:col>
      <xdr:colOff>165100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101702</xdr:rowOff>
    </xdr:from>
    <xdr:to>
      <xdr:col>55</xdr:col>
      <xdr:colOff>50800</xdr:colOff>
      <xdr:row>38</xdr:row>
      <xdr:rowOff>31852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124579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9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102159</xdr:rowOff>
    </xdr:from>
    <xdr:to>
      <xdr:col>50</xdr:col>
      <xdr:colOff>165100</xdr:colOff>
      <xdr:row>38</xdr:row>
      <xdr:rowOff>32309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48836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2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102388</xdr:rowOff>
    </xdr:from>
    <xdr:to>
      <xdr:col>46</xdr:col>
      <xdr:colOff>38100</xdr:colOff>
      <xdr:row>38</xdr:row>
      <xdr:rowOff>32538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23665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103531</xdr:rowOff>
    </xdr:from>
    <xdr:to>
      <xdr:col>41</xdr:col>
      <xdr:colOff>101600</xdr:colOff>
      <xdr:row>38</xdr:row>
      <xdr:rowOff>33680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24807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103073</xdr:rowOff>
    </xdr:from>
    <xdr:to>
      <xdr:col>36</xdr:col>
      <xdr:colOff>165100</xdr:colOff>
      <xdr:row>38</xdr:row>
      <xdr:rowOff>33223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24351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123145</xdr:rowOff>
    </xdr:from>
    <xdr:to>
      <xdr:col>55</xdr:col>
      <xdr:colOff>0</xdr:colOff>
      <xdr:row>56</xdr:row>
      <xdr:rowOff>169228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24345"/>
          <a:ext cx="8382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100762</xdr:rowOff>
    </xdr:from>
    <xdr:to>
      <xdr:col>50</xdr:col>
      <xdr:colOff>114300</xdr:colOff>
      <xdr:row>56</xdr:row>
      <xdr:rowOff>169228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01962"/>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91599</xdr:rowOff>
    </xdr:from>
    <xdr:to>
      <xdr:col>45</xdr:col>
      <xdr:colOff>177800</xdr:colOff>
      <xdr:row>56</xdr:row>
      <xdr:rowOff>100762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92799"/>
          <a:ext cx="889000" cy="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91599</xdr:rowOff>
    </xdr:from>
    <xdr:to>
      <xdr:col>41</xdr:col>
      <xdr:colOff>50800</xdr:colOff>
      <xdr:row>56</xdr:row>
      <xdr:rowOff>154140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92799"/>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72345</xdr:rowOff>
    </xdr:from>
    <xdr:to>
      <xdr:col>55</xdr:col>
      <xdr:colOff>50800</xdr:colOff>
      <xdr:row>57</xdr:row>
      <xdr:rowOff>2495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95222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118428</xdr:rowOff>
    </xdr:from>
    <xdr:to>
      <xdr:col>50</xdr:col>
      <xdr:colOff>165100</xdr:colOff>
      <xdr:row>57</xdr:row>
      <xdr:rowOff>48578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65105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49962</xdr:rowOff>
    </xdr:from>
    <xdr:to>
      <xdr:col>46</xdr:col>
      <xdr:colOff>38100</xdr:colOff>
      <xdr:row>56</xdr:row>
      <xdr:rowOff>151562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40799</xdr:rowOff>
    </xdr:from>
    <xdr:to>
      <xdr:col>41</xdr:col>
      <xdr:colOff>101600</xdr:colOff>
      <xdr:row>56</xdr:row>
      <xdr:rowOff>142399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133526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103340</xdr:rowOff>
    </xdr:from>
    <xdr:to>
      <xdr:col>36</xdr:col>
      <xdr:colOff>165100</xdr:colOff>
      <xdr:row>57</xdr:row>
      <xdr:rowOff>33490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24617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7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119748</xdr:rowOff>
    </xdr:from>
    <xdr:to>
      <xdr:col>55</xdr:col>
      <xdr:colOff>0</xdr:colOff>
      <xdr:row>78</xdr:row>
      <xdr:rowOff>126085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92848"/>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72656</xdr:rowOff>
    </xdr:from>
    <xdr:to>
      <xdr:col>50</xdr:col>
      <xdr:colOff>114300</xdr:colOff>
      <xdr:row>78</xdr:row>
      <xdr:rowOff>119748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5756"/>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72656</xdr:rowOff>
    </xdr:from>
    <xdr:to>
      <xdr:col>45</xdr:col>
      <xdr:colOff>177800</xdr:colOff>
      <xdr:row>78</xdr:row>
      <xdr:rowOff>107214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5756"/>
          <a:ext cx="8890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107214</xdr:rowOff>
    </xdr:from>
    <xdr:to>
      <xdr:col>41</xdr:col>
      <xdr:colOff>50800</xdr:colOff>
      <xdr:row>78</xdr:row>
      <xdr:rowOff>153682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0314"/>
          <a:ext cx="889000" cy="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95962</xdr:rowOff>
    </xdr:from>
    <xdr:to>
      <xdr:col>41</xdr:col>
      <xdr:colOff>101600</xdr:colOff>
      <xdr:row>77</xdr:row>
      <xdr:rowOff>26112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42639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61544</xdr:rowOff>
    </xdr:from>
    <xdr:to>
      <xdr:col>36</xdr:col>
      <xdr:colOff>165100</xdr:colOff>
      <xdr:row>77</xdr:row>
      <xdr:rowOff>163144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75285</xdr:rowOff>
    </xdr:from>
    <xdr:to>
      <xdr:col>55</xdr:col>
      <xdr:colOff>50800</xdr:colOff>
      <xdr:row>79</xdr:row>
      <xdr:rowOff>5435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161662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68948</xdr:rowOff>
    </xdr:from>
    <xdr:to>
      <xdr:col>50</xdr:col>
      <xdr:colOff>165100</xdr:colOff>
      <xdr:row>78</xdr:row>
      <xdr:rowOff>170548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4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161675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21856</xdr:rowOff>
    </xdr:from>
    <xdr:to>
      <xdr:col>46</xdr:col>
      <xdr:colOff>38100</xdr:colOff>
      <xdr:row>78</xdr:row>
      <xdr:rowOff>123456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114583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56414</xdr:rowOff>
    </xdr:from>
    <xdr:to>
      <xdr:col>41</xdr:col>
      <xdr:colOff>101600</xdr:colOff>
      <xdr:row>78</xdr:row>
      <xdr:rowOff>158014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149141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102882</xdr:rowOff>
    </xdr:from>
    <xdr:to>
      <xdr:col>36</xdr:col>
      <xdr:colOff>165100</xdr:colOff>
      <xdr:row>79</xdr:row>
      <xdr:rowOff>33032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24159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6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143901</xdr:rowOff>
    </xdr:from>
    <xdr:to>
      <xdr:col>55</xdr:col>
      <xdr:colOff>0</xdr:colOff>
      <xdr:row>97</xdr:row>
      <xdr:rowOff>82578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03101"/>
          <a:ext cx="838200" cy="1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143901</xdr:rowOff>
    </xdr:from>
    <xdr:to>
      <xdr:col>50</xdr:col>
      <xdr:colOff>114300</xdr:colOff>
      <xdr:row>97</xdr:row>
      <xdr:rowOff>129870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03101"/>
          <a:ext cx="8890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129870</xdr:rowOff>
    </xdr:from>
    <xdr:to>
      <xdr:col>45</xdr:col>
      <xdr:colOff>177800</xdr:colOff>
      <xdr:row>97</xdr:row>
      <xdr:rowOff>138649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60520"/>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138649</xdr:rowOff>
    </xdr:from>
    <xdr:to>
      <xdr:col>41</xdr:col>
      <xdr:colOff>50800</xdr:colOff>
      <xdr:row>97</xdr:row>
      <xdr:rowOff>148154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69299"/>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159080</xdr:rowOff>
    </xdr:from>
    <xdr:to>
      <xdr:col>41</xdr:col>
      <xdr:colOff>101600</xdr:colOff>
      <xdr:row>97</xdr:row>
      <xdr:rowOff>89230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105757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11692</xdr:rowOff>
    </xdr:from>
    <xdr:to>
      <xdr:col>36</xdr:col>
      <xdr:colOff>165100</xdr:colOff>
      <xdr:row>97</xdr:row>
      <xdr:rowOff>113292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129819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31778</xdr:rowOff>
    </xdr:from>
    <xdr:to>
      <xdr:col>55</xdr:col>
      <xdr:colOff>50800</xdr:colOff>
      <xdr:row>97</xdr:row>
      <xdr:rowOff>133378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10205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93101</xdr:rowOff>
    </xdr:from>
    <xdr:to>
      <xdr:col>50</xdr:col>
      <xdr:colOff>165100</xdr:colOff>
      <xdr:row>97</xdr:row>
      <xdr:rowOff>23251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39778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79070</xdr:rowOff>
    </xdr:from>
    <xdr:to>
      <xdr:col>46</xdr:col>
      <xdr:colOff>38100</xdr:colOff>
      <xdr:row>98</xdr:row>
      <xdr:rowOff>9220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87849</xdr:rowOff>
    </xdr:from>
    <xdr:to>
      <xdr:col>41</xdr:col>
      <xdr:colOff>101600</xdr:colOff>
      <xdr:row>98</xdr:row>
      <xdr:rowOff>17999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9126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97354</xdr:rowOff>
    </xdr:from>
    <xdr:to>
      <xdr:col>36</xdr:col>
      <xdr:colOff>165100</xdr:colOff>
      <xdr:row>98</xdr:row>
      <xdr:rowOff>27504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18631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171037</xdr:rowOff>
    </xdr:from>
    <xdr:to>
      <xdr:col>85</xdr:col>
      <xdr:colOff>127000</xdr:colOff>
      <xdr:row>37</xdr:row>
      <xdr:rowOff>65329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43237"/>
          <a:ext cx="838200" cy="6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65329</xdr:rowOff>
    </xdr:from>
    <xdr:to>
      <xdr:col>81</xdr:col>
      <xdr:colOff>50800</xdr:colOff>
      <xdr:row>37</xdr:row>
      <xdr:rowOff>68034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08979"/>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68034</xdr:rowOff>
    </xdr:from>
    <xdr:to>
      <xdr:col>76</xdr:col>
      <xdr:colOff>114300</xdr:colOff>
      <xdr:row>37</xdr:row>
      <xdr:rowOff>93142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11684"/>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88817</xdr:rowOff>
    </xdr:from>
    <xdr:to>
      <xdr:col>71</xdr:col>
      <xdr:colOff>177800</xdr:colOff>
      <xdr:row>37</xdr:row>
      <xdr:rowOff>93142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32467"/>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120237</xdr:rowOff>
    </xdr:from>
    <xdr:to>
      <xdr:col>85</xdr:col>
      <xdr:colOff>177800</xdr:colOff>
      <xdr:row>37</xdr:row>
      <xdr:rowOff>50387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98664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14529</xdr:rowOff>
    </xdr:from>
    <xdr:to>
      <xdr:col>81</xdr:col>
      <xdr:colOff>101600</xdr:colOff>
      <xdr:row>37</xdr:row>
      <xdr:rowOff>116129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107256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5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17234</xdr:rowOff>
    </xdr:from>
    <xdr:to>
      <xdr:col>76</xdr:col>
      <xdr:colOff>165100</xdr:colOff>
      <xdr:row>37</xdr:row>
      <xdr:rowOff>118834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109961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42342</xdr:rowOff>
    </xdr:from>
    <xdr:to>
      <xdr:col>72</xdr:col>
      <xdr:colOff>38100</xdr:colOff>
      <xdr:row>37</xdr:row>
      <xdr:rowOff>143942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135069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38017</xdr:rowOff>
    </xdr:from>
    <xdr:to>
      <xdr:col>67</xdr:col>
      <xdr:colOff>101600</xdr:colOff>
      <xdr:row>37</xdr:row>
      <xdr:rowOff>139617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146772</xdr:rowOff>
    </xdr:from>
    <xdr:to>
      <xdr:col>85</xdr:col>
      <xdr:colOff>127000</xdr:colOff>
      <xdr:row>57</xdr:row>
      <xdr:rowOff>36974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47972"/>
          <a:ext cx="838200" cy="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147998</xdr:rowOff>
    </xdr:from>
    <xdr:to>
      <xdr:col>81</xdr:col>
      <xdr:colOff>50800</xdr:colOff>
      <xdr:row>57</xdr:row>
      <xdr:rowOff>36974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49198"/>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131463</xdr:rowOff>
    </xdr:from>
    <xdr:to>
      <xdr:col>76</xdr:col>
      <xdr:colOff>114300</xdr:colOff>
      <xdr:row>56</xdr:row>
      <xdr:rowOff>147998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32663"/>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63172</xdr:rowOff>
    </xdr:from>
    <xdr:to>
      <xdr:col>71</xdr:col>
      <xdr:colOff>177800</xdr:colOff>
      <xdr:row>56</xdr:row>
      <xdr:rowOff>131463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64372"/>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139825</xdr:rowOff>
    </xdr:from>
    <xdr:to>
      <xdr:col>72</xdr:col>
      <xdr:colOff>38100</xdr:colOff>
      <xdr:row>56</xdr:row>
      <xdr:rowOff>69975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195</xdr:rowOff>
    </xdr:from>
    <xdr:to>
      <xdr:col>67</xdr:col>
      <xdr:colOff>101600</xdr:colOff>
      <xdr:row>56</xdr:row>
      <xdr:rowOff>101795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118322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95972</xdr:rowOff>
    </xdr:from>
    <xdr:to>
      <xdr:col>85</xdr:col>
      <xdr:colOff>177800</xdr:colOff>
      <xdr:row>57</xdr:row>
      <xdr:rowOff>26122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74399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157624</xdr:rowOff>
    </xdr:from>
    <xdr:to>
      <xdr:col>81</xdr:col>
      <xdr:colOff>101600</xdr:colOff>
      <xdr:row>57</xdr:row>
      <xdr:rowOff>87774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78901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97198</xdr:rowOff>
    </xdr:from>
    <xdr:to>
      <xdr:col>76</xdr:col>
      <xdr:colOff>165100</xdr:colOff>
      <xdr:row>57</xdr:row>
      <xdr:rowOff>27348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18475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80663</xdr:rowOff>
    </xdr:from>
    <xdr:to>
      <xdr:col>72</xdr:col>
      <xdr:colOff>38100</xdr:colOff>
      <xdr:row>57</xdr:row>
      <xdr:rowOff>10813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12372</xdr:rowOff>
    </xdr:from>
    <xdr:to>
      <xdr:col>67</xdr:col>
      <xdr:colOff>101600</xdr:colOff>
      <xdr:row>56</xdr:row>
      <xdr:rowOff>113972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105099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0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164007</xdr:rowOff>
    </xdr:from>
    <xdr:to>
      <xdr:col>85</xdr:col>
      <xdr:colOff>127000</xdr:colOff>
      <xdr:row>79</xdr:row>
      <xdr:rowOff>5474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37107"/>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119278</xdr:rowOff>
    </xdr:from>
    <xdr:to>
      <xdr:col>81</xdr:col>
      <xdr:colOff>50800</xdr:colOff>
      <xdr:row>79</xdr:row>
      <xdr:rowOff>5474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92378"/>
          <a:ext cx="8890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103391</xdr:rowOff>
    </xdr:from>
    <xdr:to>
      <xdr:col>76</xdr:col>
      <xdr:colOff>114300</xdr:colOff>
      <xdr:row>78</xdr:row>
      <xdr:rowOff>119278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76491"/>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50470</xdr:rowOff>
    </xdr:from>
    <xdr:to>
      <xdr:col>71</xdr:col>
      <xdr:colOff>177800</xdr:colOff>
      <xdr:row>78</xdr:row>
      <xdr:rowOff>103391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23570"/>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113207</xdr:rowOff>
    </xdr:from>
    <xdr:to>
      <xdr:col>85</xdr:col>
      <xdr:colOff>177800</xdr:colOff>
      <xdr:row>79</xdr:row>
      <xdr:rowOff>43357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28134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126124</xdr:rowOff>
    </xdr:from>
    <xdr:to>
      <xdr:col>81</xdr:col>
      <xdr:colOff>101600</xdr:colOff>
      <xdr:row>79</xdr:row>
      <xdr:rowOff>56274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47401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9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68478</xdr:rowOff>
    </xdr:from>
    <xdr:to>
      <xdr:col>76</xdr:col>
      <xdr:colOff>165100</xdr:colOff>
      <xdr:row>78</xdr:row>
      <xdr:rowOff>170078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161205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3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52591</xdr:rowOff>
    </xdr:from>
    <xdr:to>
      <xdr:col>72</xdr:col>
      <xdr:colOff>38100</xdr:colOff>
      <xdr:row>78</xdr:row>
      <xdr:rowOff>154191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145318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1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171120</xdr:rowOff>
    </xdr:from>
    <xdr:to>
      <xdr:col>67</xdr:col>
      <xdr:colOff>101600</xdr:colOff>
      <xdr:row>78</xdr:row>
      <xdr:rowOff>101270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92397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112700</xdr:rowOff>
    </xdr:from>
    <xdr:to>
      <xdr:col>85</xdr:col>
      <xdr:colOff>127000</xdr:colOff>
      <xdr:row>97</xdr:row>
      <xdr:rowOff>124180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43350"/>
          <a:ext cx="8382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107011</xdr:rowOff>
    </xdr:from>
    <xdr:to>
      <xdr:col>81</xdr:col>
      <xdr:colOff>50800</xdr:colOff>
      <xdr:row>97</xdr:row>
      <xdr:rowOff>112700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3766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107011</xdr:rowOff>
    </xdr:from>
    <xdr:to>
      <xdr:col>76</xdr:col>
      <xdr:colOff>114300</xdr:colOff>
      <xdr:row>97</xdr:row>
      <xdr:rowOff>157975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37661"/>
          <a:ext cx="8890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157975</xdr:rowOff>
    </xdr:from>
    <xdr:to>
      <xdr:col>71</xdr:col>
      <xdr:colOff>177800</xdr:colOff>
      <xdr:row>98</xdr:row>
      <xdr:rowOff>2223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886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164872</xdr:rowOff>
    </xdr:from>
    <xdr:to>
      <xdr:col>72</xdr:col>
      <xdr:colOff>38100</xdr:colOff>
      <xdr:row>96</xdr:row>
      <xdr:rowOff>95022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111549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10427</xdr:rowOff>
    </xdr:from>
    <xdr:to>
      <xdr:col>67</xdr:col>
      <xdr:colOff>101600</xdr:colOff>
      <xdr:row>96</xdr:row>
      <xdr:rowOff>112027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128554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73380</xdr:rowOff>
    </xdr:from>
    <xdr:to>
      <xdr:col>85</xdr:col>
      <xdr:colOff>177800</xdr:colOff>
      <xdr:row>98</xdr:row>
      <xdr:rowOff>3530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51807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61900</xdr:rowOff>
    </xdr:from>
    <xdr:to>
      <xdr:col>81</xdr:col>
      <xdr:colOff>101600</xdr:colOff>
      <xdr:row>97</xdr:row>
      <xdr:rowOff>163500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6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154627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56211</xdr:rowOff>
    </xdr:from>
    <xdr:to>
      <xdr:col>76</xdr:col>
      <xdr:colOff>165100</xdr:colOff>
      <xdr:row>97</xdr:row>
      <xdr:rowOff>157811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148938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107175</xdr:rowOff>
    </xdr:from>
    <xdr:to>
      <xdr:col>72</xdr:col>
      <xdr:colOff>38100</xdr:colOff>
      <xdr:row>98</xdr:row>
      <xdr:rowOff>37325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28452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122873</xdr:rowOff>
    </xdr:from>
    <xdr:to>
      <xdr:col>67</xdr:col>
      <xdr:colOff>101600</xdr:colOff>
      <xdr:row>98</xdr:row>
      <xdr:rowOff>53023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34036</xdr:rowOff>
    </xdr:from>
    <xdr:to>
      <xdr:col>98</xdr:col>
      <xdr:colOff>38100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増加した主な項目は、民生費、消防費及び教育費となっている。民生費は、住民税非課税世帯物価高騰支援給付金事業の実施や自立支援給付事業で障害福祉サービス費が増加したこと等により、対前年度比</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202,049</a:t>
          </a:r>
          <a:r>
            <a:rPr kumimoji="1" lang="ja-JP" altLang="en-US" sz="1100">
              <a:latin typeface="ＭＳ Ｐゴシック" panose="020B0600070205080204" pitchFamily="50" charset="-128"/>
              <a:ea typeface="ＭＳ Ｐゴシック" panose="020B0600070205080204" pitchFamily="50" charset="-128"/>
            </a:rPr>
            <a:t>円、消防費は、松山圏域消防指令センターの整備に係る負担金が増加したこと等により、対前年度比</a:t>
          </a:r>
          <a:r>
            <a:rPr kumimoji="1" lang="en-US" altLang="ja-JP" sz="1100">
              <a:latin typeface="ＭＳ Ｐゴシック" panose="020B0600070205080204" pitchFamily="50" charset="-128"/>
              <a:ea typeface="ＭＳ Ｐゴシック" panose="020B0600070205080204" pitchFamily="50" charset="-128"/>
            </a:rPr>
            <a:t>20.4</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20,355</a:t>
          </a:r>
          <a:r>
            <a:rPr kumimoji="1" lang="ja-JP" altLang="en-US" sz="1100">
              <a:latin typeface="ＭＳ Ｐゴシック" panose="020B0600070205080204" pitchFamily="50" charset="-128"/>
              <a:ea typeface="ＭＳ Ｐゴシック" panose="020B0600070205080204" pitchFamily="50" charset="-128"/>
            </a:rPr>
            <a:t>円、教育費は小学校及び中学校施設の大規模改修に係る工事請負費の増加等により、対前年度比</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54,072</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また、減少した主な項目は、総務費、衛生費、土木費及び公債費となっている。総務費は前年度決算剰余金が減少したことによる財政調整基金積立金の減少等により、対前年度比</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59,807</a:t>
          </a:r>
          <a:r>
            <a:rPr kumimoji="1" lang="ja-JP" altLang="en-US" sz="1100">
              <a:latin typeface="ＭＳ Ｐゴシック" panose="020B0600070205080204" pitchFamily="50" charset="-128"/>
              <a:ea typeface="ＭＳ Ｐゴシック" panose="020B0600070205080204" pitchFamily="50" charset="-128"/>
            </a:rPr>
            <a:t>円、衛生費は新型コロナウイルスワクチン接種の集団接種に係る委託料の減少等により、対前年度比</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45,484</a:t>
          </a:r>
          <a:r>
            <a:rPr kumimoji="1" lang="ja-JP" altLang="en-US" sz="1100">
              <a:latin typeface="ＭＳ Ｐゴシック" panose="020B0600070205080204" pitchFamily="50" charset="-128"/>
              <a:ea typeface="ＭＳ Ｐゴシック" panose="020B0600070205080204" pitchFamily="50" charset="-128"/>
            </a:rPr>
            <a:t>円、土木費は産業用地等整備基金積立金の減少等により、対前年度比</a:t>
          </a:r>
          <a:r>
            <a:rPr kumimoji="1" lang="en-US" altLang="ja-JP" sz="1100">
              <a:latin typeface="ＭＳ Ｐゴシック" panose="020B0600070205080204" pitchFamily="50" charset="-128"/>
              <a:ea typeface="ＭＳ Ｐゴシック" panose="020B0600070205080204" pitchFamily="50" charset="-128"/>
            </a:rPr>
            <a:t>32.5</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49,994</a:t>
          </a:r>
          <a:r>
            <a:rPr kumimoji="1" lang="ja-JP" altLang="en-US" sz="1100">
              <a:latin typeface="ＭＳ Ｐゴシック" panose="020B0600070205080204" pitchFamily="50" charset="-128"/>
              <a:ea typeface="ＭＳ Ｐゴシック" panose="020B0600070205080204" pitchFamily="50" charset="-128"/>
            </a:rPr>
            <a:t>円、公債費は、消防救急デジタル無線施設整備事業（共通波）で借り入れた地方債の償還が令和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年度に完了したこと等により、対前年度比</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50,722</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普通交付税及び市税は増加したものの、臨時財政対策債の減少により、実質単年度収支は赤字となった。財政調整基金は前年度決算剰余金の積立額よりも取崩額の方が多かったため減少し、標準財政規模比は対前年度比</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34.58</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今後も引き続き、経常経費の歳出見直しを進めるとともに、基金の債券運用など効果的な運用に努めていく。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標準財政規模に対する各会計の実質収支額又は資金譲与額の比率を示した標準財政規模比については、水道事業会計、一般会計、その他</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会計を含めた全会計において赤字額は発生していない。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このうち水道事業会計は、未払金などの流動負債に比べて、現金預金や未収金などの流動資産が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億円多い状況となっており、標準財政規模比も令和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％と棒グラフにおいて最も大きな割合を占めている。次いで、一般会計の実質収支黒字が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億円で標準財政規模比は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標準財政規模比の増減について、水道事業会計では国債等の購入で現金預金等の流動資産が減少したことにより対前年度比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％、国民健康保険特別会計では保険給付費が増加したことにより対前年度比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％、下水道事業会計では公共下水道事業における企業債等の流動負債が減少したことにより対前年度比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一般会計の元利償還金は、過去の借入れに対する償還が順調に進んでいること等により、対前年度比</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百万円の減少（△</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算入公債費等は、臨時財政対策債に係る算入額の減少などにより、対前年度比</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百万円の減少（△</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満期一括償還地方債の借入は行っていない。</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一般会計の地方債現在高は、合併特例事業債を活用した地域振興基金を造成した</a:t>
          </a:r>
          <a:r>
            <a:rPr kumimoji="1" lang="en-US" altLang="ja-JP" sz="1100">
              <a:latin typeface="ＭＳ ゴシック" pitchFamily="49" charset="-128"/>
              <a:ea typeface="ＭＳ ゴシック" pitchFamily="49" charset="-128"/>
            </a:rPr>
            <a:t>H27</a:t>
          </a:r>
          <a:r>
            <a:rPr kumimoji="1" lang="ja-JP" altLang="en-US" sz="1100">
              <a:latin typeface="ＭＳ ゴシック" pitchFamily="49" charset="-128"/>
              <a:ea typeface="ＭＳ ゴシック" pitchFamily="49" charset="-128"/>
            </a:rPr>
            <a:t>年度末の</a:t>
          </a:r>
          <a:r>
            <a:rPr kumimoji="1" lang="en-US" altLang="ja-JP" sz="1100">
              <a:latin typeface="ＭＳ ゴシック" pitchFamily="49" charset="-128"/>
              <a:ea typeface="ＭＳ ゴシック" pitchFamily="49" charset="-128"/>
            </a:rPr>
            <a:t>155.7</a:t>
          </a:r>
          <a:r>
            <a:rPr kumimoji="1" lang="ja-JP" altLang="en-US" sz="1100">
              <a:latin typeface="ＭＳ ゴシック" pitchFamily="49" charset="-128"/>
              <a:ea typeface="ＭＳ ゴシック" pitchFamily="49" charset="-128"/>
            </a:rPr>
            <a:t>億円をピークとして、その後は減少傾向にあったが、総合保健福祉センター建設事業等の大型事業に伴う借入れを行った結果、令和元年度に増加に転じた。令和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年度から再度減少傾向となり、令和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年度は対前年度比</a:t>
          </a:r>
          <a:r>
            <a:rPr kumimoji="1" lang="en-US" altLang="ja-JP" sz="1100">
              <a:latin typeface="ＭＳ ゴシック" pitchFamily="49" charset="-128"/>
              <a:ea typeface="ＭＳ ゴシック" pitchFamily="49" charset="-128"/>
            </a:rPr>
            <a:t>7.6</a:t>
          </a:r>
          <a:r>
            <a:rPr kumimoji="1" lang="ja-JP" altLang="en-US" sz="1100">
              <a:latin typeface="ＭＳ ゴシック" pitchFamily="49" charset="-128"/>
              <a:ea typeface="ＭＳ ゴシック" pitchFamily="49" charset="-128"/>
            </a:rPr>
            <a:t>億円の減少（△</a:t>
          </a:r>
          <a:r>
            <a:rPr kumimoji="1" lang="en-US" altLang="ja-JP" sz="1100">
              <a:latin typeface="ＭＳ ゴシック" pitchFamily="49" charset="-128"/>
              <a:ea typeface="ＭＳ ゴシック" pitchFamily="49" charset="-128"/>
            </a:rPr>
            <a:t>6.3</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今後も学校施設等の老朽化対策事業などの大型事業が予定されていることから、地方債現在高の大幅な減少は見込めない状況である。</a:t>
          </a:r>
        </a:p>
        <a:p>
          <a:r>
            <a:rPr kumimoji="1" lang="ja-JP" altLang="en-US" sz="1100">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100">
              <a:latin typeface="ＭＳ ゴシック" pitchFamily="49" charset="-128"/>
              <a:ea typeface="ＭＳ ゴシック" pitchFamily="49" charset="-128"/>
            </a:rPr>
            <a:t>　充当可能基金については、平成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68.9</a:t>
          </a:r>
          <a:r>
            <a:rPr kumimoji="1" lang="ja-JP" altLang="en-US" sz="1100">
              <a:latin typeface="ＭＳ ゴシック" pitchFamily="49" charset="-128"/>
              <a:ea typeface="ＭＳ ゴシック" pitchFamily="49" charset="-128"/>
            </a:rPr>
            <a:t>億円をピークに減少、令和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年度及び令和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年度は増加したが、令和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年度は、前年度決算剰余金の財政調整基金への積立額の減少等により、対前年度比</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億円減（△</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％）の</a:t>
          </a:r>
          <a:r>
            <a:rPr kumimoji="1" lang="en-US" altLang="ja-JP" sz="1100">
              <a:latin typeface="ＭＳ ゴシック" pitchFamily="49" charset="-128"/>
              <a:ea typeface="ＭＳ ゴシック" pitchFamily="49" charset="-128"/>
            </a:rPr>
            <a:t>64.7</a:t>
          </a:r>
          <a:r>
            <a:rPr kumimoji="1" lang="ja-JP" altLang="en-US" sz="1100">
              <a:latin typeface="ＭＳ ゴシック" pitchFamily="49" charset="-128"/>
              <a:ea typeface="ＭＳ ゴシック" pitchFamily="49" charset="-128"/>
            </a:rPr>
            <a:t>億円となっている。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普通交付税で措置された臨時財政対策債償還基金費などを減債基金に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億円積み立てた一方、産業用地等整備基金から産業用地等の造成事業等に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億円、地域振興基金からコミュニティ振興事業など地域振興に資する事業に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億円等を充当したため、基金全体としては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特定目的基金の設置目的に沿った事業の推進を図っていくことから、基金残高は減少していく見込みである。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　：都市環境の整備充実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公共施設等管理基金：公共施設等の改修・維持補修・除却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産業用地等整備基金：産業用地等の造成等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：コミュニティ振興事業など地域振興に資する事業に対して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：奨学金の財源として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百万円を充当した一方で、市民からの寄附金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百万円を積み立て、取り崩しを行わなかったことにより増加。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産業用地等整備基金：地区計画道路整備事業に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百万円、工業団地整備事業に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：合併特例債を活用して造成しているため、元金の償還の完了した範囲内において計画的に活用していく。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都市環境整備基金　：区画整理関係事業の財源として活用していく。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奨学金基金　　　　：奨学金制度を継続していくため、基金への寄附を積極的に呼びかけるとともに効率的に運用していく。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公共施設等管理基金：公共施設の利便性の向上や維持管理費用の低減に資する事業等の財源として計画的に活用していく。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産業用地等整備基金：産業用地等の造成事業等の財源として活用していく。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災害への備えなどを考慮し基金残高が標準財政規模の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割を下回ることがないように努めていく。また、国債などの債券による効率的な運用を行っていく。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普通交付税で措置された臨時財政対策債償還基金費などを積み立て、取り崩しを行わなかったため、前年度から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計画的な基金の活用に努めていく。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18433601</v>
      </c>
      <c r="BO4" s="449"/>
      <c r="BP4" s="449"/>
      <c r="BQ4" s="449"/>
      <c r="BR4" s="449"/>
      <c r="BS4" s="449"/>
      <c r="BT4" s="449"/>
      <c r="BU4" s="450"/>
      <c r="BV4" s="448">
        <v>18686213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10.4</v>
      </c>
      <c r="CU4" s="589"/>
      <c r="CV4" s="589"/>
      <c r="CW4" s="589"/>
      <c r="CX4" s="589"/>
      <c r="CY4" s="589"/>
      <c r="CZ4" s="589"/>
      <c r="DA4" s="590"/>
      <c r="DB4" s="588">
        <v>10.8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17186856</v>
      </c>
      <c r="BO5" s="420"/>
      <c r="BP5" s="420"/>
      <c r="BQ5" s="420"/>
      <c r="BR5" s="420"/>
      <c r="BS5" s="420"/>
      <c r="BT5" s="420"/>
      <c r="BU5" s="421"/>
      <c r="BV5" s="419">
        <v>17461279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96.3</v>
      </c>
      <c r="CU5" s="417"/>
      <c r="CV5" s="417"/>
      <c r="CW5" s="417"/>
      <c r="CX5" s="417"/>
      <c r="CY5" s="417"/>
      <c r="CZ5" s="417"/>
      <c r="DA5" s="418"/>
      <c r="DB5" s="416">
        <v>95.3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1246745</v>
      </c>
      <c r="BO6" s="420"/>
      <c r="BP6" s="420"/>
      <c r="BQ6" s="420"/>
      <c r="BR6" s="420"/>
      <c r="BS6" s="420"/>
      <c r="BT6" s="420"/>
      <c r="BU6" s="421"/>
      <c r="BV6" s="419">
        <v>1224934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96.9</v>
      </c>
      <c r="CU6" s="563"/>
      <c r="CV6" s="563"/>
      <c r="CW6" s="563"/>
      <c r="CX6" s="563"/>
      <c r="CY6" s="563"/>
      <c r="CZ6" s="563"/>
      <c r="DA6" s="564"/>
      <c r="DB6" s="562">
        <v>96.8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193619</v>
      </c>
      <c r="BO7" s="420"/>
      <c r="BP7" s="420"/>
      <c r="BQ7" s="420"/>
      <c r="BR7" s="420"/>
      <c r="BS7" s="420"/>
      <c r="BT7" s="420"/>
      <c r="BU7" s="421"/>
      <c r="BV7" s="419">
        <v>134084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10166116</v>
      </c>
      <c r="CU7" s="420"/>
      <c r="CV7" s="420"/>
      <c r="CW7" s="420"/>
      <c r="CX7" s="420"/>
      <c r="CY7" s="420"/>
      <c r="CZ7" s="420"/>
      <c r="DA7" s="421"/>
      <c r="DB7" s="419">
        <v>10066631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1053126</v>
      </c>
      <c r="BO8" s="420"/>
      <c r="BP8" s="420"/>
      <c r="BQ8" s="420"/>
      <c r="BR8" s="420"/>
      <c r="BS8" s="420"/>
      <c r="BT8" s="420"/>
      <c r="BU8" s="421"/>
      <c r="BV8" s="419">
        <v>1090850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33903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-37724</v>
      </c>
      <c r="BO9" s="420"/>
      <c r="BP9" s="420"/>
      <c r="BQ9" s="420"/>
      <c r="BR9" s="420"/>
      <c r="BS9" s="420"/>
      <c r="BT9" s="420"/>
      <c r="BU9" s="421"/>
      <c r="BV9" s="419">
        <v>-57710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12.4</v>
      </c>
      <c r="CU9" s="417"/>
      <c r="CV9" s="417"/>
      <c r="CW9" s="417"/>
      <c r="CX9" s="417"/>
      <c r="CY9" s="417"/>
      <c r="CZ9" s="417"/>
      <c r="DA9" s="418"/>
      <c r="DB9" s="416">
        <v>13.1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34613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562240</v>
      </c>
      <c r="BO10" s="420"/>
      <c r="BP10" s="420"/>
      <c r="BQ10" s="420"/>
      <c r="BR10" s="420"/>
      <c r="BS10" s="420"/>
      <c r="BT10" s="420"/>
      <c r="BU10" s="421"/>
      <c r="BV10" s="419">
        <v>762164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33153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640000</v>
      </c>
      <c r="BO12" s="420"/>
      <c r="BP12" s="420"/>
      <c r="BQ12" s="420"/>
      <c r="BR12" s="420"/>
      <c r="BS12" s="420"/>
      <c r="BT12" s="420"/>
      <c r="BU12" s="421"/>
      <c r="BV12" s="419">
        <v>482000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32773</v>
      </c>
      <c r="S13" s="507"/>
      <c r="T13" s="507"/>
      <c r="U13" s="507"/>
      <c r="V13" s="508"/>
      <c r="W13" s="509" t="s">
        <v>131</v>
      </c>
      <c r="X13" s="405"/>
      <c r="Y13" s="405"/>
      <c r="Z13" s="405"/>
      <c r="AA13" s="405"/>
      <c r="AB13" s="406"/>
      <c r="AC13" s="372">
        <v>1068</v>
      </c>
      <c r="AD13" s="373"/>
      <c r="AE13" s="373"/>
      <c r="AF13" s="373"/>
      <c r="AG13" s="374"/>
      <c r="AH13" s="372">
        <v>1349</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-115484</v>
      </c>
      <c r="BO13" s="420"/>
      <c r="BP13" s="420"/>
      <c r="BQ13" s="420"/>
      <c r="BR13" s="420"/>
      <c r="BS13" s="420"/>
      <c r="BT13" s="420"/>
      <c r="BU13" s="421"/>
      <c r="BV13" s="419">
        <v>222454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10.6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33250</v>
      </c>
      <c r="S14" s="507"/>
      <c r="T14" s="507"/>
      <c r="U14" s="507"/>
      <c r="V14" s="508"/>
      <c r="W14" s="510"/>
      <c r="X14" s="408"/>
      <c r="Y14" s="408"/>
      <c r="Z14" s="408"/>
      <c r="AA14" s="408"/>
      <c r="AB14" s="409"/>
      <c r="AC14" s="499">
        <v>6.8</v>
      </c>
      <c r="AD14" s="500"/>
      <c r="AE14" s="500"/>
      <c r="AF14" s="500"/>
      <c r="AG14" s="501"/>
      <c r="AH14" s="499">
        <v>8.5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8.1</v>
      </c>
      <c r="CU14" s="517"/>
      <c r="CV14" s="517"/>
      <c r="CW14" s="517"/>
      <c r="CX14" s="517"/>
      <c r="CY14" s="517"/>
      <c r="CZ14" s="517"/>
      <c r="DA14" s="518"/>
      <c r="DB14" s="516">
        <v>17.100000000000001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32997</v>
      </c>
      <c r="S15" s="507"/>
      <c r="T15" s="507"/>
      <c r="U15" s="507"/>
      <c r="V15" s="508"/>
      <c r="W15" s="509" t="s">
        <v>137</v>
      </c>
      <c r="X15" s="405"/>
      <c r="Y15" s="405"/>
      <c r="Z15" s="405"/>
      <c r="AA15" s="405"/>
      <c r="AB15" s="406"/>
      <c r="AC15" s="372">
        <v>2812</v>
      </c>
      <c r="AD15" s="373"/>
      <c r="AE15" s="373"/>
      <c r="AF15" s="373"/>
      <c r="AG15" s="374"/>
      <c r="AH15" s="372">
        <v>2882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4343516</v>
      </c>
      <c r="BO15" s="449"/>
      <c r="BP15" s="449"/>
      <c r="BQ15" s="449"/>
      <c r="BR15" s="449"/>
      <c r="BS15" s="449"/>
      <c r="BT15" s="449"/>
      <c r="BU15" s="450"/>
      <c r="BV15" s="448">
        <v>4197347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17.899999999999999</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8944887</v>
      </c>
      <c r="BO16" s="420"/>
      <c r="BP16" s="420"/>
      <c r="BQ16" s="420"/>
      <c r="BR16" s="420"/>
      <c r="BS16" s="420"/>
      <c r="BT16" s="420"/>
      <c r="BU16" s="421"/>
      <c r="BV16" s="419">
        <v>8788504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11837</v>
      </c>
      <c r="AD17" s="373"/>
      <c r="AE17" s="373"/>
      <c r="AF17" s="373"/>
      <c r="AG17" s="374"/>
      <c r="AH17" s="372">
        <v>11561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5499952</v>
      </c>
      <c r="BO17" s="420"/>
      <c r="BP17" s="420"/>
      <c r="BQ17" s="420"/>
      <c r="BR17" s="420"/>
      <c r="BS17" s="420"/>
      <c r="BT17" s="420"/>
      <c r="BU17" s="421"/>
      <c r="BV17" s="419">
        <v>5320368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211.3</v>
      </c>
      <c r="M18" s="472"/>
      <c r="N18" s="472"/>
      <c r="O18" s="472"/>
      <c r="P18" s="472"/>
      <c r="Q18" s="472"/>
      <c r="R18" s="473"/>
      <c r="S18" s="473"/>
      <c r="T18" s="473"/>
      <c r="U18" s="473"/>
      <c r="V18" s="474"/>
      <c r="W18" s="490"/>
      <c r="X18" s="491"/>
      <c r="Y18" s="491"/>
      <c r="Z18" s="491"/>
      <c r="AA18" s="491"/>
      <c r="AB18" s="515"/>
      <c r="AC18" s="389">
        <v>75.3</v>
      </c>
      <c r="AD18" s="390"/>
      <c r="AE18" s="390"/>
      <c r="AF18" s="390"/>
      <c r="AG18" s="475"/>
      <c r="AH18" s="389">
        <v>73.2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9954182</v>
      </c>
      <c r="BO18" s="420"/>
      <c r="BP18" s="420"/>
      <c r="BQ18" s="420"/>
      <c r="BR18" s="420"/>
      <c r="BS18" s="420"/>
      <c r="BT18" s="420"/>
      <c r="BU18" s="421"/>
      <c r="BV18" s="419">
        <v>9836269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13418215</v>
      </c>
      <c r="BO19" s="420"/>
      <c r="BP19" s="420"/>
      <c r="BQ19" s="420"/>
      <c r="BR19" s="420"/>
      <c r="BS19" s="420"/>
      <c r="BT19" s="420"/>
      <c r="BU19" s="421"/>
      <c r="BV19" s="419">
        <v>12957800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14331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11285334</v>
      </c>
      <c r="BO22" s="449"/>
      <c r="BP22" s="449"/>
      <c r="BQ22" s="449"/>
      <c r="BR22" s="449"/>
      <c r="BS22" s="449"/>
      <c r="BT22" s="449"/>
      <c r="BU22" s="450"/>
      <c r="BV22" s="448">
        <v>12041912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7054520</v>
      </c>
      <c r="BO23" s="420"/>
      <c r="BP23" s="420"/>
      <c r="BQ23" s="420"/>
      <c r="BR23" s="420"/>
      <c r="BS23" s="420"/>
      <c r="BT23" s="420"/>
      <c r="BU23" s="421"/>
      <c r="BV23" s="419">
        <v>7859224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8450</v>
      </c>
      <c r="R24" s="373"/>
      <c r="S24" s="373"/>
      <c r="T24" s="373"/>
      <c r="U24" s="373"/>
      <c r="V24" s="374"/>
      <c r="W24" s="462"/>
      <c r="X24" s="399"/>
      <c r="Y24" s="400"/>
      <c r="Z24" s="375" t="s">
        <v>162</v>
      </c>
      <c r="AA24" s="376"/>
      <c r="AB24" s="376"/>
      <c r="AC24" s="376"/>
      <c r="AD24" s="376"/>
      <c r="AE24" s="376"/>
      <c r="AF24" s="376"/>
      <c r="AG24" s="377"/>
      <c r="AH24" s="372">
        <v>300</v>
      </c>
      <c r="AI24" s="373"/>
      <c r="AJ24" s="373"/>
      <c r="AK24" s="373"/>
      <c r="AL24" s="374"/>
      <c r="AM24" s="372">
        <v>886200</v>
      </c>
      <c r="AN24" s="373"/>
      <c r="AO24" s="373"/>
      <c r="AP24" s="373"/>
      <c r="AQ24" s="373"/>
      <c r="AR24" s="374"/>
      <c r="AS24" s="372">
        <v>2954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5568538</v>
      </c>
      <c r="BO24" s="420"/>
      <c r="BP24" s="420"/>
      <c r="BQ24" s="420"/>
      <c r="BR24" s="420"/>
      <c r="BS24" s="420"/>
      <c r="BT24" s="420"/>
      <c r="BU24" s="421"/>
      <c r="BV24" s="419">
        <v>5803420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6700</v>
      </c>
      <c r="R25" s="373"/>
      <c r="S25" s="373"/>
      <c r="T25" s="373"/>
      <c r="U25" s="373"/>
      <c r="V25" s="374"/>
      <c r="W25" s="462"/>
      <c r="X25" s="399"/>
      <c r="Y25" s="400"/>
      <c r="Z25" s="375" t="s">
        <v>165</v>
      </c>
      <c r="AA25" s="376"/>
      <c r="AB25" s="376"/>
      <c r="AC25" s="376"/>
      <c r="AD25" s="376"/>
      <c r="AE25" s="376"/>
      <c r="AF25" s="376"/>
      <c r="AG25" s="377"/>
      <c r="AH25" s="372">
        <v>51</v>
      </c>
      <c r="AI25" s="373"/>
      <c r="AJ25" s="373"/>
      <c r="AK25" s="373"/>
      <c r="AL25" s="374"/>
      <c r="AM25" s="372">
        <v>137445</v>
      </c>
      <c r="AN25" s="373"/>
      <c r="AO25" s="373"/>
      <c r="AP25" s="373"/>
      <c r="AQ25" s="373"/>
      <c r="AR25" s="374"/>
      <c r="AS25" s="372">
        <v>2695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1060096</v>
      </c>
      <c r="BO25" s="449"/>
      <c r="BP25" s="449"/>
      <c r="BQ25" s="449"/>
      <c r="BR25" s="449"/>
      <c r="BS25" s="449"/>
      <c r="BT25" s="449"/>
      <c r="BU25" s="450"/>
      <c r="BV25" s="448">
        <v>916856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5710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24020</v>
      </c>
      <c r="AN26" s="373"/>
      <c r="AO26" s="373"/>
      <c r="AP26" s="373"/>
      <c r="AQ26" s="373"/>
      <c r="AR26" s="374"/>
      <c r="AS26" s="372">
        <v>2402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3960</v>
      </c>
      <c r="R27" s="373"/>
      <c r="S27" s="373"/>
      <c r="T27" s="373"/>
      <c r="U27" s="373"/>
      <c r="V27" s="374"/>
      <c r="W27" s="462"/>
      <c r="X27" s="399"/>
      <c r="Y27" s="400"/>
      <c r="Z27" s="375" t="s">
        <v>171</v>
      </c>
      <c r="AA27" s="376"/>
      <c r="AB27" s="376"/>
      <c r="AC27" s="376"/>
      <c r="AD27" s="376"/>
      <c r="AE27" s="376"/>
      <c r="AF27" s="376"/>
      <c r="AG27" s="377"/>
      <c r="AH27" s="372">
        <v>26</v>
      </c>
      <c r="AI27" s="373"/>
      <c r="AJ27" s="373"/>
      <c r="AK27" s="373"/>
      <c r="AL27" s="374"/>
      <c r="AM27" s="372">
        <v>78338</v>
      </c>
      <c r="AN27" s="373"/>
      <c r="AO27" s="373"/>
      <c r="AP27" s="373"/>
      <c r="AQ27" s="373"/>
      <c r="AR27" s="374"/>
      <c r="AS27" s="372">
        <v>3013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3230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3515930</v>
      </c>
      <c r="BO28" s="449"/>
      <c r="BP28" s="449"/>
      <c r="BQ28" s="449"/>
      <c r="BR28" s="449"/>
      <c r="BS28" s="449"/>
      <c r="BT28" s="449"/>
      <c r="BU28" s="450"/>
      <c r="BV28" s="448">
        <v>3593690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2970</v>
      </c>
      <c r="R29" s="373"/>
      <c r="S29" s="373"/>
      <c r="T29" s="373"/>
      <c r="U29" s="373"/>
      <c r="V29" s="374"/>
      <c r="W29" s="463"/>
      <c r="X29" s="464"/>
      <c r="Y29" s="465"/>
      <c r="Z29" s="375" t="s">
        <v>177</v>
      </c>
      <c r="AA29" s="376"/>
      <c r="AB29" s="376"/>
      <c r="AC29" s="376"/>
      <c r="AD29" s="376"/>
      <c r="AE29" s="376"/>
      <c r="AF29" s="376"/>
      <c r="AG29" s="377"/>
      <c r="AH29" s="372">
        <v>326</v>
      </c>
      <c r="AI29" s="373"/>
      <c r="AJ29" s="373"/>
      <c r="AK29" s="373"/>
      <c r="AL29" s="374"/>
      <c r="AM29" s="372">
        <v>964538</v>
      </c>
      <c r="AN29" s="373"/>
      <c r="AO29" s="373"/>
      <c r="AP29" s="373"/>
      <c r="AQ29" s="373"/>
      <c r="AR29" s="374"/>
      <c r="AS29" s="372">
        <v>2959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315613</v>
      </c>
      <c r="BO29" s="420"/>
      <c r="BP29" s="420"/>
      <c r="BQ29" s="420"/>
      <c r="BR29" s="420"/>
      <c r="BS29" s="420"/>
      <c r="BT29" s="420"/>
      <c r="BU29" s="421"/>
      <c r="BV29" s="419">
        <v>273164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3532892</v>
      </c>
      <c r="BO30" s="454"/>
      <c r="BP30" s="454"/>
      <c r="BQ30" s="454"/>
      <c r="BR30" s="454"/>
      <c r="BS30" s="454"/>
      <c r="BT30" s="454"/>
      <c r="BU30" s="455"/>
      <c r="BV30" s="453">
        <v>3645667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田窪第２工業団地特別会計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松山養護老人ホーム事務組合（一般会計）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吉久工業団地特別会計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松山養護老人ホーム事務組合（診療所事業会計）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松山広域福祉施設事務組合（一般会計）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松山広域福祉施設事務組合（公営企業会計）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松山衛生事務組合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愛媛県市町総合事務組合（退職手当事業分）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愛媛県市町総合事務組合（消防補償事業分）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愛媛県市町総合事務組合（議員公務災害事業分）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松山市、東温市共有山林組合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愛媛地方税滞納整理機構</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EyO8u1tlNjuhUbNkw+lG1LygrRdgpY3g4ATplRFLj77IEXGm8DDzr2LneVtrJGt+1DYpes2rjg84hPf3JBJ8A==" saltValue="gBvrsgtv9vynAQIF6D3q3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4370785</v>
      </c>
      <c r="S5" s="677"/>
      <c r="T5" s="677"/>
      <c r="U5" s="677"/>
      <c r="V5" s="677"/>
      <c r="W5" s="677"/>
      <c r="X5" s="677"/>
      <c r="Y5" s="702"/>
      <c r="Z5" s="715">
        <v>23.7</v>
      </c>
      <c r="AA5" s="715"/>
      <c r="AB5" s="715"/>
      <c r="AC5" s="715"/>
      <c r="AD5" s="716">
        <v>4370785</v>
      </c>
      <c r="AE5" s="716"/>
      <c r="AF5" s="716"/>
      <c r="AG5" s="716"/>
      <c r="AH5" s="716"/>
      <c r="AI5" s="716"/>
      <c r="AJ5" s="716"/>
      <c r="AK5" s="716"/>
      <c r="AL5" s="703">
        <v>42.6</v>
      </c>
      <c r="AM5" s="685"/>
      <c r="AN5" s="685"/>
      <c r="AO5" s="704"/>
      <c r="AP5" s="679" t="s">
        <v>216</v>
      </c>
      <c r="AQ5" s="680"/>
      <c r="AR5" s="680"/>
      <c r="AS5" s="680"/>
      <c r="AT5" s="680"/>
      <c r="AU5" s="680"/>
      <c r="AV5" s="680"/>
      <c r="AW5" s="680"/>
      <c r="AX5" s="680"/>
      <c r="AY5" s="680"/>
      <c r="AZ5" s="680"/>
      <c r="BA5" s="680"/>
      <c r="BB5" s="680"/>
      <c r="BC5" s="680"/>
      <c r="BD5" s="680"/>
      <c r="BE5" s="680"/>
      <c r="BF5" s="681"/>
      <c r="BG5" s="621">
        <v>4368456</v>
      </c>
      <c r="BH5" s="622"/>
      <c r="BI5" s="622"/>
      <c r="BJ5" s="622"/>
      <c r="BK5" s="622"/>
      <c r="BL5" s="622"/>
      <c r="BM5" s="622"/>
      <c r="BN5" s="623"/>
      <c r="BO5" s="659">
        <v>99.9</v>
      </c>
      <c r="BP5" s="659"/>
      <c r="BQ5" s="659"/>
      <c r="BR5" s="659"/>
      <c r="BS5" s="660">
        <v>95900</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151455</v>
      </c>
      <c r="S6" s="622"/>
      <c r="T6" s="622"/>
      <c r="U6" s="622"/>
      <c r="V6" s="622"/>
      <c r="W6" s="622"/>
      <c r="X6" s="622"/>
      <c r="Y6" s="623"/>
      <c r="Z6" s="659">
        <v>0.8</v>
      </c>
      <c r="AA6" s="659"/>
      <c r="AB6" s="659"/>
      <c r="AC6" s="659"/>
      <c r="AD6" s="660">
        <v>151455</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4368456</v>
      </c>
      <c r="BH6" s="622"/>
      <c r="BI6" s="622"/>
      <c r="BJ6" s="622"/>
      <c r="BK6" s="622"/>
      <c r="BL6" s="622"/>
      <c r="BM6" s="622"/>
      <c r="BN6" s="623"/>
      <c r="BO6" s="659">
        <v>99.9</v>
      </c>
      <c r="BP6" s="659"/>
      <c r="BQ6" s="659"/>
      <c r="BR6" s="659"/>
      <c r="BS6" s="660">
        <v>95900</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130315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130315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2299</v>
      </c>
      <c r="S7" s="622"/>
      <c r="T7" s="622"/>
      <c r="U7" s="622"/>
      <c r="V7" s="622"/>
      <c r="W7" s="622"/>
      <c r="X7" s="622"/>
      <c r="Y7" s="623"/>
      <c r="Z7" s="659">
        <v>0</v>
      </c>
      <c r="AA7" s="659"/>
      <c r="AB7" s="659"/>
      <c r="AC7" s="659"/>
      <c r="AD7" s="660">
        <v>2299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2001977</v>
      </c>
      <c r="BH7" s="622"/>
      <c r="BI7" s="622"/>
      <c r="BJ7" s="622"/>
      <c r="BK7" s="622"/>
      <c r="BL7" s="622"/>
      <c r="BM7" s="622"/>
      <c r="BN7" s="623"/>
      <c r="BO7" s="659">
        <v>45.8</v>
      </c>
      <c r="BP7" s="659"/>
      <c r="BQ7" s="659"/>
      <c r="BR7" s="659"/>
      <c r="BS7" s="660">
        <v>95900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1982767</v>
      </c>
      <c r="CS7" s="622"/>
      <c r="CT7" s="622"/>
      <c r="CU7" s="622"/>
      <c r="CV7" s="622"/>
      <c r="CW7" s="622"/>
      <c r="CX7" s="622"/>
      <c r="CY7" s="623"/>
      <c r="CZ7" s="659">
        <v>11.5</v>
      </c>
      <c r="DA7" s="659"/>
      <c r="DB7" s="659"/>
      <c r="DC7" s="659"/>
      <c r="DD7" s="627">
        <v>47660</v>
      </c>
      <c r="DE7" s="622"/>
      <c r="DF7" s="622"/>
      <c r="DG7" s="622"/>
      <c r="DH7" s="622"/>
      <c r="DI7" s="622"/>
      <c r="DJ7" s="622"/>
      <c r="DK7" s="622"/>
      <c r="DL7" s="622"/>
      <c r="DM7" s="622"/>
      <c r="DN7" s="622"/>
      <c r="DO7" s="622"/>
      <c r="DP7" s="623"/>
      <c r="DQ7" s="627">
        <v>1783188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24010</v>
      </c>
      <c r="S8" s="622"/>
      <c r="T8" s="622"/>
      <c r="U8" s="622"/>
      <c r="V8" s="622"/>
      <c r="W8" s="622"/>
      <c r="X8" s="622"/>
      <c r="Y8" s="623"/>
      <c r="Z8" s="659">
        <v>0.1</v>
      </c>
      <c r="AA8" s="659"/>
      <c r="AB8" s="659"/>
      <c r="AC8" s="659"/>
      <c r="AD8" s="660">
        <v>24010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54838</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6698520</v>
      </c>
      <c r="CS8" s="622"/>
      <c r="CT8" s="622"/>
      <c r="CU8" s="622"/>
      <c r="CV8" s="622"/>
      <c r="CW8" s="622"/>
      <c r="CX8" s="622"/>
      <c r="CY8" s="623"/>
      <c r="CZ8" s="659">
        <v>39</v>
      </c>
      <c r="DA8" s="659"/>
      <c r="DB8" s="659"/>
      <c r="DC8" s="659"/>
      <c r="DD8" s="627">
        <v>40066</v>
      </c>
      <c r="DE8" s="622"/>
      <c r="DF8" s="622"/>
      <c r="DG8" s="622"/>
      <c r="DH8" s="622"/>
      <c r="DI8" s="622"/>
      <c r="DJ8" s="622"/>
      <c r="DK8" s="622"/>
      <c r="DL8" s="622"/>
      <c r="DM8" s="622"/>
      <c r="DN8" s="622"/>
      <c r="DO8" s="622"/>
      <c r="DP8" s="623"/>
      <c r="DQ8" s="627">
        <v>3920210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29047</v>
      </c>
      <c r="S9" s="622"/>
      <c r="T9" s="622"/>
      <c r="U9" s="622"/>
      <c r="V9" s="622"/>
      <c r="W9" s="622"/>
      <c r="X9" s="622"/>
      <c r="Y9" s="623"/>
      <c r="Z9" s="659">
        <v>0.2</v>
      </c>
      <c r="AA9" s="659"/>
      <c r="AB9" s="659"/>
      <c r="AC9" s="659"/>
      <c r="AD9" s="660">
        <v>29047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1511416</v>
      </c>
      <c r="BH9" s="622"/>
      <c r="BI9" s="622"/>
      <c r="BJ9" s="622"/>
      <c r="BK9" s="622"/>
      <c r="BL9" s="622"/>
      <c r="BM9" s="622"/>
      <c r="BN9" s="623"/>
      <c r="BO9" s="659">
        <v>34.6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1507916</v>
      </c>
      <c r="CS9" s="622"/>
      <c r="CT9" s="622"/>
      <c r="CU9" s="622"/>
      <c r="CV9" s="622"/>
      <c r="CW9" s="622"/>
      <c r="CX9" s="622"/>
      <c r="CY9" s="623"/>
      <c r="CZ9" s="659">
        <v>8.8000000000000007</v>
      </c>
      <c r="DA9" s="659"/>
      <c r="DB9" s="659"/>
      <c r="DC9" s="659"/>
      <c r="DD9" s="627">
        <v>25370</v>
      </c>
      <c r="DE9" s="622"/>
      <c r="DF9" s="622"/>
      <c r="DG9" s="622"/>
      <c r="DH9" s="622"/>
      <c r="DI9" s="622"/>
      <c r="DJ9" s="622"/>
      <c r="DK9" s="622"/>
      <c r="DL9" s="622"/>
      <c r="DM9" s="622"/>
      <c r="DN9" s="622"/>
      <c r="DO9" s="622"/>
      <c r="DP9" s="623"/>
      <c r="DQ9" s="627">
        <v>1313792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114056</v>
      </c>
      <c r="BH10" s="622"/>
      <c r="BI10" s="622"/>
      <c r="BJ10" s="622"/>
      <c r="BK10" s="622"/>
      <c r="BL10" s="622"/>
      <c r="BM10" s="622"/>
      <c r="BN10" s="623"/>
      <c r="BO10" s="659">
        <v>2.6</v>
      </c>
      <c r="BP10" s="659"/>
      <c r="BQ10" s="659"/>
      <c r="BR10" s="659"/>
      <c r="BS10" s="660">
        <v>18979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23010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870639</v>
      </c>
      <c r="S11" s="622"/>
      <c r="T11" s="622"/>
      <c r="U11" s="622"/>
      <c r="V11" s="622"/>
      <c r="W11" s="622"/>
      <c r="X11" s="622"/>
      <c r="Y11" s="623"/>
      <c r="Z11" s="624">
        <v>4.7</v>
      </c>
      <c r="AA11" s="625"/>
      <c r="AB11" s="625"/>
      <c r="AC11" s="626"/>
      <c r="AD11" s="627">
        <v>870639</v>
      </c>
      <c r="AE11" s="622"/>
      <c r="AF11" s="622"/>
      <c r="AG11" s="622"/>
      <c r="AH11" s="622"/>
      <c r="AI11" s="622"/>
      <c r="AJ11" s="622"/>
      <c r="AK11" s="623"/>
      <c r="AL11" s="624">
        <v>8.5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321667</v>
      </c>
      <c r="BH11" s="622"/>
      <c r="BI11" s="622"/>
      <c r="BJ11" s="622"/>
      <c r="BK11" s="622"/>
      <c r="BL11" s="622"/>
      <c r="BM11" s="622"/>
      <c r="BN11" s="623"/>
      <c r="BO11" s="659">
        <v>7.4</v>
      </c>
      <c r="BP11" s="659"/>
      <c r="BQ11" s="659"/>
      <c r="BR11" s="659"/>
      <c r="BS11" s="660">
        <v>76921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758164</v>
      </c>
      <c r="CS11" s="622"/>
      <c r="CT11" s="622"/>
      <c r="CU11" s="622"/>
      <c r="CV11" s="622"/>
      <c r="CW11" s="622"/>
      <c r="CX11" s="622"/>
      <c r="CY11" s="623"/>
      <c r="CZ11" s="659">
        <v>4.4000000000000004</v>
      </c>
      <c r="DA11" s="659"/>
      <c r="DB11" s="659"/>
      <c r="DC11" s="659"/>
      <c r="DD11" s="627">
        <v>210356</v>
      </c>
      <c r="DE11" s="622"/>
      <c r="DF11" s="622"/>
      <c r="DG11" s="622"/>
      <c r="DH11" s="622"/>
      <c r="DI11" s="622"/>
      <c r="DJ11" s="622"/>
      <c r="DK11" s="622"/>
      <c r="DL11" s="622"/>
      <c r="DM11" s="622"/>
      <c r="DN11" s="622"/>
      <c r="DO11" s="622"/>
      <c r="DP11" s="623"/>
      <c r="DQ11" s="627">
        <v>449033</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23564</v>
      </c>
      <c r="S12" s="622"/>
      <c r="T12" s="622"/>
      <c r="U12" s="622"/>
      <c r="V12" s="622"/>
      <c r="W12" s="622"/>
      <c r="X12" s="622"/>
      <c r="Y12" s="623"/>
      <c r="Z12" s="659">
        <v>0.1</v>
      </c>
      <c r="AA12" s="659"/>
      <c r="AB12" s="659"/>
      <c r="AC12" s="659"/>
      <c r="AD12" s="660">
        <v>23564</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2009100</v>
      </c>
      <c r="BH12" s="622"/>
      <c r="BI12" s="622"/>
      <c r="BJ12" s="622"/>
      <c r="BK12" s="622"/>
      <c r="BL12" s="622"/>
      <c r="BM12" s="622"/>
      <c r="BN12" s="623"/>
      <c r="BO12" s="659">
        <v>46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234463</v>
      </c>
      <c r="CS12" s="622"/>
      <c r="CT12" s="622"/>
      <c r="CU12" s="622"/>
      <c r="CV12" s="622"/>
      <c r="CW12" s="622"/>
      <c r="CX12" s="622"/>
      <c r="CY12" s="623"/>
      <c r="CZ12" s="659">
        <v>1.4</v>
      </c>
      <c r="DA12" s="659"/>
      <c r="DB12" s="659"/>
      <c r="DC12" s="659"/>
      <c r="DD12" s="627">
        <v>21527</v>
      </c>
      <c r="DE12" s="622"/>
      <c r="DF12" s="622"/>
      <c r="DG12" s="622"/>
      <c r="DH12" s="622"/>
      <c r="DI12" s="622"/>
      <c r="DJ12" s="622"/>
      <c r="DK12" s="622"/>
      <c r="DL12" s="622"/>
      <c r="DM12" s="622"/>
      <c r="DN12" s="622"/>
      <c r="DO12" s="622"/>
      <c r="DP12" s="623"/>
      <c r="DQ12" s="627">
        <v>179530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1979347</v>
      </c>
      <c r="BH13" s="622"/>
      <c r="BI13" s="622"/>
      <c r="BJ13" s="622"/>
      <c r="BK13" s="622"/>
      <c r="BL13" s="622"/>
      <c r="BM13" s="622"/>
      <c r="BN13" s="623"/>
      <c r="BO13" s="659">
        <v>45.3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1657467</v>
      </c>
      <c r="CS13" s="622"/>
      <c r="CT13" s="622"/>
      <c r="CU13" s="622"/>
      <c r="CV13" s="622"/>
      <c r="CW13" s="622"/>
      <c r="CX13" s="622"/>
      <c r="CY13" s="623"/>
      <c r="CZ13" s="659">
        <v>9.6</v>
      </c>
      <c r="DA13" s="659"/>
      <c r="DB13" s="659"/>
      <c r="DC13" s="659"/>
      <c r="DD13" s="627">
        <v>926834</v>
      </c>
      <c r="DE13" s="622"/>
      <c r="DF13" s="622"/>
      <c r="DG13" s="622"/>
      <c r="DH13" s="622"/>
      <c r="DI13" s="622"/>
      <c r="DJ13" s="622"/>
      <c r="DK13" s="622"/>
      <c r="DL13" s="622"/>
      <c r="DM13" s="622"/>
      <c r="DN13" s="622"/>
      <c r="DO13" s="622"/>
      <c r="DP13" s="623"/>
      <c r="DQ13" s="627">
        <v>873565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1673</v>
      </c>
      <c r="S14" s="622"/>
      <c r="T14" s="622"/>
      <c r="U14" s="622"/>
      <c r="V14" s="622"/>
      <c r="W14" s="622"/>
      <c r="X14" s="622"/>
      <c r="Y14" s="623"/>
      <c r="Z14" s="659">
        <v>0</v>
      </c>
      <c r="AA14" s="659"/>
      <c r="AB14" s="659"/>
      <c r="AC14" s="659"/>
      <c r="AD14" s="660">
        <v>1673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144387</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674836</v>
      </c>
      <c r="CS14" s="622"/>
      <c r="CT14" s="622"/>
      <c r="CU14" s="622"/>
      <c r="CV14" s="622"/>
      <c r="CW14" s="622"/>
      <c r="CX14" s="622"/>
      <c r="CY14" s="623"/>
      <c r="CZ14" s="659">
        <v>3.9</v>
      </c>
      <c r="DA14" s="659"/>
      <c r="DB14" s="659"/>
      <c r="DC14" s="659"/>
      <c r="DD14" s="627">
        <v>145945</v>
      </c>
      <c r="DE14" s="622"/>
      <c r="DF14" s="622"/>
      <c r="DG14" s="622"/>
      <c r="DH14" s="622"/>
      <c r="DI14" s="622"/>
      <c r="DJ14" s="622"/>
      <c r="DK14" s="622"/>
      <c r="DL14" s="622"/>
      <c r="DM14" s="622"/>
      <c r="DN14" s="622"/>
      <c r="DO14" s="622"/>
      <c r="DP14" s="623"/>
      <c r="DQ14" s="627">
        <v>556428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212992</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1792646</v>
      </c>
      <c r="CS15" s="622"/>
      <c r="CT15" s="622"/>
      <c r="CU15" s="622"/>
      <c r="CV15" s="622"/>
      <c r="CW15" s="622"/>
      <c r="CX15" s="622"/>
      <c r="CY15" s="623"/>
      <c r="CZ15" s="659">
        <v>10.4</v>
      </c>
      <c r="DA15" s="659"/>
      <c r="DB15" s="659"/>
      <c r="DC15" s="659"/>
      <c r="DD15" s="627">
        <v>498516</v>
      </c>
      <c r="DE15" s="622"/>
      <c r="DF15" s="622"/>
      <c r="DG15" s="622"/>
      <c r="DH15" s="622"/>
      <c r="DI15" s="622"/>
      <c r="DJ15" s="622"/>
      <c r="DK15" s="622"/>
      <c r="DL15" s="622"/>
      <c r="DM15" s="622"/>
      <c r="DN15" s="622"/>
      <c r="DO15" s="622"/>
      <c r="DP15" s="623"/>
      <c r="DQ15" s="627">
        <v>1269317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13273</v>
      </c>
      <c r="S16" s="622"/>
      <c r="T16" s="622"/>
      <c r="U16" s="622"/>
      <c r="V16" s="622"/>
      <c r="W16" s="622"/>
      <c r="X16" s="622"/>
      <c r="Y16" s="623"/>
      <c r="Z16" s="659">
        <v>0.1</v>
      </c>
      <c r="AA16" s="659"/>
      <c r="AB16" s="659"/>
      <c r="AC16" s="659"/>
      <c r="AD16" s="660">
        <v>13273</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45168</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27980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109538</v>
      </c>
      <c r="S17" s="622"/>
      <c r="T17" s="622"/>
      <c r="U17" s="622"/>
      <c r="V17" s="622"/>
      <c r="W17" s="622"/>
      <c r="X17" s="622"/>
      <c r="Y17" s="623"/>
      <c r="Z17" s="659">
        <v>0.6</v>
      </c>
      <c r="AA17" s="659"/>
      <c r="AB17" s="659"/>
      <c r="AC17" s="659"/>
      <c r="AD17" s="660">
        <v>109538</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1681584</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1668102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51799</v>
      </c>
      <c r="S18" s="622"/>
      <c r="T18" s="622"/>
      <c r="U18" s="622"/>
      <c r="V18" s="622"/>
      <c r="W18" s="622"/>
      <c r="X18" s="622"/>
      <c r="Y18" s="623"/>
      <c r="Z18" s="659">
        <v>0.3</v>
      </c>
      <c r="AA18" s="659"/>
      <c r="AB18" s="659"/>
      <c r="AC18" s="659"/>
      <c r="AD18" s="660">
        <v>51799</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42362</v>
      </c>
      <c r="S19" s="622"/>
      <c r="T19" s="622"/>
      <c r="U19" s="622"/>
      <c r="V19" s="622"/>
      <c r="W19" s="622"/>
      <c r="X19" s="622"/>
      <c r="Y19" s="623"/>
      <c r="Z19" s="659">
        <v>0.2</v>
      </c>
      <c r="AA19" s="659"/>
      <c r="AB19" s="659"/>
      <c r="AC19" s="659"/>
      <c r="AD19" s="660">
        <v>42362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2329</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9437</v>
      </c>
      <c r="S20" s="622"/>
      <c r="T20" s="622"/>
      <c r="U20" s="622"/>
      <c r="V20" s="622"/>
      <c r="W20" s="622"/>
      <c r="X20" s="622"/>
      <c r="Y20" s="623"/>
      <c r="Z20" s="659">
        <v>0.1</v>
      </c>
      <c r="AA20" s="659"/>
      <c r="AB20" s="659"/>
      <c r="AC20" s="659"/>
      <c r="AD20" s="660">
        <v>9437</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2329</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17186856</v>
      </c>
      <c r="CS20" s="622"/>
      <c r="CT20" s="622"/>
      <c r="CU20" s="622"/>
      <c r="CV20" s="622"/>
      <c r="CW20" s="622"/>
      <c r="CX20" s="622"/>
      <c r="CY20" s="623"/>
      <c r="CZ20" s="659">
        <v>100</v>
      </c>
      <c r="DA20" s="659"/>
      <c r="DB20" s="659"/>
      <c r="DC20" s="659"/>
      <c r="DD20" s="627">
        <v>1916274</v>
      </c>
      <c r="DE20" s="622"/>
      <c r="DF20" s="622"/>
      <c r="DG20" s="622"/>
      <c r="DH20" s="622"/>
      <c r="DI20" s="622"/>
      <c r="DJ20" s="622"/>
      <c r="DK20" s="622"/>
      <c r="DL20" s="622"/>
      <c r="DM20" s="622"/>
      <c r="DN20" s="622"/>
      <c r="DO20" s="622"/>
      <c r="DP20" s="623"/>
      <c r="DQ20" s="627">
        <v>12171470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5074908</v>
      </c>
      <c r="S21" s="622"/>
      <c r="T21" s="622"/>
      <c r="U21" s="622"/>
      <c r="V21" s="622"/>
      <c r="W21" s="622"/>
      <c r="X21" s="622"/>
      <c r="Y21" s="623"/>
      <c r="Z21" s="659">
        <v>27.5</v>
      </c>
      <c r="AA21" s="659"/>
      <c r="AB21" s="659"/>
      <c r="AC21" s="659"/>
      <c r="AD21" s="660">
        <v>4597416</v>
      </c>
      <c r="AE21" s="660"/>
      <c r="AF21" s="660"/>
      <c r="AG21" s="660"/>
      <c r="AH21" s="660"/>
      <c r="AI21" s="660"/>
      <c r="AJ21" s="660"/>
      <c r="AK21" s="660"/>
      <c r="AL21" s="624">
        <v>44.8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2329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4597416</v>
      </c>
      <c r="S22" s="622"/>
      <c r="T22" s="622"/>
      <c r="U22" s="622"/>
      <c r="V22" s="622"/>
      <c r="W22" s="622"/>
      <c r="X22" s="622"/>
      <c r="Y22" s="623"/>
      <c r="Z22" s="659">
        <v>24.9</v>
      </c>
      <c r="AA22" s="659"/>
      <c r="AB22" s="659"/>
      <c r="AC22" s="659"/>
      <c r="AD22" s="660">
        <v>4597416</v>
      </c>
      <c r="AE22" s="660"/>
      <c r="AF22" s="660"/>
      <c r="AG22" s="660"/>
      <c r="AH22" s="660"/>
      <c r="AI22" s="660"/>
      <c r="AJ22" s="660"/>
      <c r="AK22" s="660"/>
      <c r="AL22" s="624">
        <v>44.8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477492</v>
      </c>
      <c r="S23" s="622"/>
      <c r="T23" s="622"/>
      <c r="U23" s="622"/>
      <c r="V23" s="622"/>
      <c r="W23" s="622"/>
      <c r="X23" s="622"/>
      <c r="Y23" s="623"/>
      <c r="Z23" s="659">
        <v>2.6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8437329</v>
      </c>
      <c r="CS24" s="677"/>
      <c r="CT24" s="677"/>
      <c r="CU24" s="677"/>
      <c r="CV24" s="677"/>
      <c r="CW24" s="677"/>
      <c r="CX24" s="677"/>
      <c r="CY24" s="702"/>
      <c r="CZ24" s="703">
        <v>49.1</v>
      </c>
      <c r="DA24" s="685"/>
      <c r="DB24" s="685"/>
      <c r="DC24" s="705"/>
      <c r="DD24" s="701">
        <v>6163457</v>
      </c>
      <c r="DE24" s="677"/>
      <c r="DF24" s="677"/>
      <c r="DG24" s="677"/>
      <c r="DH24" s="677"/>
      <c r="DI24" s="677"/>
      <c r="DJ24" s="677"/>
      <c r="DK24" s="702"/>
      <c r="DL24" s="701">
        <v>5583028</v>
      </c>
      <c r="DM24" s="677"/>
      <c r="DN24" s="677"/>
      <c r="DO24" s="677"/>
      <c r="DP24" s="677"/>
      <c r="DQ24" s="677"/>
      <c r="DR24" s="677"/>
      <c r="DS24" s="677"/>
      <c r="DT24" s="677"/>
      <c r="DU24" s="677"/>
      <c r="DV24" s="702"/>
      <c r="DW24" s="703">
        <v>54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10722990</v>
      </c>
      <c r="S25" s="622"/>
      <c r="T25" s="622"/>
      <c r="U25" s="622"/>
      <c r="V25" s="622"/>
      <c r="W25" s="622"/>
      <c r="X25" s="622"/>
      <c r="Y25" s="623"/>
      <c r="Z25" s="659">
        <v>58.2</v>
      </c>
      <c r="AA25" s="659"/>
      <c r="AB25" s="659"/>
      <c r="AC25" s="659"/>
      <c r="AD25" s="660">
        <v>10245498</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3170767</v>
      </c>
      <c r="CS25" s="634"/>
      <c r="CT25" s="634"/>
      <c r="CU25" s="634"/>
      <c r="CV25" s="634"/>
      <c r="CW25" s="634"/>
      <c r="CX25" s="634"/>
      <c r="CY25" s="635"/>
      <c r="CZ25" s="624">
        <v>18.399999999999999</v>
      </c>
      <c r="DA25" s="636"/>
      <c r="DB25" s="636"/>
      <c r="DC25" s="637"/>
      <c r="DD25" s="627">
        <v>2983185</v>
      </c>
      <c r="DE25" s="634"/>
      <c r="DF25" s="634"/>
      <c r="DG25" s="634"/>
      <c r="DH25" s="634"/>
      <c r="DI25" s="634"/>
      <c r="DJ25" s="634"/>
      <c r="DK25" s="635"/>
      <c r="DL25" s="627">
        <v>2971397</v>
      </c>
      <c r="DM25" s="634"/>
      <c r="DN25" s="634"/>
      <c r="DO25" s="634"/>
      <c r="DP25" s="634"/>
      <c r="DQ25" s="634"/>
      <c r="DR25" s="634"/>
      <c r="DS25" s="634"/>
      <c r="DT25" s="634"/>
      <c r="DU25" s="634"/>
      <c r="DV25" s="635"/>
      <c r="DW25" s="624">
        <v>28.7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3026</v>
      </c>
      <c r="S26" s="622"/>
      <c r="T26" s="622"/>
      <c r="U26" s="622"/>
      <c r="V26" s="622"/>
      <c r="W26" s="622"/>
      <c r="X26" s="622"/>
      <c r="Y26" s="623"/>
      <c r="Z26" s="659">
        <v>0</v>
      </c>
      <c r="AA26" s="659"/>
      <c r="AB26" s="659"/>
      <c r="AC26" s="659"/>
      <c r="AD26" s="660">
        <v>3026</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1741619</v>
      </c>
      <c r="CS26" s="622"/>
      <c r="CT26" s="622"/>
      <c r="CU26" s="622"/>
      <c r="CV26" s="622"/>
      <c r="CW26" s="622"/>
      <c r="CX26" s="622"/>
      <c r="CY26" s="623"/>
      <c r="CZ26" s="624">
        <v>10.1</v>
      </c>
      <c r="DA26" s="636"/>
      <c r="DB26" s="636"/>
      <c r="DC26" s="637"/>
      <c r="DD26" s="627">
        <v>1661073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20160</v>
      </c>
      <c r="S27" s="622"/>
      <c r="T27" s="622"/>
      <c r="U27" s="622"/>
      <c r="V27" s="622"/>
      <c r="W27" s="622"/>
      <c r="X27" s="622"/>
      <c r="Y27" s="623"/>
      <c r="Z27" s="659">
        <v>0.1</v>
      </c>
      <c r="AA27" s="659"/>
      <c r="AB27" s="659"/>
      <c r="AC27" s="659"/>
      <c r="AD27" s="660">
        <v>60</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4370785</v>
      </c>
      <c r="BH27" s="622"/>
      <c r="BI27" s="622"/>
      <c r="BJ27" s="622"/>
      <c r="BK27" s="622"/>
      <c r="BL27" s="622"/>
      <c r="BM27" s="622"/>
      <c r="BN27" s="623"/>
      <c r="BO27" s="659">
        <v>100</v>
      </c>
      <c r="BP27" s="659"/>
      <c r="BQ27" s="659"/>
      <c r="BR27" s="659"/>
      <c r="BS27" s="660">
        <v>95900</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3584978</v>
      </c>
      <c r="CS27" s="634"/>
      <c r="CT27" s="634"/>
      <c r="CU27" s="634"/>
      <c r="CV27" s="634"/>
      <c r="CW27" s="634"/>
      <c r="CX27" s="634"/>
      <c r="CY27" s="635"/>
      <c r="CZ27" s="624">
        <v>20.9</v>
      </c>
      <c r="DA27" s="636"/>
      <c r="DB27" s="636"/>
      <c r="DC27" s="637"/>
      <c r="DD27" s="627">
        <v>1512170</v>
      </c>
      <c r="DE27" s="634"/>
      <c r="DF27" s="634"/>
      <c r="DG27" s="634"/>
      <c r="DH27" s="634"/>
      <c r="DI27" s="634"/>
      <c r="DJ27" s="634"/>
      <c r="DK27" s="635"/>
      <c r="DL27" s="627">
        <v>943529</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157743</v>
      </c>
      <c r="S28" s="622"/>
      <c r="T28" s="622"/>
      <c r="U28" s="622"/>
      <c r="V28" s="622"/>
      <c r="W28" s="622"/>
      <c r="X28" s="622"/>
      <c r="Y28" s="623"/>
      <c r="Z28" s="659">
        <v>0.9</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1681584</v>
      </c>
      <c r="CS28" s="622"/>
      <c r="CT28" s="622"/>
      <c r="CU28" s="622"/>
      <c r="CV28" s="622"/>
      <c r="CW28" s="622"/>
      <c r="CX28" s="622"/>
      <c r="CY28" s="623"/>
      <c r="CZ28" s="624">
        <v>9.8000000000000007</v>
      </c>
      <c r="DA28" s="636"/>
      <c r="DB28" s="636"/>
      <c r="DC28" s="637"/>
      <c r="DD28" s="627">
        <v>1668102</v>
      </c>
      <c r="DE28" s="622"/>
      <c r="DF28" s="622"/>
      <c r="DG28" s="622"/>
      <c r="DH28" s="622"/>
      <c r="DI28" s="622"/>
      <c r="DJ28" s="622"/>
      <c r="DK28" s="623"/>
      <c r="DL28" s="627">
        <v>1668102</v>
      </c>
      <c r="DM28" s="622"/>
      <c r="DN28" s="622"/>
      <c r="DO28" s="622"/>
      <c r="DP28" s="622"/>
      <c r="DQ28" s="622"/>
      <c r="DR28" s="622"/>
      <c r="DS28" s="622"/>
      <c r="DT28" s="622"/>
      <c r="DU28" s="622"/>
      <c r="DV28" s="623"/>
      <c r="DW28" s="624">
        <v>16.100000000000001</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19712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1681584</v>
      </c>
      <c r="CS29" s="634"/>
      <c r="CT29" s="634"/>
      <c r="CU29" s="634"/>
      <c r="CV29" s="634"/>
      <c r="CW29" s="634"/>
      <c r="CX29" s="634"/>
      <c r="CY29" s="635"/>
      <c r="CZ29" s="624">
        <v>9.8000000000000007</v>
      </c>
      <c r="DA29" s="636"/>
      <c r="DB29" s="636"/>
      <c r="DC29" s="637"/>
      <c r="DD29" s="627">
        <v>1668102</v>
      </c>
      <c r="DE29" s="634"/>
      <c r="DF29" s="634"/>
      <c r="DG29" s="634"/>
      <c r="DH29" s="634"/>
      <c r="DI29" s="634"/>
      <c r="DJ29" s="634"/>
      <c r="DK29" s="635"/>
      <c r="DL29" s="627">
        <v>1668102</v>
      </c>
      <c r="DM29" s="634"/>
      <c r="DN29" s="634"/>
      <c r="DO29" s="634"/>
      <c r="DP29" s="634"/>
      <c r="DQ29" s="634"/>
      <c r="DR29" s="634"/>
      <c r="DS29" s="634"/>
      <c r="DT29" s="634"/>
      <c r="DU29" s="634"/>
      <c r="DV29" s="635"/>
      <c r="DW29" s="624">
        <v>16.100000000000001</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3098107</v>
      </c>
      <c r="S30" s="622"/>
      <c r="T30" s="622"/>
      <c r="U30" s="622"/>
      <c r="V30" s="622"/>
      <c r="W30" s="622"/>
      <c r="X30" s="622"/>
      <c r="Y30" s="623"/>
      <c r="Z30" s="659">
        <v>16.8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1647278</v>
      </c>
      <c r="CS30" s="622"/>
      <c r="CT30" s="622"/>
      <c r="CU30" s="622"/>
      <c r="CV30" s="622"/>
      <c r="CW30" s="622"/>
      <c r="CX30" s="622"/>
      <c r="CY30" s="623"/>
      <c r="CZ30" s="624">
        <v>9.6</v>
      </c>
      <c r="DA30" s="636"/>
      <c r="DB30" s="636"/>
      <c r="DC30" s="637"/>
      <c r="DD30" s="627">
        <v>1636207</v>
      </c>
      <c r="DE30" s="622"/>
      <c r="DF30" s="622"/>
      <c r="DG30" s="622"/>
      <c r="DH30" s="622"/>
      <c r="DI30" s="622"/>
      <c r="DJ30" s="622"/>
      <c r="DK30" s="623"/>
      <c r="DL30" s="627">
        <v>1636207</v>
      </c>
      <c r="DM30" s="622"/>
      <c r="DN30" s="622"/>
      <c r="DO30" s="622"/>
      <c r="DP30" s="622"/>
      <c r="DQ30" s="622"/>
      <c r="DR30" s="622"/>
      <c r="DS30" s="622"/>
      <c r="DT30" s="622"/>
      <c r="DU30" s="622"/>
      <c r="DV30" s="623"/>
      <c r="DW30" s="624">
        <v>15.8</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877</v>
      </c>
      <c r="S31" s="622"/>
      <c r="T31" s="622"/>
      <c r="U31" s="622"/>
      <c r="V31" s="622"/>
      <c r="W31" s="622"/>
      <c r="X31" s="622"/>
      <c r="Y31" s="623"/>
      <c r="Z31" s="659">
        <v>0</v>
      </c>
      <c r="AA31" s="659"/>
      <c r="AB31" s="659"/>
      <c r="AC31" s="659"/>
      <c r="AD31" s="660">
        <v>877</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99.3</v>
      </c>
      <c r="BN31" s="684"/>
      <c r="BO31" s="684"/>
      <c r="BP31" s="684"/>
      <c r="BQ31" s="686"/>
      <c r="BR31" s="683">
        <v>99.8</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34306</v>
      </c>
      <c r="CS31" s="634"/>
      <c r="CT31" s="634"/>
      <c r="CU31" s="634"/>
      <c r="CV31" s="634"/>
      <c r="CW31" s="634"/>
      <c r="CX31" s="634"/>
      <c r="CY31" s="635"/>
      <c r="CZ31" s="624">
        <v>0.2</v>
      </c>
      <c r="DA31" s="636"/>
      <c r="DB31" s="636"/>
      <c r="DC31" s="637"/>
      <c r="DD31" s="627">
        <v>31895</v>
      </c>
      <c r="DE31" s="634"/>
      <c r="DF31" s="634"/>
      <c r="DG31" s="634"/>
      <c r="DH31" s="634"/>
      <c r="DI31" s="634"/>
      <c r="DJ31" s="634"/>
      <c r="DK31" s="635"/>
      <c r="DL31" s="627">
        <v>31895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1171032</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99.8</v>
      </c>
      <c r="BH32" s="634"/>
      <c r="BI32" s="634"/>
      <c r="BJ32" s="634"/>
      <c r="BK32" s="634"/>
      <c r="BL32" s="634"/>
      <c r="BM32" s="625">
        <v>99.5</v>
      </c>
      <c r="BN32" s="634"/>
      <c r="BO32" s="634"/>
      <c r="BP32" s="634"/>
      <c r="BQ32" s="657"/>
      <c r="BR32" s="687">
        <v>99.8</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28839</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99.8</v>
      </c>
      <c r="BH33" s="606"/>
      <c r="BI33" s="606"/>
      <c r="BJ33" s="606"/>
      <c r="BK33" s="606"/>
      <c r="BL33" s="606"/>
      <c r="BM33" s="652">
        <v>99.1</v>
      </c>
      <c r="BN33" s="606"/>
      <c r="BO33" s="606"/>
      <c r="BP33" s="606"/>
      <c r="BQ33" s="669"/>
      <c r="BR33" s="682">
        <v>99.8</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6788085</v>
      </c>
      <c r="CS33" s="634"/>
      <c r="CT33" s="634"/>
      <c r="CU33" s="634"/>
      <c r="CV33" s="634"/>
      <c r="CW33" s="634"/>
      <c r="CX33" s="634"/>
      <c r="CY33" s="635"/>
      <c r="CZ33" s="624">
        <v>39.5</v>
      </c>
      <c r="DA33" s="636"/>
      <c r="DB33" s="636"/>
      <c r="DC33" s="637"/>
      <c r="DD33" s="627">
        <v>5486918</v>
      </c>
      <c r="DE33" s="634"/>
      <c r="DF33" s="634"/>
      <c r="DG33" s="634"/>
      <c r="DH33" s="634"/>
      <c r="DI33" s="634"/>
      <c r="DJ33" s="634"/>
      <c r="DK33" s="635"/>
      <c r="DL33" s="627">
        <v>4371154</v>
      </c>
      <c r="DM33" s="634"/>
      <c r="DN33" s="634"/>
      <c r="DO33" s="634"/>
      <c r="DP33" s="634"/>
      <c r="DQ33" s="634"/>
      <c r="DR33" s="634"/>
      <c r="DS33" s="634"/>
      <c r="DT33" s="634"/>
      <c r="DU33" s="634"/>
      <c r="DV33" s="635"/>
      <c r="DW33" s="624">
        <v>42.3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35334</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2358178</v>
      </c>
      <c r="CS34" s="622"/>
      <c r="CT34" s="622"/>
      <c r="CU34" s="622"/>
      <c r="CV34" s="622"/>
      <c r="CW34" s="622"/>
      <c r="CX34" s="622"/>
      <c r="CY34" s="623"/>
      <c r="CZ34" s="624">
        <v>13.7</v>
      </c>
      <c r="DA34" s="636"/>
      <c r="DB34" s="636"/>
      <c r="DC34" s="637"/>
      <c r="DD34" s="627">
        <v>1873814</v>
      </c>
      <c r="DE34" s="622"/>
      <c r="DF34" s="622"/>
      <c r="DG34" s="622"/>
      <c r="DH34" s="622"/>
      <c r="DI34" s="622"/>
      <c r="DJ34" s="622"/>
      <c r="DK34" s="623"/>
      <c r="DL34" s="627">
        <v>1720963</v>
      </c>
      <c r="DM34" s="622"/>
      <c r="DN34" s="622"/>
      <c r="DO34" s="622"/>
      <c r="DP34" s="622"/>
      <c r="DQ34" s="622"/>
      <c r="DR34" s="622"/>
      <c r="DS34" s="622"/>
      <c r="DT34" s="622"/>
      <c r="DU34" s="622"/>
      <c r="DV34" s="623"/>
      <c r="DW34" s="624">
        <v>16.600000000000001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759038</v>
      </c>
      <c r="S35" s="622"/>
      <c r="T35" s="622"/>
      <c r="U35" s="622"/>
      <c r="V35" s="622"/>
      <c r="W35" s="622"/>
      <c r="X35" s="622"/>
      <c r="Y35" s="623"/>
      <c r="Z35" s="659">
        <v>4.0999999999999996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274244</v>
      </c>
      <c r="CS35" s="634"/>
      <c r="CT35" s="634"/>
      <c r="CU35" s="634"/>
      <c r="CV35" s="634"/>
      <c r="CW35" s="634"/>
      <c r="CX35" s="634"/>
      <c r="CY35" s="635"/>
      <c r="CZ35" s="624">
        <v>1.6</v>
      </c>
      <c r="DA35" s="636"/>
      <c r="DB35" s="636"/>
      <c r="DC35" s="637"/>
      <c r="DD35" s="627">
        <v>247848</v>
      </c>
      <c r="DE35" s="634"/>
      <c r="DF35" s="634"/>
      <c r="DG35" s="634"/>
      <c r="DH35" s="634"/>
      <c r="DI35" s="634"/>
      <c r="DJ35" s="634"/>
      <c r="DK35" s="635"/>
      <c r="DL35" s="627">
        <v>247848</v>
      </c>
      <c r="DM35" s="634"/>
      <c r="DN35" s="634"/>
      <c r="DO35" s="634"/>
      <c r="DP35" s="634"/>
      <c r="DQ35" s="634"/>
      <c r="DR35" s="634"/>
      <c r="DS35" s="634"/>
      <c r="DT35" s="634"/>
      <c r="DU35" s="634"/>
      <c r="DV35" s="635"/>
      <c r="DW35" s="624">
        <v>2.4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1224934</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2302972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263455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1662787</v>
      </c>
      <c r="CS36" s="622"/>
      <c r="CT36" s="622"/>
      <c r="CU36" s="622"/>
      <c r="CV36" s="622"/>
      <c r="CW36" s="622"/>
      <c r="CX36" s="622"/>
      <c r="CY36" s="623"/>
      <c r="CZ36" s="624">
        <v>9.6999999999999993</v>
      </c>
      <c r="DA36" s="636"/>
      <c r="DB36" s="636"/>
      <c r="DC36" s="637"/>
      <c r="DD36" s="627">
        <v>1231045</v>
      </c>
      <c r="DE36" s="622"/>
      <c r="DF36" s="622"/>
      <c r="DG36" s="622"/>
      <c r="DH36" s="622"/>
      <c r="DI36" s="622"/>
      <c r="DJ36" s="622"/>
      <c r="DK36" s="623"/>
      <c r="DL36" s="627">
        <v>915044</v>
      </c>
      <c r="DM36" s="622"/>
      <c r="DN36" s="622"/>
      <c r="DO36" s="622"/>
      <c r="DP36" s="622"/>
      <c r="DQ36" s="622"/>
      <c r="DR36" s="622"/>
      <c r="DS36" s="622"/>
      <c r="DT36" s="622"/>
      <c r="DU36" s="622"/>
      <c r="DV36" s="623"/>
      <c r="DW36" s="624">
        <v>8.9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301109</v>
      </c>
      <c r="S37" s="622"/>
      <c r="T37" s="622"/>
      <c r="U37" s="622"/>
      <c r="V37" s="622"/>
      <c r="W37" s="622"/>
      <c r="X37" s="622"/>
      <c r="Y37" s="623"/>
      <c r="Z37" s="659">
        <v>1.6</v>
      </c>
      <c r="AA37" s="659"/>
      <c r="AB37" s="659"/>
      <c r="AC37" s="659"/>
      <c r="AD37" s="660">
        <v>20864</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395271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216882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93027</v>
      </c>
      <c r="CS37" s="634"/>
      <c r="CT37" s="634"/>
      <c r="CU37" s="634"/>
      <c r="CV37" s="634"/>
      <c r="CW37" s="634"/>
      <c r="CX37" s="634"/>
      <c r="CY37" s="635"/>
      <c r="CZ37" s="624">
        <v>0.5</v>
      </c>
      <c r="DA37" s="636"/>
      <c r="DB37" s="636"/>
      <c r="DC37" s="637"/>
      <c r="DD37" s="627">
        <v>85750</v>
      </c>
      <c r="DE37" s="634"/>
      <c r="DF37" s="634"/>
      <c r="DG37" s="634"/>
      <c r="DH37" s="634"/>
      <c r="DI37" s="634"/>
      <c r="DJ37" s="634"/>
      <c r="DK37" s="635"/>
      <c r="DL37" s="627">
        <v>85750</v>
      </c>
      <c r="DM37" s="634"/>
      <c r="DN37" s="634"/>
      <c r="DO37" s="634"/>
      <c r="DP37" s="634"/>
      <c r="DQ37" s="634"/>
      <c r="DR37" s="634"/>
      <c r="DS37" s="634"/>
      <c r="DT37" s="634"/>
      <c r="DU37" s="634"/>
      <c r="DV37" s="635"/>
      <c r="DW37" s="624">
        <v>0.8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890700</v>
      </c>
      <c r="S38" s="622"/>
      <c r="T38" s="622"/>
      <c r="U38" s="622"/>
      <c r="V38" s="622"/>
      <c r="W38" s="622"/>
      <c r="X38" s="622"/>
      <c r="Y38" s="623"/>
      <c r="Z38" s="659">
        <v>4.8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362289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4166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1545412</v>
      </c>
      <c r="CS38" s="622"/>
      <c r="CT38" s="622"/>
      <c r="CU38" s="622"/>
      <c r="CV38" s="622"/>
      <c r="CW38" s="622"/>
      <c r="CX38" s="622"/>
      <c r="CY38" s="623"/>
      <c r="CZ38" s="624">
        <v>9</v>
      </c>
      <c r="DA38" s="636"/>
      <c r="DB38" s="636"/>
      <c r="DC38" s="637"/>
      <c r="DD38" s="627">
        <v>1260269</v>
      </c>
      <c r="DE38" s="622"/>
      <c r="DF38" s="622"/>
      <c r="DG38" s="622"/>
      <c r="DH38" s="622"/>
      <c r="DI38" s="622"/>
      <c r="DJ38" s="622"/>
      <c r="DK38" s="623"/>
      <c r="DL38" s="627">
        <v>1210431</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990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6201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609342</v>
      </c>
      <c r="CS39" s="634"/>
      <c r="CT39" s="634"/>
      <c r="CU39" s="634"/>
      <c r="CV39" s="634"/>
      <c r="CW39" s="634"/>
      <c r="CX39" s="634"/>
      <c r="CY39" s="635"/>
      <c r="CZ39" s="624">
        <v>3.5</v>
      </c>
      <c r="DA39" s="636"/>
      <c r="DB39" s="636"/>
      <c r="DC39" s="637"/>
      <c r="DD39" s="627">
        <v>596277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68700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338122</v>
      </c>
      <c r="CS40" s="622"/>
      <c r="CT40" s="622"/>
      <c r="CU40" s="622"/>
      <c r="CV40" s="622"/>
      <c r="CW40" s="622"/>
      <c r="CX40" s="622"/>
      <c r="CY40" s="623"/>
      <c r="CZ40" s="624">
        <v>2</v>
      </c>
      <c r="DA40" s="636"/>
      <c r="DB40" s="636"/>
      <c r="DC40" s="637"/>
      <c r="DD40" s="627">
        <v>277665</v>
      </c>
      <c r="DE40" s="622"/>
      <c r="DF40" s="622"/>
      <c r="DG40" s="622"/>
      <c r="DH40" s="622"/>
      <c r="DI40" s="622"/>
      <c r="DJ40" s="622"/>
      <c r="DK40" s="623"/>
      <c r="DL40" s="627">
        <v>276868</v>
      </c>
      <c r="DM40" s="622"/>
      <c r="DN40" s="622"/>
      <c r="DO40" s="622"/>
      <c r="DP40" s="622"/>
      <c r="DQ40" s="622"/>
      <c r="DR40" s="622"/>
      <c r="DS40" s="622"/>
      <c r="DT40" s="622"/>
      <c r="DU40" s="622"/>
      <c r="DV40" s="623"/>
      <c r="DW40" s="624">
        <v>2.7</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18433601</v>
      </c>
      <c r="S41" s="646"/>
      <c r="T41" s="646"/>
      <c r="U41" s="646"/>
      <c r="V41" s="646"/>
      <c r="W41" s="646"/>
      <c r="X41" s="646"/>
      <c r="Y41" s="649"/>
      <c r="Z41" s="650">
        <v>100</v>
      </c>
      <c r="AA41" s="650"/>
      <c r="AB41" s="650"/>
      <c r="AC41" s="650"/>
      <c r="AD41" s="651">
        <v>10270325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314716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1229706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1961442</v>
      </c>
      <c r="CS42" s="634"/>
      <c r="CT42" s="634"/>
      <c r="CU42" s="634"/>
      <c r="CV42" s="634"/>
      <c r="CW42" s="634"/>
      <c r="CX42" s="634"/>
      <c r="CY42" s="635"/>
      <c r="CZ42" s="624">
        <v>11.4</v>
      </c>
      <c r="DA42" s="636"/>
      <c r="DB42" s="636"/>
      <c r="DC42" s="637"/>
      <c r="DD42" s="627">
        <v>521095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122317</v>
      </c>
      <c r="CS43" s="634"/>
      <c r="CT43" s="634"/>
      <c r="CU43" s="634"/>
      <c r="CV43" s="634"/>
      <c r="CW43" s="634"/>
      <c r="CX43" s="634"/>
      <c r="CY43" s="635"/>
      <c r="CZ43" s="624">
        <v>0.7</v>
      </c>
      <c r="DA43" s="636"/>
      <c r="DB43" s="636"/>
      <c r="DC43" s="637"/>
      <c r="DD43" s="627">
        <v>120371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1916274</v>
      </c>
      <c r="CS44" s="622"/>
      <c r="CT44" s="622"/>
      <c r="CU44" s="622"/>
      <c r="CV44" s="622"/>
      <c r="CW44" s="622"/>
      <c r="CX44" s="622"/>
      <c r="CY44" s="623"/>
      <c r="CZ44" s="624">
        <v>11.1</v>
      </c>
      <c r="DA44" s="625"/>
      <c r="DB44" s="625"/>
      <c r="DC44" s="626"/>
      <c r="DD44" s="627">
        <v>493115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956883</v>
      </c>
      <c r="CS45" s="634"/>
      <c r="CT45" s="634"/>
      <c r="CU45" s="634"/>
      <c r="CV45" s="634"/>
      <c r="CW45" s="634"/>
      <c r="CX45" s="634"/>
      <c r="CY45" s="635"/>
      <c r="CZ45" s="624">
        <v>5.6</v>
      </c>
      <c r="DA45" s="636"/>
      <c r="DB45" s="636"/>
      <c r="DC45" s="637"/>
      <c r="DD45" s="627">
        <v>59903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900020</v>
      </c>
      <c r="CS46" s="622"/>
      <c r="CT46" s="622"/>
      <c r="CU46" s="622"/>
      <c r="CV46" s="622"/>
      <c r="CW46" s="622"/>
      <c r="CX46" s="622"/>
      <c r="CY46" s="623"/>
      <c r="CZ46" s="624">
        <v>5.2</v>
      </c>
      <c r="DA46" s="625"/>
      <c r="DB46" s="625"/>
      <c r="DC46" s="626"/>
      <c r="DD46" s="627">
        <v>399942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45168</v>
      </c>
      <c r="CS47" s="634"/>
      <c r="CT47" s="634"/>
      <c r="CU47" s="634"/>
      <c r="CV47" s="634"/>
      <c r="CW47" s="634"/>
      <c r="CX47" s="634"/>
      <c r="CY47" s="635"/>
      <c r="CZ47" s="624">
        <v>0.3</v>
      </c>
      <c r="DA47" s="636"/>
      <c r="DB47" s="636"/>
      <c r="DC47" s="637"/>
      <c r="DD47" s="627">
        <v>27980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17186856</v>
      </c>
      <c r="CS49" s="606"/>
      <c r="CT49" s="606"/>
      <c r="CU49" s="606"/>
      <c r="CV49" s="606"/>
      <c r="CW49" s="606"/>
      <c r="CX49" s="606"/>
      <c r="CY49" s="607"/>
      <c r="CZ49" s="608">
        <v>100</v>
      </c>
      <c r="DA49" s="609"/>
      <c r="DB49" s="609"/>
      <c r="DC49" s="610"/>
      <c r="DD49" s="611">
        <v>12171470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hE1GlAZRlOckidttpBc448SbXmVX244mL1v8ey+cMjAwZ9DaPa8OutFE3BGrR2hqXbeSLtO3KnmW910Csmwfw==" saltValue="ALj/kSWc2uJ/y9WLNiuc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18434</v>
      </c>
      <c r="R7" s="1103"/>
      <c r="S7" s="1103"/>
      <c r="T7" s="1103"/>
      <c r="U7" s="1103"/>
      <c r="V7" s="1103">
        <v>17187</v>
      </c>
      <c r="W7" s="1103"/>
      <c r="X7" s="1103"/>
      <c r="Y7" s="1103"/>
      <c r="Z7" s="1103"/>
      <c r="AA7" s="1103">
        <v>1247</v>
      </c>
      <c r="AB7" s="1103"/>
      <c r="AC7" s="1103"/>
      <c r="AD7" s="1103"/>
      <c r="AE7" s="1104"/>
      <c r="AF7" s="1105">
        <v>1053</v>
      </c>
      <c r="AG7" s="1106"/>
      <c r="AH7" s="1106"/>
      <c r="AI7" s="1106"/>
      <c r="AJ7" s="1107"/>
      <c r="AK7" s="1108">
        <v>757</v>
      </c>
      <c r="AL7" s="1109"/>
      <c r="AM7" s="1109"/>
      <c r="AN7" s="1109"/>
      <c r="AO7" s="1109"/>
      <c r="AP7" s="1109">
        <v>11285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18434</v>
      </c>
      <c r="R23" s="1061"/>
      <c r="S23" s="1061"/>
      <c r="T23" s="1061"/>
      <c r="U23" s="1061"/>
      <c r="V23" s="1061">
        <v>17187</v>
      </c>
      <c r="W23" s="1061"/>
      <c r="X23" s="1061"/>
      <c r="Y23" s="1061"/>
      <c r="Z23" s="1061"/>
      <c r="AA23" s="1061">
        <v>1247</v>
      </c>
      <c r="AB23" s="1061"/>
      <c r="AC23" s="1061"/>
      <c r="AD23" s="1061"/>
      <c r="AE23" s="1068"/>
      <c r="AF23" s="1069">
        <v>1053</v>
      </c>
      <c r="AG23" s="1061"/>
      <c r="AH23" s="1061"/>
      <c r="AI23" s="1061"/>
      <c r="AJ23" s="1070"/>
      <c r="AK23" s="1071"/>
      <c r="AL23" s="1072"/>
      <c r="AM23" s="1072"/>
      <c r="AN23" s="1072"/>
      <c r="AO23" s="1072"/>
      <c r="AP23" s="1061">
        <v>11285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4054</v>
      </c>
      <c r="R28" s="1051"/>
      <c r="S28" s="1051"/>
      <c r="T28" s="1051"/>
      <c r="U28" s="1051"/>
      <c r="V28" s="1051">
        <v>3791</v>
      </c>
      <c r="W28" s="1051"/>
      <c r="X28" s="1051"/>
      <c r="Y28" s="1051"/>
      <c r="Z28" s="1051"/>
      <c r="AA28" s="1051">
        <v>263</v>
      </c>
      <c r="AB28" s="1051"/>
      <c r="AC28" s="1051"/>
      <c r="AD28" s="1051"/>
      <c r="AE28" s="1052"/>
      <c r="AF28" s="1053">
        <v>263</v>
      </c>
      <c r="AG28" s="1051"/>
      <c r="AH28" s="1051"/>
      <c r="AI28" s="1051"/>
      <c r="AJ28" s="1054"/>
      <c r="AK28" s="1042">
        <v>315</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4547</v>
      </c>
      <c r="R29" s="1039"/>
      <c r="S29" s="1039"/>
      <c r="T29" s="1039"/>
      <c r="U29" s="1039"/>
      <c r="V29" s="1039">
        <v>3990</v>
      </c>
      <c r="W29" s="1039"/>
      <c r="X29" s="1039"/>
      <c r="Y29" s="1039"/>
      <c r="Z29" s="1039"/>
      <c r="AA29" s="1039">
        <v>558</v>
      </c>
      <c r="AB29" s="1039"/>
      <c r="AC29" s="1039"/>
      <c r="AD29" s="1039"/>
      <c r="AE29" s="1040"/>
      <c r="AF29" s="1035">
        <v>558</v>
      </c>
      <c r="AG29" s="1036"/>
      <c r="AH29" s="1036"/>
      <c r="AI29" s="1036"/>
      <c r="AJ29" s="1037"/>
      <c r="AK29" s="980">
        <v>653</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540</v>
      </c>
      <c r="R30" s="1039"/>
      <c r="S30" s="1039"/>
      <c r="T30" s="1039"/>
      <c r="U30" s="1039"/>
      <c r="V30" s="1039">
        <v>507</v>
      </c>
      <c r="W30" s="1039"/>
      <c r="X30" s="1039"/>
      <c r="Y30" s="1039"/>
      <c r="Z30" s="1039"/>
      <c r="AA30" s="1039">
        <v>33</v>
      </c>
      <c r="AB30" s="1039"/>
      <c r="AC30" s="1039"/>
      <c r="AD30" s="1039"/>
      <c r="AE30" s="1040"/>
      <c r="AF30" s="1035">
        <v>33</v>
      </c>
      <c r="AG30" s="1036"/>
      <c r="AH30" s="1036"/>
      <c r="AI30" s="1036"/>
      <c r="AJ30" s="1037"/>
      <c r="AK30" s="980">
        <v>577</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762</v>
      </c>
      <c r="R31" s="1039"/>
      <c r="S31" s="1039"/>
      <c r="T31" s="1039"/>
      <c r="U31" s="1039"/>
      <c r="V31" s="1039">
        <v>886</v>
      </c>
      <c r="W31" s="1039"/>
      <c r="X31" s="1039"/>
      <c r="Y31" s="1039"/>
      <c r="Z31" s="1039"/>
      <c r="AA31" s="1039">
        <v>-124</v>
      </c>
      <c r="AB31" s="1039"/>
      <c r="AC31" s="1039"/>
      <c r="AD31" s="1039"/>
      <c r="AE31" s="1040"/>
      <c r="AF31" s="1035">
        <v>1771</v>
      </c>
      <c r="AG31" s="1036"/>
      <c r="AH31" s="1036"/>
      <c r="AI31" s="1036"/>
      <c r="AJ31" s="1037"/>
      <c r="AK31" s="980">
        <v>362</v>
      </c>
      <c r="AL31" s="971"/>
      <c r="AM31" s="971"/>
      <c r="AN31" s="971"/>
      <c r="AO31" s="971"/>
      <c r="AP31" s="971">
        <v>7258</v>
      </c>
      <c r="AQ31" s="971"/>
      <c r="AR31" s="971"/>
      <c r="AS31" s="971"/>
      <c r="AT31" s="971"/>
      <c r="AU31" s="971">
        <v>3963</v>
      </c>
      <c r="AV31" s="971"/>
      <c r="AW31" s="971"/>
      <c r="AX31" s="971"/>
      <c r="AY31" s="971"/>
      <c r="AZ31" s="1041" t="s">
        <v>550</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1080</v>
      </c>
      <c r="R32" s="1039"/>
      <c r="S32" s="1039"/>
      <c r="T32" s="1039"/>
      <c r="U32" s="1039"/>
      <c r="V32" s="1039">
        <v>899</v>
      </c>
      <c r="W32" s="1039"/>
      <c r="X32" s="1039"/>
      <c r="Y32" s="1039"/>
      <c r="Z32" s="1039"/>
      <c r="AA32" s="1039">
        <v>181</v>
      </c>
      <c r="AB32" s="1039"/>
      <c r="AC32" s="1039"/>
      <c r="AD32" s="1039"/>
      <c r="AE32" s="1040"/>
      <c r="AF32" s="1035">
        <v>165</v>
      </c>
      <c r="AG32" s="1036"/>
      <c r="AH32" s="1036"/>
      <c r="AI32" s="1036"/>
      <c r="AJ32" s="1037"/>
      <c r="AK32" s="980">
        <v>395</v>
      </c>
      <c r="AL32" s="971"/>
      <c r="AM32" s="971"/>
      <c r="AN32" s="971"/>
      <c r="AO32" s="971"/>
      <c r="AP32" s="971">
        <v>6365</v>
      </c>
      <c r="AQ32" s="971"/>
      <c r="AR32" s="971"/>
      <c r="AS32" s="971"/>
      <c r="AT32" s="971"/>
      <c r="AU32" s="971">
        <v>3603</v>
      </c>
      <c r="AV32" s="971"/>
      <c r="AW32" s="971"/>
      <c r="AX32" s="971"/>
      <c r="AY32" s="971"/>
      <c r="AZ32" s="1041" t="s">
        <v>550</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179</v>
      </c>
      <c r="R33" s="1039"/>
      <c r="S33" s="1039"/>
      <c r="T33" s="1039"/>
      <c r="U33" s="1039"/>
      <c r="V33" s="1039">
        <v>179</v>
      </c>
      <c r="W33" s="1039"/>
      <c r="X33" s="1039"/>
      <c r="Y33" s="1039"/>
      <c r="Z33" s="1039"/>
      <c r="AA33" s="1039" t="s">
        <v>550</v>
      </c>
      <c r="AB33" s="1039"/>
      <c r="AC33" s="1039"/>
      <c r="AD33" s="1039"/>
      <c r="AE33" s="1040"/>
      <c r="AF33" s="1035" t="s">
        <v>122</v>
      </c>
      <c r="AG33" s="1036"/>
      <c r="AH33" s="1036"/>
      <c r="AI33" s="1036"/>
      <c r="AJ33" s="1037"/>
      <c r="AK33" s="980">
        <v>1</v>
      </c>
      <c r="AL33" s="971"/>
      <c r="AM33" s="971"/>
      <c r="AN33" s="971"/>
      <c r="AO33" s="971"/>
      <c r="AP33" s="971">
        <v>853</v>
      </c>
      <c r="AQ33" s="971"/>
      <c r="AR33" s="971"/>
      <c r="AS33" s="971"/>
      <c r="AT33" s="971"/>
      <c r="AU33" s="971" t="s">
        <v>550</v>
      </c>
      <c r="AV33" s="971"/>
      <c r="AW33" s="971"/>
      <c r="AX33" s="971"/>
      <c r="AY33" s="971"/>
      <c r="AZ33" s="1041" t="s">
        <v>550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129</v>
      </c>
      <c r="R34" s="1039"/>
      <c r="S34" s="1039"/>
      <c r="T34" s="1039"/>
      <c r="U34" s="1039"/>
      <c r="V34" s="1039">
        <v>129</v>
      </c>
      <c r="W34" s="1039"/>
      <c r="X34" s="1039"/>
      <c r="Y34" s="1039"/>
      <c r="Z34" s="1039"/>
      <c r="AA34" s="1039" t="s">
        <v>550</v>
      </c>
      <c r="AB34" s="1039"/>
      <c r="AC34" s="1039"/>
      <c r="AD34" s="1039"/>
      <c r="AE34" s="1040"/>
      <c r="AF34" s="1035" t="s">
        <v>122</v>
      </c>
      <c r="AG34" s="1036"/>
      <c r="AH34" s="1036"/>
      <c r="AI34" s="1036"/>
      <c r="AJ34" s="1037"/>
      <c r="AK34" s="980">
        <v>0</v>
      </c>
      <c r="AL34" s="971"/>
      <c r="AM34" s="971"/>
      <c r="AN34" s="971"/>
      <c r="AO34" s="971"/>
      <c r="AP34" s="971">
        <v>157</v>
      </c>
      <c r="AQ34" s="971"/>
      <c r="AR34" s="971"/>
      <c r="AS34" s="971"/>
      <c r="AT34" s="971"/>
      <c r="AU34" s="971" t="s">
        <v>550</v>
      </c>
      <c r="AV34" s="971"/>
      <c r="AW34" s="971"/>
      <c r="AX34" s="971"/>
      <c r="AY34" s="971"/>
      <c r="AZ34" s="1041" t="s">
        <v>550</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2790</v>
      </c>
      <c r="AG63" s="959"/>
      <c r="AH63" s="959"/>
      <c r="AI63" s="959"/>
      <c r="AJ63" s="1022"/>
      <c r="AK63" s="1023"/>
      <c r="AL63" s="963"/>
      <c r="AM63" s="963"/>
      <c r="AN63" s="963"/>
      <c r="AO63" s="963"/>
      <c r="AP63" s="959">
        <v>14633</v>
      </c>
      <c r="AQ63" s="959"/>
      <c r="AR63" s="959"/>
      <c r="AS63" s="959"/>
      <c r="AT63" s="959"/>
      <c r="AU63" s="959">
        <v>7566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477</v>
      </c>
      <c r="R68" s="982"/>
      <c r="S68" s="982"/>
      <c r="T68" s="982"/>
      <c r="U68" s="982"/>
      <c r="V68" s="982">
        <v>411</v>
      </c>
      <c r="W68" s="982"/>
      <c r="X68" s="982"/>
      <c r="Y68" s="982"/>
      <c r="Z68" s="982"/>
      <c r="AA68" s="982">
        <v>65</v>
      </c>
      <c r="AB68" s="982"/>
      <c r="AC68" s="982"/>
      <c r="AD68" s="982"/>
      <c r="AE68" s="982"/>
      <c r="AF68" s="982">
        <v>65</v>
      </c>
      <c r="AG68" s="982"/>
      <c r="AH68" s="982"/>
      <c r="AI68" s="982"/>
      <c r="AJ68" s="982"/>
      <c r="AK68" s="982">
        <v>24</v>
      </c>
      <c r="AL68" s="982"/>
      <c r="AM68" s="982"/>
      <c r="AN68" s="982"/>
      <c r="AO68" s="982"/>
      <c r="AP68" s="982" t="s">
        <v>488</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39</v>
      </c>
      <c r="R69" s="971"/>
      <c r="S69" s="971"/>
      <c r="T69" s="971"/>
      <c r="U69" s="971"/>
      <c r="V69" s="971">
        <v>24</v>
      </c>
      <c r="W69" s="971"/>
      <c r="X69" s="971"/>
      <c r="Y69" s="971"/>
      <c r="Z69" s="971"/>
      <c r="AA69" s="971">
        <v>15</v>
      </c>
      <c r="AB69" s="971"/>
      <c r="AC69" s="971"/>
      <c r="AD69" s="971"/>
      <c r="AE69" s="971"/>
      <c r="AF69" s="971">
        <v>15</v>
      </c>
      <c r="AG69" s="971"/>
      <c r="AH69" s="971"/>
      <c r="AI69" s="971"/>
      <c r="AJ69" s="971"/>
      <c r="AK69" s="971" t="s">
        <v>550</v>
      </c>
      <c r="AL69" s="971"/>
      <c r="AM69" s="971"/>
      <c r="AN69" s="971"/>
      <c r="AO69" s="971"/>
      <c r="AP69" s="971" t="s">
        <v>488</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430</v>
      </c>
      <c r="R70" s="971"/>
      <c r="S70" s="971"/>
      <c r="T70" s="971"/>
      <c r="U70" s="971"/>
      <c r="V70" s="971">
        <v>342</v>
      </c>
      <c r="W70" s="971"/>
      <c r="X70" s="971"/>
      <c r="Y70" s="971"/>
      <c r="Z70" s="971"/>
      <c r="AA70" s="971">
        <v>89</v>
      </c>
      <c r="AB70" s="971"/>
      <c r="AC70" s="971"/>
      <c r="AD70" s="971"/>
      <c r="AE70" s="971"/>
      <c r="AF70" s="971">
        <v>89</v>
      </c>
      <c r="AG70" s="971"/>
      <c r="AH70" s="971"/>
      <c r="AI70" s="971"/>
      <c r="AJ70" s="971"/>
      <c r="AK70" s="971">
        <v>55</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607</v>
      </c>
      <c r="R71" s="971"/>
      <c r="S71" s="971"/>
      <c r="T71" s="971"/>
      <c r="U71" s="971"/>
      <c r="V71" s="971">
        <v>607</v>
      </c>
      <c r="W71" s="971"/>
      <c r="X71" s="971"/>
      <c r="Y71" s="971"/>
      <c r="Z71" s="971"/>
      <c r="AA71" s="971" t="s">
        <v>550</v>
      </c>
      <c r="AB71" s="971"/>
      <c r="AC71" s="971"/>
      <c r="AD71" s="971"/>
      <c r="AE71" s="971"/>
      <c r="AF71" s="971" t="s">
        <v>550</v>
      </c>
      <c r="AG71" s="971"/>
      <c r="AH71" s="971"/>
      <c r="AI71" s="971"/>
      <c r="AJ71" s="971"/>
      <c r="AK71" s="971" t="s">
        <v>550</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766</v>
      </c>
      <c r="R72" s="971"/>
      <c r="S72" s="971"/>
      <c r="T72" s="971"/>
      <c r="U72" s="971"/>
      <c r="V72" s="971">
        <v>686</v>
      </c>
      <c r="W72" s="971"/>
      <c r="X72" s="971"/>
      <c r="Y72" s="971"/>
      <c r="Z72" s="971"/>
      <c r="AA72" s="971">
        <v>80</v>
      </c>
      <c r="AB72" s="971"/>
      <c r="AC72" s="971"/>
      <c r="AD72" s="971"/>
      <c r="AE72" s="971"/>
      <c r="AF72" s="971">
        <v>80</v>
      </c>
      <c r="AG72" s="971"/>
      <c r="AH72" s="971"/>
      <c r="AI72" s="971"/>
      <c r="AJ72" s="971"/>
      <c r="AK72" s="971" t="s">
        <v>550</v>
      </c>
      <c r="AL72" s="971"/>
      <c r="AM72" s="971"/>
      <c r="AN72" s="971"/>
      <c r="AO72" s="971"/>
      <c r="AP72" s="971">
        <v>1947</v>
      </c>
      <c r="AQ72" s="971"/>
      <c r="AR72" s="971"/>
      <c r="AS72" s="971"/>
      <c r="AT72" s="971"/>
      <c r="AU72" s="971">
        <v>148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4859</v>
      </c>
      <c r="R73" s="971"/>
      <c r="S73" s="971"/>
      <c r="T73" s="971"/>
      <c r="U73" s="971"/>
      <c r="V73" s="971">
        <v>4013</v>
      </c>
      <c r="W73" s="971"/>
      <c r="X73" s="971"/>
      <c r="Y73" s="971"/>
      <c r="Z73" s="971"/>
      <c r="AA73" s="971">
        <v>846</v>
      </c>
      <c r="AB73" s="971"/>
      <c r="AC73" s="971"/>
      <c r="AD73" s="971"/>
      <c r="AE73" s="971"/>
      <c r="AF73" s="971">
        <v>846</v>
      </c>
      <c r="AG73" s="971"/>
      <c r="AH73" s="971"/>
      <c r="AI73" s="971"/>
      <c r="AJ73" s="971"/>
      <c r="AK73" s="971" t="s">
        <v>550</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540</v>
      </c>
      <c r="R74" s="971"/>
      <c r="S74" s="971"/>
      <c r="T74" s="971"/>
      <c r="U74" s="971"/>
      <c r="V74" s="971">
        <v>538</v>
      </c>
      <c r="W74" s="971"/>
      <c r="X74" s="971"/>
      <c r="Y74" s="971"/>
      <c r="Z74" s="971"/>
      <c r="AA74" s="971">
        <v>2</v>
      </c>
      <c r="AB74" s="971"/>
      <c r="AC74" s="971"/>
      <c r="AD74" s="971"/>
      <c r="AE74" s="971"/>
      <c r="AF74" s="971">
        <v>2</v>
      </c>
      <c r="AG74" s="971"/>
      <c r="AH74" s="971"/>
      <c r="AI74" s="971"/>
      <c r="AJ74" s="971"/>
      <c r="AK74" s="971" t="s">
        <v>550</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558</v>
      </c>
      <c r="C75" s="975"/>
      <c r="D75" s="975"/>
      <c r="E75" s="975"/>
      <c r="F75" s="975"/>
      <c r="G75" s="975"/>
      <c r="H75" s="975"/>
      <c r="I75" s="975"/>
      <c r="J75" s="975"/>
      <c r="K75" s="975"/>
      <c r="L75" s="975"/>
      <c r="M75" s="975"/>
      <c r="N75" s="975"/>
      <c r="O75" s="975"/>
      <c r="P75" s="976"/>
      <c r="Q75" s="978">
        <v>1</v>
      </c>
      <c r="R75" s="979"/>
      <c r="S75" s="979"/>
      <c r="T75" s="979"/>
      <c r="U75" s="980"/>
      <c r="V75" s="981">
        <v>0</v>
      </c>
      <c r="W75" s="979"/>
      <c r="X75" s="979"/>
      <c r="Y75" s="979"/>
      <c r="Z75" s="980"/>
      <c r="AA75" s="981">
        <v>0</v>
      </c>
      <c r="AB75" s="979"/>
      <c r="AC75" s="979"/>
      <c r="AD75" s="979"/>
      <c r="AE75" s="980"/>
      <c r="AF75" s="981">
        <v>0</v>
      </c>
      <c r="AG75" s="979"/>
      <c r="AH75" s="979"/>
      <c r="AI75" s="979"/>
      <c r="AJ75" s="980"/>
      <c r="AK75" s="981" t="s">
        <v>550</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559</v>
      </c>
      <c r="C76" s="975"/>
      <c r="D76" s="975"/>
      <c r="E76" s="975"/>
      <c r="F76" s="975"/>
      <c r="G76" s="975"/>
      <c r="H76" s="975"/>
      <c r="I76" s="975"/>
      <c r="J76" s="975"/>
      <c r="K76" s="975"/>
      <c r="L76" s="975"/>
      <c r="M76" s="975"/>
      <c r="N76" s="975"/>
      <c r="O76" s="975"/>
      <c r="P76" s="976"/>
      <c r="Q76" s="978">
        <v>76</v>
      </c>
      <c r="R76" s="979"/>
      <c r="S76" s="979"/>
      <c r="T76" s="979"/>
      <c r="U76" s="980"/>
      <c r="V76" s="981">
        <v>7</v>
      </c>
      <c r="W76" s="979"/>
      <c r="X76" s="979"/>
      <c r="Y76" s="979"/>
      <c r="Z76" s="980"/>
      <c r="AA76" s="981">
        <v>69</v>
      </c>
      <c r="AB76" s="979"/>
      <c r="AC76" s="979"/>
      <c r="AD76" s="979"/>
      <c r="AE76" s="980"/>
      <c r="AF76" s="981">
        <v>69</v>
      </c>
      <c r="AG76" s="979"/>
      <c r="AH76" s="979"/>
      <c r="AI76" s="979"/>
      <c r="AJ76" s="980"/>
      <c r="AK76" s="981" t="s">
        <v>550</v>
      </c>
      <c r="AL76" s="979"/>
      <c r="AM76" s="979"/>
      <c r="AN76" s="979"/>
      <c r="AO76" s="980"/>
      <c r="AP76" s="981" t="s">
        <v>488</v>
      </c>
      <c r="AQ76" s="979"/>
      <c r="AR76" s="979"/>
      <c r="AS76" s="979"/>
      <c r="AT76" s="980"/>
      <c r="AU76" s="981" t="s">
        <v>488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560</v>
      </c>
      <c r="C77" s="975"/>
      <c r="D77" s="975"/>
      <c r="E77" s="975"/>
      <c r="F77" s="975"/>
      <c r="G77" s="975"/>
      <c r="H77" s="975"/>
      <c r="I77" s="975"/>
      <c r="J77" s="975"/>
      <c r="K77" s="975"/>
      <c r="L77" s="975"/>
      <c r="M77" s="975"/>
      <c r="N77" s="975"/>
      <c r="O77" s="975"/>
      <c r="P77" s="976"/>
      <c r="Q77" s="978">
        <v>152</v>
      </c>
      <c r="R77" s="979"/>
      <c r="S77" s="979"/>
      <c r="T77" s="979"/>
      <c r="U77" s="980"/>
      <c r="V77" s="981">
        <v>97</v>
      </c>
      <c r="W77" s="979"/>
      <c r="X77" s="979"/>
      <c r="Y77" s="979"/>
      <c r="Z77" s="980"/>
      <c r="AA77" s="981">
        <v>55</v>
      </c>
      <c r="AB77" s="979"/>
      <c r="AC77" s="979"/>
      <c r="AD77" s="979"/>
      <c r="AE77" s="980"/>
      <c r="AF77" s="981">
        <v>55</v>
      </c>
      <c r="AG77" s="979"/>
      <c r="AH77" s="979"/>
      <c r="AI77" s="979"/>
      <c r="AJ77" s="980"/>
      <c r="AK77" s="981" t="s">
        <v>550</v>
      </c>
      <c r="AL77" s="979"/>
      <c r="AM77" s="979"/>
      <c r="AN77" s="979"/>
      <c r="AO77" s="980"/>
      <c r="AP77" s="981" t="s">
        <v>488</v>
      </c>
      <c r="AQ77" s="979"/>
      <c r="AR77" s="979"/>
      <c r="AS77" s="979"/>
      <c r="AT77" s="980"/>
      <c r="AU77" s="981" t="s">
        <v>488</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561</v>
      </c>
      <c r="C78" s="975"/>
      <c r="D78" s="975"/>
      <c r="E78" s="975"/>
      <c r="F78" s="975"/>
      <c r="G78" s="975"/>
      <c r="H78" s="975"/>
      <c r="I78" s="975"/>
      <c r="J78" s="975"/>
      <c r="K78" s="975"/>
      <c r="L78" s="975"/>
      <c r="M78" s="975"/>
      <c r="N78" s="975"/>
      <c r="O78" s="975"/>
      <c r="P78" s="976"/>
      <c r="Q78" s="977">
        <v>88</v>
      </c>
      <c r="R78" s="971"/>
      <c r="S78" s="971"/>
      <c r="T78" s="971"/>
      <c r="U78" s="971"/>
      <c r="V78" s="971">
        <v>69</v>
      </c>
      <c r="W78" s="971"/>
      <c r="X78" s="971"/>
      <c r="Y78" s="971"/>
      <c r="Z78" s="971"/>
      <c r="AA78" s="971">
        <v>19</v>
      </c>
      <c r="AB78" s="971"/>
      <c r="AC78" s="971"/>
      <c r="AD78" s="971"/>
      <c r="AE78" s="971"/>
      <c r="AF78" s="971">
        <v>19</v>
      </c>
      <c r="AG78" s="971"/>
      <c r="AH78" s="971"/>
      <c r="AI78" s="971"/>
      <c r="AJ78" s="971"/>
      <c r="AK78" s="971" t="s">
        <v>550</v>
      </c>
      <c r="AL78" s="971"/>
      <c r="AM78" s="971"/>
      <c r="AN78" s="971"/>
      <c r="AO78" s="971"/>
      <c r="AP78" s="971" t="s">
        <v>488</v>
      </c>
      <c r="AQ78" s="971"/>
      <c r="AR78" s="971"/>
      <c r="AS78" s="971"/>
      <c r="AT78" s="971"/>
      <c r="AU78" s="971" t="s">
        <v>488</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562</v>
      </c>
      <c r="C79" s="975"/>
      <c r="D79" s="975"/>
      <c r="E79" s="975"/>
      <c r="F79" s="975"/>
      <c r="G79" s="975"/>
      <c r="H79" s="975"/>
      <c r="I79" s="975"/>
      <c r="J79" s="975"/>
      <c r="K79" s="975"/>
      <c r="L79" s="975"/>
      <c r="M79" s="975"/>
      <c r="N79" s="975"/>
      <c r="O79" s="975"/>
      <c r="P79" s="976"/>
      <c r="Q79" s="977">
        <v>230159</v>
      </c>
      <c r="R79" s="971"/>
      <c r="S79" s="971"/>
      <c r="T79" s="971"/>
      <c r="U79" s="971"/>
      <c r="V79" s="971">
        <v>223900</v>
      </c>
      <c r="W79" s="971"/>
      <c r="X79" s="971"/>
      <c r="Y79" s="971"/>
      <c r="Z79" s="971"/>
      <c r="AA79" s="971">
        <v>6259</v>
      </c>
      <c r="AB79" s="971"/>
      <c r="AC79" s="971"/>
      <c r="AD79" s="971"/>
      <c r="AE79" s="971"/>
      <c r="AF79" s="971">
        <v>6259</v>
      </c>
      <c r="AG79" s="971"/>
      <c r="AH79" s="971"/>
      <c r="AI79" s="971"/>
      <c r="AJ79" s="971"/>
      <c r="AK79" s="971" t="s">
        <v>550</v>
      </c>
      <c r="AL79" s="971"/>
      <c r="AM79" s="971"/>
      <c r="AN79" s="971"/>
      <c r="AO79" s="971"/>
      <c r="AP79" s="971" t="s">
        <v>488</v>
      </c>
      <c r="AQ79" s="971"/>
      <c r="AR79" s="971"/>
      <c r="AS79" s="971"/>
      <c r="AT79" s="971"/>
      <c r="AU79" s="971" t="s">
        <v>488</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5419</v>
      </c>
      <c r="AG88" s="959"/>
      <c r="AH88" s="959"/>
      <c r="AI88" s="959"/>
      <c r="AJ88" s="959"/>
      <c r="AK88" s="963"/>
      <c r="AL88" s="963"/>
      <c r="AM88" s="963"/>
      <c r="AN88" s="963"/>
      <c r="AO88" s="963"/>
      <c r="AP88" s="959">
        <v>1947</v>
      </c>
      <c r="AQ88" s="959"/>
      <c r="AR88" s="959"/>
      <c r="AS88" s="959"/>
      <c r="AT88" s="959"/>
      <c r="AU88" s="959">
        <v>148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1734009</v>
      </c>
      <c r="AB110" s="889"/>
      <c r="AC110" s="889"/>
      <c r="AD110" s="889"/>
      <c r="AE110" s="890"/>
      <c r="AF110" s="891">
        <v>1716563</v>
      </c>
      <c r="AG110" s="889"/>
      <c r="AH110" s="889"/>
      <c r="AI110" s="889"/>
      <c r="AJ110" s="890"/>
      <c r="AK110" s="891">
        <v>1681584</v>
      </c>
      <c r="AL110" s="889"/>
      <c r="AM110" s="889"/>
      <c r="AN110" s="889"/>
      <c r="AO110" s="890"/>
      <c r="AP110" s="892">
        <v>19.399999999999999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13212031</v>
      </c>
      <c r="BR110" s="842"/>
      <c r="BS110" s="842"/>
      <c r="BT110" s="842"/>
      <c r="BU110" s="842"/>
      <c r="BV110" s="842">
        <v>12041912</v>
      </c>
      <c r="BW110" s="842"/>
      <c r="BX110" s="842"/>
      <c r="BY110" s="842"/>
      <c r="BZ110" s="842"/>
      <c r="CA110" s="842">
        <v>11285334</v>
      </c>
      <c r="CB110" s="842"/>
      <c r="CC110" s="842"/>
      <c r="CD110" s="842"/>
      <c r="CE110" s="842"/>
      <c r="CF110" s="866">
        <v>130.1</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240000</v>
      </c>
      <c r="BR111" s="817"/>
      <c r="BS111" s="817"/>
      <c r="BT111" s="817"/>
      <c r="BU111" s="817"/>
      <c r="BV111" s="817">
        <v>225000</v>
      </c>
      <c r="BW111" s="817"/>
      <c r="BX111" s="817"/>
      <c r="BY111" s="817"/>
      <c r="BZ111" s="817"/>
      <c r="CA111" s="817">
        <v>210000</v>
      </c>
      <c r="CB111" s="817"/>
      <c r="CC111" s="817"/>
      <c r="CD111" s="817"/>
      <c r="CE111" s="817"/>
      <c r="CF111" s="875">
        <v>2.4</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9600684</v>
      </c>
      <c r="BR112" s="817"/>
      <c r="BS112" s="817"/>
      <c r="BT112" s="817"/>
      <c r="BU112" s="817"/>
      <c r="BV112" s="817">
        <v>8395041</v>
      </c>
      <c r="BW112" s="817"/>
      <c r="BX112" s="817"/>
      <c r="BY112" s="817"/>
      <c r="BZ112" s="817"/>
      <c r="CA112" s="817">
        <v>7565852</v>
      </c>
      <c r="CB112" s="817"/>
      <c r="CC112" s="817"/>
      <c r="CD112" s="817"/>
      <c r="CE112" s="817"/>
      <c r="CF112" s="875">
        <v>87.3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766065</v>
      </c>
      <c r="AB113" s="919"/>
      <c r="AC113" s="919"/>
      <c r="AD113" s="919"/>
      <c r="AE113" s="920"/>
      <c r="AF113" s="921">
        <v>682124</v>
      </c>
      <c r="AG113" s="919"/>
      <c r="AH113" s="919"/>
      <c r="AI113" s="919"/>
      <c r="AJ113" s="920"/>
      <c r="AK113" s="921">
        <v>680829</v>
      </c>
      <c r="AL113" s="919"/>
      <c r="AM113" s="919"/>
      <c r="AN113" s="919"/>
      <c r="AO113" s="920"/>
      <c r="AP113" s="922">
        <v>7.9</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234640</v>
      </c>
      <c r="BR113" s="817"/>
      <c r="BS113" s="817"/>
      <c r="BT113" s="817"/>
      <c r="BU113" s="817"/>
      <c r="BV113" s="817">
        <v>169959</v>
      </c>
      <c r="BW113" s="817"/>
      <c r="BX113" s="817"/>
      <c r="BY113" s="817"/>
      <c r="BZ113" s="817"/>
      <c r="CA113" s="817">
        <v>147753</v>
      </c>
      <c r="CB113" s="817"/>
      <c r="CC113" s="817"/>
      <c r="CD113" s="817"/>
      <c r="CE113" s="817"/>
      <c r="CF113" s="875">
        <v>1.7</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18457</v>
      </c>
      <c r="AB114" s="780"/>
      <c r="AC114" s="780"/>
      <c r="AD114" s="780"/>
      <c r="AE114" s="781"/>
      <c r="AF114" s="782">
        <v>13217</v>
      </c>
      <c r="AG114" s="780"/>
      <c r="AH114" s="780"/>
      <c r="AI114" s="780"/>
      <c r="AJ114" s="781"/>
      <c r="AK114" s="782">
        <v>15735</v>
      </c>
      <c r="AL114" s="780"/>
      <c r="AM114" s="780"/>
      <c r="AN114" s="780"/>
      <c r="AO114" s="781"/>
      <c r="AP114" s="824">
        <v>0.2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868735</v>
      </c>
      <c r="BR114" s="817"/>
      <c r="BS114" s="817"/>
      <c r="BT114" s="817"/>
      <c r="BU114" s="817"/>
      <c r="BV114" s="817">
        <v>1047893</v>
      </c>
      <c r="BW114" s="817"/>
      <c r="BX114" s="817"/>
      <c r="BY114" s="817"/>
      <c r="BZ114" s="817"/>
      <c r="CA114" s="817">
        <v>956844</v>
      </c>
      <c r="CB114" s="817"/>
      <c r="CC114" s="817"/>
      <c r="CD114" s="817"/>
      <c r="CE114" s="817"/>
      <c r="CF114" s="875">
        <v>11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15383</v>
      </c>
      <c r="AB115" s="919"/>
      <c r="AC115" s="919"/>
      <c r="AD115" s="919"/>
      <c r="AE115" s="920"/>
      <c r="AF115" s="921">
        <v>15287</v>
      </c>
      <c r="AG115" s="919"/>
      <c r="AH115" s="919"/>
      <c r="AI115" s="919"/>
      <c r="AJ115" s="920"/>
      <c r="AK115" s="921">
        <v>15214</v>
      </c>
      <c r="AL115" s="919"/>
      <c r="AM115" s="919"/>
      <c r="AN115" s="919"/>
      <c r="AO115" s="920"/>
      <c r="AP115" s="922">
        <v>0.2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240000</v>
      </c>
      <c r="DH116" s="780"/>
      <c r="DI116" s="780"/>
      <c r="DJ116" s="780"/>
      <c r="DK116" s="781"/>
      <c r="DL116" s="782">
        <v>225000</v>
      </c>
      <c r="DM116" s="780"/>
      <c r="DN116" s="780"/>
      <c r="DO116" s="780"/>
      <c r="DP116" s="781"/>
      <c r="DQ116" s="782">
        <v>210000</v>
      </c>
      <c r="DR116" s="780"/>
      <c r="DS116" s="780"/>
      <c r="DT116" s="780"/>
      <c r="DU116" s="781"/>
      <c r="DV116" s="824">
        <v>2.4</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2533914</v>
      </c>
      <c r="AB117" s="903"/>
      <c r="AC117" s="903"/>
      <c r="AD117" s="903"/>
      <c r="AE117" s="904"/>
      <c r="AF117" s="905">
        <v>2427191</v>
      </c>
      <c r="AG117" s="903"/>
      <c r="AH117" s="903"/>
      <c r="AI117" s="903"/>
      <c r="AJ117" s="904"/>
      <c r="AK117" s="905">
        <v>2393362</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24156090</v>
      </c>
      <c r="BR119" s="845"/>
      <c r="BS119" s="845"/>
      <c r="BT119" s="845"/>
      <c r="BU119" s="845"/>
      <c r="BV119" s="845">
        <v>21879805</v>
      </c>
      <c r="BW119" s="845"/>
      <c r="BX119" s="845"/>
      <c r="BY119" s="845"/>
      <c r="BZ119" s="845"/>
      <c r="CA119" s="845">
        <v>20165783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5231311</v>
      </c>
      <c r="BR120" s="842"/>
      <c r="BS120" s="842"/>
      <c r="BT120" s="842"/>
      <c r="BU120" s="842"/>
      <c r="BV120" s="842">
        <v>6562682</v>
      </c>
      <c r="BW120" s="842"/>
      <c r="BX120" s="842"/>
      <c r="BY120" s="842"/>
      <c r="BZ120" s="842"/>
      <c r="CA120" s="842">
        <v>6464910</v>
      </c>
      <c r="CB120" s="842"/>
      <c r="CC120" s="842"/>
      <c r="CD120" s="842"/>
      <c r="CE120" s="842"/>
      <c r="CF120" s="866">
        <v>74.599999999999994</v>
      </c>
      <c r="CG120" s="867"/>
      <c r="CH120" s="867"/>
      <c r="CI120" s="867"/>
      <c r="CJ120" s="867"/>
      <c r="CK120" s="868" t="s">
        <v>447</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4518081</v>
      </c>
      <c r="DH120" s="842"/>
      <c r="DI120" s="842"/>
      <c r="DJ120" s="842"/>
      <c r="DK120" s="842"/>
      <c r="DL120" s="842">
        <v>4242367</v>
      </c>
      <c r="DM120" s="842"/>
      <c r="DN120" s="842"/>
      <c r="DO120" s="842"/>
      <c r="DP120" s="842"/>
      <c r="DQ120" s="842">
        <v>3963116</v>
      </c>
      <c r="DR120" s="842"/>
      <c r="DS120" s="842"/>
      <c r="DT120" s="842"/>
      <c r="DU120" s="842"/>
      <c r="DV120" s="843">
        <v>45.7</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146000</v>
      </c>
      <c r="BR121" s="817"/>
      <c r="BS121" s="817"/>
      <c r="BT121" s="817"/>
      <c r="BU121" s="817"/>
      <c r="BV121" s="817">
        <v>135128</v>
      </c>
      <c r="BW121" s="817"/>
      <c r="BX121" s="817"/>
      <c r="BY121" s="817"/>
      <c r="BZ121" s="817"/>
      <c r="CA121" s="817">
        <v>124057</v>
      </c>
      <c r="CB121" s="817"/>
      <c r="CC121" s="817"/>
      <c r="CD121" s="817"/>
      <c r="CE121" s="817"/>
      <c r="CF121" s="875">
        <v>1.4</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5082603</v>
      </c>
      <c r="DH121" s="817"/>
      <c r="DI121" s="817"/>
      <c r="DJ121" s="817"/>
      <c r="DK121" s="817"/>
      <c r="DL121" s="817">
        <v>4152674</v>
      </c>
      <c r="DM121" s="817"/>
      <c r="DN121" s="817"/>
      <c r="DO121" s="817"/>
      <c r="DP121" s="817"/>
      <c r="DQ121" s="817">
        <v>3602736</v>
      </c>
      <c r="DR121" s="817"/>
      <c r="DS121" s="817"/>
      <c r="DT121" s="817"/>
      <c r="DU121" s="817"/>
      <c r="DV121" s="794">
        <v>41.5</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14790616</v>
      </c>
      <c r="BR122" s="845"/>
      <c r="BS122" s="845"/>
      <c r="BT122" s="845"/>
      <c r="BU122" s="845"/>
      <c r="BV122" s="845">
        <v>13721581</v>
      </c>
      <c r="BW122" s="845"/>
      <c r="BX122" s="845"/>
      <c r="BY122" s="845"/>
      <c r="BZ122" s="845"/>
      <c r="CA122" s="845">
        <v>12867699</v>
      </c>
      <c r="CB122" s="845"/>
      <c r="CC122" s="845"/>
      <c r="CD122" s="845"/>
      <c r="CE122" s="845"/>
      <c r="CF122" s="846">
        <v>148.4</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15000</v>
      </c>
      <c r="AB123" s="780"/>
      <c r="AC123" s="780"/>
      <c r="AD123" s="780"/>
      <c r="AE123" s="781"/>
      <c r="AF123" s="782">
        <v>15000</v>
      </c>
      <c r="AG123" s="780"/>
      <c r="AH123" s="780"/>
      <c r="AI123" s="780"/>
      <c r="AJ123" s="781"/>
      <c r="AK123" s="782">
        <v>15000</v>
      </c>
      <c r="AL123" s="780"/>
      <c r="AM123" s="780"/>
      <c r="AN123" s="780"/>
      <c r="AO123" s="781"/>
      <c r="AP123" s="824">
        <v>0.2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20167927</v>
      </c>
      <c r="BR123" s="833"/>
      <c r="BS123" s="833"/>
      <c r="BT123" s="833"/>
      <c r="BU123" s="833"/>
      <c r="BV123" s="833">
        <v>20419391</v>
      </c>
      <c r="BW123" s="833"/>
      <c r="BX123" s="833"/>
      <c r="BY123" s="833"/>
      <c r="BZ123" s="833"/>
      <c r="CA123" s="833">
        <v>19456666</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45.6</v>
      </c>
      <c r="BR124" s="831"/>
      <c r="BS124" s="831"/>
      <c r="BT124" s="831"/>
      <c r="BU124" s="831"/>
      <c r="BV124" s="831">
        <v>17.100000000000001</v>
      </c>
      <c r="BW124" s="831"/>
      <c r="BX124" s="831"/>
      <c r="BY124" s="831"/>
      <c r="BZ124" s="831"/>
      <c r="CA124" s="831">
        <v>8.1</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383</v>
      </c>
      <c r="AB127" s="780"/>
      <c r="AC127" s="780"/>
      <c r="AD127" s="780"/>
      <c r="AE127" s="781"/>
      <c r="AF127" s="782">
        <v>287</v>
      </c>
      <c r="AG127" s="780"/>
      <c r="AH127" s="780"/>
      <c r="AI127" s="780"/>
      <c r="AJ127" s="781"/>
      <c r="AK127" s="782">
        <v>214</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13482</v>
      </c>
      <c r="AB128" s="801"/>
      <c r="AC128" s="801"/>
      <c r="AD128" s="801"/>
      <c r="AE128" s="802"/>
      <c r="AF128" s="803">
        <v>13482</v>
      </c>
      <c r="AG128" s="801"/>
      <c r="AH128" s="801"/>
      <c r="AI128" s="801"/>
      <c r="AJ128" s="802"/>
      <c r="AK128" s="803">
        <v>13482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13.31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10309019</v>
      </c>
      <c r="AB129" s="780"/>
      <c r="AC129" s="780"/>
      <c r="AD129" s="780"/>
      <c r="AE129" s="781"/>
      <c r="AF129" s="782">
        <v>10066631</v>
      </c>
      <c r="AG129" s="780"/>
      <c r="AH129" s="780"/>
      <c r="AI129" s="780"/>
      <c r="AJ129" s="781"/>
      <c r="AK129" s="782">
        <v>10166116</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18.309999999999999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1569790</v>
      </c>
      <c r="AB130" s="780"/>
      <c r="AC130" s="780"/>
      <c r="AD130" s="780"/>
      <c r="AE130" s="781"/>
      <c r="AF130" s="782">
        <v>1537356</v>
      </c>
      <c r="AG130" s="780"/>
      <c r="AH130" s="780"/>
      <c r="AI130" s="780"/>
      <c r="AJ130" s="781"/>
      <c r="AK130" s="782">
        <v>1495060</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8739229</v>
      </c>
      <c r="AB131" s="764"/>
      <c r="AC131" s="764"/>
      <c r="AD131" s="764"/>
      <c r="AE131" s="765"/>
      <c r="AF131" s="766">
        <v>8529275</v>
      </c>
      <c r="AG131" s="764"/>
      <c r="AH131" s="764"/>
      <c r="AI131" s="764"/>
      <c r="AJ131" s="765"/>
      <c r="AK131" s="766">
        <v>8671056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8.1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10.87787035</v>
      </c>
      <c r="AB132" s="745"/>
      <c r="AC132" s="745"/>
      <c r="AD132" s="745"/>
      <c r="AE132" s="746"/>
      <c r="AF132" s="747">
        <v>10.2746482</v>
      </c>
      <c r="AG132" s="745"/>
      <c r="AH132" s="745"/>
      <c r="AI132" s="745"/>
      <c r="AJ132" s="746"/>
      <c r="AK132" s="747">
        <v>10.204293460000001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11.3</v>
      </c>
      <c r="AB133" s="724"/>
      <c r="AC133" s="724"/>
      <c r="AD133" s="724"/>
      <c r="AE133" s="725"/>
      <c r="AF133" s="723">
        <v>10.6</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DWg2zSXj7SEpHBXnLAW6VdBHEczOrHodnAIBC7LICkwkDSO1Wt/wueNS9SN4Kb66u2Wsj1z68bTBQUXAWQDOg==" saltValue="b/ZgweTltBsaX9N8RCsY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7ILWn7NC1cb+88G6iVjF4Pou+grEzqsm12PROTQxctvOjZ/fjLIghZfSMj1a1OmARoPdgv4lRGkkNgvM1tM2Q==" saltValue="UwzfxpTfIGwcyneTkc6q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0qEjVqBYqKMKiZWlEe6B4Lp8AoY37iG2fOvDdB6r40G//Ah6uCCqGLJAMALJ9a/JlyXT2ql+y0rP/he/kNe6Q==" saltValue="dka29Cyfp0jMAKL1oLxX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3170767</v>
      </c>
      <c r="AP9" s="281">
        <v>95640</v>
      </c>
      <c r="AQ9" s="282">
        <v>90724</v>
      </c>
      <c r="AR9" s="283">
        <v>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21331</v>
      </c>
      <c r="AP10" s="284">
        <v>643</v>
      </c>
      <c r="AQ10" s="285">
        <v>11342</v>
      </c>
      <c r="AR10" s="286">
        <v>-94.3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1033</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16</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141776</v>
      </c>
      <c r="AP13" s="284">
        <v>4276</v>
      </c>
      <c r="AQ13" s="285">
        <v>3647</v>
      </c>
      <c r="AR13" s="286">
        <v>17.2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122317</v>
      </c>
      <c r="AP14" s="284">
        <v>3689</v>
      </c>
      <c r="AQ14" s="285">
        <v>1693</v>
      </c>
      <c r="AR14" s="286">
        <v>117.9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-172597</v>
      </c>
      <c r="AP15" s="284">
        <v>-5206</v>
      </c>
      <c r="AQ15" s="285">
        <v>-4922</v>
      </c>
      <c r="AR15" s="286">
        <v>5.8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3283594</v>
      </c>
      <c r="AP16" s="284">
        <v>99044</v>
      </c>
      <c r="AQ16" s="285">
        <v>103533</v>
      </c>
      <c r="AR16" s="286">
        <v>-4.3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9.83</v>
      </c>
      <c r="AP21" s="298">
        <v>9.17</v>
      </c>
      <c r="AQ21" s="299">
        <v>0.66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97.1</v>
      </c>
      <c r="AP22" s="303">
        <v>97.2</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1681584</v>
      </c>
      <c r="AP32" s="312">
        <v>50722</v>
      </c>
      <c r="AQ32" s="313">
        <v>59793</v>
      </c>
      <c r="AR32" s="314">
        <v>-15.2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680829</v>
      </c>
      <c r="AP35" s="312">
        <v>20536</v>
      </c>
      <c r="AQ35" s="313">
        <v>14599</v>
      </c>
      <c r="AR35" s="314">
        <v>40.700000000000003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15735</v>
      </c>
      <c r="AP36" s="312">
        <v>475</v>
      </c>
      <c r="AQ36" s="313">
        <v>2530</v>
      </c>
      <c r="AR36" s="314">
        <v>-81.2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15214</v>
      </c>
      <c r="AP37" s="312">
        <v>459</v>
      </c>
      <c r="AQ37" s="313">
        <v>188</v>
      </c>
      <c r="AR37" s="314">
        <v>144.1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2</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-13482</v>
      </c>
      <c r="AP39" s="312">
        <v>-407</v>
      </c>
      <c r="AQ39" s="313">
        <v>-4866</v>
      </c>
      <c r="AR39" s="314">
        <v>-91.6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-1495060</v>
      </c>
      <c r="AP40" s="312">
        <v>-45096</v>
      </c>
      <c r="AQ40" s="313">
        <v>-49341</v>
      </c>
      <c r="AR40" s="314">
        <v>-8.6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884820</v>
      </c>
      <c r="AP41" s="312">
        <v>26689</v>
      </c>
      <c r="AQ41" s="313">
        <v>22906</v>
      </c>
      <c r="AR41" s="314">
        <v>16.5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2480597</v>
      </c>
      <c r="AN51" s="334">
        <v>74152</v>
      </c>
      <c r="AO51" s="335">
        <v>31.8</v>
      </c>
      <c r="AP51" s="336">
        <v>94081</v>
      </c>
      <c r="AQ51" s="337">
        <v>10.5</v>
      </c>
      <c r="AR51" s="338">
        <v>21.3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1418530</v>
      </c>
      <c r="AN52" s="342">
        <v>42404</v>
      </c>
      <c r="AO52" s="343">
        <v>22.9</v>
      </c>
      <c r="AP52" s="344">
        <v>48949</v>
      </c>
      <c r="AQ52" s="345">
        <v>11.5</v>
      </c>
      <c r="AR52" s="346">
        <v>11.4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1098105</v>
      </c>
      <c r="AN53" s="334">
        <v>32743</v>
      </c>
      <c r="AO53" s="335">
        <v>-55.8</v>
      </c>
      <c r="AP53" s="336">
        <v>92632</v>
      </c>
      <c r="AQ53" s="337">
        <v>-1.5</v>
      </c>
      <c r="AR53" s="338">
        <v>-54.3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694828</v>
      </c>
      <c r="AN54" s="342">
        <v>20718</v>
      </c>
      <c r="AO54" s="343">
        <v>-51.1</v>
      </c>
      <c r="AP54" s="344">
        <v>47978</v>
      </c>
      <c r="AQ54" s="345">
        <v>-2</v>
      </c>
      <c r="AR54" s="346">
        <v>-49.1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1523269</v>
      </c>
      <c r="AN55" s="334">
        <v>45745</v>
      </c>
      <c r="AO55" s="335">
        <v>39.700000000000003</v>
      </c>
      <c r="AP55" s="336">
        <v>71279</v>
      </c>
      <c r="AQ55" s="337">
        <v>-23.1</v>
      </c>
      <c r="AR55" s="338">
        <v>62.8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915400</v>
      </c>
      <c r="AN56" s="342">
        <v>27490</v>
      </c>
      <c r="AO56" s="343">
        <v>32.700000000000003</v>
      </c>
      <c r="AP56" s="344">
        <v>36731</v>
      </c>
      <c r="AQ56" s="345">
        <v>-23.4</v>
      </c>
      <c r="AR56" s="346">
        <v>56.1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1192424</v>
      </c>
      <c r="AN57" s="334">
        <v>35862</v>
      </c>
      <c r="AO57" s="335">
        <v>-21.6</v>
      </c>
      <c r="AP57" s="336">
        <v>74994</v>
      </c>
      <c r="AQ57" s="337">
        <v>5.2</v>
      </c>
      <c r="AR57" s="338">
        <v>-26.8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540276</v>
      </c>
      <c r="AN58" s="342">
        <v>16249</v>
      </c>
      <c r="AO58" s="343">
        <v>-40.9</v>
      </c>
      <c r="AP58" s="344">
        <v>36188</v>
      </c>
      <c r="AQ58" s="345">
        <v>-1.5</v>
      </c>
      <c r="AR58" s="346">
        <v>-39.4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1916274</v>
      </c>
      <c r="AN59" s="334">
        <v>57801</v>
      </c>
      <c r="AO59" s="335">
        <v>61.2</v>
      </c>
      <c r="AP59" s="336">
        <v>71849</v>
      </c>
      <c r="AQ59" s="337">
        <v>-4.2</v>
      </c>
      <c r="AR59" s="338">
        <v>65.400000000000006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900020</v>
      </c>
      <c r="AN60" s="342">
        <v>27147</v>
      </c>
      <c r="AO60" s="343">
        <v>67.099999999999994</v>
      </c>
      <c r="AP60" s="344">
        <v>36144</v>
      </c>
      <c r="AQ60" s="345">
        <v>-0.1</v>
      </c>
      <c r="AR60" s="346">
        <v>67.2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1642134</v>
      </c>
      <c r="AN61" s="349">
        <v>49261</v>
      </c>
      <c r="AO61" s="350">
        <v>11.1</v>
      </c>
      <c r="AP61" s="351">
        <v>80967</v>
      </c>
      <c r="AQ61" s="352">
        <v>-2.6</v>
      </c>
      <c r="AR61" s="338">
        <v>13.7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893811</v>
      </c>
      <c r="AN62" s="342">
        <v>26802</v>
      </c>
      <c r="AO62" s="343">
        <v>6.1</v>
      </c>
      <c r="AP62" s="344">
        <v>41198</v>
      </c>
      <c r="AQ62" s="345">
        <v>-3.1</v>
      </c>
      <c r="AR62" s="346">
        <v>9.1999999999999993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gmV2WCXa4naxFM1rsZVcL3E+9/tVKrCC+bbRzMUQ3BTgLH/bDx8erCLi9dmIkxzb0SH1STwwxK0wjfcK0ZiHQ==" saltValue="CCzJaYKfB95jhe393dz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0cxHhM7EYO6/4kYUiVgb6borLXIo7pVta0qT0Yb23PBClPfHrPhCsDyubbv5ckcirDfBLBk+sGTmxoIwAaQEYQ==" saltValue="8DQ5qIhuS22o4399u1FX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AJPIKYbHibRt6eBM2y9g44DMxA1/8FNH1LaycVbSKRa5jbosMlGvqohZQJyiYo1hly7yglBCfxqCfjTZidFCPg==" saltValue="FsBz7/YtDXucQ6x8A8CC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33.92</v>
      </c>
      <c r="G47" s="12">
        <v>30.09</v>
      </c>
      <c r="H47" s="12">
        <v>32.14</v>
      </c>
      <c r="I47" s="12">
        <v>35.700000000000003</v>
      </c>
      <c r="J47" s="13">
        <v>34.58</v>
      </c>
    </row>
    <row r="48" spans="2:10" ht="57.75" customHeight="1" x14ac:dyDescent="0.2">
      <c r="B48" s="14"/>
      <c r="C48" s="1141" t="s">
        <v>4</v>
      </c>
      <c r="D48" s="1141"/>
      <c r="E48" s="1142"/>
      <c r="F48" s="15">
        <v>7.53</v>
      </c>
      <c r="G48" s="16">
        <v>8.9499999999999993</v>
      </c>
      <c r="H48" s="16">
        <v>11.14</v>
      </c>
      <c r="I48" s="16">
        <v>10.84</v>
      </c>
      <c r="J48" s="17">
        <v>10.36</v>
      </c>
    </row>
    <row r="49" spans="2:10" ht="57.75" customHeight="1" thickBot="1" x14ac:dyDescent="0.25">
      <c r="B49" s="18"/>
      <c r="C49" s="1143" t="s">
        <v>5</v>
      </c>
      <c r="D49" s="1143"/>
      <c r="E49" s="1144"/>
      <c r="F49" s="19" t="s">
        <v>532</v>
      </c>
      <c r="G49" s="20" t="s">
        <v>533</v>
      </c>
      <c r="H49" s="20">
        <v>6.39</v>
      </c>
      <c r="I49" s="20">
        <v>2.21</v>
      </c>
      <c r="J49" s="21" t="s">
        <v>534</v>
      </c>
    </row>
    <row r="50" spans="2:10" ht="13" x14ac:dyDescent="0.2"/>
  </sheetData>
  <sheetProtection algorithmName="SHA-512" hashValue="Opi6RwG7e6Cyw5eibY2ptFH78phX3TZ9p5Kk5YYqnZc3MT1xRuEMd5wEZnhewOUdIK3llRYTqFoD4iMNRBgxUQ==" saltValue="y6XYOR8SJMBuX5AlhLIE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23.12</v>
      </c>
      <c r="G34" s="33">
        <v>22.16</v>
      </c>
      <c r="H34" s="33">
        <v>20.86</v>
      </c>
      <c r="I34" s="33">
        <v>20.66</v>
      </c>
      <c r="J34" s="34">
        <v>17.41</v>
      </c>
      <c r="K34" s="22"/>
      <c r="L34" s="22"/>
      <c r="M34" s="22"/>
      <c r="N34" s="22"/>
      <c r="O34" s="22"/>
      <c r="P34" s="22"/>
    </row>
    <row r="35" spans="1:16" ht="39" customHeight="1" x14ac:dyDescent="0.2">
      <c r="A35" s="22"/>
      <c r="B35" s="35"/>
      <c r="C35" s="1145" t="s">
        <v>536</v>
      </c>
      <c r="D35" s="1146"/>
      <c r="E35" s="1147"/>
      <c r="F35" s="36">
        <v>7.53</v>
      </c>
      <c r="G35" s="37">
        <v>8.94</v>
      </c>
      <c r="H35" s="37">
        <v>11.14</v>
      </c>
      <c r="I35" s="37">
        <v>10.83</v>
      </c>
      <c r="J35" s="38">
        <v>10.35</v>
      </c>
      <c r="K35" s="22"/>
      <c r="L35" s="22"/>
      <c r="M35" s="22"/>
      <c r="N35" s="22"/>
      <c r="O35" s="22"/>
      <c r="P35" s="22"/>
    </row>
    <row r="36" spans="1:16" ht="39" customHeight="1" x14ac:dyDescent="0.2">
      <c r="A36" s="22"/>
      <c r="B36" s="35"/>
      <c r="C36" s="1145" t="s">
        <v>537</v>
      </c>
      <c r="D36" s="1146"/>
      <c r="E36" s="1147"/>
      <c r="F36" s="36">
        <v>2.74</v>
      </c>
      <c r="G36" s="37">
        <v>2.98</v>
      </c>
      <c r="H36" s="37">
        <v>3.5</v>
      </c>
      <c r="I36" s="37">
        <v>4.7</v>
      </c>
      <c r="J36" s="38">
        <v>5.48</v>
      </c>
      <c r="K36" s="22"/>
      <c r="L36" s="22"/>
      <c r="M36" s="22"/>
      <c r="N36" s="22"/>
      <c r="O36" s="22"/>
      <c r="P36" s="22"/>
    </row>
    <row r="37" spans="1:16" ht="39" customHeight="1" x14ac:dyDescent="0.2">
      <c r="A37" s="22"/>
      <c r="B37" s="35"/>
      <c r="C37" s="1145" t="s">
        <v>538</v>
      </c>
      <c r="D37" s="1146"/>
      <c r="E37" s="1147"/>
      <c r="F37" s="36">
        <v>6.66</v>
      </c>
      <c r="G37" s="37">
        <v>5.76</v>
      </c>
      <c r="H37" s="37">
        <v>4.8499999999999996</v>
      </c>
      <c r="I37" s="37">
        <v>4.09</v>
      </c>
      <c r="J37" s="38">
        <v>2.59</v>
      </c>
      <c r="K37" s="22"/>
      <c r="L37" s="22"/>
      <c r="M37" s="22"/>
      <c r="N37" s="22"/>
      <c r="O37" s="22"/>
      <c r="P37" s="22"/>
    </row>
    <row r="38" spans="1:16" ht="39" customHeight="1" x14ac:dyDescent="0.2">
      <c r="A38" s="22"/>
      <c r="B38" s="35"/>
      <c r="C38" s="1145" t="s">
        <v>539</v>
      </c>
      <c r="D38" s="1146"/>
      <c r="E38" s="1147"/>
      <c r="F38" s="36" t="s">
        <v>488</v>
      </c>
      <c r="G38" s="37">
        <v>0.84</v>
      </c>
      <c r="H38" s="37">
        <v>0.89</v>
      </c>
      <c r="I38" s="37">
        <v>0.85</v>
      </c>
      <c r="J38" s="38">
        <v>1.62</v>
      </c>
      <c r="K38" s="22"/>
      <c r="L38" s="22"/>
      <c r="M38" s="22"/>
      <c r="N38" s="22"/>
      <c r="O38" s="22"/>
      <c r="P38" s="22"/>
    </row>
    <row r="39" spans="1:16" ht="39" customHeight="1" x14ac:dyDescent="0.2">
      <c r="A39" s="22"/>
      <c r="B39" s="35"/>
      <c r="C39" s="1145" t="s">
        <v>540</v>
      </c>
      <c r="D39" s="1146"/>
      <c r="E39" s="1147"/>
      <c r="F39" s="36">
        <v>0.32</v>
      </c>
      <c r="G39" s="37">
        <v>0.28000000000000003</v>
      </c>
      <c r="H39" s="37">
        <v>0.26</v>
      </c>
      <c r="I39" s="37">
        <v>0.28000000000000003</v>
      </c>
      <c r="J39" s="38">
        <v>0.32</v>
      </c>
      <c r="K39" s="22"/>
      <c r="L39" s="22"/>
      <c r="M39" s="22"/>
      <c r="N39" s="22"/>
      <c r="O39" s="22"/>
      <c r="P39" s="22"/>
    </row>
    <row r="40" spans="1:16" ht="39" customHeight="1" x14ac:dyDescent="0.2">
      <c r="A40" s="22"/>
      <c r="B40" s="35"/>
      <c r="C40" s="1145" t="s">
        <v>541</v>
      </c>
      <c r="D40" s="1146"/>
      <c r="E40" s="1147"/>
      <c r="F40" s="36" t="s">
        <v>488</v>
      </c>
      <c r="G40" s="37" t="s">
        <v>488</v>
      </c>
      <c r="H40" s="37">
        <v>0</v>
      </c>
      <c r="I40" s="37">
        <v>0</v>
      </c>
      <c r="J40" s="38">
        <v>0</v>
      </c>
      <c r="K40" s="22"/>
      <c r="L40" s="22"/>
      <c r="M40" s="22"/>
      <c r="N40" s="22"/>
      <c r="O40" s="22"/>
      <c r="P40" s="22"/>
    </row>
    <row r="41" spans="1:16" ht="39" customHeight="1" x14ac:dyDescent="0.2">
      <c r="A41" s="22"/>
      <c r="B41" s="35"/>
      <c r="C41" s="1145" t="s">
        <v>542</v>
      </c>
      <c r="D41" s="1146"/>
      <c r="E41" s="1147"/>
      <c r="F41" s="36" t="s">
        <v>488</v>
      </c>
      <c r="G41" s="37" t="s">
        <v>488</v>
      </c>
      <c r="H41" s="37" t="s">
        <v>488</v>
      </c>
      <c r="I41" s="37">
        <v>0</v>
      </c>
      <c r="J41" s="38">
        <v>0</v>
      </c>
      <c r="K41" s="22"/>
      <c r="L41" s="22"/>
      <c r="M41" s="22"/>
      <c r="N41" s="22"/>
      <c r="O41" s="22"/>
      <c r="P41" s="22"/>
    </row>
    <row r="42" spans="1:16" ht="39" customHeight="1" x14ac:dyDescent="0.2">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544</v>
      </c>
      <c r="D43" s="1149"/>
      <c r="E43" s="1150"/>
      <c r="F43" s="41">
        <v>0.81</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sUOVpKRGlnXn9ZCQEgzTqUg+Gc15Zj1IlHz/qcfpH742k3lNOqAex/9cXczvYzrmYWcrXzf13o1naPgTbcevw==" saltValue="65SzmX9gMIrsPvnGwp2Z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1566</v>
      </c>
      <c r="L45" s="60">
        <v>1612</v>
      </c>
      <c r="M45" s="60">
        <v>1734</v>
      </c>
      <c r="N45" s="60">
        <v>1717</v>
      </c>
      <c r="O45" s="61">
        <v>1682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863</v>
      </c>
      <c r="L48" s="64">
        <v>762</v>
      </c>
      <c r="M48" s="64">
        <v>766</v>
      </c>
      <c r="N48" s="64">
        <v>682</v>
      </c>
      <c r="O48" s="65">
        <v>681</v>
      </c>
      <c r="P48" s="48"/>
      <c r="Q48" s="48"/>
      <c r="R48" s="48"/>
      <c r="S48" s="48"/>
      <c r="T48" s="48"/>
      <c r="U48" s="48"/>
    </row>
    <row r="49" spans="1:21" ht="30.75" customHeight="1" x14ac:dyDescent="0.2">
      <c r="A49" s="48"/>
      <c r="B49" s="1178"/>
      <c r="C49" s="1179"/>
      <c r="D49" s="62"/>
      <c r="E49" s="1155" t="s">
        <v>14</v>
      </c>
      <c r="F49" s="1155"/>
      <c r="G49" s="1155"/>
      <c r="H49" s="1155"/>
      <c r="I49" s="1155"/>
      <c r="J49" s="1156"/>
      <c r="K49" s="63">
        <v>0</v>
      </c>
      <c r="L49" s="64">
        <v>0</v>
      </c>
      <c r="M49" s="64">
        <v>18</v>
      </c>
      <c r="N49" s="64">
        <v>13</v>
      </c>
      <c r="O49" s="65">
        <v>16</v>
      </c>
      <c r="P49" s="48"/>
      <c r="Q49" s="48"/>
      <c r="R49" s="48"/>
      <c r="S49" s="48"/>
      <c r="T49" s="48"/>
      <c r="U49" s="48"/>
    </row>
    <row r="50" spans="1:21" ht="30.75" customHeight="1" x14ac:dyDescent="0.2">
      <c r="A50" s="48"/>
      <c r="B50" s="1178"/>
      <c r="C50" s="1179"/>
      <c r="D50" s="62"/>
      <c r="E50" s="1155" t="s">
        <v>15</v>
      </c>
      <c r="F50" s="1155"/>
      <c r="G50" s="1155"/>
      <c r="H50" s="1155"/>
      <c r="I50" s="1155"/>
      <c r="J50" s="1156"/>
      <c r="K50" s="63">
        <v>16</v>
      </c>
      <c r="L50" s="64">
        <v>15</v>
      </c>
      <c r="M50" s="64">
        <v>15</v>
      </c>
      <c r="N50" s="64">
        <v>15</v>
      </c>
      <c r="O50" s="65">
        <v>15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1482</v>
      </c>
      <c r="L52" s="64">
        <v>1503</v>
      </c>
      <c r="M52" s="64">
        <v>1583</v>
      </c>
      <c r="N52" s="64">
        <v>1551</v>
      </c>
      <c r="O52" s="65">
        <v>1508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963</v>
      </c>
      <c r="L53" s="69">
        <v>886</v>
      </c>
      <c r="M53" s="69">
        <v>950</v>
      </c>
      <c r="N53" s="69">
        <v>876</v>
      </c>
      <c r="O53" s="70">
        <v>886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570</v>
      </c>
      <c r="L58" s="84" t="s">
        <v>569</v>
      </c>
      <c r="M58" s="84" t="s">
        <v>569</v>
      </c>
      <c r="N58" s="84" t="s">
        <v>569</v>
      </c>
      <c r="O58" s="85" t="s">
        <v>569</v>
      </c>
    </row>
    <row r="59" spans="1:21" ht="31.5" customHeight="1" x14ac:dyDescent="0.2">
      <c r="B59" s="1163"/>
      <c r="C59" s="1164"/>
      <c r="D59" s="1170" t="s">
        <v>26</v>
      </c>
      <c r="E59" s="1171"/>
      <c r="F59" s="1171"/>
      <c r="G59" s="1171"/>
      <c r="H59" s="1171"/>
      <c r="I59" s="1171"/>
      <c r="J59" s="1172"/>
      <c r="K59" s="86" t="s">
        <v>569</v>
      </c>
      <c r="L59" s="87" t="s">
        <v>569</v>
      </c>
      <c r="M59" s="87" t="s">
        <v>569</v>
      </c>
      <c r="N59" s="87" t="s">
        <v>569</v>
      </c>
      <c r="O59" s="88" t="s">
        <v>569</v>
      </c>
    </row>
    <row r="60" spans="1:21" ht="31.5" customHeight="1" thickBot="1" x14ac:dyDescent="0.25">
      <c r="B60" s="1165"/>
      <c r="C60" s="1166"/>
      <c r="D60" s="1173" t="s">
        <v>27</v>
      </c>
      <c r="E60" s="1174"/>
      <c r="F60" s="1174"/>
      <c r="G60" s="1174"/>
      <c r="H60" s="1174"/>
      <c r="I60" s="1174"/>
      <c r="J60" s="1175"/>
      <c r="K60" s="89" t="s">
        <v>569</v>
      </c>
      <c r="L60" s="90" t="s">
        <v>569</v>
      </c>
      <c r="M60" s="90" t="s">
        <v>569</v>
      </c>
      <c r="N60" s="90" t="s">
        <v>569</v>
      </c>
      <c r="O60" s="91" t="s">
        <v>569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OT2DikGqX91RuUD/998gPTSrYE7Nsnd2JJckthMxUnKuZIRSri3ghd/vBEtk7hbRJN+QxfFiR7AsmIFHRl0SA==" saltValue="e2lyx4zl9k2qvAsbM8712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14517</v>
      </c>
      <c r="J41" s="356">
        <v>13723</v>
      </c>
      <c r="K41" s="356">
        <v>13212</v>
      </c>
      <c r="L41" s="356">
        <v>12042</v>
      </c>
      <c r="M41" s="357">
        <v>11285</v>
      </c>
    </row>
    <row r="42" spans="2:13" ht="27.75" customHeight="1" x14ac:dyDescent="0.2">
      <c r="B42" s="1186"/>
      <c r="C42" s="1187"/>
      <c r="D42" s="106"/>
      <c r="E42" s="1190" t="s">
        <v>32</v>
      </c>
      <c r="F42" s="1190"/>
      <c r="G42" s="1190"/>
      <c r="H42" s="1191"/>
      <c r="I42" s="358">
        <v>270</v>
      </c>
      <c r="J42" s="359">
        <v>255</v>
      </c>
      <c r="K42" s="359">
        <v>240</v>
      </c>
      <c r="L42" s="359">
        <v>225</v>
      </c>
      <c r="M42" s="360">
        <v>210</v>
      </c>
    </row>
    <row r="43" spans="2:13" ht="27.75" customHeight="1" x14ac:dyDescent="0.2">
      <c r="B43" s="1186"/>
      <c r="C43" s="1187"/>
      <c r="D43" s="106"/>
      <c r="E43" s="1190" t="s">
        <v>33</v>
      </c>
      <c r="F43" s="1190"/>
      <c r="G43" s="1190"/>
      <c r="H43" s="1191"/>
      <c r="I43" s="358">
        <v>10961</v>
      </c>
      <c r="J43" s="359">
        <v>10409</v>
      </c>
      <c r="K43" s="359">
        <v>9601</v>
      </c>
      <c r="L43" s="359">
        <v>8395</v>
      </c>
      <c r="M43" s="360">
        <v>7566</v>
      </c>
    </row>
    <row r="44" spans="2:13" ht="27.75" customHeight="1" x14ac:dyDescent="0.2">
      <c r="B44" s="1186"/>
      <c r="C44" s="1187"/>
      <c r="D44" s="106"/>
      <c r="E44" s="1190" t="s">
        <v>34</v>
      </c>
      <c r="F44" s="1190"/>
      <c r="G44" s="1190"/>
      <c r="H44" s="1191"/>
      <c r="I44" s="358">
        <v>255</v>
      </c>
      <c r="J44" s="359">
        <v>255</v>
      </c>
      <c r="K44" s="359">
        <v>235</v>
      </c>
      <c r="L44" s="359">
        <v>170</v>
      </c>
      <c r="M44" s="360">
        <v>148</v>
      </c>
    </row>
    <row r="45" spans="2:13" ht="27.75" customHeight="1" x14ac:dyDescent="0.2">
      <c r="B45" s="1186"/>
      <c r="C45" s="1187"/>
      <c r="D45" s="106"/>
      <c r="E45" s="1190" t="s">
        <v>35</v>
      </c>
      <c r="F45" s="1190"/>
      <c r="G45" s="1190"/>
      <c r="H45" s="1191"/>
      <c r="I45" s="358">
        <v>882</v>
      </c>
      <c r="J45" s="359">
        <v>871</v>
      </c>
      <c r="K45" s="359">
        <v>869</v>
      </c>
      <c r="L45" s="359">
        <v>1048</v>
      </c>
      <c r="M45" s="360">
        <v>957</v>
      </c>
    </row>
    <row r="46" spans="2:13" ht="27.75" customHeight="1" x14ac:dyDescent="0.2">
      <c r="B46" s="1186"/>
      <c r="C46" s="1187"/>
      <c r="D46" s="107"/>
      <c r="E46" s="1190" t="s">
        <v>36</v>
      </c>
      <c r="F46" s="1190"/>
      <c r="G46" s="1190"/>
      <c r="H46" s="1191"/>
      <c r="I46" s="358" t="s">
        <v>488</v>
      </c>
      <c r="J46" s="359" t="s">
        <v>488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5113</v>
      </c>
      <c r="J50" s="359">
        <v>4773</v>
      </c>
      <c r="K50" s="359">
        <v>5231</v>
      </c>
      <c r="L50" s="359">
        <v>6563</v>
      </c>
      <c r="M50" s="360">
        <v>6465</v>
      </c>
    </row>
    <row r="51" spans="2:13" ht="27.75" customHeight="1" x14ac:dyDescent="0.2">
      <c r="B51" s="1186"/>
      <c r="C51" s="1187"/>
      <c r="D51" s="106"/>
      <c r="E51" s="1190" t="s">
        <v>42</v>
      </c>
      <c r="F51" s="1190"/>
      <c r="G51" s="1190"/>
      <c r="H51" s="1191"/>
      <c r="I51" s="358">
        <v>168</v>
      </c>
      <c r="J51" s="359">
        <v>157</v>
      </c>
      <c r="K51" s="359">
        <v>146</v>
      </c>
      <c r="L51" s="359">
        <v>135</v>
      </c>
      <c r="M51" s="360">
        <v>124</v>
      </c>
    </row>
    <row r="52" spans="2:13" ht="27.75" customHeight="1" x14ac:dyDescent="0.2">
      <c r="B52" s="1188"/>
      <c r="C52" s="1189"/>
      <c r="D52" s="106"/>
      <c r="E52" s="1190" t="s">
        <v>43</v>
      </c>
      <c r="F52" s="1190"/>
      <c r="G52" s="1190"/>
      <c r="H52" s="1191"/>
      <c r="I52" s="358">
        <v>16008</v>
      </c>
      <c r="J52" s="359">
        <v>15382</v>
      </c>
      <c r="K52" s="359">
        <v>14791</v>
      </c>
      <c r="L52" s="359">
        <v>13722</v>
      </c>
      <c r="M52" s="360">
        <v>12868</v>
      </c>
    </row>
    <row r="53" spans="2:13" ht="27.75" customHeight="1" thickBot="1" x14ac:dyDescent="0.25">
      <c r="B53" s="1192" t="s">
        <v>19</v>
      </c>
      <c r="C53" s="1193"/>
      <c r="D53" s="110"/>
      <c r="E53" s="1194" t="s">
        <v>44</v>
      </c>
      <c r="F53" s="1194"/>
      <c r="G53" s="1194"/>
      <c r="H53" s="1195"/>
      <c r="I53" s="361">
        <v>5596</v>
      </c>
      <c r="J53" s="362">
        <v>5201</v>
      </c>
      <c r="K53" s="362">
        <v>3988</v>
      </c>
      <c r="L53" s="362">
        <v>1460</v>
      </c>
      <c r="M53" s="363">
        <v>709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PCs+Me7JzvB4HtX7Uw7BtZT5V3evEVhxl+UXkUVOnImsxdpI5fjTWJccZmvAWR8vJh4MXL7nSCTA/e0QmldwA==" saltValue="G6d11XxWM3zfkS3z+NfU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3314</v>
      </c>
      <c r="G55" s="122">
        <v>3594</v>
      </c>
      <c r="H55" s="123">
        <v>3516</v>
      </c>
    </row>
    <row r="56" spans="2:8" ht="52.5" customHeight="1" x14ac:dyDescent="0.2">
      <c r="B56" s="124"/>
      <c r="C56" s="1213" t="s">
        <v>47</v>
      </c>
      <c r="D56" s="1213"/>
      <c r="E56" s="1214"/>
      <c r="F56" s="125">
        <v>273</v>
      </c>
      <c r="G56" s="125">
        <v>273</v>
      </c>
      <c r="H56" s="126">
        <v>316</v>
      </c>
    </row>
    <row r="57" spans="2:8" ht="53.25" customHeight="1" x14ac:dyDescent="0.2">
      <c r="B57" s="124"/>
      <c r="C57" s="1215" t="s">
        <v>48</v>
      </c>
      <c r="D57" s="1215"/>
      <c r="E57" s="1216"/>
      <c r="F57" s="127">
        <v>2627</v>
      </c>
      <c r="G57" s="127">
        <v>3646</v>
      </c>
      <c r="H57" s="128">
        <v>3533</v>
      </c>
    </row>
    <row r="58" spans="2:8" ht="45.75" customHeight="1" x14ac:dyDescent="0.2">
      <c r="B58" s="129"/>
      <c r="C58" s="1203" t="s">
        <v>563</v>
      </c>
      <c r="D58" s="1204"/>
      <c r="E58" s="1205"/>
      <c r="F58" s="130" t="s">
        <v>568</v>
      </c>
      <c r="G58" s="130">
        <v>1074</v>
      </c>
      <c r="H58" s="131">
        <v>1035</v>
      </c>
    </row>
    <row r="59" spans="2:8" ht="45.75" customHeight="1" x14ac:dyDescent="0.2">
      <c r="B59" s="129"/>
      <c r="C59" s="1203" t="s">
        <v>564</v>
      </c>
      <c r="D59" s="1204"/>
      <c r="E59" s="1205"/>
      <c r="F59" s="130">
        <v>1024</v>
      </c>
      <c r="G59" s="130">
        <v>990</v>
      </c>
      <c r="H59" s="131">
        <v>954</v>
      </c>
    </row>
    <row r="60" spans="2:8" ht="45.75" customHeight="1" x14ac:dyDescent="0.2">
      <c r="B60" s="129"/>
      <c r="C60" s="1203" t="s">
        <v>565</v>
      </c>
      <c r="D60" s="1204"/>
      <c r="E60" s="1205"/>
      <c r="F60" s="130">
        <v>568</v>
      </c>
      <c r="G60" s="130">
        <v>545</v>
      </c>
      <c r="H60" s="131">
        <v>547</v>
      </c>
    </row>
    <row r="61" spans="2:8" ht="45.75" customHeight="1" x14ac:dyDescent="0.2">
      <c r="B61" s="129"/>
      <c r="C61" s="1203" t="s">
        <v>566</v>
      </c>
      <c r="D61" s="1204"/>
      <c r="E61" s="1205"/>
      <c r="F61" s="130">
        <v>408</v>
      </c>
      <c r="G61" s="130">
        <v>408</v>
      </c>
      <c r="H61" s="131">
        <v>408</v>
      </c>
    </row>
    <row r="62" spans="2:8" ht="45.75" customHeight="1" thickBot="1" x14ac:dyDescent="0.25">
      <c r="B62" s="132"/>
      <c r="C62" s="1206" t="s">
        <v>567</v>
      </c>
      <c r="D62" s="1207"/>
      <c r="E62" s="1208"/>
      <c r="F62" s="133">
        <v>295</v>
      </c>
      <c r="G62" s="133">
        <v>296</v>
      </c>
      <c r="H62" s="134">
        <v>296</v>
      </c>
    </row>
    <row r="63" spans="2:8" ht="52.5" customHeight="1" thickBot="1" x14ac:dyDescent="0.25">
      <c r="B63" s="135"/>
      <c r="C63" s="1209" t="s">
        <v>49</v>
      </c>
      <c r="D63" s="1209"/>
      <c r="E63" s="1210"/>
      <c r="F63" s="136">
        <v>6214</v>
      </c>
      <c r="G63" s="136">
        <v>7513</v>
      </c>
      <c r="H63" s="137">
        <v>7364</v>
      </c>
    </row>
    <row r="64" spans="2:8" ht="13" x14ac:dyDescent="0.2"/>
  </sheetData>
  <sheetProtection algorithmName="SHA-512" hashValue="GQALa1EjgqxRMeN4Sf1gncFF5nlQ+paSLb8huc216MeuAWzPykwGUP+bq11SR6IVQx2gusp1vLL73/DdRdnDfA==" saltValue="hLTOf5LP5p3yMKQBhPyl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74152</v>
      </c>
      <c r="E3" s="156"/>
      <c r="F3" s="157">
        <v>94081</v>
      </c>
      <c r="G3" s="158"/>
      <c r="H3" s="159"/>
    </row>
    <row r="4" spans="1:8" x14ac:dyDescent="0.2">
      <c r="A4" s="160"/>
      <c r="B4" s="161"/>
      <c r="C4" s="162"/>
      <c r="D4" s="163">
        <v>42404</v>
      </c>
      <c r="E4" s="164"/>
      <c r="F4" s="165">
        <v>48949</v>
      </c>
      <c r="G4" s="166"/>
      <c r="H4" s="167"/>
    </row>
    <row r="5" spans="1:8" x14ac:dyDescent="0.2">
      <c r="A5" s="148" t="s">
        <v>521</v>
      </c>
      <c r="B5" s="153"/>
      <c r="C5" s="154"/>
      <c r="D5" s="155">
        <v>32743</v>
      </c>
      <c r="E5" s="156"/>
      <c r="F5" s="157">
        <v>92632</v>
      </c>
      <c r="G5" s="158"/>
      <c r="H5" s="159"/>
    </row>
    <row r="6" spans="1:8" x14ac:dyDescent="0.2">
      <c r="A6" s="160"/>
      <c r="B6" s="161"/>
      <c r="C6" s="162"/>
      <c r="D6" s="163">
        <v>20718</v>
      </c>
      <c r="E6" s="164"/>
      <c r="F6" s="165">
        <v>47978</v>
      </c>
      <c r="G6" s="166"/>
      <c r="H6" s="167"/>
    </row>
    <row r="7" spans="1:8" x14ac:dyDescent="0.2">
      <c r="A7" s="148" t="s">
        <v>522</v>
      </c>
      <c r="B7" s="153"/>
      <c r="C7" s="154"/>
      <c r="D7" s="155">
        <v>45745</v>
      </c>
      <c r="E7" s="156"/>
      <c r="F7" s="157">
        <v>71279</v>
      </c>
      <c r="G7" s="158"/>
      <c r="H7" s="159"/>
    </row>
    <row r="8" spans="1:8" x14ac:dyDescent="0.2">
      <c r="A8" s="160"/>
      <c r="B8" s="161"/>
      <c r="C8" s="162"/>
      <c r="D8" s="163">
        <v>27490</v>
      </c>
      <c r="E8" s="164"/>
      <c r="F8" s="165">
        <v>36731</v>
      </c>
      <c r="G8" s="166"/>
      <c r="H8" s="167"/>
    </row>
    <row r="9" spans="1:8" x14ac:dyDescent="0.2">
      <c r="A9" s="148" t="s">
        <v>523</v>
      </c>
      <c r="B9" s="153"/>
      <c r="C9" s="154"/>
      <c r="D9" s="155">
        <v>35862</v>
      </c>
      <c r="E9" s="156"/>
      <c r="F9" s="157">
        <v>74994</v>
      </c>
      <c r="G9" s="158"/>
      <c r="H9" s="159"/>
    </row>
    <row r="10" spans="1:8" x14ac:dyDescent="0.2">
      <c r="A10" s="160"/>
      <c r="B10" s="161"/>
      <c r="C10" s="162"/>
      <c r="D10" s="163">
        <v>16249</v>
      </c>
      <c r="E10" s="164"/>
      <c r="F10" s="165">
        <v>36188</v>
      </c>
      <c r="G10" s="166"/>
      <c r="H10" s="167"/>
    </row>
    <row r="11" spans="1:8" x14ac:dyDescent="0.2">
      <c r="A11" s="148" t="s">
        <v>524</v>
      </c>
      <c r="B11" s="153"/>
      <c r="C11" s="154"/>
      <c r="D11" s="155">
        <v>57801</v>
      </c>
      <c r="E11" s="156"/>
      <c r="F11" s="157">
        <v>71849</v>
      </c>
      <c r="G11" s="158"/>
      <c r="H11" s="159"/>
    </row>
    <row r="12" spans="1:8" x14ac:dyDescent="0.2">
      <c r="A12" s="160"/>
      <c r="B12" s="161"/>
      <c r="C12" s="168"/>
      <c r="D12" s="163">
        <v>27147</v>
      </c>
      <c r="E12" s="164"/>
      <c r="F12" s="165">
        <v>36144</v>
      </c>
      <c r="G12" s="166"/>
      <c r="H12" s="167"/>
    </row>
    <row r="13" spans="1:8" x14ac:dyDescent="0.2">
      <c r="A13" s="148"/>
      <c r="B13" s="153"/>
      <c r="C13" s="169"/>
      <c r="D13" s="170">
        <v>49261</v>
      </c>
      <c r="E13" s="171"/>
      <c r="F13" s="172">
        <v>80967</v>
      </c>
      <c r="G13" s="173"/>
      <c r="H13" s="159"/>
    </row>
    <row r="14" spans="1:8" x14ac:dyDescent="0.2">
      <c r="A14" s="160"/>
      <c r="B14" s="161"/>
      <c r="C14" s="162"/>
      <c r="D14" s="163">
        <v>26802</v>
      </c>
      <c r="E14" s="164"/>
      <c r="F14" s="165">
        <v>41198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7.53</v>
      </c>
      <c r="C19" s="174">
        <f>ROUND(VALUE(SUBSTITUTE(実質収支比率等に係る経年分析!G$48,"▲","-")),2)</f>
        <v>8.9499999999999993</v>
      </c>
      <c r="D19" s="174">
        <f>ROUND(VALUE(SUBSTITUTE(実質収支比率等に係る経年分析!H$48,"▲","-")),2)</f>
        <v>11.14</v>
      </c>
      <c r="E19" s="174">
        <f>ROUND(VALUE(SUBSTITUTE(実質収支比率等に係る経年分析!I$48,"▲","-")),2)</f>
        <v>10.84</v>
      </c>
      <c r="F19" s="174">
        <f>ROUND(VALUE(SUBSTITUTE(実質収支比率等に係る経年分析!J$48,"▲","-")),2)</f>
        <v>10.36</v>
      </c>
    </row>
    <row r="20" spans="1:11" x14ac:dyDescent="0.2">
      <c r="A20" s="174" t="s">
        <v>53</v>
      </c>
      <c r="B20" s="174">
        <f>ROUND(VALUE(SUBSTITUTE(実質収支比率等に係る経年分析!F$47,"▲","-")),2)</f>
        <v>33.92</v>
      </c>
      <c r="C20" s="174">
        <f>ROUND(VALUE(SUBSTITUTE(実質収支比率等に係る経年分析!G$47,"▲","-")),2)</f>
        <v>30.09</v>
      </c>
      <c r="D20" s="174">
        <f>ROUND(VALUE(SUBSTITUTE(実質収支比率等に係る経年分析!H$47,"▲","-")),2)</f>
        <v>32.14</v>
      </c>
      <c r="E20" s="174">
        <f>ROUND(VALUE(SUBSTITUTE(実質収支比率等に係る経年分析!I$47,"▲","-")),2)</f>
        <v>35.700000000000003</v>
      </c>
      <c r="F20" s="174">
        <f>ROUND(VALUE(SUBSTITUTE(実質収支比率等に係る経年分析!J$47,"▲","-")),2)</f>
        <v>34.58</v>
      </c>
    </row>
    <row r="21" spans="1:11" x14ac:dyDescent="0.2">
      <c r="A21" s="174" t="s">
        <v>54</v>
      </c>
      <c r="B21" s="174">
        <f>IF(ISNUMBER(VALUE(SUBSTITUTE(実質収支比率等に係る経年分析!F$49,"▲","-"))),ROUND(VALUE(SUBSTITUTE(実質収支比率等に係る経年分析!F$49,"▲","-")),2),NA())</f>
        <v>-2.2200000000000002</v>
      </c>
      <c r="C21" s="174">
        <f>IF(ISNUMBER(VALUE(SUBSTITUTE(実質収支比率等に係る経年分析!G$49,"▲","-"))),ROUND(VALUE(SUBSTITUTE(実質収支比率等に係る経年分析!G$49,"▲","-")),2),NA())</f>
        <v>-0.3</v>
      </c>
      <c r="D21" s="174">
        <f>IF(ISNUMBER(VALUE(SUBSTITUTE(実質収支比率等に係る経年分析!H$49,"▲","-"))),ROUND(VALUE(SUBSTITUTE(実質収支比率等に係る経年分析!H$49,"▲","-")),2),NA())</f>
        <v>6.39</v>
      </c>
      <c r="E21" s="174">
        <f>IF(ISNUMBER(VALUE(SUBSTITUTE(実質収支比率等に係る経年分析!I$49,"▲","-"))),ROUND(VALUE(SUBSTITUTE(実質収支比率等に係る経年分析!I$49,"▲","-")),2),NA())</f>
        <v>2.21</v>
      </c>
      <c r="F21" s="174">
        <f>IF(ISNUMBER(VALUE(SUBSTITUTE(実質収支比率等に係る経年分析!J$49,"▲","-"))),ROUND(VALUE(SUBSTITUTE(実質収支比率等に係る経年分析!J$49,"▲","-")),2),NA())</f>
        <v>-1.1399999999999999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吉久工業団地特別会計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田窪第２工業団地特別会計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4.8499999999999996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17.41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1482</v>
      </c>
      <c r="E42" s="176"/>
      <c r="F42" s="176"/>
      <c r="G42" s="176">
        <f>'実質公債費比率（分子）の構造'!L$52</f>
        <v>1503</v>
      </c>
      <c r="H42" s="176"/>
      <c r="I42" s="176"/>
      <c r="J42" s="176">
        <f>'実質公債費比率（分子）の構造'!M$52</f>
        <v>1583</v>
      </c>
      <c r="K42" s="176"/>
      <c r="L42" s="176"/>
      <c r="M42" s="176">
        <f>'実質公債費比率（分子）の構造'!N$52</f>
        <v>1551</v>
      </c>
      <c r="N42" s="176"/>
      <c r="O42" s="176"/>
      <c r="P42" s="176">
        <f>'実質公債費比率（分子）の構造'!O$52</f>
        <v>1508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16</v>
      </c>
      <c r="C44" s="176"/>
      <c r="D44" s="176"/>
      <c r="E44" s="176">
        <f>'実質公債費比率（分子）の構造'!L$50</f>
        <v>15</v>
      </c>
      <c r="F44" s="176"/>
      <c r="G44" s="176"/>
      <c r="H44" s="176">
        <f>'実質公債費比率（分子）の構造'!M$50</f>
        <v>15</v>
      </c>
      <c r="I44" s="176"/>
      <c r="J44" s="176"/>
      <c r="K44" s="176">
        <f>'実質公債費比率（分子）の構造'!N$50</f>
        <v>15</v>
      </c>
      <c r="L44" s="176"/>
      <c r="M44" s="176"/>
      <c r="N44" s="176">
        <f>'実質公債費比率（分子）の構造'!O$50</f>
        <v>15</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18</v>
      </c>
      <c r="I45" s="176"/>
      <c r="J45" s="176"/>
      <c r="K45" s="176">
        <f>'実質公債費比率（分子）の構造'!N$49</f>
        <v>13</v>
      </c>
      <c r="L45" s="176"/>
      <c r="M45" s="176"/>
      <c r="N45" s="176">
        <f>'実質公債費比率（分子）の構造'!O$49</f>
        <v>16</v>
      </c>
      <c r="O45" s="176"/>
      <c r="P45" s="176"/>
    </row>
    <row r="46" spans="1:16" x14ac:dyDescent="0.2">
      <c r="A46" s="176" t="s">
        <v>64</v>
      </c>
      <c r="B46" s="176">
        <f>'実質公債費比率（分子）の構造'!K$48</f>
        <v>863</v>
      </c>
      <c r="C46" s="176"/>
      <c r="D46" s="176"/>
      <c r="E46" s="176">
        <f>'実質公債費比率（分子）の構造'!L$48</f>
        <v>762</v>
      </c>
      <c r="F46" s="176"/>
      <c r="G46" s="176"/>
      <c r="H46" s="176">
        <f>'実質公債費比率（分子）の構造'!M$48</f>
        <v>766</v>
      </c>
      <c r="I46" s="176"/>
      <c r="J46" s="176"/>
      <c r="K46" s="176">
        <f>'実質公債費比率（分子）の構造'!N$48</f>
        <v>682</v>
      </c>
      <c r="L46" s="176"/>
      <c r="M46" s="176"/>
      <c r="N46" s="176">
        <f>'実質公債費比率（分子）の構造'!O$48</f>
        <v>681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1566</v>
      </c>
      <c r="C49" s="176"/>
      <c r="D49" s="176"/>
      <c r="E49" s="176">
        <f>'実質公債費比率（分子）の構造'!L$45</f>
        <v>1612</v>
      </c>
      <c r="F49" s="176"/>
      <c r="G49" s="176"/>
      <c r="H49" s="176">
        <f>'実質公債費比率（分子）の構造'!M$45</f>
        <v>1734</v>
      </c>
      <c r="I49" s="176"/>
      <c r="J49" s="176"/>
      <c r="K49" s="176">
        <f>'実質公債費比率（分子）の構造'!N$45</f>
        <v>1717</v>
      </c>
      <c r="L49" s="176"/>
      <c r="M49" s="176"/>
      <c r="N49" s="176">
        <f>'実質公債費比率（分子）の構造'!O$45</f>
        <v>1682</v>
      </c>
      <c r="O49" s="176"/>
      <c r="P49" s="176"/>
    </row>
    <row r="50" spans="1:16" x14ac:dyDescent="0.2">
      <c r="A50" s="176" t="s">
        <v>67</v>
      </c>
      <c r="B50" s="176" t="e">
        <f>NA()</f>
        <v>#N/A</v>
      </c>
      <c r="C50" s="176">
        <f>IF(ISNUMBER('実質公債費比率（分子）の構造'!K$53),'実質公債費比率（分子）の構造'!K$53,NA())</f>
        <v>963</v>
      </c>
      <c r="D50" s="176" t="e">
        <f>NA()</f>
        <v>#N/A</v>
      </c>
      <c r="E50" s="176" t="e">
        <f>NA()</f>
        <v>#N/A</v>
      </c>
      <c r="F50" s="176">
        <f>IF(ISNUMBER('実質公債費比率（分子）の構造'!L$53),'実質公債費比率（分子）の構造'!L$53,NA())</f>
        <v>886</v>
      </c>
      <c r="G50" s="176" t="e">
        <f>NA()</f>
        <v>#N/A</v>
      </c>
      <c r="H50" s="176" t="e">
        <f>NA()</f>
        <v>#N/A</v>
      </c>
      <c r="I50" s="176">
        <f>IF(ISNUMBER('実質公債費比率（分子）の構造'!M$53),'実質公債費比率（分子）の構造'!M$53,NA())</f>
        <v>950</v>
      </c>
      <c r="J50" s="176" t="e">
        <f>NA()</f>
        <v>#N/A</v>
      </c>
      <c r="K50" s="176" t="e">
        <f>NA()</f>
        <v>#N/A</v>
      </c>
      <c r="L50" s="176">
        <f>IF(ISNUMBER('実質公債費比率（分子）の構造'!N$53),'実質公債費比率（分子）の構造'!N$53,NA())</f>
        <v>876</v>
      </c>
      <c r="M50" s="176" t="e">
        <f>NA()</f>
        <v>#N/A</v>
      </c>
      <c r="N50" s="176" t="e">
        <f>NA()</f>
        <v>#N/A</v>
      </c>
      <c r="O50" s="176">
        <f>IF(ISNUMBER('実質公債費比率（分子）の構造'!O$53),'実質公債費比率（分子）の構造'!O$53,NA())</f>
        <v>886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16008</v>
      </c>
      <c r="E56" s="175"/>
      <c r="F56" s="175"/>
      <c r="G56" s="175">
        <f>'将来負担比率（分子）の構造'!J$52</f>
        <v>15382</v>
      </c>
      <c r="H56" s="175"/>
      <c r="I56" s="175"/>
      <c r="J56" s="175">
        <f>'将来負担比率（分子）の構造'!K$52</f>
        <v>14791</v>
      </c>
      <c r="K56" s="175"/>
      <c r="L56" s="175"/>
      <c r="M56" s="175">
        <f>'将来負担比率（分子）の構造'!L$52</f>
        <v>13722</v>
      </c>
      <c r="N56" s="175"/>
      <c r="O56" s="175"/>
      <c r="P56" s="175">
        <f>'将来負担比率（分子）の構造'!M$52</f>
        <v>12868</v>
      </c>
    </row>
    <row r="57" spans="1:16" x14ac:dyDescent="0.2">
      <c r="A57" s="175" t="s">
        <v>42</v>
      </c>
      <c r="B57" s="175"/>
      <c r="C57" s="175"/>
      <c r="D57" s="175">
        <f>'将来負担比率（分子）の構造'!I$51</f>
        <v>168</v>
      </c>
      <c r="E57" s="175"/>
      <c r="F57" s="175"/>
      <c r="G57" s="175">
        <f>'将来負担比率（分子）の構造'!J$51</f>
        <v>157</v>
      </c>
      <c r="H57" s="175"/>
      <c r="I57" s="175"/>
      <c r="J57" s="175">
        <f>'将来負担比率（分子）の構造'!K$51</f>
        <v>146</v>
      </c>
      <c r="K57" s="175"/>
      <c r="L57" s="175"/>
      <c r="M57" s="175">
        <f>'将来負担比率（分子）の構造'!L$51</f>
        <v>135</v>
      </c>
      <c r="N57" s="175"/>
      <c r="O57" s="175"/>
      <c r="P57" s="175">
        <f>'将来負担比率（分子）の構造'!M$51</f>
        <v>124</v>
      </c>
    </row>
    <row r="58" spans="1:16" x14ac:dyDescent="0.2">
      <c r="A58" s="175" t="s">
        <v>41</v>
      </c>
      <c r="B58" s="175"/>
      <c r="C58" s="175"/>
      <c r="D58" s="175">
        <f>'将来負担比率（分子）の構造'!I$50</f>
        <v>5113</v>
      </c>
      <c r="E58" s="175"/>
      <c r="F58" s="175"/>
      <c r="G58" s="175">
        <f>'将来負担比率（分子）の構造'!J$50</f>
        <v>4773</v>
      </c>
      <c r="H58" s="175"/>
      <c r="I58" s="175"/>
      <c r="J58" s="175">
        <f>'将来負担比率（分子）の構造'!K$50</f>
        <v>5231</v>
      </c>
      <c r="K58" s="175"/>
      <c r="L58" s="175"/>
      <c r="M58" s="175">
        <f>'将来負担比率（分子）の構造'!L$50</f>
        <v>6563</v>
      </c>
      <c r="N58" s="175"/>
      <c r="O58" s="175"/>
      <c r="P58" s="175">
        <f>'将来負担比率（分子）の構造'!M$50</f>
        <v>6465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882</v>
      </c>
      <c r="C62" s="175"/>
      <c r="D62" s="175"/>
      <c r="E62" s="175">
        <f>'将来負担比率（分子）の構造'!J$45</f>
        <v>871</v>
      </c>
      <c r="F62" s="175"/>
      <c r="G62" s="175"/>
      <c r="H62" s="175">
        <f>'将来負担比率（分子）の構造'!K$45</f>
        <v>869</v>
      </c>
      <c r="I62" s="175"/>
      <c r="J62" s="175"/>
      <c r="K62" s="175">
        <f>'将来負担比率（分子）の構造'!L$45</f>
        <v>1048</v>
      </c>
      <c r="L62" s="175"/>
      <c r="M62" s="175"/>
      <c r="N62" s="175">
        <f>'将来負担比率（分子）の構造'!M$45</f>
        <v>957</v>
      </c>
      <c r="O62" s="175"/>
      <c r="P62" s="175"/>
    </row>
    <row r="63" spans="1:16" x14ac:dyDescent="0.2">
      <c r="A63" s="175" t="s">
        <v>34</v>
      </c>
      <c r="B63" s="175">
        <f>'将来負担比率（分子）の構造'!I$44</f>
        <v>255</v>
      </c>
      <c r="C63" s="175"/>
      <c r="D63" s="175"/>
      <c r="E63" s="175">
        <f>'将来負担比率（分子）の構造'!J$44</f>
        <v>255</v>
      </c>
      <c r="F63" s="175"/>
      <c r="G63" s="175"/>
      <c r="H63" s="175">
        <f>'将来負担比率（分子）の構造'!K$44</f>
        <v>235</v>
      </c>
      <c r="I63" s="175"/>
      <c r="J63" s="175"/>
      <c r="K63" s="175">
        <f>'将来負担比率（分子）の構造'!L$44</f>
        <v>170</v>
      </c>
      <c r="L63" s="175"/>
      <c r="M63" s="175"/>
      <c r="N63" s="175">
        <f>'将来負担比率（分子）の構造'!M$44</f>
        <v>148</v>
      </c>
      <c r="O63" s="175"/>
      <c r="P63" s="175"/>
    </row>
    <row r="64" spans="1:16" x14ac:dyDescent="0.2">
      <c r="A64" s="175" t="s">
        <v>33</v>
      </c>
      <c r="B64" s="175">
        <f>'将来負担比率（分子）の構造'!I$43</f>
        <v>10961</v>
      </c>
      <c r="C64" s="175"/>
      <c r="D64" s="175"/>
      <c r="E64" s="175">
        <f>'将来負担比率（分子）の構造'!J$43</f>
        <v>10409</v>
      </c>
      <c r="F64" s="175"/>
      <c r="G64" s="175"/>
      <c r="H64" s="175">
        <f>'将来負担比率（分子）の構造'!K$43</f>
        <v>9601</v>
      </c>
      <c r="I64" s="175"/>
      <c r="J64" s="175"/>
      <c r="K64" s="175">
        <f>'将来負担比率（分子）の構造'!L$43</f>
        <v>8395</v>
      </c>
      <c r="L64" s="175"/>
      <c r="M64" s="175"/>
      <c r="N64" s="175">
        <f>'将来負担比率（分子）の構造'!M$43</f>
        <v>7566</v>
      </c>
      <c r="O64" s="175"/>
      <c r="P64" s="175"/>
    </row>
    <row r="65" spans="1:16" x14ac:dyDescent="0.2">
      <c r="A65" s="175" t="s">
        <v>32</v>
      </c>
      <c r="B65" s="175">
        <f>'将来負担比率（分子）の構造'!I$42</f>
        <v>270</v>
      </c>
      <c r="C65" s="175"/>
      <c r="D65" s="175"/>
      <c r="E65" s="175">
        <f>'将来負担比率（分子）の構造'!J$42</f>
        <v>255</v>
      </c>
      <c r="F65" s="175"/>
      <c r="G65" s="175"/>
      <c r="H65" s="175">
        <f>'将来負担比率（分子）の構造'!K$42</f>
        <v>240</v>
      </c>
      <c r="I65" s="175"/>
      <c r="J65" s="175"/>
      <c r="K65" s="175">
        <f>'将来負担比率（分子）の構造'!L$42</f>
        <v>225</v>
      </c>
      <c r="L65" s="175"/>
      <c r="M65" s="175"/>
      <c r="N65" s="175">
        <f>'将来負担比率（分子）の構造'!M$42</f>
        <v>210</v>
      </c>
      <c r="O65" s="175"/>
      <c r="P65" s="175"/>
    </row>
    <row r="66" spans="1:16" x14ac:dyDescent="0.2">
      <c r="A66" s="175" t="s">
        <v>31</v>
      </c>
      <c r="B66" s="175">
        <f>'将来負担比率（分子）の構造'!I$41</f>
        <v>14517</v>
      </c>
      <c r="C66" s="175"/>
      <c r="D66" s="175"/>
      <c r="E66" s="175">
        <f>'将来負担比率（分子）の構造'!J$41</f>
        <v>13723</v>
      </c>
      <c r="F66" s="175"/>
      <c r="G66" s="175"/>
      <c r="H66" s="175">
        <f>'将来負担比率（分子）の構造'!K$41</f>
        <v>13212</v>
      </c>
      <c r="I66" s="175"/>
      <c r="J66" s="175"/>
      <c r="K66" s="175">
        <f>'将来負担比率（分子）の構造'!L$41</f>
        <v>12042</v>
      </c>
      <c r="L66" s="175"/>
      <c r="M66" s="175"/>
      <c r="N66" s="175">
        <f>'将来負担比率（分子）の構造'!M$41</f>
        <v>11285</v>
      </c>
      <c r="O66" s="175"/>
      <c r="P66" s="175"/>
    </row>
    <row r="67" spans="1:16" x14ac:dyDescent="0.2">
      <c r="A67" s="175" t="s">
        <v>71</v>
      </c>
      <c r="B67" s="175" t="e">
        <f>NA()</f>
        <v>#N/A</v>
      </c>
      <c r="C67" s="175">
        <f>IF(ISNUMBER('将来負担比率（分子）の構造'!I$53), IF('将来負担比率（分子）の構造'!I$53 &lt; 0, 0, '将来負担比率（分子）の構造'!I$53), NA())</f>
        <v>5596</v>
      </c>
      <c r="D67" s="175" t="e">
        <f>NA()</f>
        <v>#N/A</v>
      </c>
      <c r="E67" s="175" t="e">
        <f>NA()</f>
        <v>#N/A</v>
      </c>
      <c r="F67" s="175">
        <f>IF(ISNUMBER('将来負担比率（分子）の構造'!J$53), IF('将来負担比率（分子）の構造'!J$53 &lt; 0, 0, '将来負担比率（分子）の構造'!J$53), NA())</f>
        <v>5201</v>
      </c>
      <c r="G67" s="175" t="e">
        <f>NA()</f>
        <v>#N/A</v>
      </c>
      <c r="H67" s="175" t="e">
        <f>NA()</f>
        <v>#N/A</v>
      </c>
      <c r="I67" s="175">
        <f>IF(ISNUMBER('将来負担比率（分子）の構造'!K$53), IF('将来負担比率（分子）の構造'!K$53 &lt; 0, 0, '将来負担比率（分子）の構造'!K$53), NA())</f>
        <v>3988</v>
      </c>
      <c r="J67" s="175" t="e">
        <f>NA()</f>
        <v>#N/A</v>
      </c>
      <c r="K67" s="175" t="e">
        <f>NA()</f>
        <v>#N/A</v>
      </c>
      <c r="L67" s="175">
        <f>IF(ISNUMBER('将来負担比率（分子）の構造'!L$53), IF('将来負担比率（分子）の構造'!L$53 &lt; 0, 0, '将来負担比率（分子）の構造'!L$53), NA())</f>
        <v>1460</v>
      </c>
      <c r="M67" s="175" t="e">
        <f>NA()</f>
        <v>#N/A</v>
      </c>
      <c r="N67" s="175" t="e">
        <f>NA()</f>
        <v>#N/A</v>
      </c>
      <c r="O67" s="175">
        <f>IF(ISNUMBER('将来負担比率（分子）の構造'!M$53), IF('将来負担比率（分子）の構造'!M$53 &lt; 0, 0, '将来負担比率（分子）の構造'!M$53), NA())</f>
        <v>709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3314</v>
      </c>
      <c r="C72" s="179">
        <f>基金残高に係る経年分析!G55</f>
        <v>3594</v>
      </c>
      <c r="D72" s="179">
        <f>基金残高に係る経年分析!H55</f>
        <v>3516</v>
      </c>
    </row>
    <row r="73" spans="1:16" x14ac:dyDescent="0.2">
      <c r="A73" s="178" t="s">
        <v>74</v>
      </c>
      <c r="B73" s="179">
        <f>基金残高に係る経年分析!F56</f>
        <v>273</v>
      </c>
      <c r="C73" s="179">
        <f>基金残高に係る経年分析!G56</f>
        <v>273</v>
      </c>
      <c r="D73" s="179">
        <f>基金残高に係る経年分析!H56</f>
        <v>316</v>
      </c>
    </row>
    <row r="74" spans="1:16" x14ac:dyDescent="0.2">
      <c r="A74" s="178" t="s">
        <v>75</v>
      </c>
      <c r="B74" s="179">
        <f>基金残高に係る経年分析!F57</f>
        <v>2627</v>
      </c>
      <c r="C74" s="179">
        <f>基金残高に係る経年分析!G57</f>
        <v>3646</v>
      </c>
      <c r="D74" s="179">
        <f>基金残高に係る経年分析!H57</f>
        <v>3533</v>
      </c>
    </row>
  </sheetData>
  <sheetProtection algorithmName="SHA-512" hashValue="2rXuuLazeTUvhRCOsZ5ht1n7R3f7MykBPm8pcx+dFv2GBkcXhOzfbyD0OyxQ4eguCoKTywSwQcD3n95hxL7yRA==" saltValue="CKxCdnWSe4JuDrnkYQ3R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2025-03-17T04:37:55Z</cp:lastPrinted>
  <dcterms:created xsi:type="dcterms:W3CDTF">2025-02-19T04:35:23Z</dcterms:created>
  <dcterms:modified xsi:type="dcterms:W3CDTF">2025-03-17T04:48:58Z</dcterms:modified>
  <cp:category/>
</cp:coreProperties>
</file>