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Sjcoels406\財務企画部-財政課$\08020_財政状況資料集\R5\01　財政状況資料集（R5決算）\01　作成\"/>
    </mc:Choice>
  </mc:AlternateContent>
  <xr:revisionPtr revIDLastSave="0" documentId="13_ncr:1_{1F3CB566-2F34-4D17-8CD2-C00C177F3E64}" xr6:coauthVersionLast="47" xr6:coauthVersionMax="47" xr10:uidLastSave="{00000000-0000-0000-0000-000000000000}"/>
  <bookViews>
    <workbookView xWindow="-108" yWindow="-108" windowWidth="23256" windowHeight="1245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6" i="10" l="1"/>
  <c r="BG35" i="10"/>
  <c r="BG34"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BW38" i="10"/>
  <c r="BE38" i="10"/>
  <c r="AM38" i="10"/>
  <c r="U38" i="10"/>
  <c r="C38" i="10"/>
  <c r="BE37" i="10"/>
  <c r="AM37" i="10"/>
  <c r="U37" i="10"/>
  <c r="C37" i="10"/>
  <c r="BW34" i="10"/>
  <c r="BW35" i="10" s="1"/>
  <c r="BW36" i="10" s="1"/>
  <c r="BW37" i="10" s="1"/>
  <c r="C34" i="10"/>
  <c r="C35" i="10" s="1"/>
  <c r="CO34" i="10" l="1"/>
  <c r="CO35" i="10" s="1"/>
  <c r="CO36" i="10" s="1"/>
  <c r="CO37" i="10" s="1"/>
  <c r="CO38" i="10" s="1"/>
  <c r="C36" i="10"/>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BE34" i="10" l="1"/>
  <c r="BE35" i="10" s="1"/>
  <c r="BE36" i="10" s="1"/>
</calcChain>
</file>

<file path=xl/sharedStrings.xml><?xml version="1.0" encoding="utf-8"?>
<sst xmlns="http://schemas.openxmlformats.org/spreadsheetml/2006/main" count="1106" uniqueCount="568">
  <si>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</si>
  <si>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</si>
  <si>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</si>
  <si>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</si>
  <si>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</si>
  <si>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</si>
  <si>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</si>
  <si>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</si>
  <si>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</si>
  <si>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</si>
  <si>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</si>
  <si>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</si>
  <si>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</si>
  <si>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</si>
  <si>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</si>
  <si>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</si>
  <si>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</si>
  <si>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</si>
  <si>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</si>
  <si>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</si>
  <si>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</si>
  <si>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</si>
  <si>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</si>
  <si>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</si>
  <si>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</si>
  <si>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</si>
  <si>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</si>
  <si>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</si>
  <si>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</si>
  <si>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</si>
  <si>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</si>
  <si>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</si>
  <si>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</si>
  <si>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</si>
  <si>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</si>
  <si>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</si>
  <si>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</si>
  <si>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</si>
  <si>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</si>
  <si>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</si>
  <si>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</si>
  <si>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</si>
  <si>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</si>
  <si>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</si>
  <si>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</si>
  <si>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</si>
  <si>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</si>
  <si>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</si>
  <si>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</si>
  <si>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</si>
  <si>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</si>
  <si>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</si>
  <si>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</si>
  <si>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</si>
  <si>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</si>
  <si>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</si>
  <si>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</si>
  <si>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</si>
  <si>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</si>
  <si>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</si>
  <si>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</si>
  <si>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</si>
  <si>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</si>
  <si>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</si>
  <si>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</si>
  <si>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</si>
  <si>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</si>
  <si>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</si>
  <si>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</si>
  <si>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</si>
  <si>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</si>
  <si>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</si>
  <si>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</si>
  <si>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</si>
  <si>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</si>
  <si>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</si>
  <si>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</si>
  <si>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</si>
  <si>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</si>
  <si>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愛媛県</t>
    <phoneticPr fontId="5"/>
  </si>
  <si>
    <t>市町村類型</t>
    <phoneticPr fontId="5"/>
  </si>
  <si>
    <t>Ⅲ－２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</si>
  <si>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</si>
  <si>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</si>
  <si>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</si>
  <si>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</si>
  <si>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</si>
  <si>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</si>
  <si>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</si>
  <si>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</si>
  <si>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</si>
  <si>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</si>
  <si>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</si>
  <si>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</si>
  <si>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西条市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</si>
  <si>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</si>
  <si>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</si>
  <si>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</si>
  <si>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</si>
  <si>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</si>
  <si>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</si>
  <si>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</si>
  <si>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</si>
  <si>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</si>
  <si>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</si>
  <si>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</si>
  <si>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</si>
  <si>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</si>
  <si>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</si>
  <si>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</si>
  <si>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</si>
  <si>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</si>
  <si>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</si>
  <si>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</si>
  <si>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</si>
  <si>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</si>
  <si>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</si>
  <si>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-3.1</t>
    <phoneticPr fontId="5"/>
  </si>
  <si>
    <t>山振</t>
    <rPh sb="0" eb="1">
      <t>ヤマ</t>
    </rPh>
    <rPh sb="1" eb="2">
      <t>フ</t>
    </rPh>
    <phoneticPr fontId="5"/>
  </si>
  <si>
    <t>○</t>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</si>
  <si>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</si>
  <si>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</si>
  <si>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</si>
  <si>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</si>
  <si>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</si>
  <si>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</si>
  <si>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</si>
  <si>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</si>
  <si>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</si>
  <si>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</si>
  <si>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</si>
  <si>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</si>
  <si>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</si>
  <si>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</si>
  <si>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</si>
  <si>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</si>
  <si>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</si>
  <si>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</si>
  <si>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</si>
  <si>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</si>
  <si>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</si>
  <si>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</si>
  <si>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6"/>
  </si>
  <si>
    <t>うち日本人(％)</t>
    <phoneticPr fontId="5"/>
  </si>
  <si>
    <t>-1.4</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</si>
  <si>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</si>
  <si>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</si>
  <si>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</si>
  <si>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</si>
  <si>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</si>
  <si>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</si>
  <si>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</si>
  <si>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</si>
  <si>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</si>
  <si>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</si>
  <si>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</si>
  <si>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</si>
  <si>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</si>
  <si>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</si>
  <si>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</si>
  <si>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</si>
  <si>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</si>
  <si>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</si>
  <si>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</si>
  <si>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</si>
  <si>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</si>
  <si>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</si>
  <si>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</si>
  <si>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</si>
  <si>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</si>
  <si>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</si>
  <si>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</si>
  <si>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</si>
  <si>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</si>
  <si>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</si>
  <si>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</si>
  <si>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</si>
  <si>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</si>
  <si>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</si>
  <si>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</si>
  <si>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</si>
  <si>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</si>
  <si>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</si>
  <si>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</si>
  <si>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</si>
  <si>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</si>
  <si>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</si>
  <si>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</si>
  <si>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</si>
  <si>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</si>
  <si>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</si>
  <si>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</si>
  <si>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</si>
  <si>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</si>
  <si>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</si>
  <si>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</si>
  <si>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</si>
  <si>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</si>
  <si>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</si>
  <si>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</si>
  <si>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</si>
  <si>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</si>
  <si>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</si>
  <si>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愛媛県西条市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</si>
  <si>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</si>
  <si>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</si>
  <si>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</si>
  <si>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</si>
  <si>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</si>
  <si>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</si>
  <si>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</si>
  <si>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</si>
  <si>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</si>
  <si>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</si>
  <si>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</si>
  <si>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</si>
  <si>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</si>
  <si>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</si>
  <si>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</si>
  <si>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</si>
  <si>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</si>
  <si>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</si>
  <si>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</si>
  <si>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</si>
  <si>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</si>
  <si>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</si>
  <si>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</si>
  <si>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</si>
  <si>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</si>
  <si>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</si>
  <si>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</si>
  <si>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</si>
  <si>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</si>
  <si>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</si>
  <si>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</si>
  <si>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</si>
  <si>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</si>
  <si>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</si>
  <si>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</si>
  <si>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</si>
  <si>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</si>
  <si>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</si>
  <si>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</si>
  <si>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</si>
  <si>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</si>
  <si>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</si>
  <si>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</si>
  <si>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</si>
  <si>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</si>
  <si>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</si>
  <si>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</si>
  <si>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</si>
  <si>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</si>
  <si>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</si>
  <si>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</si>
  <si>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</si>
  <si>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</si>
  <si>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</si>
  <si>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</si>
  <si>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</si>
  <si>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</si>
  <si>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</si>
  <si>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</si>
  <si>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</si>
  <si>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</si>
  <si>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</si>
  <si>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</si>
  <si>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</si>
  <si>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</si>
  <si>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</si>
  <si>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</si>
  <si>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</si>
  <si>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</si>
  <si>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</si>
  <si>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</si>
  <si>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</si>
  <si>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</si>
  <si>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</si>
  <si>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</si>
  <si>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</si>
  <si>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</si>
  <si>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</si>
  <si>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</si>
  <si>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</si>
  <si>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</si>
  <si>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</si>
  <si>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</si>
  <si>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</si>
  <si>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</si>
  <si>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</si>
  <si>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</si>
  <si>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</si>
  <si>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</si>
  <si>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</si>
  <si>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</si>
  <si>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</si>
  <si>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</si>
  <si>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</si>
  <si>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</si>
  <si>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</si>
  <si>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</si>
  <si>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</si>
  <si>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</si>
  <si>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</si>
  <si>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</si>
  <si>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</si>
  <si>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</si>
  <si>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</si>
  <si>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</si>
  <si>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</si>
  <si>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</si>
  <si>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</si>
  <si>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</si>
  <si>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</si>
  <si>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</si>
  <si>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</si>
  <si>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</si>
  <si>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</si>
  <si>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</si>
  <si>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</si>
  <si>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</si>
  <si>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</si>
  <si>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</si>
  <si>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</si>
  <si>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</si>
  <si>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</si>
  <si>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</si>
  <si>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観光施設</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</si>
  <si>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</si>
  <si>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</si>
  <si>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</si>
  <si>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</si>
  <si>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</si>
  <si>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</si>
  <si>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</si>
  <si>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</si>
  <si>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</si>
  <si>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</si>
  <si>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</si>
  <si>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</si>
  <si>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</si>
  <si>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</si>
  <si>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</si>
  <si>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</si>
  <si>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</si>
  <si>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</si>
  <si>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</si>
  <si>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</si>
  <si>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</si>
  <si>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</si>
  <si>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</si>
  <si>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</si>
  <si>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</si>
  <si>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</si>
  <si>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愛媛県西条市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</si>
  <si>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</si>
  <si>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</si>
  <si>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</si>
  <si>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</si>
  <si>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</si>
  <si>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</si>
  <si>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</si>
  <si>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</si>
  <si>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</si>
  <si>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</si>
  <si>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</si>
  <si>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</si>
  <si>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</si>
  <si>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</si>
  <si>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</si>
  <si>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</si>
  <si>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</si>
  <si>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</si>
  <si>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</si>
  <si>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</si>
  <si>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ひうち地域振興整備事業特別会計</t>
    <phoneticPr fontId="5"/>
  </si>
  <si>
    <t>畑地かん水事業特別会計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</si>
  <si>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</si>
  <si>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</si>
  <si>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</si>
  <si>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</si>
  <si>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</si>
  <si>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</si>
  <si>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</si>
  <si>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</si>
  <si>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</si>
  <si>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</si>
  <si>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</si>
  <si>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</si>
  <si>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</si>
  <si>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</si>
  <si>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</si>
  <si>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後期高齢者医療保険特別会計</t>
    <phoneticPr fontId="5"/>
  </si>
  <si>
    <t>水道事業会計</t>
    <phoneticPr fontId="5"/>
  </si>
  <si>
    <t>法適用企業</t>
    <phoneticPr fontId="5"/>
  </si>
  <si>
    <t>病院事業会計</t>
    <phoneticPr fontId="5"/>
  </si>
  <si>
    <t>公共下水道事業会計</t>
    <phoneticPr fontId="5"/>
  </si>
  <si>
    <t>港湾上屋事業特別会計</t>
    <phoneticPr fontId="5"/>
  </si>
  <si>
    <t>法非適用企業</t>
    <phoneticPr fontId="5"/>
  </si>
  <si>
    <t>小松地域交流事業特別会計</t>
    <phoneticPr fontId="5"/>
  </si>
  <si>
    <t>本谷温泉事業特別会計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</si>
  <si>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</si>
  <si>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</si>
  <si>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</si>
  <si>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</si>
  <si>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</si>
  <si>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</si>
  <si>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</si>
  <si>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</si>
  <si>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</si>
  <si>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</si>
  <si>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</si>
  <si>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</si>
  <si>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</si>
  <si>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</si>
  <si>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</si>
  <si>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</si>
  <si>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</si>
  <si>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</si>
  <si>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</si>
  <si>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</si>
  <si>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</si>
  <si>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</si>
  <si>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</si>
  <si>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</si>
  <si>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</si>
  <si>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</si>
  <si>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</si>
  <si>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</si>
  <si>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</si>
  <si>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</si>
  <si>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</si>
  <si>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</si>
  <si>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</si>
  <si>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</si>
  <si>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</si>
  <si>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</si>
  <si>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</si>
  <si>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</si>
  <si>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</si>
  <si>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</si>
  <si>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</si>
  <si>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</si>
  <si>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</si>
  <si>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</si>
  <si>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</si>
  <si>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</si>
  <si>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</si>
  <si>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</si>
  <si>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</si>
  <si>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</si>
  <si>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</si>
  <si>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</si>
  <si>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</si>
  <si>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</si>
  <si>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</si>
  <si>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</si>
  <si>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</si>
  <si>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</si>
  <si>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</si>
  <si>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</si>
  <si>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</si>
  <si>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</si>
  <si>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</si>
  <si>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</si>
  <si>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</si>
  <si>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</si>
  <si>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</si>
  <si>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</si>
  <si>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</si>
  <si>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</si>
  <si>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</si>
  <si>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</si>
  <si>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</si>
  <si>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</si>
  <si>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</si>
  <si>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</si>
  <si>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</si>
  <si>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</si>
  <si>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</si>
  <si>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</si>
  <si>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</si>
  <si>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</si>
  <si>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</si>
  <si>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</si>
  <si>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</si>
  <si>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</si>
  <si>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</si>
  <si>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</si>
  <si>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</si>
  <si>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</si>
  <si>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</si>
  <si>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</si>
  <si>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</si>
  <si>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</si>
  <si>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</si>
  <si>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</si>
  <si>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</si>
  <si>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</si>
  <si>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</si>
  <si>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</si>
  <si>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</si>
  <si>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</si>
  <si>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</si>
  <si>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</si>
  <si>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</si>
  <si>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</si>
  <si>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</si>
  <si>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</si>
  <si>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</si>
  <si>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</si>
  <si>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</si>
  <si>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</si>
  <si>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</si>
  <si>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</si>
  <si>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</si>
  <si>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</si>
  <si>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</si>
  <si>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</si>
  <si>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</si>
  <si>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</si>
  <si>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</si>
  <si>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</si>
  <si>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</si>
  <si>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</si>
  <si>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</si>
  <si>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</si>
  <si>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</si>
  <si>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</si>
  <si>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</si>
  <si>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</si>
  <si>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</si>
  <si>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</si>
  <si>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</si>
  <si>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</si>
  <si>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</si>
  <si>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0.37</t>
  </si>
  <si>
    <t>▲ 1.46</t>
  </si>
  <si>
    <t>一般会計</t>
  </si>
  <si>
    <t>水道事業会計</t>
  </si>
  <si>
    <t>公共下水道事業会計</t>
  </si>
  <si>
    <t>介護保険特別会計</t>
  </si>
  <si>
    <t>国民健康保険特別会計</t>
  </si>
  <si>
    <t>後期高齢者医療保険特別会計</t>
  </si>
  <si>
    <t>畑地かん水事業特別会計</t>
  </si>
  <si>
    <t>病院事業会計</t>
  </si>
  <si>
    <t>その他会計（赤字）</t>
  </si>
  <si>
    <t>その他会計（黒字）</t>
  </si>
  <si>
    <t>R01</t>
    <phoneticPr fontId="5"/>
  </si>
  <si>
    <t>R02</t>
    <phoneticPr fontId="5"/>
  </si>
  <si>
    <t>R03</t>
    <phoneticPr fontId="5"/>
  </si>
  <si>
    <t>R04</t>
    <phoneticPr fontId="5"/>
  </si>
  <si>
    <t>R05</t>
    <phoneticPr fontId="5"/>
  </si>
  <si>
    <t>-</t>
    <phoneticPr fontId="2"/>
  </si>
  <si>
    <t>西条市産業情報支援センター</t>
    <rPh sb="0" eb="3">
      <t>サイジョウシ</t>
    </rPh>
    <rPh sb="3" eb="5">
      <t>サンギョウ</t>
    </rPh>
    <rPh sb="5" eb="7">
      <t>ジョウホウ</t>
    </rPh>
    <rPh sb="7" eb="9">
      <t>シエン</t>
    </rPh>
    <phoneticPr fontId="2"/>
  </si>
  <si>
    <t>西条市スポーツ協会</t>
    <rPh sb="0" eb="3">
      <t>サイジョウシ</t>
    </rPh>
    <rPh sb="7" eb="9">
      <t>キョウカイ</t>
    </rPh>
    <phoneticPr fontId="2"/>
  </si>
  <si>
    <t>西条市土地開発公社</t>
    <rPh sb="0" eb="3">
      <t>サイジョウシ</t>
    </rPh>
    <rPh sb="3" eb="9">
      <t>トチカイハツコウシャ</t>
    </rPh>
    <phoneticPr fontId="2"/>
  </si>
  <si>
    <t>佐伯記念育英会</t>
    <rPh sb="0" eb="2">
      <t>サイキ</t>
    </rPh>
    <rPh sb="2" eb="4">
      <t>キネン</t>
    </rPh>
    <rPh sb="4" eb="7">
      <t>イクエイカイ</t>
    </rPh>
    <phoneticPr fontId="2"/>
  </si>
  <si>
    <t>ソラヤマいしづち</t>
    <phoneticPr fontId="2"/>
  </si>
  <si>
    <t>合併振興基金</t>
    <rPh sb="0" eb="2">
      <t>ガッペイ</t>
    </rPh>
    <rPh sb="2" eb="4">
      <t>シンコウ</t>
    </rPh>
    <rPh sb="4" eb="6">
      <t>キキン</t>
    </rPh>
    <phoneticPr fontId="5"/>
  </si>
  <si>
    <t>公共施設再編整備基金</t>
    <rPh sb="0" eb="4">
      <t>コウキョウシセツ</t>
    </rPh>
    <rPh sb="4" eb="6">
      <t>サイヘン</t>
    </rPh>
    <rPh sb="6" eb="8">
      <t>セイビ</t>
    </rPh>
    <rPh sb="8" eb="10">
      <t>キキン</t>
    </rPh>
    <phoneticPr fontId="2"/>
  </si>
  <si>
    <t>福祉基金</t>
    <rPh sb="0" eb="2">
      <t>フクシ</t>
    </rPh>
    <rPh sb="2" eb="4">
      <t>キキン</t>
    </rPh>
    <phoneticPr fontId="2"/>
  </si>
  <si>
    <t>水産資源育成基金</t>
    <rPh sb="0" eb="2">
      <t>スイサン</t>
    </rPh>
    <rPh sb="2" eb="4">
      <t>シゲン</t>
    </rPh>
    <rPh sb="4" eb="6">
      <t>イクセイ</t>
    </rPh>
    <rPh sb="6" eb="8">
      <t>キキン</t>
    </rPh>
    <phoneticPr fontId="2"/>
  </si>
  <si>
    <t>森林整備基金</t>
    <rPh sb="0" eb="2">
      <t>シンリン</t>
    </rPh>
    <rPh sb="2" eb="4">
      <t>セイビ</t>
    </rPh>
    <rPh sb="4" eb="6">
      <t>キキン</t>
    </rPh>
    <phoneticPr fontId="2"/>
  </si>
  <si>
    <t>愛媛県市町総合事務組合（消防補填事業分）</t>
    <rPh sb="0" eb="2">
      <t>エヒメ</t>
    </rPh>
    <rPh sb="2" eb="3">
      <t>ケン</t>
    </rPh>
    <rPh sb="3" eb="5">
      <t>シマチ</t>
    </rPh>
    <rPh sb="5" eb="7">
      <t>ソウゴウ</t>
    </rPh>
    <rPh sb="7" eb="11">
      <t>ジムクミアイ</t>
    </rPh>
    <rPh sb="12" eb="14">
      <t>ショウボウ</t>
    </rPh>
    <rPh sb="14" eb="16">
      <t>ホテン</t>
    </rPh>
    <rPh sb="16" eb="19">
      <t>ジギョウブン</t>
    </rPh>
    <phoneticPr fontId="2"/>
  </si>
  <si>
    <t>愛媛県地方税滞納整理機構</t>
    <rPh sb="0" eb="3">
      <t>エヒメケン</t>
    </rPh>
    <rPh sb="3" eb="6">
      <t>チホウゼイ</t>
    </rPh>
    <rPh sb="6" eb="10">
      <t>タイノウセイリ</t>
    </rPh>
    <rPh sb="10" eb="12">
      <t>キコウ</t>
    </rPh>
    <phoneticPr fontId="2"/>
  </si>
  <si>
    <t>愛媛県後期高齢者医療広域連合（一般会計）</t>
    <rPh sb="0" eb="3">
      <t>エヒメケン</t>
    </rPh>
    <rPh sb="3" eb="5">
      <t>コウキ</t>
    </rPh>
    <rPh sb="5" eb="8">
      <t>コウレイシャ</t>
    </rPh>
    <rPh sb="8" eb="10">
      <t>イリョウ</t>
    </rPh>
    <rPh sb="10" eb="12">
      <t>コウイキ</t>
    </rPh>
    <rPh sb="12" eb="14">
      <t>レンゴウ</t>
    </rPh>
    <rPh sb="15" eb="17">
      <t>イッパン</t>
    </rPh>
    <rPh sb="17" eb="19">
      <t>カイケイ</t>
    </rPh>
    <phoneticPr fontId="2"/>
  </si>
  <si>
    <t>愛媛県後期高齢者医療広域連合（後期高齢者医療特別会計）</t>
    <rPh sb="0" eb="3">
      <t>エヒメケン</t>
    </rPh>
    <rPh sb="3" eb="8">
      <t>コウキコウレイシャ</t>
    </rPh>
    <rPh sb="8" eb="10">
      <t>イリョウ</t>
    </rPh>
    <rPh sb="10" eb="12">
      <t>コウイキ</t>
    </rPh>
    <rPh sb="12" eb="14">
      <t>レンゴウ</t>
    </rPh>
    <rPh sb="15" eb="20">
      <t>コウキコウレイシャ</t>
    </rPh>
    <rPh sb="20" eb="22">
      <t>イリョウ</t>
    </rPh>
    <rPh sb="22" eb="26">
      <t>トクベツカイケイ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</si>
</sst>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calcChain" Target="calcChain.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sharedStrings" Target="sharedStrings.xml" /><Relationship Id="rId2" Type="http://schemas.openxmlformats.org/officeDocument/2006/relationships/worksheet" Target="worksheets/sheet2.xml" /><Relationship Id="rId16" Type="http://schemas.openxmlformats.org/officeDocument/2006/relationships/styles" Target="style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theme" Target="theme/theme1.xml" /><Relationship Id="rId10" Type="http://schemas.openxmlformats.org/officeDocument/2006/relationships/worksheet" Target="worksheets/sheet10.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72051</c:v>
                </c:pt>
                <c:pt idx="1">
                  <c:v>72756</c:v>
                </c:pt>
                <c:pt idx="2">
                  <c:v>49217</c:v>
                </c:pt>
                <c:pt idx="3">
                  <c:v>49211</c:v>
                </c:pt>
                <c:pt idx="4">
                  <c:v>51738</c:v>
                </c:pt>
              </c:numCache>
            </c:numRef>
          </c:val>
          <c:smooth val="0"/>
          <c:extLst>
            <c:ext xmlns:c16="http://schemas.microsoft.com/office/drawing/2014/chart" uri="{C3380CC4-5D6E-409C-BE32-E72D297353CC}">
              <c16:uniqueId val="{00000000-FE5B-4263-A565-CCEB219A0E1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102830</c:v>
                </c:pt>
                <c:pt idx="1">
                  <c:v>50790</c:v>
                </c:pt>
                <c:pt idx="2">
                  <c:v>48307</c:v>
                </c:pt>
                <c:pt idx="3">
                  <c:v>75809</c:v>
                </c:pt>
                <c:pt idx="4">
                  <c:v>58337</c:v>
                </c:pt>
              </c:numCache>
            </c:numRef>
          </c:val>
          <c:smooth val="0"/>
          <c:extLst>
            <c:ext xmlns:c16="http://schemas.microsoft.com/office/drawing/2014/chart" uri="{C3380CC4-5D6E-409C-BE32-E72D297353CC}">
              <c16:uniqueId val="{00000001-FE5B-4263-A565-CCEB219A0E1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8.7899999999999991</c:v>
                </c:pt>
                <c:pt idx="1">
                  <c:v>10.99</c:v>
                </c:pt>
                <c:pt idx="2">
                  <c:v>12.9</c:v>
                </c:pt>
                <c:pt idx="3">
                  <c:v>13.84</c:v>
                </c:pt>
                <c:pt idx="4">
                  <c:v>10.16</c:v>
                </c:pt>
              </c:numCache>
            </c:numRef>
          </c:val>
          <c:extLst>
            <c:ext xmlns:c16="http://schemas.microsoft.com/office/drawing/2014/chart" uri="{C3380CC4-5D6E-409C-BE32-E72D297353CC}">
              <c16:uniqueId val="{00000000-A39F-4438-B24D-76DEFA4C817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18.64</c:v>
                </c:pt>
                <c:pt idx="1">
                  <c:v>16.38</c:v>
                </c:pt>
                <c:pt idx="2">
                  <c:v>19.170000000000002</c:v>
                </c:pt>
                <c:pt idx="3">
                  <c:v>19.55</c:v>
                </c:pt>
                <c:pt idx="4">
                  <c:v>21.38</c:v>
                </c:pt>
              </c:numCache>
            </c:numRef>
          </c:val>
          <c:extLst>
            <c:ext xmlns:c16="http://schemas.microsoft.com/office/drawing/2014/chart" uri="{C3380CC4-5D6E-409C-BE32-E72D297353CC}">
              <c16:uniqueId val="{00000001-A39F-4438-B24D-76DEFA4C817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-0.37</c:v>
                </c:pt>
                <c:pt idx="1">
                  <c:v>0.64</c:v>
                </c:pt>
                <c:pt idx="2">
                  <c:v>6.22</c:v>
                </c:pt>
                <c:pt idx="3">
                  <c:v>0.69</c:v>
                </c:pt>
                <c:pt idx="4">
                  <c:v>-1.46</c:v>
                </c:pt>
              </c:numCache>
            </c:numRef>
          </c:val>
          <c:smooth val="0"/>
          <c:extLst>
            <c:ext xmlns:c16="http://schemas.microsoft.com/office/drawing/2014/chart" uri="{C3380CC4-5D6E-409C-BE32-E72D297353CC}">
              <c16:uniqueId val="{00000002-A39F-4438-B24D-76DEFA4C817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0.23</c:v>
                </c:pt>
                <c:pt idx="2">
                  <c:v>#N/A</c:v>
                </c:pt>
                <c:pt idx="3">
                  <c:v>0.21</c:v>
                </c:pt>
                <c:pt idx="4">
                  <c:v>#N/A</c:v>
                </c:pt>
                <c:pt idx="5">
                  <c:v>0</c:v>
                </c:pt>
                <c:pt idx="6">
                  <c:v>#N/A</c:v>
                </c:pt>
                <c:pt idx="7">
                  <c:v>0</c:v>
                </c:pt>
                <c:pt idx="8">
                  <c:v>#N/A</c:v>
                </c:pt>
                <c:pt idx="9">
                  <c:v>0</c:v>
                </c:pt>
              </c:numCache>
            </c:numRef>
          </c:val>
          <c:extLst>
            <c:ext xmlns:c16="http://schemas.microsoft.com/office/drawing/2014/chart" uri="{C3380CC4-5D6E-409C-BE32-E72D297353CC}">
              <c16:uniqueId val="{00000000-68F6-4CAF-84D8-683530A7EBF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8F6-4CAF-84D8-683530A7EBF9}"/>
            </c:ext>
          </c:extLst>
        </c:ser>
        <c:ser>
          <c:idx val="2"/>
          <c:order val="2"/>
          <c:tx>
            <c:strRef>
              <c:f>データシート!$A$29</c:f>
              <c:strCache>
                <c:ptCount val="1"/>
                <c:pt idx="0">
                  <c:v>病院事業会計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0.04</c:v>
                </c:pt>
                <c:pt idx="2">
                  <c:v>#N/A</c:v>
                </c:pt>
                <c:pt idx="3">
                  <c:v>0.04</c:v>
                </c:pt>
                <c:pt idx="4">
                  <c:v>#N/A</c:v>
                </c:pt>
                <c:pt idx="5">
                  <c:v>0.03</c:v>
                </c:pt>
                <c:pt idx="6">
                  <c:v>#N/A</c:v>
                </c:pt>
                <c:pt idx="7">
                  <c:v>0.03</c:v>
                </c:pt>
                <c:pt idx="8">
                  <c:v>#N/A</c:v>
                </c:pt>
                <c:pt idx="9">
                  <c:v>0.03</c:v>
                </c:pt>
              </c:numCache>
            </c:numRef>
          </c:val>
          <c:extLst>
            <c:ext xmlns:c16="http://schemas.microsoft.com/office/drawing/2014/chart" uri="{C3380CC4-5D6E-409C-BE32-E72D297353CC}">
              <c16:uniqueId val="{00000002-68F6-4CAF-84D8-683530A7EBF9}"/>
            </c:ext>
          </c:extLst>
        </c:ser>
        <c:ser>
          <c:idx val="3"/>
          <c:order val="3"/>
          <c:tx>
            <c:strRef>
              <c:f>データシート!$A$30</c:f>
              <c:strCache>
                <c:ptCount val="1"/>
                <c:pt idx="0">
                  <c:v>畑地かん水事業特別会計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0.04</c:v>
                </c:pt>
                <c:pt idx="2">
                  <c:v>#N/A</c:v>
                </c:pt>
                <c:pt idx="3">
                  <c:v>0.04</c:v>
                </c:pt>
                <c:pt idx="4">
                  <c:v>#N/A</c:v>
                </c:pt>
                <c:pt idx="5">
                  <c:v>0.04</c:v>
                </c:pt>
                <c:pt idx="6">
                  <c:v>#N/A</c:v>
                </c:pt>
                <c:pt idx="7">
                  <c:v>0.04</c:v>
                </c:pt>
                <c:pt idx="8">
                  <c:v>#N/A</c:v>
                </c:pt>
                <c:pt idx="9">
                  <c:v>0.04</c:v>
                </c:pt>
              </c:numCache>
            </c:numRef>
          </c:val>
          <c:extLst>
            <c:ext xmlns:c16="http://schemas.microsoft.com/office/drawing/2014/chart" uri="{C3380CC4-5D6E-409C-BE32-E72D297353CC}">
              <c16:uniqueId val="{00000003-68F6-4CAF-84D8-683530A7EBF9}"/>
            </c:ext>
          </c:extLst>
        </c:ser>
        <c:ser>
          <c:idx val="4"/>
          <c:order val="4"/>
          <c:tx>
            <c:strRef>
              <c:f>データシート!$A$31</c:f>
              <c:strCache>
                <c:ptCount val="1"/>
                <c:pt idx="0">
                  <c:v>後期高齢者医療保険特別会計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0.11</c:v>
                </c:pt>
                <c:pt idx="2">
                  <c:v>#N/A</c:v>
                </c:pt>
                <c:pt idx="3">
                  <c:v>0.1</c:v>
                </c:pt>
                <c:pt idx="4">
                  <c:v>#N/A</c:v>
                </c:pt>
                <c:pt idx="5">
                  <c:v>0.11</c:v>
                </c:pt>
                <c:pt idx="6">
                  <c:v>#N/A</c:v>
                </c:pt>
                <c:pt idx="7">
                  <c:v>0.12</c:v>
                </c:pt>
                <c:pt idx="8">
                  <c:v>#N/A</c:v>
                </c:pt>
                <c:pt idx="9">
                  <c:v>0.13</c:v>
                </c:pt>
              </c:numCache>
            </c:numRef>
          </c:val>
          <c:extLst>
            <c:ext xmlns:c16="http://schemas.microsoft.com/office/drawing/2014/chart" uri="{C3380CC4-5D6E-409C-BE32-E72D297353CC}">
              <c16:uniqueId val="{00000004-68F6-4CAF-84D8-683530A7EBF9}"/>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0.59</c:v>
                </c:pt>
                <c:pt idx="2">
                  <c:v>#N/A</c:v>
                </c:pt>
                <c:pt idx="3">
                  <c:v>0.36</c:v>
                </c:pt>
                <c:pt idx="4">
                  <c:v>#N/A</c:v>
                </c:pt>
                <c:pt idx="5">
                  <c:v>0.28999999999999998</c:v>
                </c:pt>
                <c:pt idx="6">
                  <c:v>#N/A</c:v>
                </c:pt>
                <c:pt idx="7">
                  <c:v>0.1</c:v>
                </c:pt>
                <c:pt idx="8">
                  <c:v>#N/A</c:v>
                </c:pt>
                <c:pt idx="9">
                  <c:v>0.43</c:v>
                </c:pt>
              </c:numCache>
            </c:numRef>
          </c:val>
          <c:extLst>
            <c:ext xmlns:c16="http://schemas.microsoft.com/office/drawing/2014/chart" uri="{C3380CC4-5D6E-409C-BE32-E72D297353CC}">
              <c16:uniqueId val="{00000005-68F6-4CAF-84D8-683530A7EBF9}"/>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0.82</c:v>
                </c:pt>
                <c:pt idx="2">
                  <c:v>#N/A</c:v>
                </c:pt>
                <c:pt idx="3">
                  <c:v>0.52</c:v>
                </c:pt>
                <c:pt idx="4">
                  <c:v>#N/A</c:v>
                </c:pt>
                <c:pt idx="5">
                  <c:v>1.1399999999999999</c:v>
                </c:pt>
                <c:pt idx="6">
                  <c:v>#N/A</c:v>
                </c:pt>
                <c:pt idx="7">
                  <c:v>1.02</c:v>
                </c:pt>
                <c:pt idx="8">
                  <c:v>#N/A</c:v>
                </c:pt>
                <c:pt idx="9">
                  <c:v>0.43</c:v>
                </c:pt>
              </c:numCache>
            </c:numRef>
          </c:val>
          <c:extLst>
            <c:ext xmlns:c16="http://schemas.microsoft.com/office/drawing/2014/chart" uri="{C3380CC4-5D6E-409C-BE32-E72D297353CC}">
              <c16:uniqueId val="{00000006-68F6-4CAF-84D8-683530A7EBF9}"/>
            </c:ext>
          </c:extLst>
        </c:ser>
        <c:ser>
          <c:idx val="7"/>
          <c:order val="7"/>
          <c:tx>
            <c:strRef>
              <c:f>データシート!$A$34</c:f>
              <c:strCache>
                <c:ptCount val="1"/>
                <c:pt idx="0">
                  <c:v>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0</c:v>
                </c:pt>
                <c:pt idx="1">
                  <c:v>0</c:v>
                </c:pt>
                <c:pt idx="2">
                  <c:v>#N/A</c:v>
                </c:pt>
                <c:pt idx="3">
                  <c:v>0.81</c:v>
                </c:pt>
                <c:pt idx="4">
                  <c:v>#N/A</c:v>
                </c:pt>
                <c:pt idx="5">
                  <c:v>0.83</c:v>
                </c:pt>
                <c:pt idx="6">
                  <c:v>#N/A</c:v>
                </c:pt>
                <c:pt idx="7">
                  <c:v>0.8</c:v>
                </c:pt>
                <c:pt idx="8">
                  <c:v>#N/A</c:v>
                </c:pt>
                <c:pt idx="9">
                  <c:v>0.88</c:v>
                </c:pt>
              </c:numCache>
            </c:numRef>
          </c:val>
          <c:extLst>
            <c:ext xmlns:c16="http://schemas.microsoft.com/office/drawing/2014/chart" uri="{C3380CC4-5D6E-409C-BE32-E72D297353CC}">
              <c16:uniqueId val="{00000007-68F6-4CAF-84D8-683530A7EBF9}"/>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5.95</c:v>
                </c:pt>
                <c:pt idx="2">
                  <c:v>#N/A</c:v>
                </c:pt>
                <c:pt idx="3">
                  <c:v>5.76</c:v>
                </c:pt>
                <c:pt idx="4">
                  <c:v>#N/A</c:v>
                </c:pt>
                <c:pt idx="5">
                  <c:v>5.31</c:v>
                </c:pt>
                <c:pt idx="6">
                  <c:v>#N/A</c:v>
                </c:pt>
                <c:pt idx="7">
                  <c:v>5</c:v>
                </c:pt>
                <c:pt idx="8">
                  <c:v>#N/A</c:v>
                </c:pt>
                <c:pt idx="9">
                  <c:v>4.59</c:v>
                </c:pt>
              </c:numCache>
            </c:numRef>
          </c:val>
          <c:extLst>
            <c:ext xmlns:c16="http://schemas.microsoft.com/office/drawing/2014/chart" uri="{C3380CC4-5D6E-409C-BE32-E72D297353CC}">
              <c16:uniqueId val="{00000008-68F6-4CAF-84D8-683530A7EBF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8.74</c:v>
                </c:pt>
                <c:pt idx="2">
                  <c:v>#N/A</c:v>
                </c:pt>
                <c:pt idx="3">
                  <c:v>10.94</c:v>
                </c:pt>
                <c:pt idx="4">
                  <c:v>#N/A</c:v>
                </c:pt>
                <c:pt idx="5">
                  <c:v>12.85</c:v>
                </c:pt>
                <c:pt idx="6">
                  <c:v>#N/A</c:v>
                </c:pt>
                <c:pt idx="7">
                  <c:v>13.79</c:v>
                </c:pt>
                <c:pt idx="8">
                  <c:v>#N/A</c:v>
                </c:pt>
                <c:pt idx="9">
                  <c:v>10.11</c:v>
                </c:pt>
              </c:numCache>
            </c:numRef>
          </c:val>
          <c:extLst>
            <c:ext xmlns:c16="http://schemas.microsoft.com/office/drawing/2014/chart" uri="{C3380CC4-5D6E-409C-BE32-E72D297353CC}">
              <c16:uniqueId val="{00000009-68F6-4CAF-84D8-683530A7EBF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4211</c:v>
                </c:pt>
                <c:pt idx="5">
                  <c:v>4391</c:v>
                </c:pt>
                <c:pt idx="8">
                  <c:v>4571</c:v>
                </c:pt>
                <c:pt idx="11">
                  <c:v>4773</c:v>
                </c:pt>
                <c:pt idx="14">
                  <c:v>4779</c:v>
                </c:pt>
              </c:numCache>
            </c:numRef>
          </c:val>
          <c:extLst>
            <c:ext xmlns:c16="http://schemas.microsoft.com/office/drawing/2014/chart" uri="{C3380CC4-5D6E-409C-BE32-E72D297353CC}">
              <c16:uniqueId val="{00000000-EEED-4A42-965E-543D649C94F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EED-4A42-965E-543D649C94F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30</c:v>
                </c:pt>
                <c:pt idx="3">
                  <c:v>38</c:v>
                </c:pt>
                <c:pt idx="6">
                  <c:v>38</c:v>
                </c:pt>
                <c:pt idx="9">
                  <c:v>38</c:v>
                </c:pt>
                <c:pt idx="12">
                  <c:v>38</c:v>
                </c:pt>
              </c:numCache>
            </c:numRef>
          </c:val>
          <c:extLst>
            <c:ext xmlns:c16="http://schemas.microsoft.com/office/drawing/2014/chart" uri="{C3380CC4-5D6E-409C-BE32-E72D297353CC}">
              <c16:uniqueId val="{00000002-EEED-4A42-965E-543D649C94F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EED-4A42-965E-543D649C94F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1465</c:v>
                </c:pt>
                <c:pt idx="3">
                  <c:v>1580</c:v>
                </c:pt>
                <c:pt idx="6">
                  <c:v>1428</c:v>
                </c:pt>
                <c:pt idx="9">
                  <c:v>1445</c:v>
                </c:pt>
                <c:pt idx="12">
                  <c:v>1537</c:v>
                </c:pt>
              </c:numCache>
            </c:numRef>
          </c:val>
          <c:extLst>
            <c:ext xmlns:c16="http://schemas.microsoft.com/office/drawing/2014/chart" uri="{C3380CC4-5D6E-409C-BE32-E72D297353CC}">
              <c16:uniqueId val="{00000004-EEED-4A42-965E-543D649C94F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EED-4A42-965E-543D649C94F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EED-4A42-965E-543D649C94F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4126</c:v>
                </c:pt>
                <c:pt idx="3">
                  <c:v>4418</c:v>
                </c:pt>
                <c:pt idx="6">
                  <c:v>4780</c:v>
                </c:pt>
                <c:pt idx="9">
                  <c:v>5206</c:v>
                </c:pt>
                <c:pt idx="12">
                  <c:v>5238</c:v>
                </c:pt>
              </c:numCache>
            </c:numRef>
          </c:val>
          <c:extLst>
            <c:ext xmlns:c16="http://schemas.microsoft.com/office/drawing/2014/chart" uri="{C3380CC4-5D6E-409C-BE32-E72D297353CC}">
              <c16:uniqueId val="{00000007-EEED-4A42-965E-543D649C94F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1410</c:v>
                </c:pt>
                <c:pt idx="2">
                  <c:v>#N/A</c:v>
                </c:pt>
                <c:pt idx="3">
                  <c:v>#N/A</c:v>
                </c:pt>
                <c:pt idx="4">
                  <c:v>1645</c:v>
                </c:pt>
                <c:pt idx="5">
                  <c:v>#N/A</c:v>
                </c:pt>
                <c:pt idx="6">
                  <c:v>#N/A</c:v>
                </c:pt>
                <c:pt idx="7">
                  <c:v>1675</c:v>
                </c:pt>
                <c:pt idx="8">
                  <c:v>#N/A</c:v>
                </c:pt>
                <c:pt idx="9">
                  <c:v>#N/A</c:v>
                </c:pt>
                <c:pt idx="10">
                  <c:v>1916</c:v>
                </c:pt>
                <c:pt idx="11">
                  <c:v>#N/A</c:v>
                </c:pt>
                <c:pt idx="12">
                  <c:v>#N/A</c:v>
                </c:pt>
                <c:pt idx="13">
                  <c:v>2034</c:v>
                </c:pt>
                <c:pt idx="14">
                  <c:v>#N/A</c:v>
                </c:pt>
              </c:numCache>
            </c:numRef>
          </c:val>
          <c:smooth val="0"/>
          <c:extLst>
            <c:ext xmlns:c16="http://schemas.microsoft.com/office/drawing/2014/chart" uri="{C3380CC4-5D6E-409C-BE32-E72D297353CC}">
              <c16:uniqueId val="{00000008-EEED-4A42-965E-543D649C94F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56156</c:v>
                </c:pt>
                <c:pt idx="5">
                  <c:v>55795</c:v>
                </c:pt>
                <c:pt idx="8">
                  <c:v>55525</c:v>
                </c:pt>
                <c:pt idx="11">
                  <c:v>54558</c:v>
                </c:pt>
                <c:pt idx="14">
                  <c:v>52210</c:v>
                </c:pt>
              </c:numCache>
            </c:numRef>
          </c:val>
          <c:extLst>
            <c:ext xmlns:c16="http://schemas.microsoft.com/office/drawing/2014/chart" uri="{C3380CC4-5D6E-409C-BE32-E72D297353CC}">
              <c16:uniqueId val="{00000000-CC2A-4D51-878A-433200D27CD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1278</c:v>
                </c:pt>
                <c:pt idx="5">
                  <c:v>2359</c:v>
                </c:pt>
                <c:pt idx="8">
                  <c:v>2205</c:v>
                </c:pt>
                <c:pt idx="11">
                  <c:v>2072</c:v>
                </c:pt>
                <c:pt idx="14">
                  <c:v>1891</c:v>
                </c:pt>
              </c:numCache>
            </c:numRef>
          </c:val>
          <c:extLst>
            <c:ext xmlns:c16="http://schemas.microsoft.com/office/drawing/2014/chart" uri="{C3380CC4-5D6E-409C-BE32-E72D297353CC}">
              <c16:uniqueId val="{00000001-CC2A-4D51-878A-433200D27CD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10196</c:v>
                </c:pt>
                <c:pt idx="5">
                  <c:v>10263</c:v>
                </c:pt>
                <c:pt idx="8">
                  <c:v>12629</c:v>
                </c:pt>
                <c:pt idx="11">
                  <c:v>12708</c:v>
                </c:pt>
                <c:pt idx="14">
                  <c:v>14281</c:v>
                </c:pt>
              </c:numCache>
            </c:numRef>
          </c:val>
          <c:extLst>
            <c:ext xmlns:c16="http://schemas.microsoft.com/office/drawing/2014/chart" uri="{C3380CC4-5D6E-409C-BE32-E72D297353CC}">
              <c16:uniqueId val="{00000002-CC2A-4D51-878A-433200D27CD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C2A-4D51-878A-433200D27CD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C2A-4D51-878A-433200D27CD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21</c:v>
                </c:pt>
                <c:pt idx="3">
                  <c:v>21</c:v>
                </c:pt>
                <c:pt idx="6">
                  <c:v>21</c:v>
                </c:pt>
                <c:pt idx="9">
                  <c:v>21</c:v>
                </c:pt>
                <c:pt idx="12">
                  <c:v>21</c:v>
                </c:pt>
              </c:numCache>
            </c:numRef>
          </c:val>
          <c:extLst>
            <c:ext xmlns:c16="http://schemas.microsoft.com/office/drawing/2014/chart" uri="{C3380CC4-5D6E-409C-BE32-E72D297353CC}">
              <c16:uniqueId val="{00000005-CC2A-4D51-878A-433200D27CD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6411</c:v>
                </c:pt>
                <c:pt idx="3">
                  <c:v>6774</c:v>
                </c:pt>
                <c:pt idx="6">
                  <c:v>6452</c:v>
                </c:pt>
                <c:pt idx="9">
                  <c:v>6434</c:v>
                </c:pt>
                <c:pt idx="12">
                  <c:v>6594</c:v>
                </c:pt>
              </c:numCache>
            </c:numRef>
          </c:val>
          <c:extLst>
            <c:ext xmlns:c16="http://schemas.microsoft.com/office/drawing/2014/chart" uri="{C3380CC4-5D6E-409C-BE32-E72D297353CC}">
              <c16:uniqueId val="{00000006-CC2A-4D51-878A-433200D27CD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CC2A-4D51-878A-433200D27CD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18326</c:v>
                </c:pt>
                <c:pt idx="3">
                  <c:v>18065</c:v>
                </c:pt>
                <c:pt idx="6">
                  <c:v>16067</c:v>
                </c:pt>
                <c:pt idx="9">
                  <c:v>14822</c:v>
                </c:pt>
                <c:pt idx="12">
                  <c:v>13301</c:v>
                </c:pt>
              </c:numCache>
            </c:numRef>
          </c:val>
          <c:extLst>
            <c:ext xmlns:c16="http://schemas.microsoft.com/office/drawing/2014/chart" uri="{C3380CC4-5D6E-409C-BE32-E72D297353CC}">
              <c16:uniqueId val="{00000008-CC2A-4D51-878A-433200D27CD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1</c:v>
                </c:pt>
                <c:pt idx="6">
                  <c:v>0</c:v>
                </c:pt>
                <c:pt idx="9">
                  <c:v>0</c:v>
                </c:pt>
                <c:pt idx="12">
                  <c:v>2727</c:v>
                </c:pt>
              </c:numCache>
            </c:numRef>
          </c:val>
          <c:extLst>
            <c:ext xmlns:c16="http://schemas.microsoft.com/office/drawing/2014/chart" uri="{C3380CC4-5D6E-409C-BE32-E72D297353CC}">
              <c16:uniqueId val="{00000009-CC2A-4D51-878A-433200D27CD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61947</c:v>
                </c:pt>
                <c:pt idx="3">
                  <c:v>62070</c:v>
                </c:pt>
                <c:pt idx="6">
                  <c:v>61639</c:v>
                </c:pt>
                <c:pt idx="9">
                  <c:v>60566</c:v>
                </c:pt>
                <c:pt idx="12">
                  <c:v>58039</c:v>
                </c:pt>
              </c:numCache>
            </c:numRef>
          </c:val>
          <c:extLst>
            <c:ext xmlns:c16="http://schemas.microsoft.com/office/drawing/2014/chart" uri="{C3380CC4-5D6E-409C-BE32-E72D297353CC}">
              <c16:uniqueId val="{0000000A-CC2A-4D51-878A-433200D27CD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19076</c:v>
                </c:pt>
                <c:pt idx="2">
                  <c:v>#N/A</c:v>
                </c:pt>
                <c:pt idx="3">
                  <c:v>#N/A</c:v>
                </c:pt>
                <c:pt idx="4">
                  <c:v>18514</c:v>
                </c:pt>
                <c:pt idx="5">
                  <c:v>#N/A</c:v>
                </c:pt>
                <c:pt idx="6">
                  <c:v>#N/A</c:v>
                </c:pt>
                <c:pt idx="7">
                  <c:v>13820</c:v>
                </c:pt>
                <c:pt idx="8">
                  <c:v>#N/A</c:v>
                </c:pt>
                <c:pt idx="9">
                  <c:v>#N/A</c:v>
                </c:pt>
                <c:pt idx="10">
                  <c:v>12506</c:v>
                </c:pt>
                <c:pt idx="11">
                  <c:v>#N/A</c:v>
                </c:pt>
                <c:pt idx="12">
                  <c:v>#N/A</c:v>
                </c:pt>
                <c:pt idx="13">
                  <c:v>12301</c:v>
                </c:pt>
                <c:pt idx="14">
                  <c:v>#N/A</c:v>
                </c:pt>
              </c:numCache>
            </c:numRef>
          </c:val>
          <c:smooth val="0"/>
          <c:extLst>
            <c:ext xmlns:c16="http://schemas.microsoft.com/office/drawing/2014/chart" uri="{C3380CC4-5D6E-409C-BE32-E72D297353CC}">
              <c16:uniqueId val="{0000000B-CC2A-4D51-878A-433200D27CD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5645</c:v>
                </c:pt>
                <c:pt idx="1">
                  <c:v>5647</c:v>
                </c:pt>
                <c:pt idx="2">
                  <c:v>6249</c:v>
                </c:pt>
              </c:numCache>
            </c:numRef>
          </c:val>
          <c:extLst>
            <c:ext xmlns:c16="http://schemas.microsoft.com/office/drawing/2014/chart" uri="{C3380CC4-5D6E-409C-BE32-E72D297353CC}">
              <c16:uniqueId val="{00000000-DF4B-4EEE-B81D-834141DEFC2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3314</c:v>
                </c:pt>
                <c:pt idx="1">
                  <c:v>3186</c:v>
                </c:pt>
                <c:pt idx="2">
                  <c:v>4037</c:v>
                </c:pt>
              </c:numCache>
            </c:numRef>
          </c:val>
          <c:extLst>
            <c:ext xmlns:c16="http://schemas.microsoft.com/office/drawing/2014/chart" uri="{C3380CC4-5D6E-409C-BE32-E72D297353CC}">
              <c16:uniqueId val="{00000001-DF4B-4EEE-B81D-834141DEFC2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4495</c:v>
                </c:pt>
                <c:pt idx="1">
                  <c:v>5033</c:v>
                </c:pt>
                <c:pt idx="2">
                  <c:v>4957</c:v>
                </c:pt>
              </c:numCache>
            </c:numRef>
          </c:val>
          <c:extLst>
            <c:ext xmlns:c16="http://schemas.microsoft.com/office/drawing/2014/chart" uri="{C3380CC4-5D6E-409C-BE32-E72D297353CC}">
              <c16:uniqueId val="{00000002-DF4B-4EEE-B81D-834141DEFC2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愛媛県西条市</a:t>
          </a:r>
        </a:p>
      </xdr:txBody>
    </xdr:sp>
    <xdr:clientData/>
  </xdr:twoCellAnchor>
  <xdr:twoCellAnchor>
    <xdr:from>
      <xdr:col>83</xdr:col>
      <xdr:colOff>6350</xdr:colOff>
      <xdr:row>2</xdr:row>
      <xdr:rowOff>63500</xdr:rowOff>
    </xdr:from>
    <xdr:to>
      <xdr:col>95</xdr:col>
      <xdr:colOff>152400</xdr:colOff>
      <xdr:row>5</xdr:row>
      <xdr:rowOff>107950</xdr:rowOff>
    </xdr:to>
    <xdr:sp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104,474
102,765
510.04
55,967,346
52,798,850
2,968,540
29,231,091
58,038,735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49.8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31</xdr:row>
      <xdr:rowOff>146050</xdr:rowOff>
    </xdr:from>
    <xdr:to>
      <xdr:col>49</xdr:col>
      <xdr:colOff>19050</xdr:colOff>
      <xdr:row>33</xdr:row>
      <xdr:rowOff>57150</xdr:rowOff>
    </xdr:to>
    <xdr:sp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普通交付税の算定における地方消費税交付金の増等により基準財政収入額が増加したものの、国の財政措置として臨時財政対策債償還基金費等の追加算定が行われたことや各個別算定経費の増等により基準財政需要額が増加したことから、前年度比</a:t>
          </a:r>
          <a:r>
            <a:rPr kumimoji="1" lang="en-US" altLang="ja-JP" sz="1100">
              <a:latin typeface="ＭＳ Ｐゴシック" panose="020B0600070205080204" pitchFamily="50" charset="-128"/>
              <a:ea typeface="ＭＳ Ｐゴシック" panose="020B0600070205080204" pitchFamily="50" charset="-128"/>
            </a:rPr>
            <a:t>0.02</a:t>
          </a:r>
          <a:r>
            <a:rPr kumimoji="1" lang="ja-JP" altLang="en-US" sz="1100">
              <a:latin typeface="ＭＳ Ｐゴシック" panose="020B0600070205080204" pitchFamily="50" charset="-128"/>
              <a:ea typeface="ＭＳ Ｐゴシック" panose="020B0600070205080204" pitchFamily="50" charset="-128"/>
            </a:rPr>
            <a:t>ポイント悪化している。</a:t>
          </a:r>
        </a:p>
        <a:p>
          <a:r>
            <a:rPr kumimoji="1" lang="ja-JP" altLang="en-US" sz="1100">
              <a:latin typeface="ＭＳ Ｐゴシック" panose="020B0600070205080204" pitchFamily="50" charset="-128"/>
              <a:ea typeface="ＭＳ Ｐゴシック" panose="020B0600070205080204" pitchFamily="50" charset="-128"/>
            </a:rPr>
            <a:t>　現状、全国及び愛媛県の平均より良い状況ではあるものの、類似団体平均より悪い状況にあり、今後、人口減少により税収等の大幅な増加は見込みにくいことから、歳入水準に見合った歳出構造への転換に向けた歳出改革を継続していく必要が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59267</xdr:rowOff>
    </xdr:from>
    <xdr:to>
      <xdr:col>23</xdr:col>
      <xdr:colOff>133350</xdr:colOff>
      <xdr:row>44</xdr:row>
      <xdr:rowOff>84667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06001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145644</xdr:rowOff>
    </xdr:from>
    <xdr:ext cx="762000" cy="259045"/>
    <xdr:sp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59267</xdr:rowOff>
    </xdr:from>
    <xdr:to>
      <xdr:col>24</xdr:col>
      <xdr:colOff>12700</xdr:colOff>
      <xdr:row>35</xdr:row>
      <xdr:rowOff>59267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125942</xdr:rowOff>
    </xdr:from>
    <xdr:to>
      <xdr:col>23</xdr:col>
      <xdr:colOff>133350</xdr:colOff>
      <xdr:row>42</xdr:row>
      <xdr:rowOff>166158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326842"/>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21819</xdr:rowOff>
    </xdr:from>
    <xdr:ext cx="762000" cy="259045"/>
    <xdr:sp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8798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5292</xdr:rowOff>
    </xdr:from>
    <xdr:to>
      <xdr:col>23</xdr:col>
      <xdr:colOff>184150</xdr:colOff>
      <xdr:row>41</xdr:row>
      <xdr:rowOff>106892</xdr:rowOff>
    </xdr:to>
    <xdr:sp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105833</xdr:rowOff>
    </xdr:from>
    <xdr:to>
      <xdr:col>19</xdr:col>
      <xdr:colOff>133350</xdr:colOff>
      <xdr:row>42</xdr:row>
      <xdr:rowOff>125942</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3067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136525</xdr:rowOff>
    </xdr:from>
    <xdr:to>
      <xdr:col>19</xdr:col>
      <xdr:colOff>184150</xdr:colOff>
      <xdr:row>41</xdr:row>
      <xdr:rowOff>66675</xdr:rowOff>
    </xdr:to>
    <xdr:sp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76852</xdr:rowOff>
    </xdr:from>
    <xdr:ext cx="736600" cy="259045"/>
    <xdr:sp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76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45508</xdr:rowOff>
    </xdr:from>
    <xdr:to>
      <xdr:col>15</xdr:col>
      <xdr:colOff>82550</xdr:colOff>
      <xdr:row>42</xdr:row>
      <xdr:rowOff>105833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246408"/>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116417</xdr:rowOff>
    </xdr:from>
    <xdr:to>
      <xdr:col>15</xdr:col>
      <xdr:colOff>133350</xdr:colOff>
      <xdr:row>41</xdr:row>
      <xdr:rowOff>46567</xdr:rowOff>
    </xdr:to>
    <xdr:sp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56744</xdr:rowOff>
    </xdr:from>
    <xdr:ext cx="762000" cy="259045"/>
    <xdr:sp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45508</xdr:rowOff>
    </xdr:from>
    <xdr:to>
      <xdr:col>11</xdr:col>
      <xdr:colOff>31750</xdr:colOff>
      <xdr:row>42</xdr:row>
      <xdr:rowOff>45508</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2464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141410</xdr:rowOff>
    </xdr:from>
    <xdr:ext cx="762000" cy="259045"/>
    <xdr:sp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115358</xdr:rowOff>
    </xdr:from>
    <xdr:to>
      <xdr:col>23</xdr:col>
      <xdr:colOff>184150</xdr:colOff>
      <xdr:row>43</xdr:row>
      <xdr:rowOff>45508</xdr:rowOff>
    </xdr:to>
    <xdr:sp textlink="">
      <xdr:nvSpPr>
        <xdr:cNvPr id="88" name="楕円 87">
          <a:extLst>
            <a:ext uri="{FF2B5EF4-FFF2-40B4-BE49-F238E27FC236}">
              <a16:creationId xmlns:a16="http://schemas.microsoft.com/office/drawing/2014/main" id="{00000000-0008-0000-0300-000058000000}"/>
            </a:ext>
          </a:extLst>
        </xdr:cNvPr>
        <xdr:cNvSpPr/>
      </xdr:nvSpPr>
      <xdr:spPr>
        <a:xfrm>
          <a:off x="49022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87435</xdr:rowOff>
    </xdr:from>
    <xdr:ext cx="762000" cy="259045"/>
    <xdr:sp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288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75142</xdr:rowOff>
    </xdr:from>
    <xdr:to>
      <xdr:col>19</xdr:col>
      <xdr:colOff>184150</xdr:colOff>
      <xdr:row>43</xdr:row>
      <xdr:rowOff>5292</xdr:rowOff>
    </xdr:to>
    <xdr:sp textlink="">
      <xdr:nvSpPr>
        <xdr:cNvPr id="90" name="楕円 89">
          <a:extLst>
            <a:ext uri="{FF2B5EF4-FFF2-40B4-BE49-F238E27FC236}">
              <a16:creationId xmlns:a16="http://schemas.microsoft.com/office/drawing/2014/main" id="{00000000-0008-0000-0300-00005A000000}"/>
            </a:ext>
          </a:extLst>
        </xdr:cNvPr>
        <xdr:cNvSpPr/>
      </xdr:nvSpPr>
      <xdr:spPr>
        <a:xfrm>
          <a:off x="4064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161519</xdr:rowOff>
    </xdr:from>
    <xdr:ext cx="736600" cy="259045"/>
    <xdr:sp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362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55033</xdr:rowOff>
    </xdr:from>
    <xdr:to>
      <xdr:col>15</xdr:col>
      <xdr:colOff>133350</xdr:colOff>
      <xdr:row>42</xdr:row>
      <xdr:rowOff>156633</xdr:rowOff>
    </xdr:to>
    <xdr:sp textlink="">
      <xdr:nvSpPr>
        <xdr:cNvPr id="92" name="楕円 91">
          <a:extLst>
            <a:ext uri="{FF2B5EF4-FFF2-40B4-BE49-F238E27FC236}">
              <a16:creationId xmlns:a16="http://schemas.microsoft.com/office/drawing/2014/main" id="{00000000-0008-0000-0300-00005C000000}"/>
            </a:ext>
          </a:extLst>
        </xdr:cNvPr>
        <xdr:cNvSpPr/>
      </xdr:nvSpPr>
      <xdr:spPr>
        <a:xfrm>
          <a:off x="3175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141410</xdr:rowOff>
    </xdr:from>
    <xdr:ext cx="762000" cy="259045"/>
    <xdr:sp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166158</xdr:rowOff>
    </xdr:from>
    <xdr:to>
      <xdr:col>11</xdr:col>
      <xdr:colOff>82550</xdr:colOff>
      <xdr:row>42</xdr:row>
      <xdr:rowOff>96308</xdr:rowOff>
    </xdr:to>
    <xdr:sp textlink="">
      <xdr:nvSpPr>
        <xdr:cNvPr id="94" name="楕円 93">
          <a:extLst>
            <a:ext uri="{FF2B5EF4-FFF2-40B4-BE49-F238E27FC236}">
              <a16:creationId xmlns:a16="http://schemas.microsoft.com/office/drawing/2014/main" id="{00000000-0008-0000-0300-00005E000000}"/>
            </a:ext>
          </a:extLst>
        </xdr:cNvPr>
        <xdr:cNvSpPr/>
      </xdr:nvSpPr>
      <xdr:spPr>
        <a:xfrm>
          <a:off x="22860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106485</xdr:rowOff>
    </xdr:from>
    <xdr:ext cx="762000" cy="259045"/>
    <xdr:sp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96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166158</xdr:rowOff>
    </xdr:from>
    <xdr:to>
      <xdr:col>7</xdr:col>
      <xdr:colOff>31750</xdr:colOff>
      <xdr:row>42</xdr:row>
      <xdr:rowOff>96308</xdr:rowOff>
    </xdr:to>
    <xdr:sp textlink="">
      <xdr:nvSpPr>
        <xdr:cNvPr id="96" name="楕円 95">
          <a:extLst>
            <a:ext uri="{FF2B5EF4-FFF2-40B4-BE49-F238E27FC236}">
              <a16:creationId xmlns:a16="http://schemas.microsoft.com/office/drawing/2014/main" id="{00000000-0008-0000-0300-000060000000}"/>
            </a:ext>
          </a:extLst>
        </xdr:cNvPr>
        <xdr:cNvSpPr/>
      </xdr:nvSpPr>
      <xdr:spPr>
        <a:xfrm>
          <a:off x="13970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106485</xdr:rowOff>
    </xdr:from>
    <xdr:ext cx="762000" cy="259045"/>
    <xdr:sp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96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54</xdr:row>
      <xdr:rowOff>12700</xdr:rowOff>
    </xdr:from>
    <xdr:to>
      <xdr:col>49</xdr:col>
      <xdr:colOff>19050</xdr:colOff>
      <xdr:row>55</xdr:row>
      <xdr:rowOff>95250</xdr:rowOff>
    </xdr:to>
    <xdr:sp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歳出では、扶助費の増加等により経常経費充当一般財源が増加したものの、歳入では、普通交付税の増加等により経常一般財源が増加したことから、経常収支比率は前年度から</a:t>
          </a:r>
          <a:r>
            <a:rPr kumimoji="1" lang="en-US" altLang="ja-JP" sz="1100">
              <a:latin typeface="ＭＳ Ｐゴシック" panose="020B0600070205080204" pitchFamily="50" charset="-128"/>
              <a:ea typeface="ＭＳ Ｐゴシック" panose="020B0600070205080204" pitchFamily="50" charset="-128"/>
            </a:rPr>
            <a:t>1.9</a:t>
          </a:r>
          <a:r>
            <a:rPr kumimoji="1" lang="ja-JP" altLang="en-US" sz="1100">
              <a:latin typeface="ＭＳ Ｐゴシック" panose="020B0600070205080204" pitchFamily="50" charset="-128"/>
              <a:ea typeface="ＭＳ Ｐゴシック" panose="020B0600070205080204" pitchFamily="50" charset="-128"/>
            </a:rPr>
            <a:t>ポイント改善している。</a:t>
          </a:r>
        </a:p>
        <a:p>
          <a:r>
            <a:rPr kumimoji="1" lang="ja-JP" altLang="en-US" sz="1100">
              <a:latin typeface="ＭＳ Ｐゴシック" panose="020B0600070205080204" pitchFamily="50" charset="-128"/>
              <a:ea typeface="ＭＳ Ｐゴシック" panose="020B0600070205080204" pitchFamily="50" charset="-128"/>
            </a:rPr>
            <a:t>　今後は、人件費、扶助費、公債費からなる義務的経費や、老朽化する施設の維持補修費の増加が見込まれることから、公共施設マネジメントの推進や使用料・手数料の見直しによる受益者負担の適正化による財政構造の改善に努める。</a:t>
          </a:r>
        </a:p>
      </xdr:txBody>
    </xdr:sp>
    <xdr:clientData/>
  </xdr:twoCellAnchor>
  <xdr:oneCellAnchor>
    <xdr:from>
      <xdr:col>3</xdr:col>
      <xdr:colOff>95250</xdr:colOff>
      <xdr:row>54</xdr:row>
      <xdr:rowOff>139700</xdr:rowOff>
    </xdr:from>
    <xdr:ext cx="298543" cy="225703"/>
    <xdr:sp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148590</xdr:rowOff>
    </xdr:from>
    <xdr:to>
      <xdr:col>23</xdr:col>
      <xdr:colOff>133350</xdr:colOff>
      <xdr:row>68</xdr:row>
      <xdr:rowOff>13123</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264140"/>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156650</xdr:rowOff>
    </xdr:from>
    <xdr:ext cx="762000" cy="259045"/>
    <xdr:sp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64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13123</xdr:rowOff>
    </xdr:from>
    <xdr:to>
      <xdr:col>24</xdr:col>
      <xdr:colOff>12700</xdr:colOff>
      <xdr:row>68</xdr:row>
      <xdr:rowOff>13123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67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63517</xdr:rowOff>
    </xdr:from>
    <xdr:ext cx="762000" cy="259045"/>
    <xdr:sp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148590</xdr:rowOff>
    </xdr:from>
    <xdr:to>
      <xdr:col>24</xdr:col>
      <xdr:colOff>12700</xdr:colOff>
      <xdr:row>59</xdr:row>
      <xdr:rowOff>148590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26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119380</xdr:rowOff>
    </xdr:from>
    <xdr:to>
      <xdr:col>23</xdr:col>
      <xdr:colOff>133350</xdr:colOff>
      <xdr:row>62</xdr:row>
      <xdr:rowOff>100754</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577830"/>
          <a:ext cx="838200" cy="15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35577</xdr:rowOff>
    </xdr:from>
    <xdr:ext cx="762000" cy="259045"/>
    <xdr:sp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83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68156</xdr:rowOff>
    </xdr:from>
    <xdr:to>
      <xdr:col>19</xdr:col>
      <xdr:colOff>133350</xdr:colOff>
      <xdr:row>62</xdr:row>
      <xdr:rowOff>100754</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183706"/>
          <a:ext cx="889000" cy="546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130387</xdr:rowOff>
    </xdr:from>
    <xdr:to>
      <xdr:col>19</xdr:col>
      <xdr:colOff>184150</xdr:colOff>
      <xdr:row>63</xdr:row>
      <xdr:rowOff>60537</xdr:rowOff>
    </xdr:to>
    <xdr:sp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45314</xdr:rowOff>
    </xdr:from>
    <xdr:ext cx="736600" cy="259045"/>
    <xdr:sp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846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68156</xdr:rowOff>
    </xdr:from>
    <xdr:to>
      <xdr:col>15</xdr:col>
      <xdr:colOff>82550</xdr:colOff>
      <xdr:row>62</xdr:row>
      <xdr:rowOff>140970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183706"/>
          <a:ext cx="889000" cy="587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159596</xdr:rowOff>
    </xdr:from>
    <xdr:to>
      <xdr:col>15</xdr:col>
      <xdr:colOff>133350</xdr:colOff>
      <xdr:row>61</xdr:row>
      <xdr:rowOff>89746</xdr:rowOff>
    </xdr:to>
    <xdr:sp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44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74523</xdr:rowOff>
    </xdr:from>
    <xdr:ext cx="762000" cy="259045"/>
    <xdr:sp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532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28363</xdr:rowOff>
    </xdr:from>
    <xdr:to>
      <xdr:col>11</xdr:col>
      <xdr:colOff>31750</xdr:colOff>
      <xdr:row>62</xdr:row>
      <xdr:rowOff>140970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658263"/>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4656</xdr:rowOff>
    </xdr:from>
    <xdr:to>
      <xdr:col>11</xdr:col>
      <xdr:colOff>82550</xdr:colOff>
      <xdr:row>64</xdr:row>
      <xdr:rowOff>106256</xdr:rowOff>
    </xdr:to>
    <xdr:sp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9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91033</xdr:rowOff>
    </xdr:from>
    <xdr:ext cx="762000" cy="259045"/>
    <xdr:sp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106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44873</xdr:rowOff>
    </xdr:from>
    <xdr:to>
      <xdr:col>7</xdr:col>
      <xdr:colOff>31750</xdr:colOff>
      <xdr:row>64</xdr:row>
      <xdr:rowOff>146473</xdr:rowOff>
    </xdr:to>
    <xdr:sp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1017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131250</xdr:rowOff>
    </xdr:from>
    <xdr:ext cx="762000" cy="259045"/>
    <xdr:sp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110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68580</xdr:rowOff>
    </xdr:from>
    <xdr:to>
      <xdr:col>23</xdr:col>
      <xdr:colOff>184150</xdr:colOff>
      <xdr:row>61</xdr:row>
      <xdr:rowOff>170180</xdr:rowOff>
    </xdr:to>
    <xdr:sp textlink="">
      <xdr:nvSpPr>
        <xdr:cNvPr id="151" name="楕円 150">
          <a:extLst>
            <a:ext uri="{FF2B5EF4-FFF2-40B4-BE49-F238E27FC236}">
              <a16:creationId xmlns:a16="http://schemas.microsoft.com/office/drawing/2014/main" id="{00000000-0008-0000-0300-000097000000}"/>
            </a:ext>
          </a:extLst>
        </xdr:cNvPr>
        <xdr:cNvSpPr/>
      </xdr:nvSpPr>
      <xdr:spPr>
        <a:xfrm>
          <a:off x="49022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85107</xdr:rowOff>
    </xdr:from>
    <xdr:ext cx="762000" cy="259045"/>
    <xdr:sp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372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49954</xdr:rowOff>
    </xdr:from>
    <xdr:to>
      <xdr:col>19</xdr:col>
      <xdr:colOff>184150</xdr:colOff>
      <xdr:row>62</xdr:row>
      <xdr:rowOff>151554</xdr:rowOff>
    </xdr:to>
    <xdr:sp textlink="">
      <xdr:nvSpPr>
        <xdr:cNvPr id="153" name="楕円 152">
          <a:extLst>
            <a:ext uri="{FF2B5EF4-FFF2-40B4-BE49-F238E27FC236}">
              <a16:creationId xmlns:a16="http://schemas.microsoft.com/office/drawing/2014/main" id="{00000000-0008-0000-0300-000099000000}"/>
            </a:ext>
          </a:extLst>
        </xdr:cNvPr>
        <xdr:cNvSpPr/>
      </xdr:nvSpPr>
      <xdr:spPr>
        <a:xfrm>
          <a:off x="4064000" y="1067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161731</xdr:rowOff>
    </xdr:from>
    <xdr:ext cx="736600" cy="259045"/>
    <xdr:sp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448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17356</xdr:rowOff>
    </xdr:from>
    <xdr:to>
      <xdr:col>15</xdr:col>
      <xdr:colOff>133350</xdr:colOff>
      <xdr:row>59</xdr:row>
      <xdr:rowOff>118956</xdr:rowOff>
    </xdr:to>
    <xdr:sp textlink="">
      <xdr:nvSpPr>
        <xdr:cNvPr id="155" name="楕円 154">
          <a:extLst>
            <a:ext uri="{FF2B5EF4-FFF2-40B4-BE49-F238E27FC236}">
              <a16:creationId xmlns:a16="http://schemas.microsoft.com/office/drawing/2014/main" id="{00000000-0008-0000-0300-00009B000000}"/>
            </a:ext>
          </a:extLst>
        </xdr:cNvPr>
        <xdr:cNvSpPr/>
      </xdr:nvSpPr>
      <xdr:spPr>
        <a:xfrm>
          <a:off x="3175000" y="10132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129133</xdr:rowOff>
    </xdr:from>
    <xdr:ext cx="762000" cy="259045"/>
    <xdr:sp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9901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90170</xdr:rowOff>
    </xdr:from>
    <xdr:to>
      <xdr:col>11</xdr:col>
      <xdr:colOff>82550</xdr:colOff>
      <xdr:row>63</xdr:row>
      <xdr:rowOff>20320</xdr:rowOff>
    </xdr:to>
    <xdr:sp textlink="">
      <xdr:nvSpPr>
        <xdr:cNvPr id="157" name="楕円 156">
          <a:extLst>
            <a:ext uri="{FF2B5EF4-FFF2-40B4-BE49-F238E27FC236}">
              <a16:creationId xmlns:a16="http://schemas.microsoft.com/office/drawing/2014/main" id="{00000000-0008-0000-0300-00009D000000}"/>
            </a:ext>
          </a:extLst>
        </xdr:cNvPr>
        <xdr:cNvSpPr/>
      </xdr:nvSpPr>
      <xdr:spPr>
        <a:xfrm>
          <a:off x="2286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30497</xdr:rowOff>
    </xdr:from>
    <xdr:ext cx="762000" cy="259045"/>
    <xdr:sp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149013</xdr:rowOff>
    </xdr:from>
    <xdr:to>
      <xdr:col>7</xdr:col>
      <xdr:colOff>31750</xdr:colOff>
      <xdr:row>62</xdr:row>
      <xdr:rowOff>79163</xdr:rowOff>
    </xdr:to>
    <xdr:sp textlink="">
      <xdr:nvSpPr>
        <xdr:cNvPr id="159" name="楕円 158">
          <a:extLst>
            <a:ext uri="{FF2B5EF4-FFF2-40B4-BE49-F238E27FC236}">
              <a16:creationId xmlns:a16="http://schemas.microsoft.com/office/drawing/2014/main" id="{00000000-0008-0000-0300-00009F000000}"/>
            </a:ext>
          </a:extLst>
        </xdr:cNvPr>
        <xdr:cNvSpPr/>
      </xdr:nvSpPr>
      <xdr:spPr>
        <a:xfrm>
          <a:off x="1397000" y="1060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89340</xdr:rowOff>
    </xdr:from>
    <xdr:ext cx="762000" cy="259045"/>
    <xdr:sp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[141,557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76</xdr:row>
      <xdr:rowOff>50800</xdr:rowOff>
    </xdr:from>
    <xdr:to>
      <xdr:col>49</xdr:col>
      <xdr:colOff>19050</xdr:colOff>
      <xdr:row>77</xdr:row>
      <xdr:rowOff>133350</xdr:rowOff>
    </xdr:to>
    <xdr:sp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新型コロナウイルスワクチン接種事業の縮小による物件費の減少等により、前年度と比較し人口一人当たりの決算額が</a:t>
          </a:r>
          <a:r>
            <a:rPr kumimoji="1" lang="en-US" altLang="ja-JP" sz="1100">
              <a:latin typeface="ＭＳ Ｐゴシック" panose="020B0600070205080204" pitchFamily="50" charset="-128"/>
              <a:ea typeface="ＭＳ Ｐゴシック" panose="020B0600070205080204" pitchFamily="50" charset="-128"/>
            </a:rPr>
            <a:t>6,913</a:t>
          </a:r>
          <a:r>
            <a:rPr kumimoji="1" lang="ja-JP" altLang="en-US" sz="1100">
              <a:latin typeface="ＭＳ Ｐゴシック" panose="020B0600070205080204" pitchFamily="50" charset="-128"/>
              <a:ea typeface="ＭＳ Ｐゴシック" panose="020B0600070205080204" pitchFamily="50" charset="-128"/>
            </a:rPr>
            <a:t>円減少した。全国、愛媛県平均より良い状況となっているものの、類似団体平均よりは悪い状況となっている。</a:t>
          </a:r>
        </a:p>
        <a:p>
          <a:r>
            <a:rPr kumimoji="1" lang="ja-JP" altLang="en-US" sz="1100">
              <a:latin typeface="ＭＳ Ｐゴシック" panose="020B0600070205080204" pitchFamily="50" charset="-128"/>
              <a:ea typeface="ＭＳ Ｐゴシック" panose="020B0600070205080204" pitchFamily="50" charset="-128"/>
            </a:rPr>
            <a:t>　今後も、引き続き適切な定員管理に努めるとともに、公共施設の適正配置、有効活用、事務事業の見直し等により経費削減に努めていく必要がある。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82214</xdr:rowOff>
    </xdr:from>
    <xdr:to>
      <xdr:col>23</xdr:col>
      <xdr:colOff>133350</xdr:colOff>
      <xdr:row>90</xdr:row>
      <xdr:rowOff>31679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798214"/>
          <a:ext cx="0" cy="16639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3756</xdr:rowOff>
    </xdr:from>
    <xdr:ext cx="762000" cy="259045"/>
    <xdr:sp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434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31679</xdr:rowOff>
    </xdr:from>
    <xdr:to>
      <xdr:col>24</xdr:col>
      <xdr:colOff>12700</xdr:colOff>
      <xdr:row>90</xdr:row>
      <xdr:rowOff>31679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462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168591</xdr:rowOff>
    </xdr:from>
    <xdr:ext cx="762000" cy="259045"/>
    <xdr:sp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541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82214</xdr:rowOff>
    </xdr:from>
    <xdr:to>
      <xdr:col>24</xdr:col>
      <xdr:colOff>12700</xdr:colOff>
      <xdr:row>80</xdr:row>
      <xdr:rowOff>82214</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798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63058</xdr:rowOff>
    </xdr:from>
    <xdr:to>
      <xdr:col>23</xdr:col>
      <xdr:colOff>133350</xdr:colOff>
      <xdr:row>86</xdr:row>
      <xdr:rowOff>30618</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114800" y="14636308"/>
          <a:ext cx="838200" cy="139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105184</xdr:rowOff>
    </xdr:from>
    <xdr:ext cx="762000" cy="259045"/>
    <xdr:sp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335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88657</xdr:rowOff>
    </xdr:from>
    <xdr:to>
      <xdr:col>23</xdr:col>
      <xdr:colOff>184150</xdr:colOff>
      <xdr:row>85</xdr:row>
      <xdr:rowOff>18807</xdr:rowOff>
    </xdr:to>
    <xdr:sp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49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122036</xdr:rowOff>
    </xdr:from>
    <xdr:to>
      <xdr:col>19</xdr:col>
      <xdr:colOff>133350</xdr:colOff>
      <xdr:row>86</xdr:row>
      <xdr:rowOff>30618</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695286"/>
          <a:ext cx="889000" cy="80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71002</xdr:rowOff>
    </xdr:from>
    <xdr:to>
      <xdr:col>19</xdr:col>
      <xdr:colOff>184150</xdr:colOff>
      <xdr:row>85</xdr:row>
      <xdr:rowOff>1152</xdr:rowOff>
    </xdr:to>
    <xdr:sp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472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11329</xdr:rowOff>
    </xdr:from>
    <xdr:ext cx="736600" cy="259045"/>
    <xdr:sp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2416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101532</xdr:rowOff>
    </xdr:from>
    <xdr:to>
      <xdr:col>15</xdr:col>
      <xdr:colOff>82550</xdr:colOff>
      <xdr:row>85</xdr:row>
      <xdr:rowOff>122036</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503332"/>
          <a:ext cx="889000" cy="191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165939</xdr:rowOff>
    </xdr:from>
    <xdr:to>
      <xdr:col>15</xdr:col>
      <xdr:colOff>133350</xdr:colOff>
      <xdr:row>84</xdr:row>
      <xdr:rowOff>96089</xdr:rowOff>
    </xdr:to>
    <xdr:sp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396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106266</xdr:rowOff>
    </xdr:from>
    <xdr:ext cx="762000" cy="259045"/>
    <xdr:sp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1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113503</xdr:rowOff>
    </xdr:from>
    <xdr:to>
      <xdr:col>11</xdr:col>
      <xdr:colOff>31750</xdr:colOff>
      <xdr:row>84</xdr:row>
      <xdr:rowOff>101532</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343853"/>
          <a:ext cx="889000" cy="159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85</xdr:row>
      <xdr:rowOff>3673</xdr:rowOff>
    </xdr:from>
    <xdr:to>
      <xdr:col>11</xdr:col>
      <xdr:colOff>82550</xdr:colOff>
      <xdr:row>85</xdr:row>
      <xdr:rowOff>105273</xdr:rowOff>
    </xdr:to>
    <xdr:sp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576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90050</xdr:rowOff>
    </xdr:from>
    <xdr:ext cx="762000" cy="259045"/>
    <xdr:sp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663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87838</xdr:rowOff>
    </xdr:from>
    <xdr:to>
      <xdr:col>7</xdr:col>
      <xdr:colOff>31750</xdr:colOff>
      <xdr:row>84</xdr:row>
      <xdr:rowOff>17988</xdr:rowOff>
    </xdr:to>
    <xdr:sp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318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2765</xdr:rowOff>
    </xdr:from>
    <xdr:ext cx="762000" cy="259045"/>
    <xdr:sp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404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12258</xdr:rowOff>
    </xdr:from>
    <xdr:to>
      <xdr:col>23</xdr:col>
      <xdr:colOff>184150</xdr:colOff>
      <xdr:row>85</xdr:row>
      <xdr:rowOff>113858</xdr:rowOff>
    </xdr:to>
    <xdr:sp textlink="">
      <xdr:nvSpPr>
        <xdr:cNvPr id="214" name="楕円 213">
          <a:extLst>
            <a:ext uri="{FF2B5EF4-FFF2-40B4-BE49-F238E27FC236}">
              <a16:creationId xmlns:a16="http://schemas.microsoft.com/office/drawing/2014/main" id="{00000000-0008-0000-0300-0000D6000000}"/>
            </a:ext>
          </a:extLst>
        </xdr:cNvPr>
        <xdr:cNvSpPr/>
      </xdr:nvSpPr>
      <xdr:spPr>
        <a:xfrm>
          <a:off x="4902200" y="1458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155785</xdr:rowOff>
    </xdr:from>
    <xdr:ext cx="762000" cy="259045"/>
    <xdr:sp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557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151268</xdr:rowOff>
    </xdr:from>
    <xdr:to>
      <xdr:col>19</xdr:col>
      <xdr:colOff>184150</xdr:colOff>
      <xdr:row>86</xdr:row>
      <xdr:rowOff>81418</xdr:rowOff>
    </xdr:to>
    <xdr:sp textlink="">
      <xdr:nvSpPr>
        <xdr:cNvPr id="216" name="楕円 215">
          <a:extLst>
            <a:ext uri="{FF2B5EF4-FFF2-40B4-BE49-F238E27FC236}">
              <a16:creationId xmlns:a16="http://schemas.microsoft.com/office/drawing/2014/main" id="{00000000-0008-0000-0300-0000D8000000}"/>
            </a:ext>
          </a:extLst>
        </xdr:cNvPr>
        <xdr:cNvSpPr/>
      </xdr:nvSpPr>
      <xdr:spPr>
        <a:xfrm>
          <a:off x="4064000" y="1472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66195</xdr:rowOff>
    </xdr:from>
    <xdr:ext cx="736600" cy="259045"/>
    <xdr:sp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8108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71236</xdr:rowOff>
    </xdr:from>
    <xdr:to>
      <xdr:col>15</xdr:col>
      <xdr:colOff>133350</xdr:colOff>
      <xdr:row>86</xdr:row>
      <xdr:rowOff>1386</xdr:rowOff>
    </xdr:to>
    <xdr:sp textlink="">
      <xdr:nvSpPr>
        <xdr:cNvPr id="218" name="楕円 217">
          <a:extLst>
            <a:ext uri="{FF2B5EF4-FFF2-40B4-BE49-F238E27FC236}">
              <a16:creationId xmlns:a16="http://schemas.microsoft.com/office/drawing/2014/main" id="{00000000-0008-0000-0300-0000DA000000}"/>
            </a:ext>
          </a:extLst>
        </xdr:cNvPr>
        <xdr:cNvSpPr/>
      </xdr:nvSpPr>
      <xdr:spPr>
        <a:xfrm>
          <a:off x="3175000" y="14644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157613</xdr:rowOff>
    </xdr:from>
    <xdr:ext cx="762000" cy="259045"/>
    <xdr:sp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730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50732</xdr:rowOff>
    </xdr:from>
    <xdr:to>
      <xdr:col>11</xdr:col>
      <xdr:colOff>82550</xdr:colOff>
      <xdr:row>84</xdr:row>
      <xdr:rowOff>152332</xdr:rowOff>
    </xdr:to>
    <xdr:sp textlink="">
      <xdr:nvSpPr>
        <xdr:cNvPr id="220" name="楕円 219">
          <a:extLst>
            <a:ext uri="{FF2B5EF4-FFF2-40B4-BE49-F238E27FC236}">
              <a16:creationId xmlns:a16="http://schemas.microsoft.com/office/drawing/2014/main" id="{00000000-0008-0000-0300-0000DC000000}"/>
            </a:ext>
          </a:extLst>
        </xdr:cNvPr>
        <xdr:cNvSpPr/>
      </xdr:nvSpPr>
      <xdr:spPr>
        <a:xfrm>
          <a:off x="2286000" y="1445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162509</xdr:rowOff>
    </xdr:from>
    <xdr:ext cx="762000" cy="259045"/>
    <xdr:sp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221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62703</xdr:rowOff>
    </xdr:from>
    <xdr:to>
      <xdr:col>7</xdr:col>
      <xdr:colOff>31750</xdr:colOff>
      <xdr:row>83</xdr:row>
      <xdr:rowOff>164303</xdr:rowOff>
    </xdr:to>
    <xdr:sp textlink="">
      <xdr:nvSpPr>
        <xdr:cNvPr id="222" name="楕円 221">
          <a:extLst>
            <a:ext uri="{FF2B5EF4-FFF2-40B4-BE49-F238E27FC236}">
              <a16:creationId xmlns:a16="http://schemas.microsoft.com/office/drawing/2014/main" id="{00000000-0008-0000-0300-0000DE000000}"/>
            </a:ext>
          </a:extLst>
        </xdr:cNvPr>
        <xdr:cNvSpPr/>
      </xdr:nvSpPr>
      <xdr:spPr>
        <a:xfrm>
          <a:off x="1397000" y="14293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3030</xdr:rowOff>
    </xdr:from>
    <xdr:ext cx="762000" cy="259045"/>
    <xdr:sp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061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給与の適正管理により、類似団体の中では最低水準にあるため、引続き適正管理に努める。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89959</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81100"/>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62036</xdr:rowOff>
    </xdr:from>
    <xdr:ext cx="762000" cy="259045"/>
    <xdr:sp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321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89959</xdr:rowOff>
    </xdr:from>
    <xdr:to>
      <xdr:col>81</xdr:col>
      <xdr:colOff>133350</xdr:colOff>
      <xdr:row>89</xdr:row>
      <xdr:rowOff>89959</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349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80</xdr:row>
      <xdr:rowOff>165100</xdr:rowOff>
    </xdr:from>
    <xdr:to>
      <xdr:col>81</xdr:col>
      <xdr:colOff>44450</xdr:colOff>
      <xdr:row>80</xdr:row>
      <xdr:rowOff>165100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3881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22877</xdr:rowOff>
    </xdr:from>
    <xdr:ext cx="762000" cy="259045"/>
    <xdr:sp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76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80</xdr:row>
      <xdr:rowOff>165100</xdr:rowOff>
    </xdr:from>
    <xdr:to>
      <xdr:col>77</xdr:col>
      <xdr:colOff>44450</xdr:colOff>
      <xdr:row>80</xdr:row>
      <xdr:rowOff>165100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3881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91016</xdr:rowOff>
    </xdr:from>
    <xdr:to>
      <xdr:col>77</xdr:col>
      <xdr:colOff>95250</xdr:colOff>
      <xdr:row>87</xdr:row>
      <xdr:rowOff>21166</xdr:rowOff>
    </xdr:to>
    <xdr:sp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5943</xdr:rowOff>
    </xdr:from>
    <xdr:ext cx="736600" cy="259045"/>
    <xdr:sp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922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80</xdr:row>
      <xdr:rowOff>165100</xdr:rowOff>
    </xdr:from>
    <xdr:to>
      <xdr:col>72</xdr:col>
      <xdr:colOff>203200</xdr:colOff>
      <xdr:row>81</xdr:row>
      <xdr:rowOff>114300</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388110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111125</xdr:rowOff>
    </xdr:from>
    <xdr:to>
      <xdr:col>73</xdr:col>
      <xdr:colOff>44450</xdr:colOff>
      <xdr:row>87</xdr:row>
      <xdr:rowOff>41275</xdr:rowOff>
    </xdr:to>
    <xdr:sp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26052</xdr:rowOff>
    </xdr:from>
    <xdr:ext cx="762000" cy="259045"/>
    <xdr:sp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94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33866</xdr:rowOff>
    </xdr:from>
    <xdr:to>
      <xdr:col>68</xdr:col>
      <xdr:colOff>152400</xdr:colOff>
      <xdr:row>81</xdr:row>
      <xdr:rowOff>114300</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392131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21166</xdr:rowOff>
    </xdr:from>
    <xdr:to>
      <xdr:col>68</xdr:col>
      <xdr:colOff>203200</xdr:colOff>
      <xdr:row>85</xdr:row>
      <xdr:rowOff>122766</xdr:rowOff>
    </xdr:to>
    <xdr:sp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107543</xdr:rowOff>
    </xdr:from>
    <xdr:ext cx="762000" cy="259045"/>
    <xdr:sp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21166</xdr:rowOff>
    </xdr:from>
    <xdr:to>
      <xdr:col>64</xdr:col>
      <xdr:colOff>152400</xdr:colOff>
      <xdr:row>85</xdr:row>
      <xdr:rowOff>122766</xdr:rowOff>
    </xdr:to>
    <xdr:sp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107543</xdr:rowOff>
    </xdr:from>
    <xdr:ext cx="762000" cy="259045"/>
    <xdr:sp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80</xdr:row>
      <xdr:rowOff>114300</xdr:rowOff>
    </xdr:from>
    <xdr:to>
      <xdr:col>81</xdr:col>
      <xdr:colOff>95250</xdr:colOff>
      <xdr:row>81</xdr:row>
      <xdr:rowOff>44450</xdr:rowOff>
    </xdr:to>
    <xdr:sp textlink="">
      <xdr:nvSpPr>
        <xdr:cNvPr id="276" name="楕円 275">
          <a:extLst>
            <a:ext uri="{FF2B5EF4-FFF2-40B4-BE49-F238E27FC236}">
              <a16:creationId xmlns:a16="http://schemas.microsoft.com/office/drawing/2014/main" id="{00000000-0008-0000-0300-000014010000}"/>
            </a:ext>
          </a:extLst>
        </xdr:cNvPr>
        <xdr:cNvSpPr/>
      </xdr:nvSpPr>
      <xdr:spPr>
        <a:xfrm>
          <a:off x="169672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35577</xdr:rowOff>
    </xdr:from>
    <xdr:ext cx="762000" cy="259045"/>
    <xdr:sp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375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80</xdr:row>
      <xdr:rowOff>114300</xdr:rowOff>
    </xdr:from>
    <xdr:to>
      <xdr:col>77</xdr:col>
      <xdr:colOff>95250</xdr:colOff>
      <xdr:row>81</xdr:row>
      <xdr:rowOff>44450</xdr:rowOff>
    </xdr:to>
    <xdr:sp textlink="">
      <xdr:nvSpPr>
        <xdr:cNvPr id="278" name="楕円 277">
          <a:extLst>
            <a:ext uri="{FF2B5EF4-FFF2-40B4-BE49-F238E27FC236}">
              <a16:creationId xmlns:a16="http://schemas.microsoft.com/office/drawing/2014/main" id="{00000000-0008-0000-0300-000016010000}"/>
            </a:ext>
          </a:extLst>
        </xdr:cNvPr>
        <xdr:cNvSpPr/>
      </xdr:nvSpPr>
      <xdr:spPr>
        <a:xfrm>
          <a:off x="161290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79</xdr:row>
      <xdr:rowOff>54627</xdr:rowOff>
    </xdr:from>
    <xdr:ext cx="736600" cy="259045"/>
    <xdr:sp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359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80</xdr:row>
      <xdr:rowOff>114300</xdr:rowOff>
    </xdr:from>
    <xdr:to>
      <xdr:col>73</xdr:col>
      <xdr:colOff>44450</xdr:colOff>
      <xdr:row>81</xdr:row>
      <xdr:rowOff>44450</xdr:rowOff>
    </xdr:to>
    <xdr:sp textlink="">
      <xdr:nvSpPr>
        <xdr:cNvPr id="280" name="楕円 279">
          <a:extLst>
            <a:ext uri="{FF2B5EF4-FFF2-40B4-BE49-F238E27FC236}">
              <a16:creationId xmlns:a16="http://schemas.microsoft.com/office/drawing/2014/main" id="{00000000-0008-0000-0300-000018010000}"/>
            </a:ext>
          </a:extLst>
        </xdr:cNvPr>
        <xdr:cNvSpPr/>
      </xdr:nvSpPr>
      <xdr:spPr>
        <a:xfrm>
          <a:off x="152400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79</xdr:row>
      <xdr:rowOff>54627</xdr:rowOff>
    </xdr:from>
    <xdr:ext cx="762000" cy="259045"/>
    <xdr:sp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359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63500</xdr:rowOff>
    </xdr:from>
    <xdr:to>
      <xdr:col>68</xdr:col>
      <xdr:colOff>203200</xdr:colOff>
      <xdr:row>81</xdr:row>
      <xdr:rowOff>165100</xdr:rowOff>
    </xdr:to>
    <xdr:sp textlink="">
      <xdr:nvSpPr>
        <xdr:cNvPr id="282" name="楕円 281">
          <a:extLst>
            <a:ext uri="{FF2B5EF4-FFF2-40B4-BE49-F238E27FC236}">
              <a16:creationId xmlns:a16="http://schemas.microsoft.com/office/drawing/2014/main" id="{00000000-0008-0000-0300-00001A010000}"/>
            </a:ext>
          </a:extLst>
        </xdr:cNvPr>
        <xdr:cNvSpPr/>
      </xdr:nvSpPr>
      <xdr:spPr>
        <a:xfrm>
          <a:off x="143510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3827</xdr:rowOff>
    </xdr:from>
    <xdr:ext cx="762000" cy="259045"/>
    <xdr:sp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371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154516</xdr:rowOff>
    </xdr:from>
    <xdr:to>
      <xdr:col>64</xdr:col>
      <xdr:colOff>152400</xdr:colOff>
      <xdr:row>81</xdr:row>
      <xdr:rowOff>84666</xdr:rowOff>
    </xdr:to>
    <xdr:sp textlink="">
      <xdr:nvSpPr>
        <xdr:cNvPr id="284" name="楕円 283">
          <a:extLst>
            <a:ext uri="{FF2B5EF4-FFF2-40B4-BE49-F238E27FC236}">
              <a16:creationId xmlns:a16="http://schemas.microsoft.com/office/drawing/2014/main" id="{00000000-0008-0000-0300-00001C010000}"/>
            </a:ext>
          </a:extLst>
        </xdr:cNvPr>
        <xdr:cNvSpPr/>
      </xdr:nvSpPr>
      <xdr:spPr>
        <a:xfrm>
          <a:off x="13462000" y="13870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94843</xdr:rowOff>
    </xdr:from>
    <xdr:ext cx="762000" cy="259045"/>
    <xdr:sp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3639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54</xdr:row>
      <xdr:rowOff>12700</xdr:rowOff>
    </xdr:from>
    <xdr:to>
      <xdr:col>106</xdr:col>
      <xdr:colOff>139700</xdr:colOff>
      <xdr:row>55</xdr:row>
      <xdr:rowOff>95250</xdr:rowOff>
    </xdr:to>
    <xdr:sp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8</a:t>
          </a:r>
          <a:r>
            <a:rPr kumimoji="1" lang="ja-JP" altLang="en-US" sz="1100">
              <a:latin typeface="ＭＳ Ｐゴシック" panose="020B0600070205080204" pitchFamily="50" charset="-128"/>
              <a:ea typeface="ＭＳ Ｐゴシック" panose="020B0600070205080204" pitchFamily="50" charset="-128"/>
            </a:rPr>
            <a:t>月</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日に総合支所の機能を見直し、丹原総合支所、小松総合支所を丹原サービスセンター、小松サービスセンターとするなど組織のスリム化を図ったことにより、</a:t>
          </a:r>
          <a:r>
            <a:rPr kumimoji="1" lang="en-US" altLang="ja-JP" sz="1100">
              <a:latin typeface="ＭＳ Ｐゴシック" panose="020B0600070205080204" pitchFamily="50" charset="-128"/>
              <a:ea typeface="ＭＳ Ｐゴシック" panose="020B0600070205080204" pitchFamily="50" charset="-128"/>
            </a:rPr>
            <a:t>0.06</a:t>
          </a:r>
          <a:r>
            <a:rPr kumimoji="1" lang="ja-JP" altLang="en-US" sz="1100">
              <a:latin typeface="ＭＳ Ｐゴシック" panose="020B0600070205080204" pitchFamily="50" charset="-128"/>
              <a:ea typeface="ＭＳ Ｐゴシック" panose="020B0600070205080204" pitchFamily="50" charset="-128"/>
            </a:rPr>
            <a:t>人減少したが、依然として類似団体内平均値を上回っている。</a:t>
          </a:r>
        </a:p>
        <a:p>
          <a:r>
            <a:rPr kumimoji="1" lang="ja-JP" altLang="en-US" sz="1100">
              <a:latin typeface="ＭＳ Ｐゴシック" panose="020B0600070205080204" pitchFamily="50" charset="-128"/>
              <a:ea typeface="ＭＳ Ｐゴシック" panose="020B0600070205080204" pitchFamily="50" charset="-128"/>
            </a:rPr>
            <a:t>　今後とも本市の現状や地域特性を考慮しながら、組織機構、職員配置の再編・見直しを進め、簡素で効率的な執行体制の実現と適切な定員管理に努める。 </a:t>
          </a:r>
        </a:p>
      </xdr:txBody>
    </xdr:sp>
    <xdr:clientData/>
  </xdr:twoCellAnchor>
  <xdr:oneCellAnchor>
    <xdr:from>
      <xdr:col>61</xdr:col>
      <xdr:colOff>6350</xdr:colOff>
      <xdr:row>54</xdr:row>
      <xdr:rowOff>139700</xdr:rowOff>
    </xdr:from>
    <xdr:ext cx="349839" cy="225703"/>
    <xdr:sp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153670</xdr:rowOff>
    </xdr:from>
    <xdr:to>
      <xdr:col>81</xdr:col>
      <xdr:colOff>44450</xdr:colOff>
      <xdr:row>66</xdr:row>
      <xdr:rowOff>148046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26320"/>
          <a:ext cx="0" cy="15374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120123</xdr:rowOff>
    </xdr:from>
    <xdr:ext cx="762000" cy="259045"/>
    <xdr:sp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43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148046</xdr:rowOff>
    </xdr:from>
    <xdr:to>
      <xdr:col>81</xdr:col>
      <xdr:colOff>133350</xdr:colOff>
      <xdr:row>66</xdr:row>
      <xdr:rowOff>148046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46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68597</xdr:rowOff>
    </xdr:from>
    <xdr:ext cx="762000" cy="259045"/>
    <xdr:sp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153670</xdr:rowOff>
    </xdr:from>
    <xdr:to>
      <xdr:col>81</xdr:col>
      <xdr:colOff>133350</xdr:colOff>
      <xdr:row>57</xdr:row>
      <xdr:rowOff>153670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94524</xdr:rowOff>
    </xdr:from>
    <xdr:to>
      <xdr:col>81</xdr:col>
      <xdr:colOff>44450</xdr:colOff>
      <xdr:row>64</xdr:row>
      <xdr:rowOff>115207</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6179800" y="11067324"/>
          <a:ext cx="8382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98896</xdr:rowOff>
    </xdr:from>
    <xdr:ext cx="762000" cy="259045"/>
    <xdr:sp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3858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82369</xdr:rowOff>
    </xdr:from>
    <xdr:to>
      <xdr:col>81</xdr:col>
      <xdr:colOff>95250</xdr:colOff>
      <xdr:row>62</xdr:row>
      <xdr:rowOff>12519</xdr:rowOff>
    </xdr:to>
    <xdr:sp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40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101419</xdr:rowOff>
    </xdr:from>
    <xdr:to>
      <xdr:col>77</xdr:col>
      <xdr:colOff>44450</xdr:colOff>
      <xdr:row>64</xdr:row>
      <xdr:rowOff>115207</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1074219"/>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51344</xdr:rowOff>
    </xdr:from>
    <xdr:to>
      <xdr:col>77</xdr:col>
      <xdr:colOff>95250</xdr:colOff>
      <xdr:row>61</xdr:row>
      <xdr:rowOff>152944</xdr:rowOff>
    </xdr:to>
    <xdr:sp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50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163121</xdr:rowOff>
    </xdr:from>
    <xdr:ext cx="736600" cy="259045"/>
    <xdr:sp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278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70394</xdr:rowOff>
    </xdr:from>
    <xdr:to>
      <xdr:col>72</xdr:col>
      <xdr:colOff>203200</xdr:colOff>
      <xdr:row>64</xdr:row>
      <xdr:rowOff>101419</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1043194"/>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41003</xdr:rowOff>
    </xdr:from>
    <xdr:to>
      <xdr:col>73</xdr:col>
      <xdr:colOff>44450</xdr:colOff>
      <xdr:row>61</xdr:row>
      <xdr:rowOff>142603</xdr:rowOff>
    </xdr:to>
    <xdr:sp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49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152780</xdr:rowOff>
    </xdr:from>
    <xdr:ext cx="762000" cy="259045"/>
    <xdr:sp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268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39370</xdr:rowOff>
    </xdr:from>
    <xdr:to>
      <xdr:col>68</xdr:col>
      <xdr:colOff>152400</xdr:colOff>
      <xdr:row>64</xdr:row>
      <xdr:rowOff>70394</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101217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7438</xdr:rowOff>
    </xdr:from>
    <xdr:to>
      <xdr:col>68</xdr:col>
      <xdr:colOff>203200</xdr:colOff>
      <xdr:row>62</xdr:row>
      <xdr:rowOff>109038</xdr:rowOff>
    </xdr:to>
    <xdr:sp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63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119215</xdr:rowOff>
    </xdr:from>
    <xdr:ext cx="762000" cy="259045"/>
    <xdr:sp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406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10885</xdr:rowOff>
    </xdr:from>
    <xdr:to>
      <xdr:col>64</xdr:col>
      <xdr:colOff>152400</xdr:colOff>
      <xdr:row>62</xdr:row>
      <xdr:rowOff>112485</xdr:rowOff>
    </xdr:to>
    <xdr:sp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64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122662</xdr:rowOff>
    </xdr:from>
    <xdr:ext cx="762000" cy="259045"/>
    <xdr:sp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40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43724</xdr:rowOff>
    </xdr:from>
    <xdr:to>
      <xdr:col>81</xdr:col>
      <xdr:colOff>95250</xdr:colOff>
      <xdr:row>64</xdr:row>
      <xdr:rowOff>145324</xdr:rowOff>
    </xdr:to>
    <xdr:sp textlink="">
      <xdr:nvSpPr>
        <xdr:cNvPr id="341" name="楕円 340">
          <a:extLst>
            <a:ext uri="{FF2B5EF4-FFF2-40B4-BE49-F238E27FC236}">
              <a16:creationId xmlns:a16="http://schemas.microsoft.com/office/drawing/2014/main" id="{00000000-0008-0000-0300-000055010000}"/>
            </a:ext>
          </a:extLst>
        </xdr:cNvPr>
        <xdr:cNvSpPr/>
      </xdr:nvSpPr>
      <xdr:spPr>
        <a:xfrm>
          <a:off x="16967200" y="1101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15801</xdr:rowOff>
    </xdr:from>
    <xdr:ext cx="762000" cy="259045"/>
    <xdr:sp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988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64407</xdr:rowOff>
    </xdr:from>
    <xdr:to>
      <xdr:col>77</xdr:col>
      <xdr:colOff>95250</xdr:colOff>
      <xdr:row>64</xdr:row>
      <xdr:rowOff>166007</xdr:rowOff>
    </xdr:to>
    <xdr:sp textlink="">
      <xdr:nvSpPr>
        <xdr:cNvPr id="343" name="楕円 342">
          <a:extLst>
            <a:ext uri="{FF2B5EF4-FFF2-40B4-BE49-F238E27FC236}">
              <a16:creationId xmlns:a16="http://schemas.microsoft.com/office/drawing/2014/main" id="{00000000-0008-0000-0300-000057010000}"/>
            </a:ext>
          </a:extLst>
        </xdr:cNvPr>
        <xdr:cNvSpPr/>
      </xdr:nvSpPr>
      <xdr:spPr>
        <a:xfrm>
          <a:off x="16129000" y="1103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150784</xdr:rowOff>
    </xdr:from>
    <xdr:ext cx="736600" cy="259045"/>
    <xdr:sp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1123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50619</xdr:rowOff>
    </xdr:from>
    <xdr:to>
      <xdr:col>73</xdr:col>
      <xdr:colOff>44450</xdr:colOff>
      <xdr:row>64</xdr:row>
      <xdr:rowOff>152219</xdr:rowOff>
    </xdr:to>
    <xdr:sp textlink="">
      <xdr:nvSpPr>
        <xdr:cNvPr id="345" name="楕円 344">
          <a:extLst>
            <a:ext uri="{FF2B5EF4-FFF2-40B4-BE49-F238E27FC236}">
              <a16:creationId xmlns:a16="http://schemas.microsoft.com/office/drawing/2014/main" id="{00000000-0008-0000-0300-000059010000}"/>
            </a:ext>
          </a:extLst>
        </xdr:cNvPr>
        <xdr:cNvSpPr/>
      </xdr:nvSpPr>
      <xdr:spPr>
        <a:xfrm>
          <a:off x="15240000" y="11023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136996</xdr:rowOff>
    </xdr:from>
    <xdr:ext cx="762000" cy="259045"/>
    <xdr:sp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1109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19594</xdr:rowOff>
    </xdr:from>
    <xdr:to>
      <xdr:col>68</xdr:col>
      <xdr:colOff>203200</xdr:colOff>
      <xdr:row>64</xdr:row>
      <xdr:rowOff>121194</xdr:rowOff>
    </xdr:to>
    <xdr:sp textlink="">
      <xdr:nvSpPr>
        <xdr:cNvPr id="347" name="楕円 346">
          <a:extLst>
            <a:ext uri="{FF2B5EF4-FFF2-40B4-BE49-F238E27FC236}">
              <a16:creationId xmlns:a16="http://schemas.microsoft.com/office/drawing/2014/main" id="{00000000-0008-0000-0300-00005B010000}"/>
            </a:ext>
          </a:extLst>
        </xdr:cNvPr>
        <xdr:cNvSpPr/>
      </xdr:nvSpPr>
      <xdr:spPr>
        <a:xfrm>
          <a:off x="14351000" y="1099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105971</xdr:rowOff>
    </xdr:from>
    <xdr:ext cx="762000" cy="259045"/>
    <xdr:sp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107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160020</xdr:rowOff>
    </xdr:from>
    <xdr:to>
      <xdr:col>64</xdr:col>
      <xdr:colOff>152400</xdr:colOff>
      <xdr:row>64</xdr:row>
      <xdr:rowOff>90170</xdr:rowOff>
    </xdr:to>
    <xdr:sp textlink="">
      <xdr:nvSpPr>
        <xdr:cNvPr id="349" name="楕円 348">
          <a:extLst>
            <a:ext uri="{FF2B5EF4-FFF2-40B4-BE49-F238E27FC236}">
              <a16:creationId xmlns:a16="http://schemas.microsoft.com/office/drawing/2014/main" id="{00000000-0008-0000-0300-00005D010000}"/>
            </a:ext>
          </a:extLst>
        </xdr:cNvPr>
        <xdr:cNvSpPr/>
      </xdr:nvSpPr>
      <xdr:spPr>
        <a:xfrm>
          <a:off x="13462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74947</xdr:rowOff>
    </xdr:from>
    <xdr:ext cx="762000" cy="259045"/>
    <xdr:sp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31</xdr:row>
      <xdr:rowOff>146050</xdr:rowOff>
    </xdr:from>
    <xdr:to>
      <xdr:col>106</xdr:col>
      <xdr:colOff>139700</xdr:colOff>
      <xdr:row>33</xdr:row>
      <xdr:rowOff>57150</xdr:rowOff>
    </xdr:to>
    <xdr:sp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普通交付税等の増加により算定上の分母となる標準財政規模が増加したものの、算定上の分子となる合併特例債や公共事業等債等の元利償還金の増加や、公営企業債の元利償還金に対する繰入金が増加したことにより、</a:t>
          </a:r>
          <a:r>
            <a:rPr kumimoji="1" lang="en-US" altLang="ja-JP" sz="1100">
              <a:latin typeface="ＭＳ Ｐゴシック" panose="020B0600070205080204" pitchFamily="50" charset="-128"/>
              <a:ea typeface="ＭＳ Ｐゴシック" panose="020B0600070205080204" pitchFamily="50" charset="-128"/>
            </a:rPr>
            <a:t>0.5</a:t>
          </a:r>
          <a:r>
            <a:rPr kumimoji="1" lang="ja-JP" altLang="en-US" sz="1100">
              <a:latin typeface="ＭＳ Ｐゴシック" panose="020B0600070205080204" pitchFamily="50" charset="-128"/>
              <a:ea typeface="ＭＳ Ｐゴシック" panose="020B0600070205080204" pitchFamily="50" charset="-128"/>
            </a:rPr>
            <a:t>ポイント悪化している。全国、類似団体平均と比較すると悪い状況となっているが、愛媛県平均と比較すると良い状況である。</a:t>
          </a:r>
        </a:p>
        <a:p>
          <a:r>
            <a:rPr kumimoji="1" lang="ja-JP" altLang="en-US" sz="1100">
              <a:latin typeface="ＭＳ Ｐゴシック" panose="020B0600070205080204" pitchFamily="50" charset="-128"/>
              <a:ea typeface="ＭＳ Ｐゴシック" panose="020B0600070205080204" pitchFamily="50" charset="-128"/>
            </a:rPr>
            <a:t>　今後は、</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近年の</a:t>
          </a:r>
          <a:r>
            <a:rPr kumimoji="1" lang="ja-JP" altLang="en-US" sz="1100">
              <a:solidFill>
                <a:schemeClr val="tx1"/>
              </a:solidFill>
              <a:latin typeface="ＭＳ Ｐゴシック" panose="020B0600070205080204" pitchFamily="50" charset="-128"/>
              <a:ea typeface="ＭＳ Ｐゴシック" panose="020B0600070205080204" pitchFamily="50" charset="-128"/>
            </a:rPr>
            <a:t>道前クリーンセンターの改修や学校施設の長寿命化改修等の大型</a:t>
          </a:r>
          <a:r>
            <a:rPr kumimoji="1" lang="ja-JP" altLang="en-US" sz="1100">
              <a:latin typeface="ＭＳ Ｐゴシック" panose="020B0600070205080204" pitchFamily="50" charset="-128"/>
              <a:ea typeface="ＭＳ Ｐゴシック" panose="020B0600070205080204" pitchFamily="50" charset="-128"/>
            </a:rPr>
            <a:t>事業の実施に伴い借り入れた合併特例債等の地方債の償還が本格化することによる公債費の増加が見込まれていることから、実施方法や事業規模の精査等により借入額の抑制に努め、公債費負担の軽減を図る。</a:t>
          </a:r>
        </a:p>
      </xdr:txBody>
    </xdr:sp>
    <xdr:clientData/>
  </xdr:twoCellAnchor>
  <xdr:oneCellAnchor>
    <xdr:from>
      <xdr:col>61</xdr:col>
      <xdr:colOff>6350</xdr:colOff>
      <xdr:row>32</xdr:row>
      <xdr:rowOff>101600</xdr:rowOff>
    </xdr:from>
    <xdr:ext cx="298543" cy="225703"/>
    <xdr:sp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textlink="">
      <xdr:nvSpPr>
        <xdr:cNvPr id="378" name="公債費負担の状況グラフ枠">
          <a:extLst>
            <a:ext uri="{FF2B5EF4-FFF2-40B4-BE49-F238E27FC236}">
              <a16:creationId xmlns:a16="http://schemas.microsoft.com/office/drawing/2014/main" id="{00000000-0008-0000-0300-00007A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88900</xdr:rowOff>
    </xdr:from>
    <xdr:to>
      <xdr:col>81</xdr:col>
      <xdr:colOff>44450</xdr:colOff>
      <xdr:row>44</xdr:row>
      <xdr:rowOff>151695</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7018000" y="6261100"/>
          <a:ext cx="0" cy="14343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123772</xdr:rowOff>
    </xdr:from>
    <xdr:ext cx="762000" cy="259045"/>
    <xdr:sp textlink="">
      <xdr:nvSpPr>
        <xdr:cNvPr id="380" name="公債費負担の状況最小値テキスト">
          <a:extLst>
            <a:ext uri="{FF2B5EF4-FFF2-40B4-BE49-F238E27FC236}">
              <a16:creationId xmlns:a16="http://schemas.microsoft.com/office/drawing/2014/main" id="{00000000-0008-0000-0300-00007C010000}"/>
            </a:ext>
          </a:extLst>
        </xdr:cNvPr>
        <xdr:cNvSpPr txBox="1"/>
      </xdr:nvSpPr>
      <xdr:spPr>
        <a:xfrm>
          <a:off x="17106900" y="7667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151695</xdr:rowOff>
    </xdr:from>
    <xdr:to>
      <xdr:col>81</xdr:col>
      <xdr:colOff>133350</xdr:colOff>
      <xdr:row>44</xdr:row>
      <xdr:rowOff>151695</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769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3827</xdr:rowOff>
    </xdr:from>
    <xdr:ext cx="762000" cy="259045"/>
    <xdr:sp textlink="">
      <xdr:nvSpPr>
        <xdr:cNvPr id="382" name="公債費負担の状況最大値テキスト">
          <a:extLst>
            <a:ext uri="{FF2B5EF4-FFF2-40B4-BE49-F238E27FC236}">
              <a16:creationId xmlns:a16="http://schemas.microsoft.com/office/drawing/2014/main" id="{00000000-0008-0000-0300-00007E010000}"/>
            </a:ext>
          </a:extLst>
        </xdr:cNvPr>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88900</xdr:rowOff>
    </xdr:from>
    <xdr:to>
      <xdr:col>81</xdr:col>
      <xdr:colOff>133350</xdr:colOff>
      <xdr:row>36</xdr:row>
      <xdr:rowOff>88900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103011</xdr:rowOff>
    </xdr:from>
    <xdr:to>
      <xdr:col>81</xdr:col>
      <xdr:colOff>44450</xdr:colOff>
      <xdr:row>41</xdr:row>
      <xdr:rowOff>170039</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179800" y="7132461"/>
          <a:ext cx="8382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156932</xdr:rowOff>
    </xdr:from>
    <xdr:ext cx="762000" cy="259045"/>
    <xdr:sp textlink="">
      <xdr:nvSpPr>
        <xdr:cNvPr id="385" name="公債費負担の状況平均値テキスト">
          <a:extLst>
            <a:ext uri="{FF2B5EF4-FFF2-40B4-BE49-F238E27FC236}">
              <a16:creationId xmlns:a16="http://schemas.microsoft.com/office/drawing/2014/main" id="{00000000-0008-0000-0300-000081010000}"/>
            </a:ext>
          </a:extLst>
        </xdr:cNvPr>
        <xdr:cNvSpPr txBox="1"/>
      </xdr:nvSpPr>
      <xdr:spPr>
        <a:xfrm>
          <a:off x="17106900" y="6672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140405</xdr:rowOff>
    </xdr:from>
    <xdr:to>
      <xdr:col>81</xdr:col>
      <xdr:colOff>95250</xdr:colOff>
      <xdr:row>40</xdr:row>
      <xdr:rowOff>70555</xdr:rowOff>
    </xdr:to>
    <xdr:sp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967200" y="68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22578</xdr:rowOff>
    </xdr:from>
    <xdr:to>
      <xdr:col>77</xdr:col>
      <xdr:colOff>44450</xdr:colOff>
      <xdr:row>41</xdr:row>
      <xdr:rowOff>103011</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5290800" y="7052028"/>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140405</xdr:rowOff>
    </xdr:from>
    <xdr:to>
      <xdr:col>77</xdr:col>
      <xdr:colOff>95250</xdr:colOff>
      <xdr:row>40</xdr:row>
      <xdr:rowOff>70555</xdr:rowOff>
    </xdr:to>
    <xdr:sp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129000" y="68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80732</xdr:rowOff>
    </xdr:from>
    <xdr:ext cx="736600" cy="259045"/>
    <xdr:sp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798800" y="65958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22578</xdr:rowOff>
    </xdr:from>
    <xdr:to>
      <xdr:col>72</xdr:col>
      <xdr:colOff>203200</xdr:colOff>
      <xdr:row>41</xdr:row>
      <xdr:rowOff>22578</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4401800" y="70520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127000</xdr:rowOff>
    </xdr:from>
    <xdr:to>
      <xdr:col>73</xdr:col>
      <xdr:colOff>44450</xdr:colOff>
      <xdr:row>40</xdr:row>
      <xdr:rowOff>57150</xdr:rowOff>
    </xdr:to>
    <xdr:sp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5240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67327</xdr:rowOff>
    </xdr:from>
    <xdr:ext cx="762000" cy="259045"/>
    <xdr:sp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909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9172</xdr:rowOff>
    </xdr:from>
    <xdr:to>
      <xdr:col>68</xdr:col>
      <xdr:colOff>152400</xdr:colOff>
      <xdr:row>41</xdr:row>
      <xdr:rowOff>22578</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a:off x="13512800" y="703862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65617</xdr:rowOff>
    </xdr:from>
    <xdr:to>
      <xdr:col>68</xdr:col>
      <xdr:colOff>203200</xdr:colOff>
      <xdr:row>41</xdr:row>
      <xdr:rowOff>167217</xdr:rowOff>
    </xdr:to>
    <xdr:sp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4351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151994</xdr:rowOff>
    </xdr:from>
    <xdr:ext cx="762000" cy="259045"/>
    <xdr:sp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020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119239</xdr:rowOff>
    </xdr:from>
    <xdr:to>
      <xdr:col>64</xdr:col>
      <xdr:colOff>152400</xdr:colOff>
      <xdr:row>42</xdr:row>
      <xdr:rowOff>49389</xdr:rowOff>
    </xdr:to>
    <xdr:sp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3462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34166</xdr:rowOff>
    </xdr:from>
    <xdr:ext cx="762000" cy="259045"/>
    <xdr:sp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131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119239</xdr:rowOff>
    </xdr:from>
    <xdr:to>
      <xdr:col>81</xdr:col>
      <xdr:colOff>95250</xdr:colOff>
      <xdr:row>42</xdr:row>
      <xdr:rowOff>49389</xdr:rowOff>
    </xdr:to>
    <xdr:sp textlink="">
      <xdr:nvSpPr>
        <xdr:cNvPr id="403" name="楕円 402">
          <a:extLst>
            <a:ext uri="{FF2B5EF4-FFF2-40B4-BE49-F238E27FC236}">
              <a16:creationId xmlns:a16="http://schemas.microsoft.com/office/drawing/2014/main" id="{00000000-0008-0000-0300-000093010000}"/>
            </a:ext>
          </a:extLst>
        </xdr:cNvPr>
        <xdr:cNvSpPr/>
      </xdr:nvSpPr>
      <xdr:spPr>
        <a:xfrm>
          <a:off x="169672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91316</xdr:rowOff>
    </xdr:from>
    <xdr:ext cx="762000" cy="259045"/>
    <xdr:sp textlink="">
      <xdr:nvSpPr>
        <xdr:cNvPr id="404" name="公債費負担の状況該当値テキスト">
          <a:extLst>
            <a:ext uri="{FF2B5EF4-FFF2-40B4-BE49-F238E27FC236}">
              <a16:creationId xmlns:a16="http://schemas.microsoft.com/office/drawing/2014/main" id="{00000000-0008-0000-0300-000094010000}"/>
            </a:ext>
          </a:extLst>
        </xdr:cNvPr>
        <xdr:cNvSpPr txBox="1"/>
      </xdr:nvSpPr>
      <xdr:spPr>
        <a:xfrm>
          <a:off x="17106900" y="7120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52211</xdr:rowOff>
    </xdr:from>
    <xdr:to>
      <xdr:col>77</xdr:col>
      <xdr:colOff>95250</xdr:colOff>
      <xdr:row>41</xdr:row>
      <xdr:rowOff>153811</xdr:rowOff>
    </xdr:to>
    <xdr:sp textlink="">
      <xdr:nvSpPr>
        <xdr:cNvPr id="405" name="楕円 404">
          <a:extLst>
            <a:ext uri="{FF2B5EF4-FFF2-40B4-BE49-F238E27FC236}">
              <a16:creationId xmlns:a16="http://schemas.microsoft.com/office/drawing/2014/main" id="{00000000-0008-0000-0300-000095010000}"/>
            </a:ext>
          </a:extLst>
        </xdr:cNvPr>
        <xdr:cNvSpPr/>
      </xdr:nvSpPr>
      <xdr:spPr>
        <a:xfrm>
          <a:off x="16129000" y="70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138588</xdr:rowOff>
    </xdr:from>
    <xdr:ext cx="736600" cy="259045"/>
    <xdr:sp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798800" y="7168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143228</xdr:rowOff>
    </xdr:from>
    <xdr:to>
      <xdr:col>73</xdr:col>
      <xdr:colOff>44450</xdr:colOff>
      <xdr:row>41</xdr:row>
      <xdr:rowOff>73378</xdr:rowOff>
    </xdr:to>
    <xdr:sp textlink="">
      <xdr:nvSpPr>
        <xdr:cNvPr id="407" name="楕円 406">
          <a:extLst>
            <a:ext uri="{FF2B5EF4-FFF2-40B4-BE49-F238E27FC236}">
              <a16:creationId xmlns:a16="http://schemas.microsoft.com/office/drawing/2014/main" id="{00000000-0008-0000-0300-000097010000}"/>
            </a:ext>
          </a:extLst>
        </xdr:cNvPr>
        <xdr:cNvSpPr/>
      </xdr:nvSpPr>
      <xdr:spPr>
        <a:xfrm>
          <a:off x="15240000" y="700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58155</xdr:rowOff>
    </xdr:from>
    <xdr:ext cx="762000" cy="259045"/>
    <xdr:sp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909800" y="708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143228</xdr:rowOff>
    </xdr:from>
    <xdr:to>
      <xdr:col>68</xdr:col>
      <xdr:colOff>203200</xdr:colOff>
      <xdr:row>41</xdr:row>
      <xdr:rowOff>73378</xdr:rowOff>
    </xdr:to>
    <xdr:sp textlink="">
      <xdr:nvSpPr>
        <xdr:cNvPr id="409" name="楕円 408">
          <a:extLst>
            <a:ext uri="{FF2B5EF4-FFF2-40B4-BE49-F238E27FC236}">
              <a16:creationId xmlns:a16="http://schemas.microsoft.com/office/drawing/2014/main" id="{00000000-0008-0000-0300-000099010000}"/>
            </a:ext>
          </a:extLst>
        </xdr:cNvPr>
        <xdr:cNvSpPr/>
      </xdr:nvSpPr>
      <xdr:spPr>
        <a:xfrm>
          <a:off x="14351000" y="700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83555</xdr:rowOff>
    </xdr:from>
    <xdr:ext cx="762000" cy="259045"/>
    <xdr:sp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020800" y="67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129822</xdr:rowOff>
    </xdr:from>
    <xdr:to>
      <xdr:col>64</xdr:col>
      <xdr:colOff>152400</xdr:colOff>
      <xdr:row>41</xdr:row>
      <xdr:rowOff>59972</xdr:rowOff>
    </xdr:to>
    <xdr:sp textlink="">
      <xdr:nvSpPr>
        <xdr:cNvPr id="411" name="楕円 410">
          <a:extLst>
            <a:ext uri="{FF2B5EF4-FFF2-40B4-BE49-F238E27FC236}">
              <a16:creationId xmlns:a16="http://schemas.microsoft.com/office/drawing/2014/main" id="{00000000-0008-0000-0300-00009B010000}"/>
            </a:ext>
          </a:extLst>
        </xdr:cNvPr>
        <xdr:cNvSpPr/>
      </xdr:nvSpPr>
      <xdr:spPr>
        <a:xfrm>
          <a:off x="13462000" y="698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70149</xdr:rowOff>
    </xdr:from>
    <xdr:ext cx="762000" cy="259045"/>
    <xdr:sp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131800" y="6756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9</xdr:row>
      <xdr:rowOff>107950</xdr:rowOff>
    </xdr:from>
    <xdr:to>
      <xdr:col>106</xdr:col>
      <xdr:colOff>139700</xdr:colOff>
      <xdr:row>11</xdr:row>
      <xdr:rowOff>19050</xdr:rowOff>
    </xdr:to>
    <xdr:sp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textlink="">
      <xdr:nvSpPr>
        <xdr:cNvPr id="422" name="正方形/長方形 421">
          <a:extLst>
            <a:ext uri="{FF2B5EF4-FFF2-40B4-BE49-F238E27FC236}">
              <a16:creationId xmlns:a16="http://schemas.microsoft.com/office/drawing/2014/main" id="{00000000-0008-0000-0300-0000A6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textlink="" fLocksText="0">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東部学校給食センター整備事業に伴う債務負担行為により支出予定額が増加したものの、臨時財政対策債の減少や、その他の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地方債発行額の抑制を図ったこと等により、算定上の分子となる地方債残高が減少し前年度から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ポイント改善している。</a:t>
          </a: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しかし、全国、愛媛県、類似団体平均のいずれの数値よりも悪い状況にあり、今後も大型事業の実施に伴う、地方債の借り入れが見込まれることから、実施方法や事業規模の精査により経費削減に努め借入額の抑制を図るとともに、合併特例債の発行期限が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年度で終了となることから、これらの財源確保についても課題となる。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40005</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370667"/>
          <a:ext cx="0" cy="16126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12082</xdr:rowOff>
    </xdr:from>
    <xdr:ext cx="762000" cy="259045"/>
    <xdr:sp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955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40005</xdr:rowOff>
    </xdr:from>
    <xdr:to>
      <xdr:col>81</xdr:col>
      <xdr:colOff>133350</xdr:colOff>
      <xdr:row>23</xdr:row>
      <xdr:rowOff>40005</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983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123613</xdr:rowOff>
    </xdr:from>
    <xdr:to>
      <xdr:col>81</xdr:col>
      <xdr:colOff>44450</xdr:colOff>
      <xdr:row>17</xdr:row>
      <xdr:rowOff>145062</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6179800" y="3038263"/>
          <a:ext cx="838200" cy="21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145062</xdr:rowOff>
    </xdr:from>
    <xdr:to>
      <xdr:col>77</xdr:col>
      <xdr:colOff>44450</xdr:colOff>
      <xdr:row>18</xdr:row>
      <xdr:rowOff>23213</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5290800" y="3059712"/>
          <a:ext cx="889000" cy="4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23213</xdr:rowOff>
    </xdr:from>
    <xdr:to>
      <xdr:col>72</xdr:col>
      <xdr:colOff>203200</xdr:colOff>
      <xdr:row>19</xdr:row>
      <xdr:rowOff>164112</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4401800" y="3109313"/>
          <a:ext cx="889000" cy="312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145979</xdr:rowOff>
    </xdr:from>
    <xdr:to>
      <xdr:col>73</xdr:col>
      <xdr:colOff>44450</xdr:colOff>
      <xdr:row>14</xdr:row>
      <xdr:rowOff>76129</xdr:rowOff>
    </xdr:to>
    <xdr:sp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5240000" y="2374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86306</xdr:rowOff>
    </xdr:from>
    <xdr:ext cx="762000" cy="259045"/>
    <xdr:sp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909800" y="2143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164112</xdr:rowOff>
    </xdr:from>
    <xdr:to>
      <xdr:col>68</xdr:col>
      <xdr:colOff>152400</xdr:colOff>
      <xdr:row>20</xdr:row>
      <xdr:rowOff>52987</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flipV="1">
          <a:off x="13512800" y="3421662"/>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17</xdr:row>
      <xdr:rowOff>33937</xdr:rowOff>
    </xdr:from>
    <xdr:to>
      <xdr:col>68</xdr:col>
      <xdr:colOff>203200</xdr:colOff>
      <xdr:row>17</xdr:row>
      <xdr:rowOff>135537</xdr:rowOff>
    </xdr:to>
    <xdr:sp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4351000" y="294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145714</xdr:rowOff>
    </xdr:from>
    <xdr:ext cx="762000" cy="259045"/>
    <xdr:sp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020800" y="2717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68792</xdr:rowOff>
    </xdr:from>
    <xdr:to>
      <xdr:col>64</xdr:col>
      <xdr:colOff>152400</xdr:colOff>
      <xdr:row>17</xdr:row>
      <xdr:rowOff>170392</xdr:rowOff>
    </xdr:to>
    <xdr:sp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3462000" y="2983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9119</xdr:rowOff>
    </xdr:from>
    <xdr:ext cx="762000" cy="259045"/>
    <xdr:sp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131800" y="275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72813</xdr:rowOff>
    </xdr:from>
    <xdr:to>
      <xdr:col>81</xdr:col>
      <xdr:colOff>95250</xdr:colOff>
      <xdr:row>18</xdr:row>
      <xdr:rowOff>2963</xdr:rowOff>
    </xdr:to>
    <xdr:sp textlink="">
      <xdr:nvSpPr>
        <xdr:cNvPr id="465" name="楕円 464">
          <a:extLst>
            <a:ext uri="{FF2B5EF4-FFF2-40B4-BE49-F238E27FC236}">
              <a16:creationId xmlns:a16="http://schemas.microsoft.com/office/drawing/2014/main" id="{00000000-0008-0000-0300-0000D1010000}"/>
            </a:ext>
          </a:extLst>
        </xdr:cNvPr>
        <xdr:cNvSpPr/>
      </xdr:nvSpPr>
      <xdr:spPr>
        <a:xfrm>
          <a:off x="16967200" y="298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44890</xdr:rowOff>
    </xdr:from>
    <xdr:ext cx="762000" cy="259045"/>
    <xdr:sp textlink="">
      <xdr:nvSpPr>
        <xdr:cNvPr id="466" name="将来負担の状況該当値テキスト">
          <a:extLst>
            <a:ext uri="{FF2B5EF4-FFF2-40B4-BE49-F238E27FC236}">
              <a16:creationId xmlns:a16="http://schemas.microsoft.com/office/drawing/2014/main" id="{00000000-0008-0000-0300-0000D2010000}"/>
            </a:ext>
          </a:extLst>
        </xdr:cNvPr>
        <xdr:cNvSpPr txBox="1"/>
      </xdr:nvSpPr>
      <xdr:spPr>
        <a:xfrm>
          <a:off x="17106900" y="2959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94262</xdr:rowOff>
    </xdr:from>
    <xdr:to>
      <xdr:col>77</xdr:col>
      <xdr:colOff>95250</xdr:colOff>
      <xdr:row>18</xdr:row>
      <xdr:rowOff>24412</xdr:rowOff>
    </xdr:to>
    <xdr:sp textlink="">
      <xdr:nvSpPr>
        <xdr:cNvPr id="467" name="楕円 466">
          <a:extLst>
            <a:ext uri="{FF2B5EF4-FFF2-40B4-BE49-F238E27FC236}">
              <a16:creationId xmlns:a16="http://schemas.microsoft.com/office/drawing/2014/main" id="{00000000-0008-0000-0300-0000D3010000}"/>
            </a:ext>
          </a:extLst>
        </xdr:cNvPr>
        <xdr:cNvSpPr/>
      </xdr:nvSpPr>
      <xdr:spPr>
        <a:xfrm>
          <a:off x="16129000" y="3008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9189</xdr:rowOff>
    </xdr:from>
    <xdr:ext cx="736600" cy="259045"/>
    <xdr:sp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5798800" y="3095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143863</xdr:rowOff>
    </xdr:from>
    <xdr:to>
      <xdr:col>73</xdr:col>
      <xdr:colOff>44450</xdr:colOff>
      <xdr:row>18</xdr:row>
      <xdr:rowOff>74013</xdr:rowOff>
    </xdr:to>
    <xdr:sp textlink="">
      <xdr:nvSpPr>
        <xdr:cNvPr id="469" name="楕円 468">
          <a:extLst>
            <a:ext uri="{FF2B5EF4-FFF2-40B4-BE49-F238E27FC236}">
              <a16:creationId xmlns:a16="http://schemas.microsoft.com/office/drawing/2014/main" id="{00000000-0008-0000-0300-0000D5010000}"/>
            </a:ext>
          </a:extLst>
        </xdr:cNvPr>
        <xdr:cNvSpPr/>
      </xdr:nvSpPr>
      <xdr:spPr>
        <a:xfrm>
          <a:off x="15240000" y="3058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58790</xdr:rowOff>
    </xdr:from>
    <xdr:ext cx="762000" cy="259045"/>
    <xdr:sp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909800" y="314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113312</xdr:rowOff>
    </xdr:from>
    <xdr:to>
      <xdr:col>68</xdr:col>
      <xdr:colOff>203200</xdr:colOff>
      <xdr:row>20</xdr:row>
      <xdr:rowOff>43462</xdr:rowOff>
    </xdr:to>
    <xdr:sp textlink="">
      <xdr:nvSpPr>
        <xdr:cNvPr id="471" name="楕円 470">
          <a:extLst>
            <a:ext uri="{FF2B5EF4-FFF2-40B4-BE49-F238E27FC236}">
              <a16:creationId xmlns:a16="http://schemas.microsoft.com/office/drawing/2014/main" id="{00000000-0008-0000-0300-0000D7010000}"/>
            </a:ext>
          </a:extLst>
        </xdr:cNvPr>
        <xdr:cNvSpPr/>
      </xdr:nvSpPr>
      <xdr:spPr>
        <a:xfrm>
          <a:off x="14351000" y="3370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28239</xdr:rowOff>
    </xdr:from>
    <xdr:ext cx="762000" cy="259045"/>
    <xdr:sp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020800" y="3457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2187</xdr:rowOff>
    </xdr:from>
    <xdr:to>
      <xdr:col>64</xdr:col>
      <xdr:colOff>152400</xdr:colOff>
      <xdr:row>20</xdr:row>
      <xdr:rowOff>103787</xdr:rowOff>
    </xdr:to>
    <xdr:sp textlink="">
      <xdr:nvSpPr>
        <xdr:cNvPr id="473" name="楕円 472">
          <a:extLst>
            <a:ext uri="{FF2B5EF4-FFF2-40B4-BE49-F238E27FC236}">
              <a16:creationId xmlns:a16="http://schemas.microsoft.com/office/drawing/2014/main" id="{00000000-0008-0000-0300-0000D9010000}"/>
            </a:ext>
          </a:extLst>
        </xdr:cNvPr>
        <xdr:cNvSpPr/>
      </xdr:nvSpPr>
      <xdr:spPr>
        <a:xfrm>
          <a:off x="13462000" y="3431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88564</xdr:rowOff>
    </xdr:from>
    <xdr:ext cx="762000" cy="259045"/>
    <xdr:sp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3131800" y="3517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愛媛県西条市</a:t>
          </a:r>
        </a:p>
      </xdr:txBody>
    </xdr:sp>
    <xdr:clientData/>
  </xdr:twoCellAnchor>
  <xdr:twoCellAnchor>
    <xdr:from>
      <xdr:col>81</xdr:col>
      <xdr:colOff>117475</xdr:colOff>
      <xdr:row>1</xdr:row>
      <xdr:rowOff>19050</xdr:rowOff>
    </xdr:from>
    <xdr:to>
      <xdr:col>94</xdr:col>
      <xdr:colOff>177800</xdr:colOff>
      <xdr:row>4</xdr:row>
      <xdr:rowOff>63500</xdr:rowOff>
    </xdr:to>
    <xdr:sp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104,474
102,765
510.04
55,967,346
52,798,850
2,968,540
29,231,091
58,038,735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49.8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28</xdr:row>
      <xdr:rowOff>152400</xdr:rowOff>
    </xdr:from>
    <xdr:to>
      <xdr:col>51</xdr:col>
      <xdr:colOff>22225</xdr:colOff>
      <xdr:row>30</xdr:row>
      <xdr:rowOff>63500</xdr:rowOff>
    </xdr:to>
    <xdr:sp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定年延長により一般職退職手当が減少したことに加え、普通交付税等が増加したことにより経常一般財源が増加したため、前年度より</a:t>
          </a:r>
          <a:r>
            <a:rPr kumimoji="1" lang="en-US" altLang="ja-JP" sz="1100">
              <a:latin typeface="ＭＳ Ｐゴシック" panose="020B0600070205080204" pitchFamily="50" charset="-128"/>
              <a:ea typeface="ＭＳ Ｐゴシック" panose="020B0600070205080204" pitchFamily="50" charset="-128"/>
            </a:rPr>
            <a:t>1.1</a:t>
          </a:r>
          <a:r>
            <a:rPr kumimoji="1" lang="ja-JP" altLang="en-US" sz="1100">
              <a:latin typeface="ＭＳ Ｐゴシック" panose="020B0600070205080204" pitchFamily="50" charset="-128"/>
              <a:ea typeface="ＭＳ Ｐゴシック" panose="020B0600070205080204" pitchFamily="50" charset="-128"/>
            </a:rPr>
            <a:t>ポイント改善した。全国平均より良い状況となっているが、愛媛県及び類似団体平均よりも悪い状況となっている。今後は、公共施設マネジメントによる公共施設の適正配置等により、人件費関係経費全体について削減を推し進める必要がある。</a:t>
          </a:r>
        </a:p>
      </xdr:txBody>
    </xdr:sp>
    <xdr:clientData/>
  </xdr:twoCellAnchor>
  <xdr:oneCellAnchor>
    <xdr:from>
      <xdr:col>3</xdr:col>
      <xdr:colOff>123825</xdr:colOff>
      <xdr:row>29</xdr:row>
      <xdr:rowOff>107950</xdr:rowOff>
    </xdr:from>
    <xdr:ext cx="298543" cy="225703"/>
    <xdr:sp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102507</xdr:rowOff>
    </xdr:from>
    <xdr:to>
      <xdr:col>24</xdr:col>
      <xdr:colOff>25400</xdr:colOff>
      <xdr:row>42</xdr:row>
      <xdr:rowOff>61685</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60357"/>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33762</xdr:rowOff>
    </xdr:from>
    <xdr:ext cx="762000" cy="259045"/>
    <xdr:sp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23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61685</xdr:rowOff>
    </xdr:from>
    <xdr:to>
      <xdr:col>24</xdr:col>
      <xdr:colOff>114300</xdr:colOff>
      <xdr:row>42</xdr:row>
      <xdr:rowOff>61685</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26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17434</xdr:rowOff>
    </xdr:from>
    <xdr:ext cx="762000" cy="259045"/>
    <xdr:sp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50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102507</xdr:rowOff>
    </xdr:from>
    <xdr:to>
      <xdr:col>24</xdr:col>
      <xdr:colOff>114300</xdr:colOff>
      <xdr:row>33</xdr:row>
      <xdr:rowOff>102507</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6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102507</xdr:rowOff>
    </xdr:from>
    <xdr:to>
      <xdr:col>24</xdr:col>
      <xdr:colOff>25400</xdr:colOff>
      <xdr:row>40</xdr:row>
      <xdr:rowOff>110672</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789057"/>
          <a:ext cx="8382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84563</xdr:rowOff>
    </xdr:from>
    <xdr:ext cx="762000" cy="259045"/>
    <xdr:sp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2567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68036</xdr:rowOff>
    </xdr:from>
    <xdr:to>
      <xdr:col>24</xdr:col>
      <xdr:colOff>76200</xdr:colOff>
      <xdr:row>37</xdr:row>
      <xdr:rowOff>169636</xdr:rowOff>
    </xdr:to>
    <xdr:sp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411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69850</xdr:rowOff>
    </xdr:from>
    <xdr:to>
      <xdr:col>19</xdr:col>
      <xdr:colOff>187325</xdr:colOff>
      <xdr:row>40</xdr:row>
      <xdr:rowOff>110672</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756400"/>
          <a:ext cx="889000" cy="21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100693</xdr:rowOff>
    </xdr:from>
    <xdr:to>
      <xdr:col>20</xdr:col>
      <xdr:colOff>38100</xdr:colOff>
      <xdr:row>38</xdr:row>
      <xdr:rowOff>30843</xdr:rowOff>
    </xdr:to>
    <xdr:sp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444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41020</xdr:rowOff>
    </xdr:from>
    <xdr:ext cx="736600" cy="259045"/>
    <xdr:sp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213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69850</xdr:rowOff>
    </xdr:from>
    <xdr:to>
      <xdr:col>15</xdr:col>
      <xdr:colOff>98425</xdr:colOff>
      <xdr:row>42</xdr:row>
      <xdr:rowOff>94343</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756400"/>
          <a:ext cx="889000" cy="538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19050</xdr:rowOff>
    </xdr:from>
    <xdr:to>
      <xdr:col>15</xdr:col>
      <xdr:colOff>149225</xdr:colOff>
      <xdr:row>37</xdr:row>
      <xdr:rowOff>120650</xdr:rowOff>
    </xdr:to>
    <xdr:sp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130827</xdr:rowOff>
    </xdr:from>
    <xdr:ext cx="762000" cy="259045"/>
    <xdr:sp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20865</xdr:rowOff>
    </xdr:from>
    <xdr:to>
      <xdr:col>11</xdr:col>
      <xdr:colOff>9525</xdr:colOff>
      <xdr:row>42</xdr:row>
      <xdr:rowOff>94343</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707415"/>
          <a:ext cx="889000" cy="587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10885</xdr:rowOff>
    </xdr:from>
    <xdr:to>
      <xdr:col>11</xdr:col>
      <xdr:colOff>60325</xdr:colOff>
      <xdr:row>38</xdr:row>
      <xdr:rowOff>112485</xdr:rowOff>
    </xdr:to>
    <xdr:sp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52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122663</xdr:rowOff>
    </xdr:from>
    <xdr:ext cx="762000" cy="259045"/>
    <xdr:sp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29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108857</xdr:rowOff>
    </xdr:from>
    <xdr:to>
      <xdr:col>6</xdr:col>
      <xdr:colOff>171450</xdr:colOff>
      <xdr:row>37</xdr:row>
      <xdr:rowOff>39007</xdr:rowOff>
    </xdr:to>
    <xdr:sp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281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49184</xdr:rowOff>
    </xdr:from>
    <xdr:ext cx="762000" cy="259045"/>
    <xdr:sp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04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51707</xdr:rowOff>
    </xdr:from>
    <xdr:to>
      <xdr:col>24</xdr:col>
      <xdr:colOff>76200</xdr:colOff>
      <xdr:row>39</xdr:row>
      <xdr:rowOff>153307</xdr:rowOff>
    </xdr:to>
    <xdr:sp textlink="">
      <xdr:nvSpPr>
        <xdr:cNvPr id="87" name="楕円 86">
          <a:extLst>
            <a:ext uri="{FF2B5EF4-FFF2-40B4-BE49-F238E27FC236}">
              <a16:creationId xmlns:a16="http://schemas.microsoft.com/office/drawing/2014/main" id="{00000000-0008-0000-0400-000057000000}"/>
            </a:ext>
          </a:extLst>
        </xdr:cNvPr>
        <xdr:cNvSpPr/>
      </xdr:nvSpPr>
      <xdr:spPr>
        <a:xfrm>
          <a:off x="4775200" y="673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23784</xdr:rowOff>
    </xdr:from>
    <xdr:ext cx="762000" cy="259045"/>
    <xdr:sp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71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59872</xdr:rowOff>
    </xdr:from>
    <xdr:to>
      <xdr:col>20</xdr:col>
      <xdr:colOff>38100</xdr:colOff>
      <xdr:row>40</xdr:row>
      <xdr:rowOff>161472</xdr:rowOff>
    </xdr:to>
    <xdr:sp textlink="">
      <xdr:nvSpPr>
        <xdr:cNvPr id="89" name="楕円 88">
          <a:extLst>
            <a:ext uri="{FF2B5EF4-FFF2-40B4-BE49-F238E27FC236}">
              <a16:creationId xmlns:a16="http://schemas.microsoft.com/office/drawing/2014/main" id="{00000000-0008-0000-0400-000059000000}"/>
            </a:ext>
          </a:extLst>
        </xdr:cNvPr>
        <xdr:cNvSpPr/>
      </xdr:nvSpPr>
      <xdr:spPr>
        <a:xfrm>
          <a:off x="3937000" y="691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146249</xdr:rowOff>
    </xdr:from>
    <xdr:ext cx="736600" cy="259045"/>
    <xdr:sp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7004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19050</xdr:rowOff>
    </xdr:from>
    <xdr:to>
      <xdr:col>15</xdr:col>
      <xdr:colOff>149225</xdr:colOff>
      <xdr:row>39</xdr:row>
      <xdr:rowOff>120650</xdr:rowOff>
    </xdr:to>
    <xdr:sp textlink="">
      <xdr:nvSpPr>
        <xdr:cNvPr id="91" name="楕円 90">
          <a:extLst>
            <a:ext uri="{FF2B5EF4-FFF2-40B4-BE49-F238E27FC236}">
              <a16:creationId xmlns:a16="http://schemas.microsoft.com/office/drawing/2014/main" id="{00000000-0008-0000-0400-00005B000000}"/>
            </a:ext>
          </a:extLst>
        </xdr:cNvPr>
        <xdr:cNvSpPr/>
      </xdr:nvSpPr>
      <xdr:spPr>
        <a:xfrm>
          <a:off x="3048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105427</xdr:rowOff>
    </xdr:from>
    <xdr:ext cx="762000" cy="259045"/>
    <xdr:sp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42</xdr:row>
      <xdr:rowOff>43543</xdr:rowOff>
    </xdr:from>
    <xdr:to>
      <xdr:col>11</xdr:col>
      <xdr:colOff>60325</xdr:colOff>
      <xdr:row>42</xdr:row>
      <xdr:rowOff>145143</xdr:rowOff>
    </xdr:to>
    <xdr:sp textlink="">
      <xdr:nvSpPr>
        <xdr:cNvPr id="93" name="楕円 92">
          <a:extLst>
            <a:ext uri="{FF2B5EF4-FFF2-40B4-BE49-F238E27FC236}">
              <a16:creationId xmlns:a16="http://schemas.microsoft.com/office/drawing/2014/main" id="{00000000-0008-0000-0400-00005D000000}"/>
            </a:ext>
          </a:extLst>
        </xdr:cNvPr>
        <xdr:cNvSpPr/>
      </xdr:nvSpPr>
      <xdr:spPr>
        <a:xfrm>
          <a:off x="2159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42</xdr:row>
      <xdr:rowOff>129920</xdr:rowOff>
    </xdr:from>
    <xdr:ext cx="762000" cy="259045"/>
    <xdr:sp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141515</xdr:rowOff>
    </xdr:from>
    <xdr:to>
      <xdr:col>6</xdr:col>
      <xdr:colOff>171450</xdr:colOff>
      <xdr:row>39</xdr:row>
      <xdr:rowOff>71665</xdr:rowOff>
    </xdr:to>
    <xdr:sp textlink="">
      <xdr:nvSpPr>
        <xdr:cNvPr id="95" name="楕円 94">
          <a:extLst>
            <a:ext uri="{FF2B5EF4-FFF2-40B4-BE49-F238E27FC236}">
              <a16:creationId xmlns:a16="http://schemas.microsoft.com/office/drawing/2014/main" id="{00000000-0008-0000-0400-00005F000000}"/>
            </a:ext>
          </a:extLst>
        </xdr:cNvPr>
        <xdr:cNvSpPr/>
      </xdr:nvSpPr>
      <xdr:spPr>
        <a:xfrm>
          <a:off x="1270000" y="665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56442</xdr:rowOff>
    </xdr:from>
    <xdr:ext cx="762000" cy="259045"/>
    <xdr:sp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74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8</xdr:row>
      <xdr:rowOff>152400</xdr:rowOff>
    </xdr:from>
    <xdr:to>
      <xdr:col>109</xdr:col>
      <xdr:colOff>104775</xdr:colOff>
      <xdr:row>10</xdr:row>
      <xdr:rowOff>63500</xdr:rowOff>
    </xdr:to>
    <xdr:sp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各公共施設における電気料金の減少等により経費が減少したことに加え、普通交付税等が増加したことにより経常一般財源が増加したため、前年度より</a:t>
          </a:r>
          <a:r>
            <a:rPr kumimoji="1" lang="en-US" altLang="ja-JP" sz="1100">
              <a:latin typeface="ＭＳ Ｐゴシック" panose="020B0600070205080204" pitchFamily="50" charset="-128"/>
              <a:ea typeface="ＭＳ Ｐゴシック" panose="020B0600070205080204" pitchFamily="50" charset="-128"/>
            </a:rPr>
            <a:t>0.7</a:t>
          </a:r>
          <a:r>
            <a:rPr kumimoji="1" lang="ja-JP" altLang="en-US" sz="1100">
              <a:latin typeface="ＭＳ Ｐゴシック" panose="020B0600070205080204" pitchFamily="50" charset="-128"/>
              <a:ea typeface="ＭＳ Ｐゴシック" panose="020B0600070205080204" pitchFamily="50" charset="-128"/>
            </a:rPr>
            <a:t>ポイント改善している。全国、愛媛県、類似団体平均より良い状況となっている。引き続き、公共施設マネジメントによる施設の適正配置・有効活用や事務事業の必要性・効率化を精査し、コスト削減を図る必要がある。</a:t>
          </a:r>
        </a:p>
      </xdr:txBody>
    </xdr:sp>
    <xdr:clientData/>
  </xdr:twoCellAnchor>
  <xdr:oneCellAnchor>
    <xdr:from>
      <xdr:col>62</xdr:col>
      <xdr:colOff>6350</xdr:colOff>
      <xdr:row>9</xdr:row>
      <xdr:rowOff>107950</xdr:rowOff>
    </xdr:from>
    <xdr:ext cx="298543" cy="225703"/>
    <xdr:sp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78014</xdr:rowOff>
    </xdr:from>
    <xdr:to>
      <xdr:col>82</xdr:col>
      <xdr:colOff>107950</xdr:colOff>
      <xdr:row>21</xdr:row>
      <xdr:rowOff>26307</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135414"/>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169834</xdr:rowOff>
    </xdr:from>
    <xdr:ext cx="762000" cy="259045"/>
    <xdr:sp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598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26307</xdr:rowOff>
    </xdr:from>
    <xdr:to>
      <xdr:col>82</xdr:col>
      <xdr:colOff>196850</xdr:colOff>
      <xdr:row>21</xdr:row>
      <xdr:rowOff>26307</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626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164391</xdr:rowOff>
    </xdr:from>
    <xdr:ext cx="762000" cy="259045"/>
    <xdr:sp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1878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78014</xdr:rowOff>
    </xdr:from>
    <xdr:to>
      <xdr:col>82</xdr:col>
      <xdr:colOff>196850</xdr:colOff>
      <xdr:row>12</xdr:row>
      <xdr:rowOff>78014</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135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167821</xdr:rowOff>
    </xdr:from>
    <xdr:to>
      <xdr:col>82</xdr:col>
      <xdr:colOff>107950</xdr:colOff>
      <xdr:row>14</xdr:row>
      <xdr:rowOff>72571</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5671800" y="2396671"/>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168020</xdr:rowOff>
    </xdr:from>
    <xdr:ext cx="762000" cy="259045"/>
    <xdr:sp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568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24493</xdr:rowOff>
    </xdr:from>
    <xdr:to>
      <xdr:col>82</xdr:col>
      <xdr:colOff>158750</xdr:colOff>
      <xdr:row>15</xdr:row>
      <xdr:rowOff>126093</xdr:rowOff>
    </xdr:to>
    <xdr:sp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59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113393</xdr:rowOff>
    </xdr:from>
    <xdr:to>
      <xdr:col>78</xdr:col>
      <xdr:colOff>69850</xdr:colOff>
      <xdr:row>14</xdr:row>
      <xdr:rowOff>72571</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4782800" y="2342243"/>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163286</xdr:rowOff>
    </xdr:from>
    <xdr:to>
      <xdr:col>78</xdr:col>
      <xdr:colOff>120650</xdr:colOff>
      <xdr:row>15</xdr:row>
      <xdr:rowOff>93436</xdr:rowOff>
    </xdr:to>
    <xdr:sp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56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78213</xdr:rowOff>
    </xdr:from>
    <xdr:ext cx="736600" cy="259045"/>
    <xdr:sp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649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113393</xdr:rowOff>
    </xdr:from>
    <xdr:to>
      <xdr:col>73</xdr:col>
      <xdr:colOff>180975</xdr:colOff>
      <xdr:row>14</xdr:row>
      <xdr:rowOff>18143</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flipV="1">
          <a:off x="13893800" y="2342243"/>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32657</xdr:rowOff>
    </xdr:from>
    <xdr:to>
      <xdr:col>74</xdr:col>
      <xdr:colOff>31750</xdr:colOff>
      <xdr:row>14</xdr:row>
      <xdr:rowOff>134257</xdr:rowOff>
    </xdr:to>
    <xdr:sp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43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119034</xdr:rowOff>
    </xdr:from>
    <xdr:ext cx="762000" cy="259045"/>
    <xdr:sp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51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18143</xdr:rowOff>
    </xdr:from>
    <xdr:to>
      <xdr:col>69</xdr:col>
      <xdr:colOff>92075</xdr:colOff>
      <xdr:row>15</xdr:row>
      <xdr:rowOff>53521</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flipV="1">
          <a:off x="13004800" y="2418443"/>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0</xdr:rowOff>
    </xdr:from>
    <xdr:to>
      <xdr:col>69</xdr:col>
      <xdr:colOff>142875</xdr:colOff>
      <xdr:row>14</xdr:row>
      <xdr:rowOff>101600</xdr:rowOff>
    </xdr:to>
    <xdr:sp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86377</xdr:rowOff>
    </xdr:from>
    <xdr:ext cx="762000" cy="259045"/>
    <xdr:sp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4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65314</xdr:rowOff>
    </xdr:from>
    <xdr:to>
      <xdr:col>65</xdr:col>
      <xdr:colOff>53975</xdr:colOff>
      <xdr:row>14</xdr:row>
      <xdr:rowOff>166914</xdr:rowOff>
    </xdr:to>
    <xdr:sp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46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5641</xdr:rowOff>
    </xdr:from>
    <xdr:ext cx="762000" cy="259045"/>
    <xdr:sp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23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117021</xdr:rowOff>
    </xdr:from>
    <xdr:to>
      <xdr:col>82</xdr:col>
      <xdr:colOff>158750</xdr:colOff>
      <xdr:row>14</xdr:row>
      <xdr:rowOff>47171</xdr:rowOff>
    </xdr:to>
    <xdr:sp textlink="">
      <xdr:nvSpPr>
        <xdr:cNvPr id="150" name="楕円 149">
          <a:extLst>
            <a:ext uri="{FF2B5EF4-FFF2-40B4-BE49-F238E27FC236}">
              <a16:creationId xmlns:a16="http://schemas.microsoft.com/office/drawing/2014/main" id="{00000000-0008-0000-0400-000096000000}"/>
            </a:ext>
          </a:extLst>
        </xdr:cNvPr>
        <xdr:cNvSpPr/>
      </xdr:nvSpPr>
      <xdr:spPr>
        <a:xfrm>
          <a:off x="16459200" y="234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133548</xdr:rowOff>
    </xdr:from>
    <xdr:ext cx="762000" cy="259045"/>
    <xdr:sp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2190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21771</xdr:rowOff>
    </xdr:from>
    <xdr:to>
      <xdr:col>78</xdr:col>
      <xdr:colOff>120650</xdr:colOff>
      <xdr:row>14</xdr:row>
      <xdr:rowOff>123371</xdr:rowOff>
    </xdr:to>
    <xdr:sp textlink="">
      <xdr:nvSpPr>
        <xdr:cNvPr id="152" name="楕円 151">
          <a:extLst>
            <a:ext uri="{FF2B5EF4-FFF2-40B4-BE49-F238E27FC236}">
              <a16:creationId xmlns:a16="http://schemas.microsoft.com/office/drawing/2014/main" id="{00000000-0008-0000-0400-000098000000}"/>
            </a:ext>
          </a:extLst>
        </xdr:cNvPr>
        <xdr:cNvSpPr/>
      </xdr:nvSpPr>
      <xdr:spPr>
        <a:xfrm>
          <a:off x="15621000" y="242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133548</xdr:rowOff>
    </xdr:from>
    <xdr:ext cx="736600" cy="259045"/>
    <xdr:sp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2190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62593</xdr:rowOff>
    </xdr:from>
    <xdr:to>
      <xdr:col>74</xdr:col>
      <xdr:colOff>31750</xdr:colOff>
      <xdr:row>13</xdr:row>
      <xdr:rowOff>164193</xdr:rowOff>
    </xdr:to>
    <xdr:sp textlink="">
      <xdr:nvSpPr>
        <xdr:cNvPr id="154" name="楕円 153">
          <a:extLst>
            <a:ext uri="{FF2B5EF4-FFF2-40B4-BE49-F238E27FC236}">
              <a16:creationId xmlns:a16="http://schemas.microsoft.com/office/drawing/2014/main" id="{00000000-0008-0000-0400-00009A000000}"/>
            </a:ext>
          </a:extLst>
        </xdr:cNvPr>
        <xdr:cNvSpPr/>
      </xdr:nvSpPr>
      <xdr:spPr>
        <a:xfrm>
          <a:off x="14732000" y="229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2920</xdr:rowOff>
    </xdr:from>
    <xdr:ext cx="762000" cy="259045"/>
    <xdr:sp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206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138793</xdr:rowOff>
    </xdr:from>
    <xdr:to>
      <xdr:col>69</xdr:col>
      <xdr:colOff>142875</xdr:colOff>
      <xdr:row>14</xdr:row>
      <xdr:rowOff>68943</xdr:rowOff>
    </xdr:to>
    <xdr:sp textlink="">
      <xdr:nvSpPr>
        <xdr:cNvPr id="156" name="楕円 155">
          <a:extLst>
            <a:ext uri="{FF2B5EF4-FFF2-40B4-BE49-F238E27FC236}">
              <a16:creationId xmlns:a16="http://schemas.microsoft.com/office/drawing/2014/main" id="{00000000-0008-0000-0400-00009C000000}"/>
            </a:ext>
          </a:extLst>
        </xdr:cNvPr>
        <xdr:cNvSpPr/>
      </xdr:nvSpPr>
      <xdr:spPr>
        <a:xfrm>
          <a:off x="13843000" y="236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79120</xdr:rowOff>
    </xdr:from>
    <xdr:ext cx="762000" cy="259045"/>
    <xdr:sp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213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2721</xdr:rowOff>
    </xdr:from>
    <xdr:to>
      <xdr:col>65</xdr:col>
      <xdr:colOff>53975</xdr:colOff>
      <xdr:row>15</xdr:row>
      <xdr:rowOff>104321</xdr:rowOff>
    </xdr:to>
    <xdr:sp textlink="">
      <xdr:nvSpPr>
        <xdr:cNvPr id="158" name="楕円 157">
          <a:extLst>
            <a:ext uri="{FF2B5EF4-FFF2-40B4-BE49-F238E27FC236}">
              <a16:creationId xmlns:a16="http://schemas.microsoft.com/office/drawing/2014/main" id="{00000000-0008-0000-0400-00009E000000}"/>
            </a:ext>
          </a:extLst>
        </xdr:cNvPr>
        <xdr:cNvSpPr/>
      </xdr:nvSpPr>
      <xdr:spPr>
        <a:xfrm>
          <a:off x="12954000" y="257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89098</xdr:rowOff>
    </xdr:from>
    <xdr:ext cx="762000" cy="259045"/>
    <xdr:sp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2660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48</xdr:row>
      <xdr:rowOff>152400</xdr:rowOff>
    </xdr:from>
    <xdr:to>
      <xdr:col>51</xdr:col>
      <xdr:colOff>22225</xdr:colOff>
      <xdr:row>50</xdr:row>
      <xdr:rowOff>63500</xdr:rowOff>
    </xdr:to>
    <xdr:sp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介護給付費・訓練等給付費や市単独小中学生医療費助成事業等の増加により、前年度より</a:t>
          </a:r>
          <a:r>
            <a:rPr kumimoji="1" lang="en-US" altLang="ja-JP" sz="1100">
              <a:latin typeface="ＭＳ Ｐゴシック" panose="020B0600070205080204" pitchFamily="50" charset="-128"/>
              <a:ea typeface="ＭＳ Ｐゴシック" panose="020B0600070205080204" pitchFamily="50" charset="-128"/>
            </a:rPr>
            <a:t>0.3</a:t>
          </a:r>
          <a:r>
            <a:rPr kumimoji="1" lang="ja-JP" altLang="en-US" sz="1100">
              <a:latin typeface="ＭＳ Ｐゴシック" panose="020B0600070205080204" pitchFamily="50" charset="-128"/>
              <a:ea typeface="ＭＳ Ｐゴシック" panose="020B0600070205080204" pitchFamily="50" charset="-128"/>
            </a:rPr>
            <a:t>ポイント悪化している。全国平均より良い状況ではあるが、愛媛県及び類似団体平均と比較すると悪い状況である。今後も、社会保障経費の充実や子ども子育て支援制度の拡充により、扶助費の増加が見込まれることから、事業効果やサービス水準を検討し、適正化を図る必要がある。</a:t>
          </a:r>
        </a:p>
      </xdr:txBody>
    </xdr:sp>
    <xdr:clientData/>
  </xdr:twoCellAnchor>
  <xdr:oneCellAnchor>
    <xdr:from>
      <xdr:col>3</xdr:col>
      <xdr:colOff>123825</xdr:colOff>
      <xdr:row>49</xdr:row>
      <xdr:rowOff>107950</xdr:rowOff>
    </xdr:from>
    <xdr:ext cx="298543" cy="225703"/>
    <xdr:sp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50800</xdr:rowOff>
    </xdr:from>
    <xdr:to>
      <xdr:col>24</xdr:col>
      <xdr:colOff>25400</xdr:colOff>
      <xdr:row>61</xdr:row>
      <xdr:rowOff>50800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896620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22877</xdr:rowOff>
    </xdr:from>
    <xdr:ext cx="762000" cy="259045"/>
    <xdr:sp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50800</xdr:rowOff>
    </xdr:from>
    <xdr:to>
      <xdr:col>24</xdr:col>
      <xdr:colOff>114300</xdr:colOff>
      <xdr:row>61</xdr:row>
      <xdr:rowOff>50800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137177</xdr:rowOff>
    </xdr:from>
    <xdr:ext cx="762000" cy="259045"/>
    <xdr:sp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50800</xdr:rowOff>
    </xdr:from>
    <xdr:to>
      <xdr:col>24</xdr:col>
      <xdr:colOff>114300</xdr:colOff>
      <xdr:row>52</xdr:row>
      <xdr:rowOff>50800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50800</xdr:rowOff>
    </xdr:from>
    <xdr:to>
      <xdr:col>24</xdr:col>
      <xdr:colOff>25400</xdr:colOff>
      <xdr:row>57</xdr:row>
      <xdr:rowOff>107950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8234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16527</xdr:rowOff>
    </xdr:from>
    <xdr:ext cx="762000" cy="259045"/>
    <xdr:sp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617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0</xdr:rowOff>
    </xdr:from>
    <xdr:to>
      <xdr:col>24</xdr:col>
      <xdr:colOff>76200</xdr:colOff>
      <xdr:row>57</xdr:row>
      <xdr:rowOff>101600</xdr:rowOff>
    </xdr:to>
    <xdr:sp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69850</xdr:rowOff>
    </xdr:from>
    <xdr:to>
      <xdr:col>19</xdr:col>
      <xdr:colOff>187325</xdr:colOff>
      <xdr:row>57</xdr:row>
      <xdr:rowOff>50800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6710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57150</xdr:rowOff>
    </xdr:from>
    <xdr:to>
      <xdr:col>20</xdr:col>
      <xdr:colOff>38100</xdr:colOff>
      <xdr:row>56</xdr:row>
      <xdr:rowOff>158750</xdr:rowOff>
    </xdr:to>
    <xdr:sp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168927</xdr:rowOff>
    </xdr:from>
    <xdr:ext cx="736600" cy="259045"/>
    <xdr:sp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427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69850</xdr:rowOff>
    </xdr:from>
    <xdr:to>
      <xdr:col>15</xdr:col>
      <xdr:colOff>98425</xdr:colOff>
      <xdr:row>56</xdr:row>
      <xdr:rowOff>146050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96710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146050</xdr:rowOff>
    </xdr:from>
    <xdr:to>
      <xdr:col>11</xdr:col>
      <xdr:colOff>9525</xdr:colOff>
      <xdr:row>58</xdr:row>
      <xdr:rowOff>69850</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974725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133350</xdr:rowOff>
    </xdr:from>
    <xdr:to>
      <xdr:col>11</xdr:col>
      <xdr:colOff>60325</xdr:colOff>
      <xdr:row>59</xdr:row>
      <xdr:rowOff>63500</xdr:rowOff>
    </xdr:to>
    <xdr:sp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1007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48277</xdr:rowOff>
    </xdr:from>
    <xdr:ext cx="762000" cy="259045"/>
    <xdr:sp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1016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114300</xdr:rowOff>
    </xdr:from>
    <xdr:to>
      <xdr:col>6</xdr:col>
      <xdr:colOff>171450</xdr:colOff>
      <xdr:row>60</xdr:row>
      <xdr:rowOff>44450</xdr:rowOff>
    </xdr:to>
    <xdr:sp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1022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29227</xdr:rowOff>
    </xdr:from>
    <xdr:ext cx="762000" cy="259045"/>
    <xdr:sp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1031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57150</xdr:rowOff>
    </xdr:from>
    <xdr:to>
      <xdr:col>24</xdr:col>
      <xdr:colOff>76200</xdr:colOff>
      <xdr:row>57</xdr:row>
      <xdr:rowOff>158750</xdr:rowOff>
    </xdr:to>
    <xdr:sp textlink="">
      <xdr:nvSpPr>
        <xdr:cNvPr id="211" name="楕円 210">
          <a:extLst>
            <a:ext uri="{FF2B5EF4-FFF2-40B4-BE49-F238E27FC236}">
              <a16:creationId xmlns:a16="http://schemas.microsoft.com/office/drawing/2014/main" id="{00000000-0008-0000-0400-0000D3000000}"/>
            </a:ext>
          </a:extLst>
        </xdr:cNvPr>
        <xdr:cNvSpPr/>
      </xdr:nvSpPr>
      <xdr:spPr>
        <a:xfrm>
          <a:off x="47752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29227</xdr:rowOff>
    </xdr:from>
    <xdr:ext cx="762000" cy="259045"/>
    <xdr:sp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0</xdr:rowOff>
    </xdr:from>
    <xdr:to>
      <xdr:col>20</xdr:col>
      <xdr:colOff>38100</xdr:colOff>
      <xdr:row>57</xdr:row>
      <xdr:rowOff>101600</xdr:rowOff>
    </xdr:to>
    <xdr:sp textlink="">
      <xdr:nvSpPr>
        <xdr:cNvPr id="213" name="楕円 212">
          <a:extLst>
            <a:ext uri="{FF2B5EF4-FFF2-40B4-BE49-F238E27FC236}">
              <a16:creationId xmlns:a16="http://schemas.microsoft.com/office/drawing/2014/main" id="{00000000-0008-0000-0400-0000D5000000}"/>
            </a:ext>
          </a:extLst>
        </xdr:cNvPr>
        <xdr:cNvSpPr/>
      </xdr:nvSpPr>
      <xdr:spPr>
        <a:xfrm>
          <a:off x="3937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86377</xdr:rowOff>
    </xdr:from>
    <xdr:ext cx="736600" cy="259045"/>
    <xdr:sp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859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19050</xdr:rowOff>
    </xdr:from>
    <xdr:to>
      <xdr:col>15</xdr:col>
      <xdr:colOff>149225</xdr:colOff>
      <xdr:row>56</xdr:row>
      <xdr:rowOff>120650</xdr:rowOff>
    </xdr:to>
    <xdr:sp textlink="">
      <xdr:nvSpPr>
        <xdr:cNvPr id="215" name="楕円 214">
          <a:extLst>
            <a:ext uri="{FF2B5EF4-FFF2-40B4-BE49-F238E27FC236}">
              <a16:creationId xmlns:a16="http://schemas.microsoft.com/office/drawing/2014/main" id="{00000000-0008-0000-0400-0000D7000000}"/>
            </a:ext>
          </a:extLst>
        </xdr:cNvPr>
        <xdr:cNvSpPr/>
      </xdr:nvSpPr>
      <xdr:spPr>
        <a:xfrm>
          <a:off x="3048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105427</xdr:rowOff>
    </xdr:from>
    <xdr:ext cx="762000" cy="259045"/>
    <xdr:sp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95250</xdr:rowOff>
    </xdr:from>
    <xdr:to>
      <xdr:col>11</xdr:col>
      <xdr:colOff>60325</xdr:colOff>
      <xdr:row>57</xdr:row>
      <xdr:rowOff>25400</xdr:rowOff>
    </xdr:to>
    <xdr:sp textlink="">
      <xdr:nvSpPr>
        <xdr:cNvPr id="217" name="楕円 216">
          <a:extLst>
            <a:ext uri="{FF2B5EF4-FFF2-40B4-BE49-F238E27FC236}">
              <a16:creationId xmlns:a16="http://schemas.microsoft.com/office/drawing/2014/main" id="{00000000-0008-0000-0400-0000D9000000}"/>
            </a:ext>
          </a:extLst>
        </xdr:cNvPr>
        <xdr:cNvSpPr/>
      </xdr:nvSpPr>
      <xdr:spPr>
        <a:xfrm>
          <a:off x="2159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35577</xdr:rowOff>
    </xdr:from>
    <xdr:ext cx="762000" cy="259045"/>
    <xdr:sp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19050</xdr:rowOff>
    </xdr:from>
    <xdr:to>
      <xdr:col>6</xdr:col>
      <xdr:colOff>171450</xdr:colOff>
      <xdr:row>58</xdr:row>
      <xdr:rowOff>120650</xdr:rowOff>
    </xdr:to>
    <xdr:sp textlink="">
      <xdr:nvSpPr>
        <xdr:cNvPr id="219" name="楕円 218">
          <a:extLst>
            <a:ext uri="{FF2B5EF4-FFF2-40B4-BE49-F238E27FC236}">
              <a16:creationId xmlns:a16="http://schemas.microsoft.com/office/drawing/2014/main" id="{00000000-0008-0000-0400-0000DB000000}"/>
            </a:ext>
          </a:extLst>
        </xdr:cNvPr>
        <xdr:cNvSpPr/>
      </xdr:nvSpPr>
      <xdr:spPr>
        <a:xfrm>
          <a:off x="1270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130827</xdr:rowOff>
    </xdr:from>
    <xdr:ext cx="762000" cy="259045"/>
    <xdr:sp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73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48</xdr:row>
      <xdr:rowOff>152400</xdr:rowOff>
    </xdr:from>
    <xdr:to>
      <xdr:col>109</xdr:col>
      <xdr:colOff>104775</xdr:colOff>
      <xdr:row>50</xdr:row>
      <xdr:rowOff>63500</xdr:rowOff>
    </xdr:to>
    <xdr:sp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普通交付税等が増加したことにより経常一般財源が増加したものの、国民健康保険特別会計への繰出金等が増加したことにより、前年度より</a:t>
          </a:r>
          <a:r>
            <a:rPr kumimoji="1" lang="en-US" altLang="ja-JP" sz="1100">
              <a:latin typeface="ＭＳ Ｐゴシック" panose="020B0600070205080204" pitchFamily="50" charset="-128"/>
              <a:ea typeface="ＭＳ Ｐゴシック" panose="020B0600070205080204" pitchFamily="50" charset="-128"/>
            </a:rPr>
            <a:t>0.1</a:t>
          </a:r>
          <a:r>
            <a:rPr kumimoji="1" lang="ja-JP" altLang="en-US" sz="1100">
              <a:latin typeface="ＭＳ Ｐゴシック" panose="020B0600070205080204" pitchFamily="50" charset="-128"/>
              <a:ea typeface="ＭＳ Ｐゴシック" panose="020B0600070205080204" pitchFamily="50" charset="-128"/>
            </a:rPr>
            <a:t>ポイント悪化している。全国、愛媛県、類似団体平均より悪い状況となっており、特別会計の収支改善による繰出金の抑制や、公共施設マネジメントによる施設の適正配置や長期的視点に立った施設の修繕・更新等により維持補修費の抑制に努め、事業費の縮減を図る。</a:t>
          </a:r>
        </a:p>
      </xdr:txBody>
    </xdr:sp>
    <xdr:clientData/>
  </xdr:twoCellAnchor>
  <xdr:oneCellAnchor>
    <xdr:from>
      <xdr:col>62</xdr:col>
      <xdr:colOff>6350</xdr:colOff>
      <xdr:row>49</xdr:row>
      <xdr:rowOff>107950</xdr:rowOff>
    </xdr:from>
    <xdr:ext cx="298543" cy="225703"/>
    <xdr:sp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152400</xdr:rowOff>
    </xdr:from>
    <xdr:to>
      <xdr:col>82</xdr:col>
      <xdr:colOff>107950</xdr:colOff>
      <xdr:row>61</xdr:row>
      <xdr:rowOff>44450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0678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16527</xdr:rowOff>
    </xdr:from>
    <xdr:ext cx="762000" cy="259045"/>
    <xdr:sp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7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44450</xdr:rowOff>
    </xdr:from>
    <xdr:to>
      <xdr:col>82</xdr:col>
      <xdr:colOff>196850</xdr:colOff>
      <xdr:row>61</xdr:row>
      <xdr:rowOff>44450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0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67327</xdr:rowOff>
    </xdr:from>
    <xdr:ext cx="762000" cy="259045"/>
    <xdr:sp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81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152400</xdr:rowOff>
    </xdr:from>
    <xdr:to>
      <xdr:col>82</xdr:col>
      <xdr:colOff>196850</xdr:colOff>
      <xdr:row>52</xdr:row>
      <xdr:rowOff>152400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06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19050</xdr:rowOff>
    </xdr:from>
    <xdr:to>
      <xdr:col>82</xdr:col>
      <xdr:colOff>107950</xdr:colOff>
      <xdr:row>59</xdr:row>
      <xdr:rowOff>31750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101346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16527</xdr:rowOff>
    </xdr:from>
    <xdr:ext cx="762000" cy="259045"/>
    <xdr:sp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789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0</xdr:rowOff>
    </xdr:from>
    <xdr:to>
      <xdr:col>82</xdr:col>
      <xdr:colOff>158750</xdr:colOff>
      <xdr:row>58</xdr:row>
      <xdr:rowOff>101600</xdr:rowOff>
    </xdr:to>
    <xdr:sp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114300</xdr:rowOff>
    </xdr:from>
    <xdr:to>
      <xdr:col>78</xdr:col>
      <xdr:colOff>69850</xdr:colOff>
      <xdr:row>59</xdr:row>
      <xdr:rowOff>19050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10058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95250</xdr:rowOff>
    </xdr:from>
    <xdr:to>
      <xdr:col>78</xdr:col>
      <xdr:colOff>120650</xdr:colOff>
      <xdr:row>58</xdr:row>
      <xdr:rowOff>25400</xdr:rowOff>
    </xdr:to>
    <xdr:sp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35577</xdr:rowOff>
    </xdr:from>
    <xdr:ext cx="736600" cy="259045"/>
    <xdr:sp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63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114300</xdr:rowOff>
    </xdr:from>
    <xdr:to>
      <xdr:col>73</xdr:col>
      <xdr:colOff>180975</xdr:colOff>
      <xdr:row>59</xdr:row>
      <xdr:rowOff>107950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100584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44450</xdr:rowOff>
    </xdr:from>
    <xdr:to>
      <xdr:col>74</xdr:col>
      <xdr:colOff>31750</xdr:colOff>
      <xdr:row>57</xdr:row>
      <xdr:rowOff>146050</xdr:rowOff>
    </xdr:to>
    <xdr:sp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156227</xdr:rowOff>
    </xdr:from>
    <xdr:ext cx="762000" cy="259045"/>
    <xdr:sp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107950</xdr:rowOff>
    </xdr:from>
    <xdr:to>
      <xdr:col>69</xdr:col>
      <xdr:colOff>92075</xdr:colOff>
      <xdr:row>61</xdr:row>
      <xdr:rowOff>31750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102235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130827</xdr:rowOff>
    </xdr:from>
    <xdr:ext cx="762000" cy="259045"/>
    <xdr:sp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0</xdr:rowOff>
    </xdr:from>
    <xdr:to>
      <xdr:col>65</xdr:col>
      <xdr:colOff>53975</xdr:colOff>
      <xdr:row>58</xdr:row>
      <xdr:rowOff>101600</xdr:rowOff>
    </xdr:to>
    <xdr:sp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111777</xdr:rowOff>
    </xdr:from>
    <xdr:ext cx="762000" cy="259045"/>
    <xdr:sp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152400</xdr:rowOff>
    </xdr:from>
    <xdr:to>
      <xdr:col>82</xdr:col>
      <xdr:colOff>158750</xdr:colOff>
      <xdr:row>59</xdr:row>
      <xdr:rowOff>82550</xdr:rowOff>
    </xdr:to>
    <xdr:sp textlink="">
      <xdr:nvSpPr>
        <xdr:cNvPr id="272" name="楕円 271">
          <a:extLst>
            <a:ext uri="{FF2B5EF4-FFF2-40B4-BE49-F238E27FC236}">
              <a16:creationId xmlns:a16="http://schemas.microsoft.com/office/drawing/2014/main" id="{00000000-0008-0000-0400-000010010000}"/>
            </a:ext>
          </a:extLst>
        </xdr:cNvPr>
        <xdr:cNvSpPr/>
      </xdr:nvSpPr>
      <xdr:spPr>
        <a:xfrm>
          <a:off x="164592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124477</xdr:rowOff>
    </xdr:from>
    <xdr:ext cx="762000" cy="259045"/>
    <xdr:sp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139700</xdr:rowOff>
    </xdr:from>
    <xdr:to>
      <xdr:col>78</xdr:col>
      <xdr:colOff>120650</xdr:colOff>
      <xdr:row>59</xdr:row>
      <xdr:rowOff>69850</xdr:rowOff>
    </xdr:to>
    <xdr:sp textlink="">
      <xdr:nvSpPr>
        <xdr:cNvPr id="274" name="楕円 273">
          <a:extLst>
            <a:ext uri="{FF2B5EF4-FFF2-40B4-BE49-F238E27FC236}">
              <a16:creationId xmlns:a16="http://schemas.microsoft.com/office/drawing/2014/main" id="{00000000-0008-0000-0400-000012010000}"/>
            </a:ext>
          </a:extLst>
        </xdr:cNvPr>
        <xdr:cNvSpPr/>
      </xdr:nvSpPr>
      <xdr:spPr>
        <a:xfrm>
          <a:off x="156210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54627</xdr:rowOff>
    </xdr:from>
    <xdr:ext cx="736600" cy="259045"/>
    <xdr:sp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1017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63500</xdr:rowOff>
    </xdr:from>
    <xdr:to>
      <xdr:col>74</xdr:col>
      <xdr:colOff>31750</xdr:colOff>
      <xdr:row>58</xdr:row>
      <xdr:rowOff>165100</xdr:rowOff>
    </xdr:to>
    <xdr:sp textlink="">
      <xdr:nvSpPr>
        <xdr:cNvPr id="276" name="楕円 275">
          <a:extLst>
            <a:ext uri="{FF2B5EF4-FFF2-40B4-BE49-F238E27FC236}">
              <a16:creationId xmlns:a16="http://schemas.microsoft.com/office/drawing/2014/main" id="{00000000-0008-0000-0400-000014010000}"/>
            </a:ext>
          </a:extLst>
        </xdr:cNvPr>
        <xdr:cNvSpPr/>
      </xdr:nvSpPr>
      <xdr:spPr>
        <a:xfrm>
          <a:off x="147320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149877</xdr:rowOff>
    </xdr:from>
    <xdr:ext cx="762000" cy="259045"/>
    <xdr:sp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1009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57150</xdr:rowOff>
    </xdr:from>
    <xdr:to>
      <xdr:col>69</xdr:col>
      <xdr:colOff>142875</xdr:colOff>
      <xdr:row>59</xdr:row>
      <xdr:rowOff>158750</xdr:rowOff>
    </xdr:to>
    <xdr:sp textlink="">
      <xdr:nvSpPr>
        <xdr:cNvPr id="278" name="楕円 277">
          <a:extLst>
            <a:ext uri="{FF2B5EF4-FFF2-40B4-BE49-F238E27FC236}">
              <a16:creationId xmlns:a16="http://schemas.microsoft.com/office/drawing/2014/main" id="{00000000-0008-0000-0400-000016010000}"/>
            </a:ext>
          </a:extLst>
        </xdr:cNvPr>
        <xdr:cNvSpPr/>
      </xdr:nvSpPr>
      <xdr:spPr>
        <a:xfrm>
          <a:off x="13843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143527</xdr:rowOff>
    </xdr:from>
    <xdr:ext cx="762000" cy="259045"/>
    <xdr:sp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152400</xdr:rowOff>
    </xdr:from>
    <xdr:to>
      <xdr:col>65</xdr:col>
      <xdr:colOff>53975</xdr:colOff>
      <xdr:row>61</xdr:row>
      <xdr:rowOff>82550</xdr:rowOff>
    </xdr:to>
    <xdr:sp textlink="">
      <xdr:nvSpPr>
        <xdr:cNvPr id="280" name="楕円 279">
          <a:extLst>
            <a:ext uri="{FF2B5EF4-FFF2-40B4-BE49-F238E27FC236}">
              <a16:creationId xmlns:a16="http://schemas.microsoft.com/office/drawing/2014/main" id="{00000000-0008-0000-0400-000018010000}"/>
            </a:ext>
          </a:extLst>
        </xdr:cNvPr>
        <xdr:cNvSpPr/>
      </xdr:nvSpPr>
      <xdr:spPr>
        <a:xfrm>
          <a:off x="12954000" y="1043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67327</xdr:rowOff>
    </xdr:from>
    <xdr:ext cx="762000" cy="259045"/>
    <xdr:sp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1052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28</xdr:row>
      <xdr:rowOff>152400</xdr:rowOff>
    </xdr:from>
    <xdr:to>
      <xdr:col>109</xdr:col>
      <xdr:colOff>104775</xdr:colOff>
      <xdr:row>30</xdr:row>
      <xdr:rowOff>63500</xdr:rowOff>
    </xdr:to>
    <xdr:sp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公共下水道事業会計に対する補助金等が増加したものの、普通交付税等が増加したことにより経常一般財源が増加したため、補助費等は前年度と同率となっている。</a:t>
          </a:r>
        </a:p>
        <a:p>
          <a:r>
            <a:rPr kumimoji="1" lang="ja-JP" altLang="en-US" sz="1100">
              <a:latin typeface="ＭＳ Ｐゴシック" panose="020B0600070205080204" pitchFamily="50" charset="-128"/>
              <a:ea typeface="ＭＳ Ｐゴシック" panose="020B0600070205080204" pitchFamily="50" charset="-128"/>
            </a:rPr>
            <a:t>　全国、愛媛県、類似団体平均と比較するとかなり低く推移していることから、引き続き、事業の必要性を精査し、事業の廃止、縮小、統合や補助率の見直し等、効率的な運用に努める。</a:t>
          </a:r>
        </a:p>
      </xdr:txBody>
    </xdr:sp>
    <xdr:clientData/>
  </xdr:twoCellAnchor>
  <xdr:oneCellAnchor>
    <xdr:from>
      <xdr:col>62</xdr:col>
      <xdr:colOff>6350</xdr:colOff>
      <xdr:row>29</xdr:row>
      <xdr:rowOff>107950</xdr:rowOff>
    </xdr:from>
    <xdr:ext cx="298543" cy="225703"/>
    <xdr:sp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textlink="">
      <xdr:nvSpPr>
        <xdr:cNvPr id="309" name="補助費等グラフ枠">
          <a:extLst>
            <a:ext uri="{FF2B5EF4-FFF2-40B4-BE49-F238E27FC236}">
              <a16:creationId xmlns:a16="http://schemas.microsoft.com/office/drawing/2014/main" id="{00000000-0008-0000-0400-000035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48623</xdr:rowOff>
    </xdr:from>
    <xdr:to>
      <xdr:col>82</xdr:col>
      <xdr:colOff>107950</xdr:colOff>
      <xdr:row>40</xdr:row>
      <xdr:rowOff>169454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6510000" y="5877923"/>
          <a:ext cx="0" cy="11495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141531</xdr:rowOff>
    </xdr:from>
    <xdr:ext cx="762000" cy="259045"/>
    <xdr:sp textlink="">
      <xdr:nvSpPr>
        <xdr:cNvPr id="311" name="補助費等最小値テキスト">
          <a:extLst>
            <a:ext uri="{FF2B5EF4-FFF2-40B4-BE49-F238E27FC236}">
              <a16:creationId xmlns:a16="http://schemas.microsoft.com/office/drawing/2014/main" id="{00000000-0008-0000-0400-000037010000}"/>
            </a:ext>
          </a:extLst>
        </xdr:cNvPr>
        <xdr:cNvSpPr txBox="1"/>
      </xdr:nvSpPr>
      <xdr:spPr>
        <a:xfrm>
          <a:off x="16598900" y="6999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169454</xdr:rowOff>
    </xdr:from>
    <xdr:to>
      <xdr:col>82</xdr:col>
      <xdr:colOff>196850</xdr:colOff>
      <xdr:row>40</xdr:row>
      <xdr:rowOff>169454</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6421100" y="7027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135000</xdr:rowOff>
    </xdr:from>
    <xdr:ext cx="762000" cy="259045"/>
    <xdr:sp textlink="">
      <xdr:nvSpPr>
        <xdr:cNvPr id="313" name="補助費等最大値テキスト">
          <a:extLst>
            <a:ext uri="{FF2B5EF4-FFF2-40B4-BE49-F238E27FC236}">
              <a16:creationId xmlns:a16="http://schemas.microsoft.com/office/drawing/2014/main" id="{00000000-0008-0000-0400-000039010000}"/>
            </a:ext>
          </a:extLst>
        </xdr:cNvPr>
        <xdr:cNvSpPr txBox="1"/>
      </xdr:nvSpPr>
      <xdr:spPr>
        <a:xfrm>
          <a:off x="16598900" y="5621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48623</xdr:rowOff>
    </xdr:from>
    <xdr:to>
      <xdr:col>82</xdr:col>
      <xdr:colOff>196850</xdr:colOff>
      <xdr:row>34</xdr:row>
      <xdr:rowOff>48623</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6421100" y="5877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48623</xdr:rowOff>
    </xdr:from>
    <xdr:to>
      <xdr:col>82</xdr:col>
      <xdr:colOff>107950</xdr:colOff>
      <xdr:row>34</xdr:row>
      <xdr:rowOff>48623</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5671800" y="587792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116857</xdr:rowOff>
    </xdr:from>
    <xdr:ext cx="762000" cy="259045"/>
    <xdr:sp textlink="">
      <xdr:nvSpPr>
        <xdr:cNvPr id="316" name="補助費等平均値テキスト">
          <a:extLst>
            <a:ext uri="{FF2B5EF4-FFF2-40B4-BE49-F238E27FC236}">
              <a16:creationId xmlns:a16="http://schemas.microsoft.com/office/drawing/2014/main" id="{00000000-0008-0000-0400-00003C010000}"/>
            </a:ext>
          </a:extLst>
        </xdr:cNvPr>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9434</xdr:rowOff>
    </xdr:from>
    <xdr:to>
      <xdr:col>78</xdr:col>
      <xdr:colOff>69850</xdr:colOff>
      <xdr:row>34</xdr:row>
      <xdr:rowOff>48623</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4782800" y="583873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131717</xdr:rowOff>
    </xdr:from>
    <xdr:to>
      <xdr:col>78</xdr:col>
      <xdr:colOff>120650</xdr:colOff>
      <xdr:row>37</xdr:row>
      <xdr:rowOff>61867</xdr:rowOff>
    </xdr:to>
    <xdr:sp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5621000" y="630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46644</xdr:rowOff>
    </xdr:from>
    <xdr:ext cx="736600" cy="259045"/>
    <xdr:sp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290800" y="6390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9434</xdr:rowOff>
    </xdr:from>
    <xdr:to>
      <xdr:col>73</xdr:col>
      <xdr:colOff>180975</xdr:colOff>
      <xdr:row>34</xdr:row>
      <xdr:rowOff>107406</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flipV="1">
          <a:off x="13893800" y="5838734"/>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85997</xdr:rowOff>
    </xdr:from>
    <xdr:to>
      <xdr:col>74</xdr:col>
      <xdr:colOff>31750</xdr:colOff>
      <xdr:row>37</xdr:row>
      <xdr:rowOff>16147</xdr:rowOff>
    </xdr:to>
    <xdr:sp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4732000" y="625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924</xdr:rowOff>
    </xdr:from>
    <xdr:ext cx="762000" cy="259045"/>
    <xdr:sp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401800" y="6344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135164</xdr:rowOff>
    </xdr:from>
    <xdr:to>
      <xdr:col>69</xdr:col>
      <xdr:colOff>92075</xdr:colOff>
      <xdr:row>34</xdr:row>
      <xdr:rowOff>107406</xdr:rowOff>
    </xdr:to>
    <xdr:cxnSp macro="">
      <xdr:nvCxnSpPr>
        <xdr:cNvPr id="324" name="直線コネクタ 323">
          <a:extLst>
            <a:ext uri="{FF2B5EF4-FFF2-40B4-BE49-F238E27FC236}">
              <a16:creationId xmlns:a16="http://schemas.microsoft.com/office/drawing/2014/main" id="{00000000-0008-0000-0400-000044010000}"/>
            </a:ext>
          </a:extLst>
        </xdr:cNvPr>
        <xdr:cNvCxnSpPr/>
      </xdr:nvCxnSpPr>
      <xdr:spPr>
        <a:xfrm>
          <a:off x="13004800" y="5793014"/>
          <a:ext cx="889000" cy="143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164374</xdr:rowOff>
    </xdr:from>
    <xdr:to>
      <xdr:col>69</xdr:col>
      <xdr:colOff>142875</xdr:colOff>
      <xdr:row>37</xdr:row>
      <xdr:rowOff>94524</xdr:rowOff>
    </xdr:to>
    <xdr:sp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3843000" y="6336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79301</xdr:rowOff>
    </xdr:from>
    <xdr:ext cx="762000" cy="259045"/>
    <xdr:sp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6422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105592</xdr:rowOff>
    </xdr:from>
    <xdr:to>
      <xdr:col>65</xdr:col>
      <xdr:colOff>53975</xdr:colOff>
      <xdr:row>37</xdr:row>
      <xdr:rowOff>35742</xdr:rowOff>
    </xdr:to>
    <xdr:sp textlink="">
      <xdr:nvSpPr>
        <xdr:cNvPr id="327" name="フローチャート: 判断 326">
          <a:extLst>
            <a:ext uri="{FF2B5EF4-FFF2-40B4-BE49-F238E27FC236}">
              <a16:creationId xmlns:a16="http://schemas.microsoft.com/office/drawing/2014/main" id="{00000000-0008-0000-0400-000047010000}"/>
            </a:ext>
          </a:extLst>
        </xdr:cNvPr>
        <xdr:cNvSpPr/>
      </xdr:nvSpPr>
      <xdr:spPr>
        <a:xfrm>
          <a:off x="12954000" y="627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20519</xdr:rowOff>
    </xdr:from>
    <xdr:ext cx="762000" cy="259045"/>
    <xdr:sp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636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169273</xdr:rowOff>
    </xdr:from>
    <xdr:to>
      <xdr:col>82</xdr:col>
      <xdr:colOff>158750</xdr:colOff>
      <xdr:row>34</xdr:row>
      <xdr:rowOff>99423</xdr:rowOff>
    </xdr:to>
    <xdr:sp textlink="">
      <xdr:nvSpPr>
        <xdr:cNvPr id="334" name="楕円 333">
          <a:extLst>
            <a:ext uri="{FF2B5EF4-FFF2-40B4-BE49-F238E27FC236}">
              <a16:creationId xmlns:a16="http://schemas.microsoft.com/office/drawing/2014/main" id="{00000000-0008-0000-0400-00004E010000}"/>
            </a:ext>
          </a:extLst>
        </xdr:cNvPr>
        <xdr:cNvSpPr/>
      </xdr:nvSpPr>
      <xdr:spPr>
        <a:xfrm>
          <a:off x="16459200" y="5827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77850</xdr:rowOff>
    </xdr:from>
    <xdr:ext cx="762000" cy="259045"/>
    <xdr:sp textlink="">
      <xdr:nvSpPr>
        <xdr:cNvPr id="335" name="補助費等該当値テキスト">
          <a:extLst>
            <a:ext uri="{FF2B5EF4-FFF2-40B4-BE49-F238E27FC236}">
              <a16:creationId xmlns:a16="http://schemas.microsoft.com/office/drawing/2014/main" id="{00000000-0008-0000-0400-00004F010000}"/>
            </a:ext>
          </a:extLst>
        </xdr:cNvPr>
        <xdr:cNvSpPr txBox="1"/>
      </xdr:nvSpPr>
      <xdr:spPr>
        <a:xfrm>
          <a:off x="16598900" y="5735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169273</xdr:rowOff>
    </xdr:from>
    <xdr:to>
      <xdr:col>78</xdr:col>
      <xdr:colOff>120650</xdr:colOff>
      <xdr:row>34</xdr:row>
      <xdr:rowOff>99423</xdr:rowOff>
    </xdr:to>
    <xdr:sp textlink="">
      <xdr:nvSpPr>
        <xdr:cNvPr id="336" name="楕円 335">
          <a:extLst>
            <a:ext uri="{FF2B5EF4-FFF2-40B4-BE49-F238E27FC236}">
              <a16:creationId xmlns:a16="http://schemas.microsoft.com/office/drawing/2014/main" id="{00000000-0008-0000-0400-000050010000}"/>
            </a:ext>
          </a:extLst>
        </xdr:cNvPr>
        <xdr:cNvSpPr/>
      </xdr:nvSpPr>
      <xdr:spPr>
        <a:xfrm>
          <a:off x="15621000" y="5827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109600</xdr:rowOff>
    </xdr:from>
    <xdr:ext cx="736600" cy="259045"/>
    <xdr:sp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5290800" y="5596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130084</xdr:rowOff>
    </xdr:from>
    <xdr:to>
      <xdr:col>74</xdr:col>
      <xdr:colOff>31750</xdr:colOff>
      <xdr:row>34</xdr:row>
      <xdr:rowOff>60234</xdr:rowOff>
    </xdr:to>
    <xdr:sp textlink="">
      <xdr:nvSpPr>
        <xdr:cNvPr id="338" name="楕円 337">
          <a:extLst>
            <a:ext uri="{FF2B5EF4-FFF2-40B4-BE49-F238E27FC236}">
              <a16:creationId xmlns:a16="http://schemas.microsoft.com/office/drawing/2014/main" id="{00000000-0008-0000-0400-000052010000}"/>
            </a:ext>
          </a:extLst>
        </xdr:cNvPr>
        <xdr:cNvSpPr/>
      </xdr:nvSpPr>
      <xdr:spPr>
        <a:xfrm>
          <a:off x="14732000" y="5787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70411</xdr:rowOff>
    </xdr:from>
    <xdr:ext cx="762000" cy="259045"/>
    <xdr:sp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4401800" y="5556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56606</xdr:rowOff>
    </xdr:from>
    <xdr:to>
      <xdr:col>69</xdr:col>
      <xdr:colOff>142875</xdr:colOff>
      <xdr:row>34</xdr:row>
      <xdr:rowOff>158206</xdr:rowOff>
    </xdr:to>
    <xdr:sp textlink="">
      <xdr:nvSpPr>
        <xdr:cNvPr id="340" name="楕円 339">
          <a:extLst>
            <a:ext uri="{FF2B5EF4-FFF2-40B4-BE49-F238E27FC236}">
              <a16:creationId xmlns:a16="http://schemas.microsoft.com/office/drawing/2014/main" id="{00000000-0008-0000-0400-000054010000}"/>
            </a:ext>
          </a:extLst>
        </xdr:cNvPr>
        <xdr:cNvSpPr/>
      </xdr:nvSpPr>
      <xdr:spPr>
        <a:xfrm>
          <a:off x="13843000" y="5885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168383</xdr:rowOff>
    </xdr:from>
    <xdr:ext cx="762000" cy="259045"/>
    <xdr:sp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3512800" y="5654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84364</xdr:rowOff>
    </xdr:from>
    <xdr:to>
      <xdr:col>65</xdr:col>
      <xdr:colOff>53975</xdr:colOff>
      <xdr:row>34</xdr:row>
      <xdr:rowOff>14514</xdr:rowOff>
    </xdr:to>
    <xdr:sp textlink="">
      <xdr:nvSpPr>
        <xdr:cNvPr id="342" name="楕円 341">
          <a:extLst>
            <a:ext uri="{FF2B5EF4-FFF2-40B4-BE49-F238E27FC236}">
              <a16:creationId xmlns:a16="http://schemas.microsoft.com/office/drawing/2014/main" id="{00000000-0008-0000-0400-000056010000}"/>
            </a:ext>
          </a:extLst>
        </xdr:cNvPr>
        <xdr:cNvSpPr/>
      </xdr:nvSpPr>
      <xdr:spPr>
        <a:xfrm>
          <a:off x="12954000" y="574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24691</xdr:rowOff>
    </xdr:from>
    <xdr:ext cx="762000" cy="259045"/>
    <xdr:sp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12623800" y="5511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textlink="">
      <xdr:nvSpPr>
        <xdr:cNvPr id="344" name="正方形/長方形 343">
          <a:extLst>
            <a:ext uri="{FF2B5EF4-FFF2-40B4-BE49-F238E27FC236}">
              <a16:creationId xmlns:a16="http://schemas.microsoft.com/office/drawing/2014/main" id="{00000000-0008-0000-0400-000058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textlink="">
      <xdr:nvSpPr>
        <xdr:cNvPr id="345" name="正方形/長方形 344">
          <a:extLst>
            <a:ext uri="{FF2B5EF4-FFF2-40B4-BE49-F238E27FC236}">
              <a16:creationId xmlns:a16="http://schemas.microsoft.com/office/drawing/2014/main" id="{00000000-0008-0000-0400-000059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textlink="">
      <xdr:nvSpPr>
        <xdr:cNvPr id="346" name="正方形/長方形 345">
          <a:extLst>
            <a:ext uri="{FF2B5EF4-FFF2-40B4-BE49-F238E27FC236}">
              <a16:creationId xmlns:a16="http://schemas.microsoft.com/office/drawing/2014/main" id="{00000000-0008-0000-0400-00005A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textlink="">
      <xdr:nvSpPr>
        <xdr:cNvPr id="347" name="正方形/長方形 346">
          <a:extLst>
            <a:ext uri="{FF2B5EF4-FFF2-40B4-BE49-F238E27FC236}">
              <a16:creationId xmlns:a16="http://schemas.microsoft.com/office/drawing/2014/main" id="{00000000-0008-0000-0400-00005B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textlink="">
      <xdr:nvSpPr>
        <xdr:cNvPr id="348" name="正方形/長方形 347">
          <a:extLst>
            <a:ext uri="{FF2B5EF4-FFF2-40B4-BE49-F238E27FC236}">
              <a16:creationId xmlns:a16="http://schemas.microsoft.com/office/drawing/2014/main" id="{00000000-0008-0000-0400-00005C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textlink="">
      <xdr:nvSpPr>
        <xdr:cNvPr id="349" name="正方形/長方形 348">
          <a:extLst>
            <a:ext uri="{FF2B5EF4-FFF2-40B4-BE49-F238E27FC236}">
              <a16:creationId xmlns:a16="http://schemas.microsoft.com/office/drawing/2014/main" id="{00000000-0008-0000-0400-00005D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68</xdr:row>
      <xdr:rowOff>152400</xdr:rowOff>
    </xdr:from>
    <xdr:to>
      <xdr:col>51</xdr:col>
      <xdr:colOff>22225</xdr:colOff>
      <xdr:row>70</xdr:row>
      <xdr:rowOff>63500</xdr:rowOff>
    </xdr:to>
    <xdr:sp textlink="">
      <xdr:nvSpPr>
        <xdr:cNvPr id="350" name="正方形/長方形 349">
          <a:extLst>
            <a:ext uri="{FF2B5EF4-FFF2-40B4-BE49-F238E27FC236}">
              <a16:creationId xmlns:a16="http://schemas.microsoft.com/office/drawing/2014/main" id="{00000000-0008-0000-0400-00005E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textlink="">
      <xdr:nvSpPr>
        <xdr:cNvPr id="351" name="正方形/長方形 350">
          <a:extLst>
            <a:ext uri="{FF2B5EF4-FFF2-40B4-BE49-F238E27FC236}">
              <a16:creationId xmlns:a16="http://schemas.microsoft.com/office/drawing/2014/main" id="{00000000-0008-0000-0400-00005F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textlink="">
      <xdr:nvSpPr>
        <xdr:cNvPr id="352" name="正方形/長方形 351">
          <a:extLst>
            <a:ext uri="{FF2B5EF4-FFF2-40B4-BE49-F238E27FC236}">
              <a16:creationId xmlns:a16="http://schemas.microsoft.com/office/drawing/2014/main" id="{00000000-0008-0000-0400-000060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textlink="">
      <xdr:nvSpPr>
        <xdr:cNvPr id="353" name="正方形/長方形 352">
          <a:extLst>
            <a:ext uri="{FF2B5EF4-FFF2-40B4-BE49-F238E27FC236}">
              <a16:creationId xmlns:a16="http://schemas.microsoft.com/office/drawing/2014/main" id="{00000000-0008-0000-0400-000061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textlink="" fLocksText="0">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公債費が増加したものの、普通交付税等が増加したことにより経常一般財源が増加したため、前年度より</a:t>
          </a:r>
          <a:r>
            <a:rPr kumimoji="1" lang="en-US" altLang="ja-JP" sz="1100">
              <a:latin typeface="ＭＳ Ｐゴシック" panose="020B0600070205080204" pitchFamily="50" charset="-128"/>
              <a:ea typeface="ＭＳ Ｐゴシック" panose="020B0600070205080204" pitchFamily="50" charset="-128"/>
            </a:rPr>
            <a:t>0.5</a:t>
          </a:r>
          <a:r>
            <a:rPr kumimoji="1" lang="ja-JP" altLang="en-US" sz="1100">
              <a:latin typeface="ＭＳ Ｐゴシック" panose="020B0600070205080204" pitchFamily="50" charset="-128"/>
              <a:ea typeface="ＭＳ Ｐゴシック" panose="020B0600070205080204" pitchFamily="50" charset="-128"/>
            </a:rPr>
            <a:t>ポイント改善している。愛媛県平均より良い状況で</a:t>
          </a:r>
          <a:r>
            <a:rPr kumimoji="1" lang="ja-JP" altLang="en-US" sz="1100">
              <a:solidFill>
                <a:schemeClr val="tx1"/>
              </a:solidFill>
              <a:latin typeface="ＭＳ Ｐゴシック" panose="020B0600070205080204" pitchFamily="50" charset="-128"/>
              <a:ea typeface="ＭＳ Ｐゴシック" panose="020B0600070205080204" pitchFamily="50" charset="-128"/>
            </a:rPr>
            <a:t>あるが、全国及び類似団体平均と比較すると悪い状況である。今後、近年の道前クリーンセンターの改修や学校施設の長寿命化改修等の大型事業の実施に伴い借り入れた合併特例債等の地方債の償還が本格化することに加え、やすらぎ苑整備事業や東部学校給食センター整備</a:t>
          </a:r>
          <a:r>
            <a:rPr kumimoji="1" lang="ja-JP" altLang="en-US" sz="1100">
              <a:latin typeface="ＭＳ Ｐゴシック" panose="020B0600070205080204" pitchFamily="50" charset="-128"/>
              <a:ea typeface="ＭＳ Ｐゴシック" panose="020B0600070205080204" pitchFamily="50" charset="-128"/>
            </a:rPr>
            <a:t>事業等の大型事業の実施による借り入れが予定されていることから、実施方法や事業規模の精査等により地方債発行額の抑制に努める。</a:t>
          </a:r>
        </a:p>
      </xdr:txBody>
    </xdr:sp>
    <xdr:clientData/>
  </xdr:twoCellAnchor>
  <xdr:oneCellAnchor>
    <xdr:from>
      <xdr:col>3</xdr:col>
      <xdr:colOff>123825</xdr:colOff>
      <xdr:row>69</xdr:row>
      <xdr:rowOff>107950</xdr:rowOff>
    </xdr:from>
    <xdr:ext cx="298543" cy="225703"/>
    <xdr:sp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textlink="">
      <xdr:nvSpPr>
        <xdr:cNvPr id="371" name="公債費グラフ枠">
          <a:extLst>
            <a:ext uri="{FF2B5EF4-FFF2-40B4-BE49-F238E27FC236}">
              <a16:creationId xmlns:a16="http://schemas.microsoft.com/office/drawing/2014/main" id="{00000000-0008-0000-0400-000073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135165</xdr:rowOff>
    </xdr:from>
    <xdr:to>
      <xdr:col>24</xdr:col>
      <xdr:colOff>25400</xdr:colOff>
      <xdr:row>81</xdr:row>
      <xdr:rowOff>17599</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4826000" y="12651015"/>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161126</xdr:rowOff>
    </xdr:from>
    <xdr:ext cx="762000" cy="259045"/>
    <xdr:sp textlink="">
      <xdr:nvSpPr>
        <xdr:cNvPr id="373" name="公債費最小値テキスト">
          <a:extLst>
            <a:ext uri="{FF2B5EF4-FFF2-40B4-BE49-F238E27FC236}">
              <a16:creationId xmlns:a16="http://schemas.microsoft.com/office/drawing/2014/main" id="{00000000-0008-0000-0400-000075010000}"/>
            </a:ext>
          </a:extLst>
        </xdr:cNvPr>
        <xdr:cNvSpPr txBox="1"/>
      </xdr:nvSpPr>
      <xdr:spPr>
        <a:xfrm>
          <a:off x="4914900" y="13877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17599</xdr:rowOff>
    </xdr:from>
    <xdr:to>
      <xdr:col>24</xdr:col>
      <xdr:colOff>114300</xdr:colOff>
      <xdr:row>81</xdr:row>
      <xdr:rowOff>17599</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4737100" y="13905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50092</xdr:rowOff>
    </xdr:from>
    <xdr:ext cx="762000" cy="259045"/>
    <xdr:sp textlink="">
      <xdr:nvSpPr>
        <xdr:cNvPr id="375" name="公債費最大値テキスト">
          <a:extLst>
            <a:ext uri="{FF2B5EF4-FFF2-40B4-BE49-F238E27FC236}">
              <a16:creationId xmlns:a16="http://schemas.microsoft.com/office/drawing/2014/main" id="{00000000-0008-0000-0400-000077010000}"/>
            </a:ext>
          </a:extLst>
        </xdr:cNvPr>
        <xdr:cNvSpPr txBox="1"/>
      </xdr:nvSpPr>
      <xdr:spPr>
        <a:xfrm>
          <a:off x="4914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135165</xdr:rowOff>
    </xdr:from>
    <xdr:to>
      <xdr:col>24</xdr:col>
      <xdr:colOff>114300</xdr:colOff>
      <xdr:row>73</xdr:row>
      <xdr:rowOff>135165</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4737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20864</xdr:rowOff>
    </xdr:from>
    <xdr:to>
      <xdr:col>24</xdr:col>
      <xdr:colOff>25400</xdr:colOff>
      <xdr:row>79</xdr:row>
      <xdr:rowOff>53521</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3987800" y="1356541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20882</xdr:rowOff>
    </xdr:from>
    <xdr:ext cx="762000" cy="259045"/>
    <xdr:sp textlink="">
      <xdr:nvSpPr>
        <xdr:cNvPr id="378" name="公債費平均値テキスト">
          <a:extLst>
            <a:ext uri="{FF2B5EF4-FFF2-40B4-BE49-F238E27FC236}">
              <a16:creationId xmlns:a16="http://schemas.microsoft.com/office/drawing/2014/main" id="{00000000-0008-0000-0400-00007A010000}"/>
            </a:ext>
          </a:extLst>
        </xdr:cNvPr>
        <xdr:cNvSpPr txBox="1"/>
      </xdr:nvSpPr>
      <xdr:spPr>
        <a:xfrm>
          <a:off x="4914900" y="132225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4355</xdr:rowOff>
    </xdr:from>
    <xdr:to>
      <xdr:col>24</xdr:col>
      <xdr:colOff>76200</xdr:colOff>
      <xdr:row>78</xdr:row>
      <xdr:rowOff>105955</xdr:rowOff>
    </xdr:to>
    <xdr:sp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4775200" y="1337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74749</xdr:rowOff>
    </xdr:from>
    <xdr:to>
      <xdr:col>19</xdr:col>
      <xdr:colOff>187325</xdr:colOff>
      <xdr:row>79</xdr:row>
      <xdr:rowOff>53521</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3098800" y="13447849"/>
          <a:ext cx="889000" cy="150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17418</xdr:rowOff>
    </xdr:from>
    <xdr:to>
      <xdr:col>20</xdr:col>
      <xdr:colOff>38100</xdr:colOff>
      <xdr:row>78</xdr:row>
      <xdr:rowOff>119018</xdr:rowOff>
    </xdr:to>
    <xdr:sp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937000" y="1339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129195</xdr:rowOff>
    </xdr:from>
    <xdr:ext cx="736600" cy="259045"/>
    <xdr:sp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31593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74749</xdr:rowOff>
    </xdr:from>
    <xdr:to>
      <xdr:col>15</xdr:col>
      <xdr:colOff>98425</xdr:colOff>
      <xdr:row>78</xdr:row>
      <xdr:rowOff>81280</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flipV="1">
          <a:off x="2209800" y="1344784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149679</xdr:rowOff>
    </xdr:from>
    <xdr:to>
      <xdr:col>15</xdr:col>
      <xdr:colOff>149225</xdr:colOff>
      <xdr:row>78</xdr:row>
      <xdr:rowOff>79829</xdr:rowOff>
    </xdr:to>
    <xdr:sp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3048000" y="1335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90006</xdr:rowOff>
    </xdr:from>
    <xdr:ext cx="762000" cy="259045"/>
    <xdr:sp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717800" y="13120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15966</xdr:rowOff>
    </xdr:from>
    <xdr:to>
      <xdr:col>11</xdr:col>
      <xdr:colOff>9525</xdr:colOff>
      <xdr:row>78</xdr:row>
      <xdr:rowOff>81280</xdr:rowOff>
    </xdr:to>
    <xdr:cxnSp macro="">
      <xdr:nvCxnSpPr>
        <xdr:cNvPr id="386" name="直線コネクタ 385">
          <a:extLst>
            <a:ext uri="{FF2B5EF4-FFF2-40B4-BE49-F238E27FC236}">
              <a16:creationId xmlns:a16="http://schemas.microsoft.com/office/drawing/2014/main" id="{00000000-0008-0000-0400-000082010000}"/>
            </a:ext>
          </a:extLst>
        </xdr:cNvPr>
        <xdr:cNvCxnSpPr/>
      </xdr:nvCxnSpPr>
      <xdr:spPr>
        <a:xfrm>
          <a:off x="1320800" y="1338906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121920</xdr:rowOff>
    </xdr:from>
    <xdr:to>
      <xdr:col>11</xdr:col>
      <xdr:colOff>60325</xdr:colOff>
      <xdr:row>79</xdr:row>
      <xdr:rowOff>52070</xdr:rowOff>
    </xdr:to>
    <xdr:sp textlink="">
      <xdr:nvSpPr>
        <xdr:cNvPr id="387" name="フローチャート: 判断 386">
          <a:extLst>
            <a:ext uri="{FF2B5EF4-FFF2-40B4-BE49-F238E27FC236}">
              <a16:creationId xmlns:a16="http://schemas.microsoft.com/office/drawing/2014/main" id="{00000000-0008-0000-0400-000083010000}"/>
            </a:ext>
          </a:extLst>
        </xdr:cNvPr>
        <xdr:cNvSpPr/>
      </xdr:nvSpPr>
      <xdr:spPr>
        <a:xfrm>
          <a:off x="2159000" y="1349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36847</xdr:rowOff>
    </xdr:from>
    <xdr:ext cx="762000" cy="259045"/>
    <xdr:sp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141514</xdr:rowOff>
    </xdr:from>
    <xdr:to>
      <xdr:col>6</xdr:col>
      <xdr:colOff>171450</xdr:colOff>
      <xdr:row>79</xdr:row>
      <xdr:rowOff>71664</xdr:rowOff>
    </xdr:to>
    <xdr:sp textlink="">
      <xdr:nvSpPr>
        <xdr:cNvPr id="389" name="フローチャート: 判断 388">
          <a:extLst>
            <a:ext uri="{FF2B5EF4-FFF2-40B4-BE49-F238E27FC236}">
              <a16:creationId xmlns:a16="http://schemas.microsoft.com/office/drawing/2014/main" id="{00000000-0008-0000-0400-000085010000}"/>
            </a:ext>
          </a:extLst>
        </xdr:cNvPr>
        <xdr:cNvSpPr/>
      </xdr:nvSpPr>
      <xdr:spPr>
        <a:xfrm>
          <a:off x="1270000" y="1351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56441</xdr:rowOff>
    </xdr:from>
    <xdr:ext cx="762000" cy="259045"/>
    <xdr:sp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141514</xdr:rowOff>
    </xdr:from>
    <xdr:to>
      <xdr:col>24</xdr:col>
      <xdr:colOff>76200</xdr:colOff>
      <xdr:row>79</xdr:row>
      <xdr:rowOff>71664</xdr:rowOff>
    </xdr:to>
    <xdr:sp textlink="">
      <xdr:nvSpPr>
        <xdr:cNvPr id="396" name="楕円 395">
          <a:extLst>
            <a:ext uri="{FF2B5EF4-FFF2-40B4-BE49-F238E27FC236}">
              <a16:creationId xmlns:a16="http://schemas.microsoft.com/office/drawing/2014/main" id="{00000000-0008-0000-0400-00008C010000}"/>
            </a:ext>
          </a:extLst>
        </xdr:cNvPr>
        <xdr:cNvSpPr/>
      </xdr:nvSpPr>
      <xdr:spPr>
        <a:xfrm>
          <a:off x="4775200" y="1351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113591</xdr:rowOff>
    </xdr:from>
    <xdr:ext cx="762000" cy="259045"/>
    <xdr:sp textlink="">
      <xdr:nvSpPr>
        <xdr:cNvPr id="397" name="公債費該当値テキスト">
          <a:extLst>
            <a:ext uri="{FF2B5EF4-FFF2-40B4-BE49-F238E27FC236}">
              <a16:creationId xmlns:a16="http://schemas.microsoft.com/office/drawing/2014/main" id="{00000000-0008-0000-0400-00008D010000}"/>
            </a:ext>
          </a:extLst>
        </xdr:cNvPr>
        <xdr:cNvSpPr txBox="1"/>
      </xdr:nvSpPr>
      <xdr:spPr>
        <a:xfrm>
          <a:off x="4914900" y="1348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2721</xdr:rowOff>
    </xdr:from>
    <xdr:to>
      <xdr:col>20</xdr:col>
      <xdr:colOff>38100</xdr:colOff>
      <xdr:row>79</xdr:row>
      <xdr:rowOff>104321</xdr:rowOff>
    </xdr:to>
    <xdr:sp textlink="">
      <xdr:nvSpPr>
        <xdr:cNvPr id="398" name="楕円 397">
          <a:extLst>
            <a:ext uri="{FF2B5EF4-FFF2-40B4-BE49-F238E27FC236}">
              <a16:creationId xmlns:a16="http://schemas.microsoft.com/office/drawing/2014/main" id="{00000000-0008-0000-0400-00008E010000}"/>
            </a:ext>
          </a:extLst>
        </xdr:cNvPr>
        <xdr:cNvSpPr/>
      </xdr:nvSpPr>
      <xdr:spPr>
        <a:xfrm>
          <a:off x="3937000" y="1354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89098</xdr:rowOff>
    </xdr:from>
    <xdr:ext cx="736600" cy="259045"/>
    <xdr:sp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3606800" y="13633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23949</xdr:rowOff>
    </xdr:from>
    <xdr:to>
      <xdr:col>15</xdr:col>
      <xdr:colOff>149225</xdr:colOff>
      <xdr:row>78</xdr:row>
      <xdr:rowOff>125549</xdr:rowOff>
    </xdr:to>
    <xdr:sp textlink="">
      <xdr:nvSpPr>
        <xdr:cNvPr id="400" name="楕円 399">
          <a:extLst>
            <a:ext uri="{FF2B5EF4-FFF2-40B4-BE49-F238E27FC236}">
              <a16:creationId xmlns:a16="http://schemas.microsoft.com/office/drawing/2014/main" id="{00000000-0008-0000-0400-000090010000}"/>
            </a:ext>
          </a:extLst>
        </xdr:cNvPr>
        <xdr:cNvSpPr/>
      </xdr:nvSpPr>
      <xdr:spPr>
        <a:xfrm>
          <a:off x="3048000" y="13397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110326</xdr:rowOff>
    </xdr:from>
    <xdr:ext cx="762000" cy="259045"/>
    <xdr:sp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2717800" y="13483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30480</xdr:rowOff>
    </xdr:from>
    <xdr:to>
      <xdr:col>11</xdr:col>
      <xdr:colOff>60325</xdr:colOff>
      <xdr:row>78</xdr:row>
      <xdr:rowOff>132080</xdr:rowOff>
    </xdr:to>
    <xdr:sp textlink="">
      <xdr:nvSpPr>
        <xdr:cNvPr id="402" name="楕円 401">
          <a:extLst>
            <a:ext uri="{FF2B5EF4-FFF2-40B4-BE49-F238E27FC236}">
              <a16:creationId xmlns:a16="http://schemas.microsoft.com/office/drawing/2014/main" id="{00000000-0008-0000-0400-000092010000}"/>
            </a:ext>
          </a:extLst>
        </xdr:cNvPr>
        <xdr:cNvSpPr/>
      </xdr:nvSpPr>
      <xdr:spPr>
        <a:xfrm>
          <a:off x="2159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142257</xdr:rowOff>
    </xdr:from>
    <xdr:ext cx="762000" cy="259045"/>
    <xdr:sp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828800" y="1317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136616</xdr:rowOff>
    </xdr:from>
    <xdr:to>
      <xdr:col>6</xdr:col>
      <xdr:colOff>171450</xdr:colOff>
      <xdr:row>78</xdr:row>
      <xdr:rowOff>66766</xdr:rowOff>
    </xdr:to>
    <xdr:sp textlink="">
      <xdr:nvSpPr>
        <xdr:cNvPr id="404" name="楕円 403">
          <a:extLst>
            <a:ext uri="{FF2B5EF4-FFF2-40B4-BE49-F238E27FC236}">
              <a16:creationId xmlns:a16="http://schemas.microsoft.com/office/drawing/2014/main" id="{00000000-0008-0000-0400-000094010000}"/>
            </a:ext>
          </a:extLst>
        </xdr:cNvPr>
        <xdr:cNvSpPr/>
      </xdr:nvSpPr>
      <xdr:spPr>
        <a:xfrm>
          <a:off x="1270000" y="13338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76943</xdr:rowOff>
    </xdr:from>
    <xdr:ext cx="762000" cy="259045"/>
    <xdr:sp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939800" y="13107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textlink="">
      <xdr:nvSpPr>
        <xdr:cNvPr id="407" name="正方形/長方形 406">
          <a:extLst>
            <a:ext uri="{FF2B5EF4-FFF2-40B4-BE49-F238E27FC236}">
              <a16:creationId xmlns:a16="http://schemas.microsoft.com/office/drawing/2014/main" id="{00000000-0008-0000-0400-000097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textlink="">
      <xdr:nvSpPr>
        <xdr:cNvPr id="408" name="正方形/長方形 407">
          <a:extLst>
            <a:ext uri="{FF2B5EF4-FFF2-40B4-BE49-F238E27FC236}">
              <a16:creationId xmlns:a16="http://schemas.microsoft.com/office/drawing/2014/main" id="{00000000-0008-0000-0400-000098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textlink="">
      <xdr:nvSpPr>
        <xdr:cNvPr id="409" name="正方形/長方形 408">
          <a:extLst>
            <a:ext uri="{FF2B5EF4-FFF2-40B4-BE49-F238E27FC236}">
              <a16:creationId xmlns:a16="http://schemas.microsoft.com/office/drawing/2014/main" id="{00000000-0008-0000-0400-000099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textlink="">
      <xdr:nvSpPr>
        <xdr:cNvPr id="410" name="正方形/長方形 409">
          <a:extLst>
            <a:ext uri="{FF2B5EF4-FFF2-40B4-BE49-F238E27FC236}">
              <a16:creationId xmlns:a16="http://schemas.microsoft.com/office/drawing/2014/main" id="{00000000-0008-0000-0400-00009A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textlink="">
      <xdr:nvSpPr>
        <xdr:cNvPr id="411" name="正方形/長方形 410">
          <a:extLst>
            <a:ext uri="{FF2B5EF4-FFF2-40B4-BE49-F238E27FC236}">
              <a16:creationId xmlns:a16="http://schemas.microsoft.com/office/drawing/2014/main" id="{00000000-0008-0000-0400-00009B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68</xdr:row>
      <xdr:rowOff>152400</xdr:rowOff>
    </xdr:from>
    <xdr:to>
      <xdr:col>109</xdr:col>
      <xdr:colOff>104775</xdr:colOff>
      <xdr:row>70</xdr:row>
      <xdr:rowOff>63500</xdr:rowOff>
    </xdr:to>
    <xdr:sp textlink="">
      <xdr:nvSpPr>
        <xdr:cNvPr id="412" name="正方形/長方形 411">
          <a:extLst>
            <a:ext uri="{FF2B5EF4-FFF2-40B4-BE49-F238E27FC236}">
              <a16:creationId xmlns:a16="http://schemas.microsoft.com/office/drawing/2014/main" id="{00000000-0008-0000-0400-00009C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textlink="">
      <xdr:nvSpPr>
        <xdr:cNvPr id="413" name="正方形/長方形 412">
          <a:extLst>
            <a:ext uri="{FF2B5EF4-FFF2-40B4-BE49-F238E27FC236}">
              <a16:creationId xmlns:a16="http://schemas.microsoft.com/office/drawing/2014/main" id="{00000000-0008-0000-0400-00009D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textlink="">
      <xdr:nvSpPr>
        <xdr:cNvPr id="414" name="正方形/長方形 413">
          <a:extLst>
            <a:ext uri="{FF2B5EF4-FFF2-40B4-BE49-F238E27FC236}">
              <a16:creationId xmlns:a16="http://schemas.microsoft.com/office/drawing/2014/main" id="{00000000-0008-0000-0400-00009E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textlink="">
      <xdr:nvSpPr>
        <xdr:cNvPr id="415" name="正方形/長方形 414">
          <a:extLst>
            <a:ext uri="{FF2B5EF4-FFF2-40B4-BE49-F238E27FC236}">
              <a16:creationId xmlns:a16="http://schemas.microsoft.com/office/drawing/2014/main" id="{00000000-0008-0000-0400-00009F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textlink="" fLocksText="0">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扶助費や繰出金が増加したものの、普通交付税等が増加したことにより経常一般財源が増加したため、前年度から</a:t>
          </a:r>
          <a:r>
            <a:rPr kumimoji="1" lang="en-US" altLang="ja-JP" sz="1100">
              <a:latin typeface="ＭＳ Ｐゴシック" panose="020B0600070205080204" pitchFamily="50" charset="-128"/>
              <a:ea typeface="ＭＳ Ｐゴシック" panose="020B0600070205080204" pitchFamily="50" charset="-128"/>
            </a:rPr>
            <a:t>1.4</a:t>
          </a:r>
          <a:r>
            <a:rPr kumimoji="1" lang="ja-JP" altLang="en-US" sz="1100">
              <a:latin typeface="ＭＳ Ｐゴシック" panose="020B0600070205080204" pitchFamily="50" charset="-128"/>
              <a:ea typeface="ＭＳ Ｐゴシック" panose="020B0600070205080204" pitchFamily="50" charset="-128"/>
            </a:rPr>
            <a:t>ポイント改善している。全国、愛媛県、類似団体平均より良い状況となっている。今後も、公共施設マネジメントによる施設の適正配置や長期的視点に立った施設の修繕・更新等により、事業費全般の抑制に努める。</a:t>
          </a:r>
        </a:p>
      </xdr:txBody>
    </xdr:sp>
    <xdr:clientData/>
  </xdr:twoCellAnchor>
  <xdr:oneCellAnchor>
    <xdr:from>
      <xdr:col>62</xdr:col>
      <xdr:colOff>6350</xdr:colOff>
      <xdr:row>69</xdr:row>
      <xdr:rowOff>107950</xdr:rowOff>
    </xdr:from>
    <xdr:ext cx="298543" cy="225703"/>
    <xdr:sp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textlink="">
      <xdr:nvSpPr>
        <xdr:cNvPr id="428" name="公債費以外グラフ枠">
          <a:extLst>
            <a:ext uri="{FF2B5EF4-FFF2-40B4-BE49-F238E27FC236}">
              <a16:creationId xmlns:a16="http://schemas.microsoft.com/office/drawing/2014/main" id="{00000000-0008-0000-0400-0000AC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155575</xdr:rowOff>
    </xdr:from>
    <xdr:to>
      <xdr:col>82</xdr:col>
      <xdr:colOff>107950</xdr:colOff>
      <xdr:row>80</xdr:row>
      <xdr:rowOff>121286</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6510000" y="12671425"/>
          <a:ext cx="0" cy="1165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93363</xdr:rowOff>
    </xdr:from>
    <xdr:ext cx="762000" cy="259045"/>
    <xdr:sp textlink="">
      <xdr:nvSpPr>
        <xdr:cNvPr id="430" name="公債費以外最小値テキスト">
          <a:extLst>
            <a:ext uri="{FF2B5EF4-FFF2-40B4-BE49-F238E27FC236}">
              <a16:creationId xmlns:a16="http://schemas.microsoft.com/office/drawing/2014/main" id="{00000000-0008-0000-0400-0000AE010000}"/>
            </a:ext>
          </a:extLst>
        </xdr:cNvPr>
        <xdr:cNvSpPr txBox="1"/>
      </xdr:nvSpPr>
      <xdr:spPr>
        <a:xfrm>
          <a:off x="16598900" y="13809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121286</xdr:rowOff>
    </xdr:from>
    <xdr:to>
      <xdr:col>82</xdr:col>
      <xdr:colOff>196850</xdr:colOff>
      <xdr:row>80</xdr:row>
      <xdr:rowOff>121286</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3837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70502</xdr:rowOff>
    </xdr:from>
    <xdr:ext cx="762000" cy="259045"/>
    <xdr:sp textlink="">
      <xdr:nvSpPr>
        <xdr:cNvPr id="432" name="公債費以外最大値テキスト">
          <a:extLst>
            <a:ext uri="{FF2B5EF4-FFF2-40B4-BE49-F238E27FC236}">
              <a16:creationId xmlns:a16="http://schemas.microsoft.com/office/drawing/2014/main" id="{00000000-0008-0000-0400-0000B0010000}"/>
            </a:ext>
          </a:extLst>
        </xdr:cNvPr>
        <xdr:cNvSpPr txBox="1"/>
      </xdr:nvSpPr>
      <xdr:spPr>
        <a:xfrm>
          <a:off x="16598900" y="1241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155575</xdr:rowOff>
    </xdr:from>
    <xdr:to>
      <xdr:col>82</xdr:col>
      <xdr:colOff>196850</xdr:colOff>
      <xdr:row>73</xdr:row>
      <xdr:rowOff>155575</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6421100" y="1267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29845</xdr:rowOff>
    </xdr:from>
    <xdr:to>
      <xdr:col>82</xdr:col>
      <xdr:colOff>107950</xdr:colOff>
      <xdr:row>74</xdr:row>
      <xdr:rowOff>109855</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5671800" y="12717145"/>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139716</xdr:rowOff>
    </xdr:from>
    <xdr:ext cx="762000" cy="259045"/>
    <xdr:sp textlink="">
      <xdr:nvSpPr>
        <xdr:cNvPr id="435" name="公債費以外平均値テキスト">
          <a:extLst>
            <a:ext uri="{FF2B5EF4-FFF2-40B4-BE49-F238E27FC236}">
              <a16:creationId xmlns:a16="http://schemas.microsoft.com/office/drawing/2014/main" id="{00000000-0008-0000-0400-0000B3010000}"/>
            </a:ext>
          </a:extLst>
        </xdr:cNvPr>
        <xdr:cNvSpPr txBox="1"/>
      </xdr:nvSpPr>
      <xdr:spPr>
        <a:xfrm>
          <a:off x="16598900" y="129984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167639</xdr:rowOff>
    </xdr:from>
    <xdr:to>
      <xdr:col>82</xdr:col>
      <xdr:colOff>158750</xdr:colOff>
      <xdr:row>76</xdr:row>
      <xdr:rowOff>97789</xdr:rowOff>
    </xdr:to>
    <xdr:sp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6459200" y="1302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24130</xdr:rowOff>
    </xdr:from>
    <xdr:to>
      <xdr:col>78</xdr:col>
      <xdr:colOff>69850</xdr:colOff>
      <xdr:row>74</xdr:row>
      <xdr:rowOff>109855</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4782800" y="12539980"/>
          <a:ext cx="889000" cy="25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81915</xdr:rowOff>
    </xdr:from>
    <xdr:to>
      <xdr:col>78</xdr:col>
      <xdr:colOff>120650</xdr:colOff>
      <xdr:row>76</xdr:row>
      <xdr:rowOff>12064</xdr:rowOff>
    </xdr:to>
    <xdr:sp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5621000" y="129406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168291</xdr:rowOff>
    </xdr:from>
    <xdr:ext cx="736600" cy="259045"/>
    <xdr:sp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30270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24130</xdr:rowOff>
    </xdr:from>
    <xdr:to>
      <xdr:col>73</xdr:col>
      <xdr:colOff>180975</xdr:colOff>
      <xdr:row>75</xdr:row>
      <xdr:rowOff>92710</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flipV="1">
          <a:off x="13893800" y="12539980"/>
          <a:ext cx="889000" cy="41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64770</xdr:rowOff>
    </xdr:from>
    <xdr:to>
      <xdr:col>74</xdr:col>
      <xdr:colOff>31750</xdr:colOff>
      <xdr:row>74</xdr:row>
      <xdr:rowOff>166370</xdr:rowOff>
    </xdr:to>
    <xdr:sp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4732000" y="1275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151147</xdr:rowOff>
    </xdr:from>
    <xdr:ext cx="762000" cy="259045"/>
    <xdr:sp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401800" y="12838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69850</xdr:rowOff>
    </xdr:from>
    <xdr:to>
      <xdr:col>69</xdr:col>
      <xdr:colOff>92075</xdr:colOff>
      <xdr:row>75</xdr:row>
      <xdr:rowOff>92710</xdr:rowOff>
    </xdr:to>
    <xdr:cxnSp macro="">
      <xdr:nvCxnSpPr>
        <xdr:cNvPr id="443" name="直線コネクタ 442">
          <a:extLst>
            <a:ext uri="{FF2B5EF4-FFF2-40B4-BE49-F238E27FC236}">
              <a16:creationId xmlns:a16="http://schemas.microsoft.com/office/drawing/2014/main" id="{00000000-0008-0000-0400-0000BB010000}"/>
            </a:ext>
          </a:extLst>
        </xdr:cNvPr>
        <xdr:cNvCxnSpPr/>
      </xdr:nvCxnSpPr>
      <xdr:spPr>
        <a:xfrm>
          <a:off x="13004800" y="129286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144780</xdr:rowOff>
    </xdr:from>
    <xdr:to>
      <xdr:col>69</xdr:col>
      <xdr:colOff>142875</xdr:colOff>
      <xdr:row>76</xdr:row>
      <xdr:rowOff>74930</xdr:rowOff>
    </xdr:to>
    <xdr:sp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3843000" y="1300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59707</xdr:rowOff>
    </xdr:from>
    <xdr:ext cx="762000" cy="259045"/>
    <xdr:sp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512800" y="1308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156211</xdr:rowOff>
    </xdr:from>
    <xdr:to>
      <xdr:col>65</xdr:col>
      <xdr:colOff>53975</xdr:colOff>
      <xdr:row>76</xdr:row>
      <xdr:rowOff>86361</xdr:rowOff>
    </xdr:to>
    <xdr:sp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2954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71138</xdr:rowOff>
    </xdr:from>
    <xdr:ext cx="762000" cy="259045"/>
    <xdr:sp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6238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73</xdr:row>
      <xdr:rowOff>150495</xdr:rowOff>
    </xdr:from>
    <xdr:to>
      <xdr:col>82</xdr:col>
      <xdr:colOff>158750</xdr:colOff>
      <xdr:row>74</xdr:row>
      <xdr:rowOff>80645</xdr:rowOff>
    </xdr:to>
    <xdr:sp textlink="">
      <xdr:nvSpPr>
        <xdr:cNvPr id="453" name="楕円 452">
          <a:extLst>
            <a:ext uri="{FF2B5EF4-FFF2-40B4-BE49-F238E27FC236}">
              <a16:creationId xmlns:a16="http://schemas.microsoft.com/office/drawing/2014/main" id="{00000000-0008-0000-0400-0000C5010000}"/>
            </a:ext>
          </a:extLst>
        </xdr:cNvPr>
        <xdr:cNvSpPr/>
      </xdr:nvSpPr>
      <xdr:spPr>
        <a:xfrm>
          <a:off x="16459200" y="12666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59072</xdr:rowOff>
    </xdr:from>
    <xdr:ext cx="762000" cy="259045"/>
    <xdr:sp textlink="">
      <xdr:nvSpPr>
        <xdr:cNvPr id="454" name="公債費以外該当値テキスト">
          <a:extLst>
            <a:ext uri="{FF2B5EF4-FFF2-40B4-BE49-F238E27FC236}">
              <a16:creationId xmlns:a16="http://schemas.microsoft.com/office/drawing/2014/main" id="{00000000-0008-0000-0400-0000C6010000}"/>
            </a:ext>
          </a:extLst>
        </xdr:cNvPr>
        <xdr:cNvSpPr txBox="1"/>
      </xdr:nvSpPr>
      <xdr:spPr>
        <a:xfrm>
          <a:off x="16598900" y="12574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59055</xdr:rowOff>
    </xdr:from>
    <xdr:to>
      <xdr:col>78</xdr:col>
      <xdr:colOff>120650</xdr:colOff>
      <xdr:row>74</xdr:row>
      <xdr:rowOff>160655</xdr:rowOff>
    </xdr:to>
    <xdr:sp textlink="">
      <xdr:nvSpPr>
        <xdr:cNvPr id="455" name="楕円 454">
          <a:extLst>
            <a:ext uri="{FF2B5EF4-FFF2-40B4-BE49-F238E27FC236}">
              <a16:creationId xmlns:a16="http://schemas.microsoft.com/office/drawing/2014/main" id="{00000000-0008-0000-0400-0000C7010000}"/>
            </a:ext>
          </a:extLst>
        </xdr:cNvPr>
        <xdr:cNvSpPr/>
      </xdr:nvSpPr>
      <xdr:spPr>
        <a:xfrm>
          <a:off x="15621000" y="1274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170832</xdr:rowOff>
    </xdr:from>
    <xdr:ext cx="736600" cy="259045"/>
    <xdr:sp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5290800" y="12515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72</xdr:row>
      <xdr:rowOff>144780</xdr:rowOff>
    </xdr:from>
    <xdr:to>
      <xdr:col>74</xdr:col>
      <xdr:colOff>31750</xdr:colOff>
      <xdr:row>73</xdr:row>
      <xdr:rowOff>74930</xdr:rowOff>
    </xdr:to>
    <xdr:sp textlink="">
      <xdr:nvSpPr>
        <xdr:cNvPr id="457" name="楕円 456">
          <a:extLst>
            <a:ext uri="{FF2B5EF4-FFF2-40B4-BE49-F238E27FC236}">
              <a16:creationId xmlns:a16="http://schemas.microsoft.com/office/drawing/2014/main" id="{00000000-0008-0000-0400-0000C9010000}"/>
            </a:ext>
          </a:extLst>
        </xdr:cNvPr>
        <xdr:cNvSpPr/>
      </xdr:nvSpPr>
      <xdr:spPr>
        <a:xfrm>
          <a:off x="14732000" y="1248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71</xdr:row>
      <xdr:rowOff>85107</xdr:rowOff>
    </xdr:from>
    <xdr:ext cx="762000" cy="259045"/>
    <xdr:sp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4401800" y="1225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41910</xdr:rowOff>
    </xdr:from>
    <xdr:to>
      <xdr:col>69</xdr:col>
      <xdr:colOff>142875</xdr:colOff>
      <xdr:row>75</xdr:row>
      <xdr:rowOff>143510</xdr:rowOff>
    </xdr:to>
    <xdr:sp textlink="">
      <xdr:nvSpPr>
        <xdr:cNvPr id="459" name="楕円 458">
          <a:extLst>
            <a:ext uri="{FF2B5EF4-FFF2-40B4-BE49-F238E27FC236}">
              <a16:creationId xmlns:a16="http://schemas.microsoft.com/office/drawing/2014/main" id="{00000000-0008-0000-0400-0000CB010000}"/>
            </a:ext>
          </a:extLst>
        </xdr:cNvPr>
        <xdr:cNvSpPr/>
      </xdr:nvSpPr>
      <xdr:spPr>
        <a:xfrm>
          <a:off x="13843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153687</xdr:rowOff>
    </xdr:from>
    <xdr:ext cx="762000" cy="259045"/>
    <xdr:sp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3512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19050</xdr:rowOff>
    </xdr:from>
    <xdr:to>
      <xdr:col>65</xdr:col>
      <xdr:colOff>53975</xdr:colOff>
      <xdr:row>75</xdr:row>
      <xdr:rowOff>120650</xdr:rowOff>
    </xdr:to>
    <xdr:sp textlink="">
      <xdr:nvSpPr>
        <xdr:cNvPr id="461" name="楕円 460">
          <a:extLst>
            <a:ext uri="{FF2B5EF4-FFF2-40B4-BE49-F238E27FC236}">
              <a16:creationId xmlns:a16="http://schemas.microsoft.com/office/drawing/2014/main" id="{00000000-0008-0000-0400-0000CD010000}"/>
            </a:ext>
          </a:extLst>
        </xdr:cNvPr>
        <xdr:cNvSpPr/>
      </xdr:nvSpPr>
      <xdr:spPr>
        <a:xfrm>
          <a:off x="12954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130827</xdr:rowOff>
    </xdr:from>
    <xdr:ext cx="762000" cy="259045"/>
    <xdr:sp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2623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愛媛県西条市</a:t>
          </a:r>
        </a:p>
      </xdr:txBody>
    </xdr:sp>
    <xdr:clientData/>
  </xdr:twoCellAnchor>
  <xdr:twoCellAnchor>
    <xdr:from>
      <xdr:col>39</xdr:col>
      <xdr:colOff>1066800</xdr:colOff>
      <xdr:row>0</xdr:row>
      <xdr:rowOff>0</xdr:rowOff>
    </xdr:from>
    <xdr:to>
      <xdr:col>41</xdr:col>
      <xdr:colOff>501650</xdr:colOff>
      <xdr:row>2</xdr:row>
      <xdr:rowOff>38100</xdr:rowOff>
    </xdr:to>
    <xdr:sp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67160</xdr:rowOff>
    </xdr:from>
    <xdr:to>
      <xdr:col>29</xdr:col>
      <xdr:colOff>127000</xdr:colOff>
      <xdr:row>20</xdr:row>
      <xdr:rowOff>88900</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343635"/>
          <a:ext cx="0" cy="12218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60977</xdr:rowOff>
    </xdr:from>
    <xdr:ext cx="762000" cy="259045"/>
    <xdr:sp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537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88900</xdr:rowOff>
    </xdr:from>
    <xdr:to>
      <xdr:col>30</xdr:col>
      <xdr:colOff>25400</xdr:colOff>
      <xdr:row>20</xdr:row>
      <xdr:rowOff>88900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655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153537</xdr:rowOff>
    </xdr:from>
    <xdr:ext cx="762000" cy="259045"/>
    <xdr:sp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2087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67160</xdr:rowOff>
    </xdr:from>
    <xdr:to>
      <xdr:col>30</xdr:col>
      <xdr:colOff>25400</xdr:colOff>
      <xdr:row>13</xdr:row>
      <xdr:rowOff>67160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3436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68280</xdr:rowOff>
    </xdr:from>
    <xdr:to>
      <xdr:col>29</xdr:col>
      <xdr:colOff>127000</xdr:colOff>
      <xdr:row>17</xdr:row>
      <xdr:rowOff>86637</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030555"/>
          <a:ext cx="647700" cy="183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111767</xdr:rowOff>
    </xdr:from>
    <xdr:ext cx="762000" cy="259045"/>
    <xdr:sp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30740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139690</xdr:rowOff>
    </xdr:from>
    <xdr:to>
      <xdr:col>29</xdr:col>
      <xdr:colOff>177800</xdr:colOff>
      <xdr:row>18</xdr:row>
      <xdr:rowOff>69840</xdr:rowOff>
    </xdr:to>
    <xdr:sp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31019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86637</xdr:rowOff>
    </xdr:from>
    <xdr:to>
      <xdr:col>26</xdr:col>
      <xdr:colOff>50800</xdr:colOff>
      <xdr:row>17</xdr:row>
      <xdr:rowOff>91300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048912"/>
          <a:ext cx="698500" cy="46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7582</xdr:rowOff>
    </xdr:from>
    <xdr:to>
      <xdr:col>26</xdr:col>
      <xdr:colOff>101600</xdr:colOff>
      <xdr:row>18</xdr:row>
      <xdr:rowOff>109182</xdr:rowOff>
    </xdr:to>
    <xdr:sp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141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93959</xdr:rowOff>
    </xdr:from>
    <xdr:ext cx="736600" cy="259045"/>
    <xdr:sp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32276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56347</xdr:rowOff>
    </xdr:from>
    <xdr:to>
      <xdr:col>22</xdr:col>
      <xdr:colOff>114300</xdr:colOff>
      <xdr:row>17</xdr:row>
      <xdr:rowOff>91300</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3606800" y="3018622"/>
          <a:ext cx="698500" cy="349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19012</xdr:rowOff>
    </xdr:from>
    <xdr:to>
      <xdr:col>22</xdr:col>
      <xdr:colOff>165100</xdr:colOff>
      <xdr:row>18</xdr:row>
      <xdr:rowOff>120612</xdr:rowOff>
    </xdr:to>
    <xdr:sp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1527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105389</xdr:rowOff>
    </xdr:from>
    <xdr:ext cx="762000" cy="259045"/>
    <xdr:sp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3239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56347</xdr:rowOff>
    </xdr:from>
    <xdr:to>
      <xdr:col>18</xdr:col>
      <xdr:colOff>177800</xdr:colOff>
      <xdr:row>17</xdr:row>
      <xdr:rowOff>89746</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018622"/>
          <a:ext cx="698500" cy="333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94701</xdr:rowOff>
    </xdr:from>
    <xdr:to>
      <xdr:col>19</xdr:col>
      <xdr:colOff>38100</xdr:colOff>
      <xdr:row>18</xdr:row>
      <xdr:rowOff>24851</xdr:rowOff>
    </xdr:to>
    <xdr:sp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0569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9628</xdr:rowOff>
    </xdr:from>
    <xdr:ext cx="762000" cy="259045"/>
    <xdr:sp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143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110429</xdr:rowOff>
    </xdr:from>
    <xdr:to>
      <xdr:col>15</xdr:col>
      <xdr:colOff>101600</xdr:colOff>
      <xdr:row>18</xdr:row>
      <xdr:rowOff>40579</xdr:rowOff>
    </xdr:to>
    <xdr:sp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072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25356</xdr:rowOff>
    </xdr:from>
    <xdr:ext cx="762000" cy="259045"/>
    <xdr:sp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15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17480</xdr:rowOff>
    </xdr:from>
    <xdr:to>
      <xdr:col>29</xdr:col>
      <xdr:colOff>177800</xdr:colOff>
      <xdr:row>17</xdr:row>
      <xdr:rowOff>119080</xdr:rowOff>
    </xdr:to>
    <xdr:sp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9797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34007</xdr:rowOff>
    </xdr:from>
    <xdr:ext cx="762000" cy="259045"/>
    <xdr:sp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824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35837</xdr:rowOff>
    </xdr:from>
    <xdr:to>
      <xdr:col>26</xdr:col>
      <xdr:colOff>101600</xdr:colOff>
      <xdr:row>17</xdr:row>
      <xdr:rowOff>137437</xdr:rowOff>
    </xdr:to>
    <xdr:sp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9981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147614</xdr:rowOff>
    </xdr:from>
    <xdr:ext cx="736600" cy="259045"/>
    <xdr:sp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766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40500</xdr:rowOff>
    </xdr:from>
    <xdr:to>
      <xdr:col>22</xdr:col>
      <xdr:colOff>165100</xdr:colOff>
      <xdr:row>17</xdr:row>
      <xdr:rowOff>142100</xdr:rowOff>
    </xdr:to>
    <xdr:sp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0027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152277</xdr:rowOff>
    </xdr:from>
    <xdr:ext cx="762000" cy="259045"/>
    <xdr:sp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77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5547</xdr:rowOff>
    </xdr:from>
    <xdr:to>
      <xdr:col>19</xdr:col>
      <xdr:colOff>38100</xdr:colOff>
      <xdr:row>17</xdr:row>
      <xdr:rowOff>107147</xdr:rowOff>
    </xdr:to>
    <xdr:sp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9678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117324</xdr:rowOff>
    </xdr:from>
    <xdr:ext cx="762000" cy="259045"/>
    <xdr:sp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736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38946</xdr:rowOff>
    </xdr:from>
    <xdr:to>
      <xdr:col>15</xdr:col>
      <xdr:colOff>101600</xdr:colOff>
      <xdr:row>17</xdr:row>
      <xdr:rowOff>140546</xdr:rowOff>
    </xdr:to>
    <xdr:sp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0012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150723</xdr:rowOff>
    </xdr:from>
    <xdr:ext cx="762000" cy="259045"/>
    <xdr:sp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770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123891</xdr:rowOff>
    </xdr:from>
    <xdr:to>
      <xdr:col>29</xdr:col>
      <xdr:colOff>127000</xdr:colOff>
      <xdr:row>38</xdr:row>
      <xdr:rowOff>6710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391341"/>
          <a:ext cx="0" cy="108296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321687</xdr:rowOff>
    </xdr:from>
    <xdr:ext cx="762000" cy="259045"/>
    <xdr:sp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44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6710</xdr:rowOff>
    </xdr:from>
    <xdr:to>
      <xdr:col>30</xdr:col>
      <xdr:colOff>25400</xdr:colOff>
      <xdr:row>38</xdr:row>
      <xdr:rowOff>6710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4743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210268</xdr:rowOff>
    </xdr:from>
    <xdr:ext cx="762000" cy="259045"/>
    <xdr:sp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6134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123891</xdr:rowOff>
    </xdr:from>
    <xdr:to>
      <xdr:col>30</xdr:col>
      <xdr:colOff>25400</xdr:colOff>
      <xdr:row>34</xdr:row>
      <xdr:rowOff>123891</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3913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323093</xdr:rowOff>
    </xdr:from>
    <xdr:to>
      <xdr:col>29</xdr:col>
      <xdr:colOff>127000</xdr:colOff>
      <xdr:row>35</xdr:row>
      <xdr:rowOff>40269</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6590543"/>
          <a:ext cx="647700" cy="600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279209</xdr:rowOff>
    </xdr:from>
    <xdr:ext cx="762000" cy="259045"/>
    <xdr:sp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8895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307132</xdr:rowOff>
    </xdr:from>
    <xdr:to>
      <xdr:col>29</xdr:col>
      <xdr:colOff>177800</xdr:colOff>
      <xdr:row>36</xdr:row>
      <xdr:rowOff>65832</xdr:rowOff>
    </xdr:to>
    <xdr:sp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9174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40269</xdr:rowOff>
    </xdr:from>
    <xdr:to>
      <xdr:col>26</xdr:col>
      <xdr:colOff>50800</xdr:colOff>
      <xdr:row>35</xdr:row>
      <xdr:rowOff>153609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6650619"/>
          <a:ext cx="698500" cy="1133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313258</xdr:rowOff>
    </xdr:from>
    <xdr:to>
      <xdr:col>26</xdr:col>
      <xdr:colOff>101600</xdr:colOff>
      <xdr:row>36</xdr:row>
      <xdr:rowOff>71958</xdr:rowOff>
    </xdr:to>
    <xdr:sp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9236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56735</xdr:rowOff>
    </xdr:from>
    <xdr:ext cx="736600" cy="259045"/>
    <xdr:sp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7009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153609</xdr:rowOff>
    </xdr:from>
    <xdr:to>
      <xdr:col>22</xdr:col>
      <xdr:colOff>114300</xdr:colOff>
      <xdr:row>35</xdr:row>
      <xdr:rowOff>173314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6763959"/>
          <a:ext cx="698500" cy="197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327751</xdr:rowOff>
    </xdr:from>
    <xdr:to>
      <xdr:col>22</xdr:col>
      <xdr:colOff>165100</xdr:colOff>
      <xdr:row>36</xdr:row>
      <xdr:rowOff>86451</xdr:rowOff>
    </xdr:to>
    <xdr:sp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9381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71228</xdr:rowOff>
    </xdr:from>
    <xdr:ext cx="762000" cy="259045"/>
    <xdr:sp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7024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173314</xdr:rowOff>
    </xdr:from>
    <xdr:to>
      <xdr:col>18</xdr:col>
      <xdr:colOff>177800</xdr:colOff>
      <xdr:row>35</xdr:row>
      <xdr:rowOff>278059</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6783664"/>
          <a:ext cx="698500" cy="1047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118080</xdr:rowOff>
    </xdr:from>
    <xdr:to>
      <xdr:col>19</xdr:col>
      <xdr:colOff>38100</xdr:colOff>
      <xdr:row>35</xdr:row>
      <xdr:rowOff>219680</xdr:rowOff>
    </xdr:to>
    <xdr:sp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728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229857</xdr:rowOff>
    </xdr:from>
    <xdr:ext cx="762000" cy="259045"/>
    <xdr:sp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49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85618</xdr:rowOff>
    </xdr:from>
    <xdr:to>
      <xdr:col>15</xdr:col>
      <xdr:colOff>101600</xdr:colOff>
      <xdr:row>35</xdr:row>
      <xdr:rowOff>187218</xdr:rowOff>
    </xdr:to>
    <xdr:sp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6959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197395</xdr:rowOff>
    </xdr:from>
    <xdr:ext cx="762000" cy="259045"/>
    <xdr:sp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464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272293</xdr:rowOff>
    </xdr:from>
    <xdr:to>
      <xdr:col>29</xdr:col>
      <xdr:colOff>177800</xdr:colOff>
      <xdr:row>35</xdr:row>
      <xdr:rowOff>30993</xdr:rowOff>
    </xdr:to>
    <xdr:sp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5397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117370</xdr:rowOff>
    </xdr:from>
    <xdr:ext cx="762000" cy="259045"/>
    <xdr:sp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384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332369</xdr:rowOff>
    </xdr:from>
    <xdr:to>
      <xdr:col>26</xdr:col>
      <xdr:colOff>101600</xdr:colOff>
      <xdr:row>35</xdr:row>
      <xdr:rowOff>91069</xdr:rowOff>
    </xdr:to>
    <xdr:sp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5998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101246</xdr:rowOff>
    </xdr:from>
    <xdr:ext cx="736600" cy="259045"/>
    <xdr:sp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3686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102809</xdr:rowOff>
    </xdr:from>
    <xdr:to>
      <xdr:col>22</xdr:col>
      <xdr:colOff>165100</xdr:colOff>
      <xdr:row>35</xdr:row>
      <xdr:rowOff>204409</xdr:rowOff>
    </xdr:to>
    <xdr:sp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7131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214586</xdr:rowOff>
    </xdr:from>
    <xdr:ext cx="762000" cy="259045"/>
    <xdr:sp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482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122514</xdr:rowOff>
    </xdr:from>
    <xdr:to>
      <xdr:col>19</xdr:col>
      <xdr:colOff>38100</xdr:colOff>
      <xdr:row>35</xdr:row>
      <xdr:rowOff>224114</xdr:rowOff>
    </xdr:to>
    <xdr:sp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7328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208891</xdr:rowOff>
    </xdr:from>
    <xdr:ext cx="762000" cy="259045"/>
    <xdr:sp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819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227259</xdr:rowOff>
    </xdr:from>
    <xdr:to>
      <xdr:col>15</xdr:col>
      <xdr:colOff>101600</xdr:colOff>
      <xdr:row>35</xdr:row>
      <xdr:rowOff>328859</xdr:rowOff>
    </xdr:to>
    <xdr:sp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8376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313636</xdr:rowOff>
    </xdr:from>
    <xdr:ext cx="762000" cy="259045"/>
    <xdr:sp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92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愛媛県西条市</a:t>
          </a:r>
        </a:p>
      </xdr:txBody>
    </xdr:sp>
    <xdr:clientData/>
  </xdr:twoCellAnchor>
  <xdr:twoCellAnchor>
    <xdr:from>
      <xdr:col>85</xdr:col>
      <xdr:colOff>63500</xdr:colOff>
      <xdr:row>1</xdr:row>
      <xdr:rowOff>19050</xdr:rowOff>
    </xdr:from>
    <xdr:to>
      <xdr:col>99</xdr:col>
      <xdr:colOff>57150</xdr:colOff>
      <xdr:row>4</xdr:row>
      <xdr:rowOff>63500</xdr:rowOff>
    </xdr:to>
    <xdr:sp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104,474
102,765
510.04
55,967,346
52,798,850
2,968,540
29,231,091
58,038,735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49.8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160045</xdr:rowOff>
    </xdr:from>
    <xdr:to>
      <xdr:col>24</xdr:col>
      <xdr:colOff>62865</xdr:colOff>
      <xdr:row>39</xdr:row>
      <xdr:rowOff>41745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32095"/>
          <a:ext cx="1270" cy="159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45572</xdr:rowOff>
    </xdr:from>
    <xdr:ext cx="534377" cy="259045"/>
    <xdr:sp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32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41745</xdr:rowOff>
    </xdr:from>
    <xdr:to>
      <xdr:col>24</xdr:col>
      <xdr:colOff>152400</xdr:colOff>
      <xdr:row>39</xdr:row>
      <xdr:rowOff>41745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28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106722</xdr:rowOff>
    </xdr:from>
    <xdr:ext cx="534377" cy="259045"/>
    <xdr:sp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07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160045</xdr:rowOff>
    </xdr:from>
    <xdr:to>
      <xdr:col>24</xdr:col>
      <xdr:colOff>152400</xdr:colOff>
      <xdr:row>29</xdr:row>
      <xdr:rowOff>160045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32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167018</xdr:rowOff>
    </xdr:from>
    <xdr:to>
      <xdr:col>24</xdr:col>
      <xdr:colOff>63500</xdr:colOff>
      <xdr:row>33</xdr:row>
      <xdr:rowOff>22352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5653418"/>
          <a:ext cx="838200" cy="26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26522</xdr:rowOff>
    </xdr:from>
    <xdr:ext cx="534377" cy="259045"/>
    <xdr:sp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27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48095</xdr:rowOff>
    </xdr:from>
    <xdr:to>
      <xdr:col>24</xdr:col>
      <xdr:colOff>114300</xdr:colOff>
      <xdr:row>35</xdr:row>
      <xdr:rowOff>149695</xdr:rowOff>
    </xdr:to>
    <xdr:sp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4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167018</xdr:rowOff>
    </xdr:from>
    <xdr:to>
      <xdr:col>19</xdr:col>
      <xdr:colOff>177800</xdr:colOff>
      <xdr:row>33</xdr:row>
      <xdr:rowOff>20371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653418"/>
          <a:ext cx="889000" cy="2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60439</xdr:rowOff>
    </xdr:from>
    <xdr:to>
      <xdr:col>20</xdr:col>
      <xdr:colOff>38100</xdr:colOff>
      <xdr:row>35</xdr:row>
      <xdr:rowOff>162039</xdr:rowOff>
    </xdr:to>
    <xdr:sp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6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153166</xdr:rowOff>
    </xdr:from>
    <xdr:ext cx="534377" cy="259045"/>
    <xdr:sp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153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149568</xdr:rowOff>
    </xdr:from>
    <xdr:to>
      <xdr:col>15</xdr:col>
      <xdr:colOff>50800</xdr:colOff>
      <xdr:row>33</xdr:row>
      <xdr:rowOff>20371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5635968"/>
          <a:ext cx="889000" cy="4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61049</xdr:rowOff>
    </xdr:from>
    <xdr:to>
      <xdr:col>15</xdr:col>
      <xdr:colOff>101600</xdr:colOff>
      <xdr:row>35</xdr:row>
      <xdr:rowOff>162649</xdr:rowOff>
    </xdr:to>
    <xdr:sp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61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153776</xdr:rowOff>
    </xdr:from>
    <xdr:ext cx="534377" cy="259045"/>
    <xdr:sp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5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149568</xdr:rowOff>
    </xdr:from>
    <xdr:to>
      <xdr:col>10</xdr:col>
      <xdr:colOff>114300</xdr:colOff>
      <xdr:row>35</xdr:row>
      <xdr:rowOff>53213</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635968"/>
          <a:ext cx="889000" cy="417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120599</xdr:rowOff>
    </xdr:from>
    <xdr:to>
      <xdr:col>10</xdr:col>
      <xdr:colOff>165100</xdr:colOff>
      <xdr:row>35</xdr:row>
      <xdr:rowOff>50749</xdr:rowOff>
    </xdr:to>
    <xdr:sp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5949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41876</xdr:rowOff>
    </xdr:from>
    <xdr:ext cx="534377" cy="259045"/>
    <xdr:sp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42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152146</xdr:rowOff>
    </xdr:from>
    <xdr:to>
      <xdr:col>6</xdr:col>
      <xdr:colOff>38100</xdr:colOff>
      <xdr:row>36</xdr:row>
      <xdr:rowOff>82296</xdr:rowOff>
    </xdr:to>
    <xdr:sp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52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73423</xdr:rowOff>
    </xdr:from>
    <xdr:ext cx="534377" cy="259045"/>
    <xdr:sp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24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143002</xdr:rowOff>
    </xdr:from>
    <xdr:to>
      <xdr:col>24</xdr:col>
      <xdr:colOff>114300</xdr:colOff>
      <xdr:row>33</xdr:row>
      <xdr:rowOff>73152</xdr:rowOff>
    </xdr:to>
    <xdr:sp textlink="">
      <xdr:nvSpPr>
        <xdr:cNvPr id="80" name="楕円 79">
          <a:extLst>
            <a:ext uri="{FF2B5EF4-FFF2-40B4-BE49-F238E27FC236}">
              <a16:creationId xmlns:a16="http://schemas.microsoft.com/office/drawing/2014/main" id="{00000000-0008-0000-0600-000050000000}"/>
            </a:ext>
          </a:extLst>
        </xdr:cNvPr>
        <xdr:cNvSpPr/>
      </xdr:nvSpPr>
      <xdr:spPr>
        <a:xfrm>
          <a:off x="4584700" y="562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165879</xdr:rowOff>
    </xdr:from>
    <xdr:ext cx="534377" cy="259045"/>
    <xdr:sp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480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116218</xdr:rowOff>
    </xdr:from>
    <xdr:to>
      <xdr:col>20</xdr:col>
      <xdr:colOff>38100</xdr:colOff>
      <xdr:row>33</xdr:row>
      <xdr:rowOff>46368</xdr:rowOff>
    </xdr:to>
    <xdr:sp textlink="">
      <xdr:nvSpPr>
        <xdr:cNvPr id="82" name="楕円 81">
          <a:extLst>
            <a:ext uri="{FF2B5EF4-FFF2-40B4-BE49-F238E27FC236}">
              <a16:creationId xmlns:a16="http://schemas.microsoft.com/office/drawing/2014/main" id="{00000000-0008-0000-0600-000052000000}"/>
            </a:ext>
          </a:extLst>
        </xdr:cNvPr>
        <xdr:cNvSpPr/>
      </xdr:nvSpPr>
      <xdr:spPr>
        <a:xfrm>
          <a:off x="3746500" y="5602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62895</xdr:rowOff>
    </xdr:from>
    <xdr:ext cx="534377" cy="259045"/>
    <xdr:sp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37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141021</xdr:rowOff>
    </xdr:from>
    <xdr:to>
      <xdr:col>15</xdr:col>
      <xdr:colOff>101600</xdr:colOff>
      <xdr:row>33</xdr:row>
      <xdr:rowOff>71171</xdr:rowOff>
    </xdr:to>
    <xdr:sp textlink="">
      <xdr:nvSpPr>
        <xdr:cNvPr id="84" name="楕円 83">
          <a:extLst>
            <a:ext uri="{FF2B5EF4-FFF2-40B4-BE49-F238E27FC236}">
              <a16:creationId xmlns:a16="http://schemas.microsoft.com/office/drawing/2014/main" id="{00000000-0008-0000-0600-000054000000}"/>
            </a:ext>
          </a:extLst>
        </xdr:cNvPr>
        <xdr:cNvSpPr/>
      </xdr:nvSpPr>
      <xdr:spPr>
        <a:xfrm>
          <a:off x="2857500" y="5627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87698</xdr:rowOff>
    </xdr:from>
    <xdr:ext cx="534377" cy="259045"/>
    <xdr:sp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402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98768</xdr:rowOff>
    </xdr:from>
    <xdr:to>
      <xdr:col>10</xdr:col>
      <xdr:colOff>165100</xdr:colOff>
      <xdr:row>33</xdr:row>
      <xdr:rowOff>28918</xdr:rowOff>
    </xdr:to>
    <xdr:sp textlink="">
      <xdr:nvSpPr>
        <xdr:cNvPr id="86" name="楕円 85">
          <a:extLst>
            <a:ext uri="{FF2B5EF4-FFF2-40B4-BE49-F238E27FC236}">
              <a16:creationId xmlns:a16="http://schemas.microsoft.com/office/drawing/2014/main" id="{00000000-0008-0000-0600-000056000000}"/>
            </a:ext>
          </a:extLst>
        </xdr:cNvPr>
        <xdr:cNvSpPr/>
      </xdr:nvSpPr>
      <xdr:spPr>
        <a:xfrm>
          <a:off x="1968500" y="5585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45445</xdr:rowOff>
    </xdr:from>
    <xdr:ext cx="534377" cy="259045"/>
    <xdr:sp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360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2413</xdr:rowOff>
    </xdr:from>
    <xdr:to>
      <xdr:col>6</xdr:col>
      <xdr:colOff>38100</xdr:colOff>
      <xdr:row>35</xdr:row>
      <xdr:rowOff>104013</xdr:rowOff>
    </xdr:to>
    <xdr:sp textlink="">
      <xdr:nvSpPr>
        <xdr:cNvPr id="88" name="楕円 87">
          <a:extLst>
            <a:ext uri="{FF2B5EF4-FFF2-40B4-BE49-F238E27FC236}">
              <a16:creationId xmlns:a16="http://schemas.microsoft.com/office/drawing/2014/main" id="{00000000-0008-0000-0600-000058000000}"/>
            </a:ext>
          </a:extLst>
        </xdr:cNvPr>
        <xdr:cNvSpPr/>
      </xdr:nvSpPr>
      <xdr:spPr>
        <a:xfrm>
          <a:off x="1079500" y="600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120540</xdr:rowOff>
    </xdr:from>
    <xdr:ext cx="534377" cy="259045"/>
    <xdr:sp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778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129707</xdr:rowOff>
    </xdr:from>
    <xdr:to>
      <xdr:col>24</xdr:col>
      <xdr:colOff>62865</xdr:colOff>
      <xdr:row>58</xdr:row>
      <xdr:rowOff>98127</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530757"/>
          <a:ext cx="1270" cy="1511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101954</xdr:rowOff>
    </xdr:from>
    <xdr:ext cx="534377" cy="259045"/>
    <xdr:sp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46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98127</xdr:rowOff>
    </xdr:from>
    <xdr:to>
      <xdr:col>24</xdr:col>
      <xdr:colOff>152400</xdr:colOff>
      <xdr:row>58</xdr:row>
      <xdr:rowOff>98127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42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76384</xdr:rowOff>
    </xdr:from>
    <xdr:ext cx="534377" cy="259045"/>
    <xdr:sp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305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129707</xdr:rowOff>
    </xdr:from>
    <xdr:to>
      <xdr:col>24</xdr:col>
      <xdr:colOff>152400</xdr:colOff>
      <xdr:row>49</xdr:row>
      <xdr:rowOff>129707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530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97344</xdr:rowOff>
    </xdr:from>
    <xdr:to>
      <xdr:col>24</xdr:col>
      <xdr:colOff>63500</xdr:colOff>
      <xdr:row>56</xdr:row>
      <xdr:rowOff>22265</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3797300" y="9355644"/>
          <a:ext cx="838200" cy="267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73144</xdr:rowOff>
    </xdr:from>
    <xdr:ext cx="534377" cy="259045"/>
    <xdr:sp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1599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50267</xdr:rowOff>
    </xdr:from>
    <xdr:to>
      <xdr:col>24</xdr:col>
      <xdr:colOff>114300</xdr:colOff>
      <xdr:row>54</xdr:row>
      <xdr:rowOff>151867</xdr:rowOff>
    </xdr:to>
    <xdr:sp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30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97344</xdr:rowOff>
    </xdr:from>
    <xdr:to>
      <xdr:col>19</xdr:col>
      <xdr:colOff>177800</xdr:colOff>
      <xdr:row>55</xdr:row>
      <xdr:rowOff>26576</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355644"/>
          <a:ext cx="889000" cy="10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16140</xdr:rowOff>
    </xdr:from>
    <xdr:to>
      <xdr:col>20</xdr:col>
      <xdr:colOff>38100</xdr:colOff>
      <xdr:row>54</xdr:row>
      <xdr:rowOff>117740</xdr:rowOff>
    </xdr:to>
    <xdr:sp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27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134267</xdr:rowOff>
    </xdr:from>
    <xdr:ext cx="534377" cy="259045"/>
    <xdr:sp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049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26576</xdr:rowOff>
    </xdr:from>
    <xdr:to>
      <xdr:col>15</xdr:col>
      <xdr:colOff>50800</xdr:colOff>
      <xdr:row>56</xdr:row>
      <xdr:rowOff>155735</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456326"/>
          <a:ext cx="889000" cy="300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129950</xdr:rowOff>
    </xdr:from>
    <xdr:to>
      <xdr:col>15</xdr:col>
      <xdr:colOff>101600</xdr:colOff>
      <xdr:row>55</xdr:row>
      <xdr:rowOff>60100</xdr:rowOff>
    </xdr:to>
    <xdr:sp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38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76627</xdr:rowOff>
    </xdr:from>
    <xdr:ext cx="534377" cy="259045"/>
    <xdr:sp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163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110603</xdr:rowOff>
    </xdr:from>
    <xdr:to>
      <xdr:col>10</xdr:col>
      <xdr:colOff>114300</xdr:colOff>
      <xdr:row>56</xdr:row>
      <xdr:rowOff>155735</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a:off x="1130300" y="9711803"/>
          <a:ext cx="889000" cy="45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53</xdr:row>
      <xdr:rowOff>169073</xdr:rowOff>
    </xdr:from>
    <xdr:to>
      <xdr:col>10</xdr:col>
      <xdr:colOff>165100</xdr:colOff>
      <xdr:row>54</xdr:row>
      <xdr:rowOff>99223</xdr:rowOff>
    </xdr:to>
    <xdr:sp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255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115750</xdr:rowOff>
    </xdr:from>
    <xdr:ext cx="534377" cy="259045"/>
    <xdr:sp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031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165677</xdr:rowOff>
    </xdr:from>
    <xdr:to>
      <xdr:col>6</xdr:col>
      <xdr:colOff>38100</xdr:colOff>
      <xdr:row>55</xdr:row>
      <xdr:rowOff>95827</xdr:rowOff>
    </xdr:to>
    <xdr:sp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42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112354</xdr:rowOff>
    </xdr:from>
    <xdr:ext cx="534377" cy="259045"/>
    <xdr:sp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199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142915</xdr:rowOff>
    </xdr:from>
    <xdr:to>
      <xdr:col>24</xdr:col>
      <xdr:colOff>114300</xdr:colOff>
      <xdr:row>56</xdr:row>
      <xdr:rowOff>73065</xdr:rowOff>
    </xdr:to>
    <xdr:sp textlink="">
      <xdr:nvSpPr>
        <xdr:cNvPr id="140" name="楕円 139">
          <a:extLst>
            <a:ext uri="{FF2B5EF4-FFF2-40B4-BE49-F238E27FC236}">
              <a16:creationId xmlns:a16="http://schemas.microsoft.com/office/drawing/2014/main" id="{00000000-0008-0000-0600-00008C000000}"/>
            </a:ext>
          </a:extLst>
        </xdr:cNvPr>
        <xdr:cNvSpPr/>
      </xdr:nvSpPr>
      <xdr:spPr>
        <a:xfrm>
          <a:off x="4584700" y="9572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121342</xdr:rowOff>
    </xdr:from>
    <xdr:ext cx="534377" cy="259045"/>
    <xdr:sp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55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46544</xdr:rowOff>
    </xdr:from>
    <xdr:to>
      <xdr:col>20</xdr:col>
      <xdr:colOff>38100</xdr:colOff>
      <xdr:row>54</xdr:row>
      <xdr:rowOff>148144</xdr:rowOff>
    </xdr:to>
    <xdr:sp textlink="">
      <xdr:nvSpPr>
        <xdr:cNvPr id="142" name="楕円 141">
          <a:extLst>
            <a:ext uri="{FF2B5EF4-FFF2-40B4-BE49-F238E27FC236}">
              <a16:creationId xmlns:a16="http://schemas.microsoft.com/office/drawing/2014/main" id="{00000000-0008-0000-0600-00008E000000}"/>
            </a:ext>
          </a:extLst>
        </xdr:cNvPr>
        <xdr:cNvSpPr/>
      </xdr:nvSpPr>
      <xdr:spPr>
        <a:xfrm>
          <a:off x="3746500" y="930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139271</xdr:rowOff>
    </xdr:from>
    <xdr:ext cx="534377" cy="259045"/>
    <xdr:sp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397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147226</xdr:rowOff>
    </xdr:from>
    <xdr:to>
      <xdr:col>15</xdr:col>
      <xdr:colOff>101600</xdr:colOff>
      <xdr:row>55</xdr:row>
      <xdr:rowOff>77376</xdr:rowOff>
    </xdr:to>
    <xdr:sp textlink="">
      <xdr:nvSpPr>
        <xdr:cNvPr id="144" name="楕円 143">
          <a:extLst>
            <a:ext uri="{FF2B5EF4-FFF2-40B4-BE49-F238E27FC236}">
              <a16:creationId xmlns:a16="http://schemas.microsoft.com/office/drawing/2014/main" id="{00000000-0008-0000-0600-000090000000}"/>
            </a:ext>
          </a:extLst>
        </xdr:cNvPr>
        <xdr:cNvSpPr/>
      </xdr:nvSpPr>
      <xdr:spPr>
        <a:xfrm>
          <a:off x="2857500" y="9405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68503</xdr:rowOff>
    </xdr:from>
    <xdr:ext cx="534377" cy="259045"/>
    <xdr:sp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498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104935</xdr:rowOff>
    </xdr:from>
    <xdr:to>
      <xdr:col>10</xdr:col>
      <xdr:colOff>165100</xdr:colOff>
      <xdr:row>57</xdr:row>
      <xdr:rowOff>35085</xdr:rowOff>
    </xdr:to>
    <xdr:sp textlink="">
      <xdr:nvSpPr>
        <xdr:cNvPr id="146" name="楕円 145">
          <a:extLst>
            <a:ext uri="{FF2B5EF4-FFF2-40B4-BE49-F238E27FC236}">
              <a16:creationId xmlns:a16="http://schemas.microsoft.com/office/drawing/2014/main" id="{00000000-0008-0000-0600-000092000000}"/>
            </a:ext>
          </a:extLst>
        </xdr:cNvPr>
        <xdr:cNvSpPr/>
      </xdr:nvSpPr>
      <xdr:spPr>
        <a:xfrm>
          <a:off x="1968500" y="970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26212</xdr:rowOff>
    </xdr:from>
    <xdr:ext cx="534377" cy="259045"/>
    <xdr:sp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798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59803</xdr:rowOff>
    </xdr:from>
    <xdr:to>
      <xdr:col>6</xdr:col>
      <xdr:colOff>38100</xdr:colOff>
      <xdr:row>56</xdr:row>
      <xdr:rowOff>161403</xdr:rowOff>
    </xdr:to>
    <xdr:sp textlink="">
      <xdr:nvSpPr>
        <xdr:cNvPr id="148" name="楕円 147">
          <a:extLst>
            <a:ext uri="{FF2B5EF4-FFF2-40B4-BE49-F238E27FC236}">
              <a16:creationId xmlns:a16="http://schemas.microsoft.com/office/drawing/2014/main" id="{00000000-0008-0000-0600-000094000000}"/>
            </a:ext>
          </a:extLst>
        </xdr:cNvPr>
        <xdr:cNvSpPr/>
      </xdr:nvSpPr>
      <xdr:spPr>
        <a:xfrm>
          <a:off x="1079500" y="9661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152530</xdr:rowOff>
    </xdr:from>
    <xdr:ext cx="534377" cy="259045"/>
    <xdr:sp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753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170180</xdr:rowOff>
    </xdr:from>
    <xdr:to>
      <xdr:col>24</xdr:col>
      <xdr:colOff>62865</xdr:colOff>
      <xdr:row>78</xdr:row>
      <xdr:rowOff>18669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000230"/>
          <a:ext cx="1270" cy="1391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22496</xdr:rowOff>
    </xdr:from>
    <xdr:ext cx="469744" cy="259045"/>
    <xdr:sp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39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18669</xdr:rowOff>
    </xdr:from>
    <xdr:to>
      <xdr:col>24</xdr:col>
      <xdr:colOff>152400</xdr:colOff>
      <xdr:row>78</xdr:row>
      <xdr:rowOff>18669</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39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116857</xdr:rowOff>
    </xdr:from>
    <xdr:ext cx="534377" cy="259045"/>
    <xdr:sp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775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170180</xdr:rowOff>
    </xdr:from>
    <xdr:to>
      <xdr:col>24</xdr:col>
      <xdr:colOff>152400</xdr:colOff>
      <xdr:row>69</xdr:row>
      <xdr:rowOff>170180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000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90551</xdr:rowOff>
    </xdr:from>
    <xdr:to>
      <xdr:col>24</xdr:col>
      <xdr:colOff>63500</xdr:colOff>
      <xdr:row>74</xdr:row>
      <xdr:rowOff>139192</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2777851"/>
          <a:ext cx="838200" cy="48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35704</xdr:rowOff>
    </xdr:from>
    <xdr:ext cx="469744" cy="259045"/>
    <xdr:sp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28944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57277</xdr:rowOff>
    </xdr:from>
    <xdr:to>
      <xdr:col>24</xdr:col>
      <xdr:colOff>114300</xdr:colOff>
      <xdr:row>75</xdr:row>
      <xdr:rowOff>158877</xdr:rowOff>
    </xdr:to>
    <xdr:sp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291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139192</xdr:rowOff>
    </xdr:from>
    <xdr:to>
      <xdr:col>19</xdr:col>
      <xdr:colOff>177800</xdr:colOff>
      <xdr:row>75</xdr:row>
      <xdr:rowOff>22987</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2826492"/>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78740</xdr:rowOff>
    </xdr:from>
    <xdr:to>
      <xdr:col>20</xdr:col>
      <xdr:colOff>38100</xdr:colOff>
      <xdr:row>76</xdr:row>
      <xdr:rowOff>8889</xdr:rowOff>
    </xdr:to>
    <xdr:sp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29374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16</xdr:rowOff>
    </xdr:from>
    <xdr:ext cx="469744" cy="259045"/>
    <xdr:sp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030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22987</xdr:rowOff>
    </xdr:from>
    <xdr:to>
      <xdr:col>15</xdr:col>
      <xdr:colOff>50800</xdr:colOff>
      <xdr:row>75</xdr:row>
      <xdr:rowOff>102616</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2881737"/>
          <a:ext cx="889000" cy="79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87376</xdr:rowOff>
    </xdr:from>
    <xdr:to>
      <xdr:col>15</xdr:col>
      <xdr:colOff>101600</xdr:colOff>
      <xdr:row>76</xdr:row>
      <xdr:rowOff>17526</xdr:rowOff>
    </xdr:to>
    <xdr:sp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2946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8653</xdr:rowOff>
    </xdr:from>
    <xdr:ext cx="469744" cy="259045"/>
    <xdr:sp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038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26289</xdr:rowOff>
    </xdr:from>
    <xdr:to>
      <xdr:col>10</xdr:col>
      <xdr:colOff>114300</xdr:colOff>
      <xdr:row>75</xdr:row>
      <xdr:rowOff>102616</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2885039"/>
          <a:ext cx="889000" cy="7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7620</xdr:rowOff>
    </xdr:from>
    <xdr:to>
      <xdr:col>10</xdr:col>
      <xdr:colOff>165100</xdr:colOff>
      <xdr:row>74</xdr:row>
      <xdr:rowOff>109220</xdr:rowOff>
    </xdr:to>
    <xdr:sp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269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72</xdr:row>
      <xdr:rowOff>125747</xdr:rowOff>
    </xdr:from>
    <xdr:ext cx="469744" cy="259045"/>
    <xdr:sp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2470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37211</xdr:rowOff>
    </xdr:from>
    <xdr:to>
      <xdr:col>6</xdr:col>
      <xdr:colOff>38100</xdr:colOff>
      <xdr:row>75</xdr:row>
      <xdr:rowOff>138811</xdr:rowOff>
    </xdr:to>
    <xdr:sp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28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129939</xdr:rowOff>
    </xdr:from>
    <xdr:ext cx="469744" cy="259045"/>
    <xdr:sp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2988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39751</xdr:rowOff>
    </xdr:from>
    <xdr:to>
      <xdr:col>24</xdr:col>
      <xdr:colOff>114300</xdr:colOff>
      <xdr:row>74</xdr:row>
      <xdr:rowOff>141351</xdr:rowOff>
    </xdr:to>
    <xdr:sp textlink="">
      <xdr:nvSpPr>
        <xdr:cNvPr id="197" name="楕円 196">
          <a:extLst>
            <a:ext uri="{FF2B5EF4-FFF2-40B4-BE49-F238E27FC236}">
              <a16:creationId xmlns:a16="http://schemas.microsoft.com/office/drawing/2014/main" id="{00000000-0008-0000-0600-0000C5000000}"/>
            </a:ext>
          </a:extLst>
        </xdr:cNvPr>
        <xdr:cNvSpPr/>
      </xdr:nvSpPr>
      <xdr:spPr>
        <a:xfrm>
          <a:off x="4584700" y="1272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62628</xdr:rowOff>
    </xdr:from>
    <xdr:ext cx="469744" cy="259045"/>
    <xdr:sp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2578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88392</xdr:rowOff>
    </xdr:from>
    <xdr:to>
      <xdr:col>20</xdr:col>
      <xdr:colOff>38100</xdr:colOff>
      <xdr:row>75</xdr:row>
      <xdr:rowOff>18542</xdr:rowOff>
    </xdr:to>
    <xdr:sp textlink="">
      <xdr:nvSpPr>
        <xdr:cNvPr id="199" name="楕円 198">
          <a:extLst>
            <a:ext uri="{FF2B5EF4-FFF2-40B4-BE49-F238E27FC236}">
              <a16:creationId xmlns:a16="http://schemas.microsoft.com/office/drawing/2014/main" id="{00000000-0008-0000-0600-0000C7000000}"/>
            </a:ext>
          </a:extLst>
        </xdr:cNvPr>
        <xdr:cNvSpPr/>
      </xdr:nvSpPr>
      <xdr:spPr>
        <a:xfrm>
          <a:off x="3746500" y="12775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35069</xdr:rowOff>
    </xdr:from>
    <xdr:ext cx="469744" cy="259045"/>
    <xdr:sp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2550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143637</xdr:rowOff>
    </xdr:from>
    <xdr:to>
      <xdr:col>15</xdr:col>
      <xdr:colOff>101600</xdr:colOff>
      <xdr:row>75</xdr:row>
      <xdr:rowOff>73787</xdr:rowOff>
    </xdr:to>
    <xdr:sp textlink="">
      <xdr:nvSpPr>
        <xdr:cNvPr id="201" name="楕円 200">
          <a:extLst>
            <a:ext uri="{FF2B5EF4-FFF2-40B4-BE49-F238E27FC236}">
              <a16:creationId xmlns:a16="http://schemas.microsoft.com/office/drawing/2014/main" id="{00000000-0008-0000-0600-0000C9000000}"/>
            </a:ext>
          </a:extLst>
        </xdr:cNvPr>
        <xdr:cNvSpPr/>
      </xdr:nvSpPr>
      <xdr:spPr>
        <a:xfrm>
          <a:off x="2857500" y="1283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90314</xdr:rowOff>
    </xdr:from>
    <xdr:ext cx="469744" cy="259045"/>
    <xdr:sp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2606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51816</xdr:rowOff>
    </xdr:from>
    <xdr:to>
      <xdr:col>10</xdr:col>
      <xdr:colOff>165100</xdr:colOff>
      <xdr:row>75</xdr:row>
      <xdr:rowOff>153417</xdr:rowOff>
    </xdr:to>
    <xdr:sp textlink="">
      <xdr:nvSpPr>
        <xdr:cNvPr id="203" name="楕円 202">
          <a:extLst>
            <a:ext uri="{FF2B5EF4-FFF2-40B4-BE49-F238E27FC236}">
              <a16:creationId xmlns:a16="http://schemas.microsoft.com/office/drawing/2014/main" id="{00000000-0008-0000-0600-0000CB000000}"/>
            </a:ext>
          </a:extLst>
        </xdr:cNvPr>
        <xdr:cNvSpPr/>
      </xdr:nvSpPr>
      <xdr:spPr>
        <a:xfrm>
          <a:off x="1968500" y="1291056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144542</xdr:rowOff>
    </xdr:from>
    <xdr:ext cx="469744" cy="259045"/>
    <xdr:sp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003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146939</xdr:rowOff>
    </xdr:from>
    <xdr:to>
      <xdr:col>6</xdr:col>
      <xdr:colOff>38100</xdr:colOff>
      <xdr:row>75</xdr:row>
      <xdr:rowOff>77089</xdr:rowOff>
    </xdr:to>
    <xdr:sp textlink="">
      <xdr:nvSpPr>
        <xdr:cNvPr id="205" name="楕円 204">
          <a:extLst>
            <a:ext uri="{FF2B5EF4-FFF2-40B4-BE49-F238E27FC236}">
              <a16:creationId xmlns:a16="http://schemas.microsoft.com/office/drawing/2014/main" id="{00000000-0008-0000-0600-0000CD000000}"/>
            </a:ext>
          </a:extLst>
        </xdr:cNvPr>
        <xdr:cNvSpPr/>
      </xdr:nvSpPr>
      <xdr:spPr>
        <a:xfrm>
          <a:off x="1079500" y="12834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73</xdr:row>
      <xdr:rowOff>93616</xdr:rowOff>
    </xdr:from>
    <xdr:ext cx="469744" cy="259045"/>
    <xdr:sp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260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168314</xdr:rowOff>
    </xdr:from>
    <xdr:to>
      <xdr:col>24</xdr:col>
      <xdr:colOff>62865</xdr:colOff>
      <xdr:row>99</xdr:row>
      <xdr:rowOff>74092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427364"/>
          <a:ext cx="1270" cy="1620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77919</xdr:rowOff>
    </xdr:from>
    <xdr:ext cx="534377" cy="259045"/>
    <xdr:sp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51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74092</xdr:rowOff>
    </xdr:from>
    <xdr:to>
      <xdr:col>24</xdr:col>
      <xdr:colOff>152400</xdr:colOff>
      <xdr:row>99</xdr:row>
      <xdr:rowOff>74092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47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114991</xdr:rowOff>
    </xdr:from>
    <xdr:ext cx="599010" cy="259045"/>
    <xdr:sp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202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168314</xdr:rowOff>
    </xdr:from>
    <xdr:to>
      <xdr:col>24</xdr:col>
      <xdr:colOff>152400</xdr:colOff>
      <xdr:row>89</xdr:row>
      <xdr:rowOff>168314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427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155017</xdr:rowOff>
    </xdr:from>
    <xdr:to>
      <xdr:col>24</xdr:col>
      <xdr:colOff>63500</xdr:colOff>
      <xdr:row>92</xdr:row>
      <xdr:rowOff>84531</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5585517"/>
          <a:ext cx="838200" cy="272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110228</xdr:rowOff>
    </xdr:from>
    <xdr:ext cx="599010" cy="259045"/>
    <xdr:sp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2265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131801</xdr:rowOff>
    </xdr:from>
    <xdr:to>
      <xdr:col>24</xdr:col>
      <xdr:colOff>114300</xdr:colOff>
      <xdr:row>95</xdr:row>
      <xdr:rowOff>61951</xdr:rowOff>
    </xdr:to>
    <xdr:sp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24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33973</xdr:rowOff>
    </xdr:from>
    <xdr:to>
      <xdr:col>19</xdr:col>
      <xdr:colOff>177800</xdr:colOff>
      <xdr:row>92</xdr:row>
      <xdr:rowOff>84531</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5635923"/>
          <a:ext cx="889000" cy="222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110807</xdr:rowOff>
    </xdr:from>
    <xdr:to>
      <xdr:col>20</xdr:col>
      <xdr:colOff>38100</xdr:colOff>
      <xdr:row>97</xdr:row>
      <xdr:rowOff>40957</xdr:rowOff>
    </xdr:to>
    <xdr:sp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57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32084</xdr:rowOff>
    </xdr:from>
    <xdr:ext cx="599010" cy="259045"/>
    <xdr:sp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662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33973</xdr:rowOff>
    </xdr:from>
    <xdr:to>
      <xdr:col>15</xdr:col>
      <xdr:colOff>50800</xdr:colOff>
      <xdr:row>96</xdr:row>
      <xdr:rowOff>137757</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5635923"/>
          <a:ext cx="889000" cy="96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93</xdr:row>
      <xdr:rowOff>160680</xdr:rowOff>
    </xdr:from>
    <xdr:to>
      <xdr:col>15</xdr:col>
      <xdr:colOff>101600</xdr:colOff>
      <xdr:row>94</xdr:row>
      <xdr:rowOff>90830</xdr:rowOff>
    </xdr:to>
    <xdr:sp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10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81957</xdr:rowOff>
    </xdr:from>
    <xdr:ext cx="599010" cy="259045"/>
    <xdr:sp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198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137757</xdr:rowOff>
    </xdr:from>
    <xdr:to>
      <xdr:col>10</xdr:col>
      <xdr:colOff>114300</xdr:colOff>
      <xdr:row>96</xdr:row>
      <xdr:rowOff>149492</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596957"/>
          <a:ext cx="889000" cy="11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91</xdr:row>
      <xdr:rowOff>57505</xdr:rowOff>
    </xdr:from>
    <xdr:to>
      <xdr:col>10</xdr:col>
      <xdr:colOff>165100</xdr:colOff>
      <xdr:row>91</xdr:row>
      <xdr:rowOff>159105</xdr:rowOff>
    </xdr:to>
    <xdr:sp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5659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90</xdr:row>
      <xdr:rowOff>4182</xdr:rowOff>
    </xdr:from>
    <xdr:ext cx="599010" cy="259045"/>
    <xdr:sp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19795" y="15434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160680</xdr:rowOff>
    </xdr:from>
    <xdr:to>
      <xdr:col>6</xdr:col>
      <xdr:colOff>38100</xdr:colOff>
      <xdr:row>93</xdr:row>
      <xdr:rowOff>90830</xdr:rowOff>
    </xdr:to>
    <xdr:sp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593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91</xdr:row>
      <xdr:rowOff>107357</xdr:rowOff>
    </xdr:from>
    <xdr:ext cx="599010" cy="259045"/>
    <xdr:sp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30795" y="15709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104217</xdr:rowOff>
    </xdr:from>
    <xdr:to>
      <xdr:col>24</xdr:col>
      <xdr:colOff>114300</xdr:colOff>
      <xdr:row>91</xdr:row>
      <xdr:rowOff>34367</xdr:rowOff>
    </xdr:to>
    <xdr:sp textlink="">
      <xdr:nvSpPr>
        <xdr:cNvPr id="255" name="楕円 254">
          <a:extLst>
            <a:ext uri="{FF2B5EF4-FFF2-40B4-BE49-F238E27FC236}">
              <a16:creationId xmlns:a16="http://schemas.microsoft.com/office/drawing/2014/main" id="{00000000-0008-0000-0600-0000FF000000}"/>
            </a:ext>
          </a:extLst>
        </xdr:cNvPr>
        <xdr:cNvSpPr/>
      </xdr:nvSpPr>
      <xdr:spPr>
        <a:xfrm>
          <a:off x="4584700" y="15534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89</xdr:row>
      <xdr:rowOff>127094</xdr:rowOff>
    </xdr:from>
    <xdr:ext cx="599010" cy="259045"/>
    <xdr:sp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5386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33731</xdr:rowOff>
    </xdr:from>
    <xdr:to>
      <xdr:col>20</xdr:col>
      <xdr:colOff>38100</xdr:colOff>
      <xdr:row>92</xdr:row>
      <xdr:rowOff>135331</xdr:rowOff>
    </xdr:to>
    <xdr:sp textlink="">
      <xdr:nvSpPr>
        <xdr:cNvPr id="257" name="楕円 256">
          <a:extLst>
            <a:ext uri="{FF2B5EF4-FFF2-40B4-BE49-F238E27FC236}">
              <a16:creationId xmlns:a16="http://schemas.microsoft.com/office/drawing/2014/main" id="{00000000-0008-0000-0600-000001010000}"/>
            </a:ext>
          </a:extLst>
        </xdr:cNvPr>
        <xdr:cNvSpPr/>
      </xdr:nvSpPr>
      <xdr:spPr>
        <a:xfrm>
          <a:off x="3746500" y="1580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151858</xdr:rowOff>
    </xdr:from>
    <xdr:ext cx="599010" cy="259045"/>
    <xdr:sp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5582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90</xdr:row>
      <xdr:rowOff>154623</xdr:rowOff>
    </xdr:from>
    <xdr:to>
      <xdr:col>15</xdr:col>
      <xdr:colOff>101600</xdr:colOff>
      <xdr:row>91</xdr:row>
      <xdr:rowOff>84773</xdr:rowOff>
    </xdr:to>
    <xdr:sp textlink="">
      <xdr:nvSpPr>
        <xdr:cNvPr id="259" name="楕円 258">
          <a:extLst>
            <a:ext uri="{FF2B5EF4-FFF2-40B4-BE49-F238E27FC236}">
              <a16:creationId xmlns:a16="http://schemas.microsoft.com/office/drawing/2014/main" id="{00000000-0008-0000-0600-000003010000}"/>
            </a:ext>
          </a:extLst>
        </xdr:cNvPr>
        <xdr:cNvSpPr/>
      </xdr:nvSpPr>
      <xdr:spPr>
        <a:xfrm>
          <a:off x="2857500" y="15585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89</xdr:row>
      <xdr:rowOff>101300</xdr:rowOff>
    </xdr:from>
    <xdr:ext cx="599010" cy="259045"/>
    <xdr:sp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5360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86957</xdr:rowOff>
    </xdr:from>
    <xdr:to>
      <xdr:col>10</xdr:col>
      <xdr:colOff>165100</xdr:colOff>
      <xdr:row>97</xdr:row>
      <xdr:rowOff>17107</xdr:rowOff>
    </xdr:to>
    <xdr:sp textlink="">
      <xdr:nvSpPr>
        <xdr:cNvPr id="261" name="楕円 260">
          <a:extLst>
            <a:ext uri="{FF2B5EF4-FFF2-40B4-BE49-F238E27FC236}">
              <a16:creationId xmlns:a16="http://schemas.microsoft.com/office/drawing/2014/main" id="{00000000-0008-0000-0600-000005010000}"/>
            </a:ext>
          </a:extLst>
        </xdr:cNvPr>
        <xdr:cNvSpPr/>
      </xdr:nvSpPr>
      <xdr:spPr>
        <a:xfrm>
          <a:off x="1968500" y="1654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8234</xdr:rowOff>
    </xdr:from>
    <xdr:ext cx="599010" cy="259045"/>
    <xdr:sp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19795" y="16638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98692</xdr:rowOff>
    </xdr:from>
    <xdr:to>
      <xdr:col>6</xdr:col>
      <xdr:colOff>38100</xdr:colOff>
      <xdr:row>97</xdr:row>
      <xdr:rowOff>28842</xdr:rowOff>
    </xdr:to>
    <xdr:sp textlink="">
      <xdr:nvSpPr>
        <xdr:cNvPr id="263" name="楕円 262">
          <a:extLst>
            <a:ext uri="{FF2B5EF4-FFF2-40B4-BE49-F238E27FC236}">
              <a16:creationId xmlns:a16="http://schemas.microsoft.com/office/drawing/2014/main" id="{00000000-0008-0000-0600-000007010000}"/>
            </a:ext>
          </a:extLst>
        </xdr:cNvPr>
        <xdr:cNvSpPr/>
      </xdr:nvSpPr>
      <xdr:spPr>
        <a:xfrm>
          <a:off x="1079500" y="1655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19969</xdr:rowOff>
    </xdr:from>
    <xdr:ext cx="599010" cy="259045"/>
    <xdr:sp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30795" y="16650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54627</xdr:rowOff>
    </xdr:from>
    <xdr:ext cx="595419" cy="259045"/>
    <xdr:sp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textlink="">
      <xdr:nvSpPr>
        <xdr:cNvPr id="291" name="補助費等グラフ枠">
          <a:extLst>
            <a:ext uri="{FF2B5EF4-FFF2-40B4-BE49-F238E27FC236}">
              <a16:creationId xmlns:a16="http://schemas.microsoft.com/office/drawing/2014/main" id="{00000000-0008-0000-06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157121</xdr:rowOff>
    </xdr:from>
    <xdr:to>
      <xdr:col>54</xdr:col>
      <xdr:colOff>189865</xdr:colOff>
      <xdr:row>38</xdr:row>
      <xdr:rowOff>121421</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10475595" y="5814971"/>
          <a:ext cx="1270" cy="821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125248</xdr:rowOff>
    </xdr:from>
    <xdr:ext cx="534377" cy="259045"/>
    <xdr:sp textlink="">
      <xdr:nvSpPr>
        <xdr:cNvPr id="293" name="補助費等最小値テキスト">
          <a:extLst>
            <a:ext uri="{FF2B5EF4-FFF2-40B4-BE49-F238E27FC236}">
              <a16:creationId xmlns:a16="http://schemas.microsoft.com/office/drawing/2014/main" id="{00000000-0008-0000-0600-000025010000}"/>
            </a:ext>
          </a:extLst>
        </xdr:cNvPr>
        <xdr:cNvSpPr txBox="1"/>
      </xdr:nvSpPr>
      <xdr:spPr>
        <a:xfrm>
          <a:off x="10528300" y="664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121421</xdr:rowOff>
    </xdr:from>
    <xdr:to>
      <xdr:col>55</xdr:col>
      <xdr:colOff>88900</xdr:colOff>
      <xdr:row>38</xdr:row>
      <xdr:rowOff>121421</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6636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103798</xdr:rowOff>
    </xdr:from>
    <xdr:ext cx="599010" cy="259045"/>
    <xdr:sp textlink="">
      <xdr:nvSpPr>
        <xdr:cNvPr id="295" name="補助費等最大値テキスト">
          <a:extLst>
            <a:ext uri="{FF2B5EF4-FFF2-40B4-BE49-F238E27FC236}">
              <a16:creationId xmlns:a16="http://schemas.microsoft.com/office/drawing/2014/main" id="{00000000-0008-0000-0600-000027010000}"/>
            </a:ext>
          </a:extLst>
        </xdr:cNvPr>
        <xdr:cNvSpPr txBox="1"/>
      </xdr:nvSpPr>
      <xdr:spPr>
        <a:xfrm>
          <a:off x="10528300" y="5590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157121</xdr:rowOff>
    </xdr:from>
    <xdr:to>
      <xdr:col>55</xdr:col>
      <xdr:colOff>88900</xdr:colOff>
      <xdr:row>33</xdr:row>
      <xdr:rowOff>157121</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5814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62595</xdr:rowOff>
    </xdr:from>
    <xdr:to>
      <xdr:col>55</xdr:col>
      <xdr:colOff>0</xdr:colOff>
      <xdr:row>37</xdr:row>
      <xdr:rowOff>122888</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9639300" y="6406245"/>
          <a:ext cx="838200" cy="6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127522</xdr:rowOff>
    </xdr:from>
    <xdr:ext cx="534377" cy="259045"/>
    <xdr:sp textlink="">
      <xdr:nvSpPr>
        <xdr:cNvPr id="298" name="補助費等平均値テキスト">
          <a:extLst>
            <a:ext uri="{FF2B5EF4-FFF2-40B4-BE49-F238E27FC236}">
              <a16:creationId xmlns:a16="http://schemas.microsoft.com/office/drawing/2014/main" id="{00000000-0008-0000-0600-00002A010000}"/>
            </a:ext>
          </a:extLst>
        </xdr:cNvPr>
        <xdr:cNvSpPr txBox="1"/>
      </xdr:nvSpPr>
      <xdr:spPr>
        <a:xfrm>
          <a:off x="10528300" y="6128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104645</xdr:rowOff>
    </xdr:from>
    <xdr:to>
      <xdr:col>55</xdr:col>
      <xdr:colOff>50800</xdr:colOff>
      <xdr:row>37</xdr:row>
      <xdr:rowOff>34795</xdr:rowOff>
    </xdr:to>
    <xdr:sp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10426700" y="627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31267</xdr:rowOff>
    </xdr:from>
    <xdr:to>
      <xdr:col>50</xdr:col>
      <xdr:colOff>114300</xdr:colOff>
      <xdr:row>37</xdr:row>
      <xdr:rowOff>62595</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8750300" y="6374917"/>
          <a:ext cx="889000" cy="31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93644</xdr:rowOff>
    </xdr:from>
    <xdr:to>
      <xdr:col>50</xdr:col>
      <xdr:colOff>165100</xdr:colOff>
      <xdr:row>37</xdr:row>
      <xdr:rowOff>23794</xdr:rowOff>
    </xdr:to>
    <xdr:sp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9588500" y="626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40321</xdr:rowOff>
    </xdr:from>
    <xdr:ext cx="534377" cy="259045"/>
    <xdr:sp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372111" y="6041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159569</xdr:rowOff>
    </xdr:from>
    <xdr:to>
      <xdr:col>45</xdr:col>
      <xdr:colOff>177800</xdr:colOff>
      <xdr:row>37</xdr:row>
      <xdr:rowOff>31267</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a:off x="7861300" y="5474519"/>
          <a:ext cx="889000" cy="900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110274</xdr:rowOff>
    </xdr:from>
    <xdr:to>
      <xdr:col>46</xdr:col>
      <xdr:colOff>38100</xdr:colOff>
      <xdr:row>37</xdr:row>
      <xdr:rowOff>40424</xdr:rowOff>
    </xdr:to>
    <xdr:sp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8699500" y="628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56951</xdr:rowOff>
    </xdr:from>
    <xdr:ext cx="534377" cy="259045"/>
    <xdr:sp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483111" y="6057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159569</xdr:rowOff>
    </xdr:from>
    <xdr:to>
      <xdr:col>41</xdr:col>
      <xdr:colOff>50800</xdr:colOff>
      <xdr:row>38</xdr:row>
      <xdr:rowOff>19904</xdr:rowOff>
    </xdr:to>
    <xdr:cxnSp macro="">
      <xdr:nvCxnSpPr>
        <xdr:cNvPr id="306" name="直線コネクタ 305">
          <a:extLst>
            <a:ext uri="{FF2B5EF4-FFF2-40B4-BE49-F238E27FC236}">
              <a16:creationId xmlns:a16="http://schemas.microsoft.com/office/drawing/2014/main" id="{00000000-0008-0000-0600-000032010000}"/>
            </a:ext>
          </a:extLst>
        </xdr:cNvPr>
        <xdr:cNvCxnSpPr/>
      </xdr:nvCxnSpPr>
      <xdr:spPr>
        <a:xfrm flipV="1">
          <a:off x="6972300" y="5474519"/>
          <a:ext cx="889000" cy="106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74927</xdr:rowOff>
    </xdr:from>
    <xdr:to>
      <xdr:col>41</xdr:col>
      <xdr:colOff>101600</xdr:colOff>
      <xdr:row>31</xdr:row>
      <xdr:rowOff>5077</xdr:rowOff>
    </xdr:to>
    <xdr:sp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7810500" y="521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21604</xdr:rowOff>
    </xdr:from>
    <xdr:ext cx="599010" cy="259045"/>
    <xdr:sp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61795" y="4993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112294</xdr:rowOff>
    </xdr:from>
    <xdr:to>
      <xdr:col>36</xdr:col>
      <xdr:colOff>165100</xdr:colOff>
      <xdr:row>37</xdr:row>
      <xdr:rowOff>42444</xdr:rowOff>
    </xdr:to>
    <xdr:sp textlink="">
      <xdr:nvSpPr>
        <xdr:cNvPr id="309" name="フローチャート: 判断 308">
          <a:extLst>
            <a:ext uri="{FF2B5EF4-FFF2-40B4-BE49-F238E27FC236}">
              <a16:creationId xmlns:a16="http://schemas.microsoft.com/office/drawing/2014/main" id="{00000000-0008-0000-0600-000035010000}"/>
            </a:ext>
          </a:extLst>
        </xdr:cNvPr>
        <xdr:cNvSpPr/>
      </xdr:nvSpPr>
      <xdr:spPr>
        <a:xfrm>
          <a:off x="6921500" y="628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58971</xdr:rowOff>
    </xdr:from>
    <xdr:ext cx="534377" cy="259045"/>
    <xdr:sp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05111" y="6059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72088</xdr:rowOff>
    </xdr:from>
    <xdr:to>
      <xdr:col>55</xdr:col>
      <xdr:colOff>50800</xdr:colOff>
      <xdr:row>38</xdr:row>
      <xdr:rowOff>2239</xdr:rowOff>
    </xdr:to>
    <xdr:sp textlink="">
      <xdr:nvSpPr>
        <xdr:cNvPr id="316" name="楕円 315">
          <a:extLst>
            <a:ext uri="{FF2B5EF4-FFF2-40B4-BE49-F238E27FC236}">
              <a16:creationId xmlns:a16="http://schemas.microsoft.com/office/drawing/2014/main" id="{00000000-0008-0000-0600-00003C010000}"/>
            </a:ext>
          </a:extLst>
        </xdr:cNvPr>
        <xdr:cNvSpPr/>
      </xdr:nvSpPr>
      <xdr:spPr>
        <a:xfrm>
          <a:off x="10426700" y="641573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50515</xdr:rowOff>
    </xdr:from>
    <xdr:ext cx="534377" cy="259045"/>
    <xdr:sp textlink="">
      <xdr:nvSpPr>
        <xdr:cNvPr id="317" name="補助費等該当値テキスト">
          <a:extLst>
            <a:ext uri="{FF2B5EF4-FFF2-40B4-BE49-F238E27FC236}">
              <a16:creationId xmlns:a16="http://schemas.microsoft.com/office/drawing/2014/main" id="{00000000-0008-0000-0600-00003D010000}"/>
            </a:ext>
          </a:extLst>
        </xdr:cNvPr>
        <xdr:cNvSpPr txBox="1"/>
      </xdr:nvSpPr>
      <xdr:spPr>
        <a:xfrm>
          <a:off x="10528300" y="6394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11795</xdr:rowOff>
    </xdr:from>
    <xdr:to>
      <xdr:col>50</xdr:col>
      <xdr:colOff>165100</xdr:colOff>
      <xdr:row>37</xdr:row>
      <xdr:rowOff>113395</xdr:rowOff>
    </xdr:to>
    <xdr:sp textlink="">
      <xdr:nvSpPr>
        <xdr:cNvPr id="318" name="楕円 317">
          <a:extLst>
            <a:ext uri="{FF2B5EF4-FFF2-40B4-BE49-F238E27FC236}">
              <a16:creationId xmlns:a16="http://schemas.microsoft.com/office/drawing/2014/main" id="{00000000-0008-0000-0600-00003E010000}"/>
            </a:ext>
          </a:extLst>
        </xdr:cNvPr>
        <xdr:cNvSpPr/>
      </xdr:nvSpPr>
      <xdr:spPr>
        <a:xfrm>
          <a:off x="9588500" y="6355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104522</xdr:rowOff>
    </xdr:from>
    <xdr:ext cx="534377" cy="259045"/>
    <xdr:sp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9372111" y="6448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151917</xdr:rowOff>
    </xdr:from>
    <xdr:to>
      <xdr:col>46</xdr:col>
      <xdr:colOff>38100</xdr:colOff>
      <xdr:row>37</xdr:row>
      <xdr:rowOff>82067</xdr:rowOff>
    </xdr:to>
    <xdr:sp textlink="">
      <xdr:nvSpPr>
        <xdr:cNvPr id="320" name="楕円 319">
          <a:extLst>
            <a:ext uri="{FF2B5EF4-FFF2-40B4-BE49-F238E27FC236}">
              <a16:creationId xmlns:a16="http://schemas.microsoft.com/office/drawing/2014/main" id="{00000000-0008-0000-0600-000040010000}"/>
            </a:ext>
          </a:extLst>
        </xdr:cNvPr>
        <xdr:cNvSpPr/>
      </xdr:nvSpPr>
      <xdr:spPr>
        <a:xfrm>
          <a:off x="8699500" y="6324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73194</xdr:rowOff>
    </xdr:from>
    <xdr:ext cx="534377" cy="259045"/>
    <xdr:sp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8483111" y="6416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108769</xdr:rowOff>
    </xdr:from>
    <xdr:to>
      <xdr:col>41</xdr:col>
      <xdr:colOff>101600</xdr:colOff>
      <xdr:row>32</xdr:row>
      <xdr:rowOff>38919</xdr:rowOff>
    </xdr:to>
    <xdr:sp textlink="">
      <xdr:nvSpPr>
        <xdr:cNvPr id="322" name="楕円 321">
          <a:extLst>
            <a:ext uri="{FF2B5EF4-FFF2-40B4-BE49-F238E27FC236}">
              <a16:creationId xmlns:a16="http://schemas.microsoft.com/office/drawing/2014/main" id="{00000000-0008-0000-0600-000042010000}"/>
            </a:ext>
          </a:extLst>
        </xdr:cNvPr>
        <xdr:cNvSpPr/>
      </xdr:nvSpPr>
      <xdr:spPr>
        <a:xfrm>
          <a:off x="7810500" y="5423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30046</xdr:rowOff>
    </xdr:from>
    <xdr:ext cx="599010" cy="259045"/>
    <xdr:sp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7561795" y="5516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140554</xdr:rowOff>
    </xdr:from>
    <xdr:to>
      <xdr:col>36</xdr:col>
      <xdr:colOff>165100</xdr:colOff>
      <xdr:row>38</xdr:row>
      <xdr:rowOff>70704</xdr:rowOff>
    </xdr:to>
    <xdr:sp textlink="">
      <xdr:nvSpPr>
        <xdr:cNvPr id="324" name="楕円 323">
          <a:extLst>
            <a:ext uri="{FF2B5EF4-FFF2-40B4-BE49-F238E27FC236}">
              <a16:creationId xmlns:a16="http://schemas.microsoft.com/office/drawing/2014/main" id="{00000000-0008-0000-0600-000044010000}"/>
            </a:ext>
          </a:extLst>
        </xdr:cNvPr>
        <xdr:cNvSpPr/>
      </xdr:nvSpPr>
      <xdr:spPr>
        <a:xfrm>
          <a:off x="6921500" y="648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61831</xdr:rowOff>
    </xdr:from>
    <xdr:ext cx="534377" cy="259045"/>
    <xdr:sp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705111" y="6576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textlink="">
      <xdr:nvSpPr>
        <xdr:cNvPr id="333" name="正方形/長方形 332">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textlink="">
      <xdr:nvSpPr>
        <xdr:cNvPr id="348" name="普通建設事業費グラフ枠">
          <a:extLst>
            <a:ext uri="{FF2B5EF4-FFF2-40B4-BE49-F238E27FC236}">
              <a16:creationId xmlns:a16="http://schemas.microsoft.com/office/drawing/2014/main"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102857</xdr:rowOff>
    </xdr:from>
    <xdr:to>
      <xdr:col>54</xdr:col>
      <xdr:colOff>189865</xdr:colOff>
      <xdr:row>58</xdr:row>
      <xdr:rowOff>34379</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10475595" y="8675357"/>
          <a:ext cx="1270" cy="1303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38206</xdr:rowOff>
    </xdr:from>
    <xdr:ext cx="534377" cy="259045"/>
    <xdr:sp textlink="">
      <xdr:nvSpPr>
        <xdr:cNvPr id="350" name="普通建設事業費最小値テキスト">
          <a:extLst>
            <a:ext uri="{FF2B5EF4-FFF2-40B4-BE49-F238E27FC236}">
              <a16:creationId xmlns:a16="http://schemas.microsoft.com/office/drawing/2014/main" id="{00000000-0008-0000-0600-00005E010000}"/>
            </a:ext>
          </a:extLst>
        </xdr:cNvPr>
        <xdr:cNvSpPr txBox="1"/>
      </xdr:nvSpPr>
      <xdr:spPr>
        <a:xfrm>
          <a:off x="10528300" y="998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34379</xdr:rowOff>
    </xdr:from>
    <xdr:to>
      <xdr:col>55</xdr:col>
      <xdr:colOff>88900</xdr:colOff>
      <xdr:row>58</xdr:row>
      <xdr:rowOff>34379</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9978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49534</xdr:rowOff>
    </xdr:from>
    <xdr:ext cx="599010" cy="259045"/>
    <xdr:sp textlink="">
      <xdr:nvSpPr>
        <xdr:cNvPr id="352" name="普通建設事業費最大値テキスト">
          <a:extLst>
            <a:ext uri="{FF2B5EF4-FFF2-40B4-BE49-F238E27FC236}">
              <a16:creationId xmlns:a16="http://schemas.microsoft.com/office/drawing/2014/main" id="{00000000-0008-0000-0600-000060010000}"/>
            </a:ext>
          </a:extLst>
        </xdr:cNvPr>
        <xdr:cNvSpPr txBox="1"/>
      </xdr:nvSpPr>
      <xdr:spPr>
        <a:xfrm>
          <a:off x="10528300" y="8450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102857</xdr:rowOff>
    </xdr:from>
    <xdr:to>
      <xdr:col>55</xdr:col>
      <xdr:colOff>88900</xdr:colOff>
      <xdr:row>50</xdr:row>
      <xdr:rowOff>102857</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8675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110375</xdr:rowOff>
    </xdr:from>
    <xdr:to>
      <xdr:col>55</xdr:col>
      <xdr:colOff>0</xdr:colOff>
      <xdr:row>54</xdr:row>
      <xdr:rowOff>160820</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9639300" y="9197225"/>
          <a:ext cx="838200" cy="221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805</xdr:rowOff>
    </xdr:from>
    <xdr:ext cx="534377" cy="259045"/>
    <xdr:sp textlink="">
      <xdr:nvSpPr>
        <xdr:cNvPr id="355" name="普通建設事業費平均値テキスト">
          <a:extLst>
            <a:ext uri="{FF2B5EF4-FFF2-40B4-BE49-F238E27FC236}">
              <a16:creationId xmlns:a16="http://schemas.microsoft.com/office/drawing/2014/main" id="{00000000-0008-0000-0600-000063010000}"/>
            </a:ext>
          </a:extLst>
        </xdr:cNvPr>
        <xdr:cNvSpPr txBox="1"/>
      </xdr:nvSpPr>
      <xdr:spPr>
        <a:xfrm>
          <a:off x="10528300" y="9430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22378</xdr:rowOff>
    </xdr:from>
    <xdr:to>
      <xdr:col>55</xdr:col>
      <xdr:colOff>50800</xdr:colOff>
      <xdr:row>55</xdr:row>
      <xdr:rowOff>123978</xdr:rowOff>
    </xdr:to>
    <xdr:sp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10426700" y="945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110375</xdr:rowOff>
    </xdr:from>
    <xdr:to>
      <xdr:col>50</xdr:col>
      <xdr:colOff>114300</xdr:colOff>
      <xdr:row>55</xdr:row>
      <xdr:rowOff>116751</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8750300" y="9197225"/>
          <a:ext cx="889000" cy="349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54470</xdr:rowOff>
    </xdr:from>
    <xdr:to>
      <xdr:col>50</xdr:col>
      <xdr:colOff>165100</xdr:colOff>
      <xdr:row>55</xdr:row>
      <xdr:rowOff>156070</xdr:rowOff>
    </xdr:to>
    <xdr:sp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9588500" y="948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147197</xdr:rowOff>
    </xdr:from>
    <xdr:ext cx="534377" cy="259045"/>
    <xdr:sp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72111" y="957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85217</xdr:rowOff>
    </xdr:from>
    <xdr:to>
      <xdr:col>45</xdr:col>
      <xdr:colOff>177800</xdr:colOff>
      <xdr:row>55</xdr:row>
      <xdr:rowOff>116751</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7861300" y="9514967"/>
          <a:ext cx="889000" cy="31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54394</xdr:rowOff>
    </xdr:from>
    <xdr:to>
      <xdr:col>46</xdr:col>
      <xdr:colOff>38100</xdr:colOff>
      <xdr:row>55</xdr:row>
      <xdr:rowOff>155994</xdr:rowOff>
    </xdr:to>
    <xdr:sp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8699500" y="948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1071</xdr:rowOff>
    </xdr:from>
    <xdr:ext cx="534377" cy="259045"/>
    <xdr:sp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83111" y="9259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110109</xdr:rowOff>
    </xdr:from>
    <xdr:to>
      <xdr:col>41</xdr:col>
      <xdr:colOff>50800</xdr:colOff>
      <xdr:row>55</xdr:row>
      <xdr:rowOff>85217</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a:off x="6972300" y="8854059"/>
          <a:ext cx="889000" cy="660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98349</xdr:rowOff>
    </xdr:from>
    <xdr:to>
      <xdr:col>41</xdr:col>
      <xdr:colOff>101600</xdr:colOff>
      <xdr:row>54</xdr:row>
      <xdr:rowOff>28499</xdr:rowOff>
    </xdr:to>
    <xdr:sp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7810500" y="9185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45026</xdr:rowOff>
    </xdr:from>
    <xdr:ext cx="534377" cy="259045"/>
    <xdr:sp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94111" y="8960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107302</xdr:rowOff>
    </xdr:from>
    <xdr:to>
      <xdr:col>36</xdr:col>
      <xdr:colOff>165100</xdr:colOff>
      <xdr:row>54</xdr:row>
      <xdr:rowOff>37452</xdr:rowOff>
    </xdr:to>
    <xdr:sp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6921500" y="919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28579</xdr:rowOff>
    </xdr:from>
    <xdr:ext cx="534377" cy="259045"/>
    <xdr:sp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05111" y="928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110020</xdr:rowOff>
    </xdr:from>
    <xdr:to>
      <xdr:col>55</xdr:col>
      <xdr:colOff>50800</xdr:colOff>
      <xdr:row>55</xdr:row>
      <xdr:rowOff>40170</xdr:rowOff>
    </xdr:to>
    <xdr:sp textlink="">
      <xdr:nvSpPr>
        <xdr:cNvPr id="373" name="楕円 372">
          <a:extLst>
            <a:ext uri="{FF2B5EF4-FFF2-40B4-BE49-F238E27FC236}">
              <a16:creationId xmlns:a16="http://schemas.microsoft.com/office/drawing/2014/main" id="{00000000-0008-0000-0600-000075010000}"/>
            </a:ext>
          </a:extLst>
        </xdr:cNvPr>
        <xdr:cNvSpPr/>
      </xdr:nvSpPr>
      <xdr:spPr>
        <a:xfrm>
          <a:off x="10426700" y="936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132897</xdr:rowOff>
    </xdr:from>
    <xdr:ext cx="534377" cy="259045"/>
    <xdr:sp textlink="">
      <xdr:nvSpPr>
        <xdr:cNvPr id="374" name="普通建設事業費該当値テキスト">
          <a:extLst>
            <a:ext uri="{FF2B5EF4-FFF2-40B4-BE49-F238E27FC236}">
              <a16:creationId xmlns:a16="http://schemas.microsoft.com/office/drawing/2014/main" id="{00000000-0008-0000-0600-000076010000}"/>
            </a:ext>
          </a:extLst>
        </xdr:cNvPr>
        <xdr:cNvSpPr txBox="1"/>
      </xdr:nvSpPr>
      <xdr:spPr>
        <a:xfrm>
          <a:off x="10528300" y="9219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59575</xdr:rowOff>
    </xdr:from>
    <xdr:to>
      <xdr:col>50</xdr:col>
      <xdr:colOff>165100</xdr:colOff>
      <xdr:row>53</xdr:row>
      <xdr:rowOff>161175</xdr:rowOff>
    </xdr:to>
    <xdr:sp textlink="">
      <xdr:nvSpPr>
        <xdr:cNvPr id="375" name="楕円 374">
          <a:extLst>
            <a:ext uri="{FF2B5EF4-FFF2-40B4-BE49-F238E27FC236}">
              <a16:creationId xmlns:a16="http://schemas.microsoft.com/office/drawing/2014/main" id="{00000000-0008-0000-0600-000077010000}"/>
            </a:ext>
          </a:extLst>
        </xdr:cNvPr>
        <xdr:cNvSpPr/>
      </xdr:nvSpPr>
      <xdr:spPr>
        <a:xfrm>
          <a:off x="9588500" y="914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6252</xdr:rowOff>
    </xdr:from>
    <xdr:ext cx="534377" cy="259045"/>
    <xdr:sp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9372111" y="8921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65951</xdr:rowOff>
    </xdr:from>
    <xdr:to>
      <xdr:col>46</xdr:col>
      <xdr:colOff>38100</xdr:colOff>
      <xdr:row>55</xdr:row>
      <xdr:rowOff>167551</xdr:rowOff>
    </xdr:to>
    <xdr:sp textlink="">
      <xdr:nvSpPr>
        <xdr:cNvPr id="377" name="楕円 376">
          <a:extLst>
            <a:ext uri="{FF2B5EF4-FFF2-40B4-BE49-F238E27FC236}">
              <a16:creationId xmlns:a16="http://schemas.microsoft.com/office/drawing/2014/main" id="{00000000-0008-0000-0600-000079010000}"/>
            </a:ext>
          </a:extLst>
        </xdr:cNvPr>
        <xdr:cNvSpPr/>
      </xdr:nvSpPr>
      <xdr:spPr>
        <a:xfrm>
          <a:off x="8699500" y="9495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158678</xdr:rowOff>
    </xdr:from>
    <xdr:ext cx="534377" cy="259045"/>
    <xdr:sp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8483111" y="9588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34417</xdr:rowOff>
    </xdr:from>
    <xdr:to>
      <xdr:col>41</xdr:col>
      <xdr:colOff>101600</xdr:colOff>
      <xdr:row>55</xdr:row>
      <xdr:rowOff>136017</xdr:rowOff>
    </xdr:to>
    <xdr:sp textlink="">
      <xdr:nvSpPr>
        <xdr:cNvPr id="379" name="楕円 378">
          <a:extLst>
            <a:ext uri="{FF2B5EF4-FFF2-40B4-BE49-F238E27FC236}">
              <a16:creationId xmlns:a16="http://schemas.microsoft.com/office/drawing/2014/main" id="{00000000-0008-0000-0600-00007B010000}"/>
            </a:ext>
          </a:extLst>
        </xdr:cNvPr>
        <xdr:cNvSpPr/>
      </xdr:nvSpPr>
      <xdr:spPr>
        <a:xfrm>
          <a:off x="7810500" y="946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127144</xdr:rowOff>
    </xdr:from>
    <xdr:ext cx="534377" cy="259045"/>
    <xdr:sp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7594111" y="9556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59309</xdr:rowOff>
    </xdr:from>
    <xdr:to>
      <xdr:col>36</xdr:col>
      <xdr:colOff>165100</xdr:colOff>
      <xdr:row>51</xdr:row>
      <xdr:rowOff>160909</xdr:rowOff>
    </xdr:to>
    <xdr:sp textlink="">
      <xdr:nvSpPr>
        <xdr:cNvPr id="381" name="楕円 380">
          <a:extLst>
            <a:ext uri="{FF2B5EF4-FFF2-40B4-BE49-F238E27FC236}">
              <a16:creationId xmlns:a16="http://schemas.microsoft.com/office/drawing/2014/main" id="{00000000-0008-0000-0600-00007D010000}"/>
            </a:ext>
          </a:extLst>
        </xdr:cNvPr>
        <xdr:cNvSpPr/>
      </xdr:nvSpPr>
      <xdr:spPr>
        <a:xfrm>
          <a:off x="6921500" y="8803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50</xdr:row>
      <xdr:rowOff>5986</xdr:rowOff>
    </xdr:from>
    <xdr:ext cx="599010" cy="259045"/>
    <xdr:sp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672795" y="8578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textlink="">
      <xdr:nvSpPr>
        <xdr:cNvPr id="390" name="正方形/長方形 389">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textlink="">
      <xdr:nvSpPr>
        <xdr:cNvPr id="403" name="普通建設事業費 （ うち新規整備　）グラフ枠">
          <a:extLst>
            <a:ext uri="{FF2B5EF4-FFF2-40B4-BE49-F238E27FC236}">
              <a16:creationId xmlns:a16="http://schemas.microsoft.com/office/drawing/2014/main" id="{00000000-0008-0000-06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157302</xdr:rowOff>
    </xdr:from>
    <xdr:to>
      <xdr:col>54</xdr:col>
      <xdr:colOff>189865</xdr:colOff>
      <xdr:row>78</xdr:row>
      <xdr:rowOff>136958</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10475595" y="12330252"/>
          <a:ext cx="1270" cy="1179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140785</xdr:rowOff>
    </xdr:from>
    <xdr:ext cx="378565" cy="259045"/>
    <xdr:sp textlink="">
      <xdr:nvSpPr>
        <xdr:cNvPr id="405" name="普通建設事業費 （ うち新規整備　）最小値テキスト">
          <a:extLst>
            <a:ext uri="{FF2B5EF4-FFF2-40B4-BE49-F238E27FC236}">
              <a16:creationId xmlns:a16="http://schemas.microsoft.com/office/drawing/2014/main" id="{00000000-0008-0000-0600-000095010000}"/>
            </a:ext>
          </a:extLst>
        </xdr:cNvPr>
        <xdr:cNvSpPr txBox="1"/>
      </xdr:nvSpPr>
      <xdr:spPr>
        <a:xfrm>
          <a:off x="10528300" y="135138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136958</xdr:rowOff>
    </xdr:from>
    <xdr:to>
      <xdr:col>55</xdr:col>
      <xdr:colOff>88900</xdr:colOff>
      <xdr:row>78</xdr:row>
      <xdr:rowOff>136958</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3510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103979</xdr:rowOff>
    </xdr:from>
    <xdr:ext cx="534377" cy="259045"/>
    <xdr:sp textlink="">
      <xdr:nvSpPr>
        <xdr:cNvPr id="407" name="普通建設事業費 （ うち新規整備　）最大値テキスト">
          <a:extLst>
            <a:ext uri="{FF2B5EF4-FFF2-40B4-BE49-F238E27FC236}">
              <a16:creationId xmlns:a16="http://schemas.microsoft.com/office/drawing/2014/main" id="{00000000-0008-0000-0600-000097010000}"/>
            </a:ext>
          </a:extLst>
        </xdr:cNvPr>
        <xdr:cNvSpPr txBox="1"/>
      </xdr:nvSpPr>
      <xdr:spPr>
        <a:xfrm>
          <a:off x="10528300" y="12105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157302</xdr:rowOff>
    </xdr:from>
    <xdr:to>
      <xdr:col>55</xdr:col>
      <xdr:colOff>88900</xdr:colOff>
      <xdr:row>71</xdr:row>
      <xdr:rowOff>157302</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2330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101409</xdr:rowOff>
    </xdr:from>
    <xdr:to>
      <xdr:col>55</xdr:col>
      <xdr:colOff>0</xdr:colOff>
      <xdr:row>77</xdr:row>
      <xdr:rowOff>128429</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9639300" y="13303059"/>
          <a:ext cx="838200" cy="27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16268</xdr:rowOff>
    </xdr:from>
    <xdr:ext cx="534377" cy="259045"/>
    <xdr:sp textlink="">
      <xdr:nvSpPr>
        <xdr:cNvPr id="410" name="普通建設事業費 （ うち新規整備　）平均値テキスト">
          <a:extLst>
            <a:ext uri="{FF2B5EF4-FFF2-40B4-BE49-F238E27FC236}">
              <a16:creationId xmlns:a16="http://schemas.microsoft.com/office/drawing/2014/main" id="{00000000-0008-0000-0600-00009A010000}"/>
            </a:ext>
          </a:extLst>
        </xdr:cNvPr>
        <xdr:cNvSpPr txBox="1"/>
      </xdr:nvSpPr>
      <xdr:spPr>
        <a:xfrm>
          <a:off x="10528300" y="130464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164841</xdr:rowOff>
    </xdr:from>
    <xdr:to>
      <xdr:col>55</xdr:col>
      <xdr:colOff>50800</xdr:colOff>
      <xdr:row>77</xdr:row>
      <xdr:rowOff>94991</xdr:rowOff>
    </xdr:to>
    <xdr:sp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10426700" y="1319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138488</xdr:rowOff>
    </xdr:from>
    <xdr:to>
      <xdr:col>50</xdr:col>
      <xdr:colOff>114300</xdr:colOff>
      <xdr:row>77</xdr:row>
      <xdr:rowOff>128429</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8750300" y="13168688"/>
          <a:ext cx="889000" cy="161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24617</xdr:rowOff>
    </xdr:from>
    <xdr:to>
      <xdr:col>50</xdr:col>
      <xdr:colOff>165100</xdr:colOff>
      <xdr:row>77</xdr:row>
      <xdr:rowOff>126217</xdr:rowOff>
    </xdr:to>
    <xdr:sp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9588500" y="13226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142744</xdr:rowOff>
    </xdr:from>
    <xdr:ext cx="534377" cy="259045"/>
    <xdr:sp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3001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47734</xdr:rowOff>
    </xdr:from>
    <xdr:to>
      <xdr:col>45</xdr:col>
      <xdr:colOff>177800</xdr:colOff>
      <xdr:row>76</xdr:row>
      <xdr:rowOff>138488</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7861300" y="13077934"/>
          <a:ext cx="889000" cy="90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164429</xdr:rowOff>
    </xdr:from>
    <xdr:to>
      <xdr:col>46</xdr:col>
      <xdr:colOff>38100</xdr:colOff>
      <xdr:row>77</xdr:row>
      <xdr:rowOff>94579</xdr:rowOff>
    </xdr:to>
    <xdr:sp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8699500" y="13194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85706</xdr:rowOff>
    </xdr:from>
    <xdr:ext cx="534377" cy="259045"/>
    <xdr:sp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483111" y="13287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161463</xdr:rowOff>
    </xdr:from>
    <xdr:to>
      <xdr:col>41</xdr:col>
      <xdr:colOff>50800</xdr:colOff>
      <xdr:row>76</xdr:row>
      <xdr:rowOff>47734</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a:off x="6972300" y="12677313"/>
          <a:ext cx="889000" cy="400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162601</xdr:rowOff>
    </xdr:from>
    <xdr:to>
      <xdr:col>41</xdr:col>
      <xdr:colOff>101600</xdr:colOff>
      <xdr:row>76</xdr:row>
      <xdr:rowOff>92751</xdr:rowOff>
    </xdr:to>
    <xdr:sp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7810500" y="1302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109278</xdr:rowOff>
    </xdr:from>
    <xdr:ext cx="534377" cy="259045"/>
    <xdr:sp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594111" y="1279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100147</xdr:rowOff>
    </xdr:from>
    <xdr:to>
      <xdr:col>36</xdr:col>
      <xdr:colOff>165100</xdr:colOff>
      <xdr:row>77</xdr:row>
      <xdr:rowOff>30297</xdr:rowOff>
    </xdr:to>
    <xdr:sp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6921500" y="13130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21424</xdr:rowOff>
    </xdr:from>
    <xdr:ext cx="534377" cy="259045"/>
    <xdr:sp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05111" y="13223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50609</xdr:rowOff>
    </xdr:from>
    <xdr:to>
      <xdr:col>55</xdr:col>
      <xdr:colOff>50800</xdr:colOff>
      <xdr:row>77</xdr:row>
      <xdr:rowOff>152209</xdr:rowOff>
    </xdr:to>
    <xdr:sp textlink="">
      <xdr:nvSpPr>
        <xdr:cNvPr id="428" name="楕円 427">
          <a:extLst>
            <a:ext uri="{FF2B5EF4-FFF2-40B4-BE49-F238E27FC236}">
              <a16:creationId xmlns:a16="http://schemas.microsoft.com/office/drawing/2014/main" id="{00000000-0008-0000-0600-0000AC010000}"/>
            </a:ext>
          </a:extLst>
        </xdr:cNvPr>
        <xdr:cNvSpPr/>
      </xdr:nvSpPr>
      <xdr:spPr>
        <a:xfrm>
          <a:off x="10426700" y="13252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29036</xdr:rowOff>
    </xdr:from>
    <xdr:ext cx="469744" cy="259045"/>
    <xdr:sp textlink="">
      <xdr:nvSpPr>
        <xdr:cNvPr id="429" name="普通建設事業費 （ うち新規整備　）該当値テキスト">
          <a:extLst>
            <a:ext uri="{FF2B5EF4-FFF2-40B4-BE49-F238E27FC236}">
              <a16:creationId xmlns:a16="http://schemas.microsoft.com/office/drawing/2014/main" id="{00000000-0008-0000-0600-0000AD010000}"/>
            </a:ext>
          </a:extLst>
        </xdr:cNvPr>
        <xdr:cNvSpPr txBox="1"/>
      </xdr:nvSpPr>
      <xdr:spPr>
        <a:xfrm>
          <a:off x="10528300" y="13230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77629</xdr:rowOff>
    </xdr:from>
    <xdr:to>
      <xdr:col>50</xdr:col>
      <xdr:colOff>165100</xdr:colOff>
      <xdr:row>78</xdr:row>
      <xdr:rowOff>7779</xdr:rowOff>
    </xdr:to>
    <xdr:sp textlink="">
      <xdr:nvSpPr>
        <xdr:cNvPr id="430" name="楕円 429">
          <a:extLst>
            <a:ext uri="{FF2B5EF4-FFF2-40B4-BE49-F238E27FC236}">
              <a16:creationId xmlns:a16="http://schemas.microsoft.com/office/drawing/2014/main" id="{00000000-0008-0000-0600-0000AE010000}"/>
            </a:ext>
          </a:extLst>
        </xdr:cNvPr>
        <xdr:cNvSpPr/>
      </xdr:nvSpPr>
      <xdr:spPr>
        <a:xfrm>
          <a:off x="9588500" y="13279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170356</xdr:rowOff>
    </xdr:from>
    <xdr:ext cx="469744" cy="259045"/>
    <xdr:sp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9404428" y="13372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87688</xdr:rowOff>
    </xdr:from>
    <xdr:to>
      <xdr:col>46</xdr:col>
      <xdr:colOff>38100</xdr:colOff>
      <xdr:row>77</xdr:row>
      <xdr:rowOff>17838</xdr:rowOff>
    </xdr:to>
    <xdr:sp textlink="">
      <xdr:nvSpPr>
        <xdr:cNvPr id="432" name="楕円 431">
          <a:extLst>
            <a:ext uri="{FF2B5EF4-FFF2-40B4-BE49-F238E27FC236}">
              <a16:creationId xmlns:a16="http://schemas.microsoft.com/office/drawing/2014/main" id="{00000000-0008-0000-0600-0000B0010000}"/>
            </a:ext>
          </a:extLst>
        </xdr:cNvPr>
        <xdr:cNvSpPr/>
      </xdr:nvSpPr>
      <xdr:spPr>
        <a:xfrm>
          <a:off x="8699500" y="13117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34365</xdr:rowOff>
    </xdr:from>
    <xdr:ext cx="534377" cy="259045"/>
    <xdr:sp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8483111" y="1289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168384</xdr:rowOff>
    </xdr:from>
    <xdr:to>
      <xdr:col>41</xdr:col>
      <xdr:colOff>101600</xdr:colOff>
      <xdr:row>76</xdr:row>
      <xdr:rowOff>98534</xdr:rowOff>
    </xdr:to>
    <xdr:sp textlink="">
      <xdr:nvSpPr>
        <xdr:cNvPr id="434" name="楕円 433">
          <a:extLst>
            <a:ext uri="{FF2B5EF4-FFF2-40B4-BE49-F238E27FC236}">
              <a16:creationId xmlns:a16="http://schemas.microsoft.com/office/drawing/2014/main" id="{00000000-0008-0000-0600-0000B2010000}"/>
            </a:ext>
          </a:extLst>
        </xdr:cNvPr>
        <xdr:cNvSpPr/>
      </xdr:nvSpPr>
      <xdr:spPr>
        <a:xfrm>
          <a:off x="7810500" y="13027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89661</xdr:rowOff>
    </xdr:from>
    <xdr:ext cx="534377" cy="259045"/>
    <xdr:sp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7594111" y="13119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110663</xdr:rowOff>
    </xdr:from>
    <xdr:to>
      <xdr:col>36</xdr:col>
      <xdr:colOff>165100</xdr:colOff>
      <xdr:row>74</xdr:row>
      <xdr:rowOff>40813</xdr:rowOff>
    </xdr:to>
    <xdr:sp textlink="">
      <xdr:nvSpPr>
        <xdr:cNvPr id="436" name="楕円 435">
          <a:extLst>
            <a:ext uri="{FF2B5EF4-FFF2-40B4-BE49-F238E27FC236}">
              <a16:creationId xmlns:a16="http://schemas.microsoft.com/office/drawing/2014/main" id="{00000000-0008-0000-0600-0000B4010000}"/>
            </a:ext>
          </a:extLst>
        </xdr:cNvPr>
        <xdr:cNvSpPr/>
      </xdr:nvSpPr>
      <xdr:spPr>
        <a:xfrm>
          <a:off x="6921500" y="1262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57340</xdr:rowOff>
    </xdr:from>
    <xdr:ext cx="534377" cy="259045"/>
    <xdr:sp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705111" y="12401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textlink="">
      <xdr:nvSpPr>
        <xdr:cNvPr id="445" name="正方形/長方形 444">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131738</xdr:rowOff>
    </xdr:from>
    <xdr:to>
      <xdr:col>54</xdr:col>
      <xdr:colOff>189865</xdr:colOff>
      <xdr:row>98</xdr:row>
      <xdr:rowOff>96799</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562238"/>
          <a:ext cx="1270" cy="1336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100626</xdr:rowOff>
    </xdr:from>
    <xdr:ext cx="469744" cy="259045"/>
    <xdr:sp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6902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96799</xdr:rowOff>
    </xdr:from>
    <xdr:to>
      <xdr:col>55</xdr:col>
      <xdr:colOff>88900</xdr:colOff>
      <xdr:row>98</xdr:row>
      <xdr:rowOff>96799</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6898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78415</xdr:rowOff>
    </xdr:from>
    <xdr:ext cx="534377" cy="259045"/>
    <xdr:sp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337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131738</xdr:rowOff>
    </xdr:from>
    <xdr:to>
      <xdr:col>55</xdr:col>
      <xdr:colOff>88900</xdr:colOff>
      <xdr:row>90</xdr:row>
      <xdr:rowOff>131738</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562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112992</xdr:rowOff>
    </xdr:from>
    <xdr:to>
      <xdr:col>55</xdr:col>
      <xdr:colOff>0</xdr:colOff>
      <xdr:row>95</xdr:row>
      <xdr:rowOff>29229</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9639300" y="15886392"/>
          <a:ext cx="838200" cy="430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70527</xdr:rowOff>
    </xdr:from>
    <xdr:ext cx="534377" cy="259045"/>
    <xdr:sp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358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92100</xdr:rowOff>
    </xdr:from>
    <xdr:to>
      <xdr:col>55</xdr:col>
      <xdr:colOff>50800</xdr:colOff>
      <xdr:row>96</xdr:row>
      <xdr:rowOff>22250</xdr:rowOff>
    </xdr:to>
    <xdr:sp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37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112992</xdr:rowOff>
    </xdr:from>
    <xdr:to>
      <xdr:col>50</xdr:col>
      <xdr:colOff>114300</xdr:colOff>
      <xdr:row>96</xdr:row>
      <xdr:rowOff>73616</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8750300" y="15886392"/>
          <a:ext cx="889000" cy="646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114064</xdr:rowOff>
    </xdr:from>
    <xdr:to>
      <xdr:col>50</xdr:col>
      <xdr:colOff>165100</xdr:colOff>
      <xdr:row>96</xdr:row>
      <xdr:rowOff>44214</xdr:rowOff>
    </xdr:to>
    <xdr:sp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40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35341</xdr:rowOff>
    </xdr:from>
    <xdr:ext cx="534377" cy="259045"/>
    <xdr:sp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494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73616</xdr:rowOff>
    </xdr:from>
    <xdr:to>
      <xdr:col>45</xdr:col>
      <xdr:colOff>177800</xdr:colOff>
      <xdr:row>96</xdr:row>
      <xdr:rowOff>111201</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7861300" y="16532816"/>
          <a:ext cx="889000" cy="37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168948</xdr:rowOff>
    </xdr:from>
    <xdr:to>
      <xdr:col>46</xdr:col>
      <xdr:colOff>38100</xdr:colOff>
      <xdr:row>96</xdr:row>
      <xdr:rowOff>99098</xdr:rowOff>
    </xdr:to>
    <xdr:sp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45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115625</xdr:rowOff>
    </xdr:from>
    <xdr:ext cx="534377" cy="259045"/>
    <xdr:sp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23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96856</xdr:rowOff>
    </xdr:from>
    <xdr:to>
      <xdr:col>41</xdr:col>
      <xdr:colOff>50800</xdr:colOff>
      <xdr:row>96</xdr:row>
      <xdr:rowOff>111201</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6972300" y="16041706"/>
          <a:ext cx="889000" cy="528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122789</xdr:rowOff>
    </xdr:from>
    <xdr:to>
      <xdr:col>41</xdr:col>
      <xdr:colOff>101600</xdr:colOff>
      <xdr:row>95</xdr:row>
      <xdr:rowOff>52939</xdr:rowOff>
    </xdr:to>
    <xdr:sp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23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69466</xdr:rowOff>
    </xdr:from>
    <xdr:ext cx="534377" cy="259045"/>
    <xdr:sp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014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14263</xdr:rowOff>
    </xdr:from>
    <xdr:to>
      <xdr:col>36</xdr:col>
      <xdr:colOff>165100</xdr:colOff>
      <xdr:row>94</xdr:row>
      <xdr:rowOff>115863</xdr:rowOff>
    </xdr:to>
    <xdr:sp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13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106990</xdr:rowOff>
    </xdr:from>
    <xdr:ext cx="534377" cy="259045"/>
    <xdr:sp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22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149879</xdr:rowOff>
    </xdr:from>
    <xdr:to>
      <xdr:col>55</xdr:col>
      <xdr:colOff>50800</xdr:colOff>
      <xdr:row>95</xdr:row>
      <xdr:rowOff>80029</xdr:rowOff>
    </xdr:to>
    <xdr:sp textlink="">
      <xdr:nvSpPr>
        <xdr:cNvPr id="485" name="楕円 484">
          <a:extLst>
            <a:ext uri="{FF2B5EF4-FFF2-40B4-BE49-F238E27FC236}">
              <a16:creationId xmlns:a16="http://schemas.microsoft.com/office/drawing/2014/main" id="{00000000-0008-0000-0600-0000E5010000}"/>
            </a:ext>
          </a:extLst>
        </xdr:cNvPr>
        <xdr:cNvSpPr/>
      </xdr:nvSpPr>
      <xdr:spPr>
        <a:xfrm>
          <a:off x="10426700" y="16266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1306</xdr:rowOff>
    </xdr:from>
    <xdr:ext cx="534377" cy="259045"/>
    <xdr:sp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117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62192</xdr:rowOff>
    </xdr:from>
    <xdr:to>
      <xdr:col>50</xdr:col>
      <xdr:colOff>165100</xdr:colOff>
      <xdr:row>92</xdr:row>
      <xdr:rowOff>163792</xdr:rowOff>
    </xdr:to>
    <xdr:sp textlink="">
      <xdr:nvSpPr>
        <xdr:cNvPr id="487" name="楕円 486">
          <a:extLst>
            <a:ext uri="{FF2B5EF4-FFF2-40B4-BE49-F238E27FC236}">
              <a16:creationId xmlns:a16="http://schemas.microsoft.com/office/drawing/2014/main" id="{00000000-0008-0000-0600-0000E7010000}"/>
            </a:ext>
          </a:extLst>
        </xdr:cNvPr>
        <xdr:cNvSpPr/>
      </xdr:nvSpPr>
      <xdr:spPr>
        <a:xfrm>
          <a:off x="9588500" y="1583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8869</xdr:rowOff>
    </xdr:from>
    <xdr:ext cx="534377" cy="259045"/>
    <xdr:sp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5610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22816</xdr:rowOff>
    </xdr:from>
    <xdr:to>
      <xdr:col>46</xdr:col>
      <xdr:colOff>38100</xdr:colOff>
      <xdr:row>96</xdr:row>
      <xdr:rowOff>124416</xdr:rowOff>
    </xdr:to>
    <xdr:sp textlink="">
      <xdr:nvSpPr>
        <xdr:cNvPr id="489" name="楕円 488">
          <a:extLst>
            <a:ext uri="{FF2B5EF4-FFF2-40B4-BE49-F238E27FC236}">
              <a16:creationId xmlns:a16="http://schemas.microsoft.com/office/drawing/2014/main" id="{00000000-0008-0000-0600-0000E9010000}"/>
            </a:ext>
          </a:extLst>
        </xdr:cNvPr>
        <xdr:cNvSpPr/>
      </xdr:nvSpPr>
      <xdr:spPr>
        <a:xfrm>
          <a:off x="8699500" y="16482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115543</xdr:rowOff>
    </xdr:from>
    <xdr:ext cx="534377" cy="259045"/>
    <xdr:sp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3111" y="16574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60401</xdr:rowOff>
    </xdr:from>
    <xdr:to>
      <xdr:col>41</xdr:col>
      <xdr:colOff>101600</xdr:colOff>
      <xdr:row>96</xdr:row>
      <xdr:rowOff>162001</xdr:rowOff>
    </xdr:to>
    <xdr:sp textlink="">
      <xdr:nvSpPr>
        <xdr:cNvPr id="491" name="楕円 490">
          <a:extLst>
            <a:ext uri="{FF2B5EF4-FFF2-40B4-BE49-F238E27FC236}">
              <a16:creationId xmlns:a16="http://schemas.microsoft.com/office/drawing/2014/main" id="{00000000-0008-0000-0600-0000EB010000}"/>
            </a:ext>
          </a:extLst>
        </xdr:cNvPr>
        <xdr:cNvSpPr/>
      </xdr:nvSpPr>
      <xdr:spPr>
        <a:xfrm>
          <a:off x="7810500" y="16519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153128</xdr:rowOff>
    </xdr:from>
    <xdr:ext cx="534377" cy="259045"/>
    <xdr:sp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6612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46056</xdr:rowOff>
    </xdr:from>
    <xdr:to>
      <xdr:col>36</xdr:col>
      <xdr:colOff>165100</xdr:colOff>
      <xdr:row>93</xdr:row>
      <xdr:rowOff>147656</xdr:rowOff>
    </xdr:to>
    <xdr:sp textlink="">
      <xdr:nvSpPr>
        <xdr:cNvPr id="493" name="楕円 492">
          <a:extLst>
            <a:ext uri="{FF2B5EF4-FFF2-40B4-BE49-F238E27FC236}">
              <a16:creationId xmlns:a16="http://schemas.microsoft.com/office/drawing/2014/main" id="{00000000-0008-0000-0600-0000ED010000}"/>
            </a:ext>
          </a:extLst>
        </xdr:cNvPr>
        <xdr:cNvSpPr/>
      </xdr:nvSpPr>
      <xdr:spPr>
        <a:xfrm>
          <a:off x="6921500" y="1599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164183</xdr:rowOff>
    </xdr:from>
    <xdr:ext cx="534377" cy="259045"/>
    <xdr:sp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5111" y="15766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92727</xdr:rowOff>
    </xdr:from>
    <xdr:ext cx="467179" cy="259045"/>
    <xdr:sp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78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textlink="">
      <xdr:nvSpPr>
        <xdr:cNvPr id="517" name="災害復旧事業費グラフ枠">
          <a:extLst>
            <a:ext uri="{FF2B5EF4-FFF2-40B4-BE49-F238E27FC236}">
              <a16:creationId xmlns:a16="http://schemas.microsoft.com/office/drawing/2014/main" id="{00000000-0008-0000-06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29020</xdr:rowOff>
    </xdr:from>
    <xdr:to>
      <xdr:col>85</xdr:col>
      <xdr:colOff>126364</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6317595" y="5343970"/>
          <a:ext cx="1269" cy="138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textlink="">
      <xdr:nvSpPr>
        <xdr:cNvPr id="519" name="災害復旧事業費最小値テキスト">
          <a:extLst>
            <a:ext uri="{FF2B5EF4-FFF2-40B4-BE49-F238E27FC236}">
              <a16:creationId xmlns:a16="http://schemas.microsoft.com/office/drawing/2014/main" id="{00000000-0008-0000-0600-000007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147147</xdr:rowOff>
    </xdr:from>
    <xdr:ext cx="469744" cy="259045"/>
    <xdr:sp textlink="">
      <xdr:nvSpPr>
        <xdr:cNvPr id="521" name="災害復旧事業費最大値テキスト">
          <a:extLst>
            <a:ext uri="{FF2B5EF4-FFF2-40B4-BE49-F238E27FC236}">
              <a16:creationId xmlns:a16="http://schemas.microsoft.com/office/drawing/2014/main" id="{00000000-0008-0000-0600-000009020000}"/>
            </a:ext>
          </a:extLst>
        </xdr:cNvPr>
        <xdr:cNvSpPr txBox="1"/>
      </xdr:nvSpPr>
      <xdr:spPr>
        <a:xfrm>
          <a:off x="16370300" y="5119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29020</xdr:rowOff>
    </xdr:from>
    <xdr:to>
      <xdr:col>86</xdr:col>
      <xdr:colOff>25400</xdr:colOff>
      <xdr:row>31</xdr:row>
      <xdr:rowOff>29020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5343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161798</xdr:rowOff>
    </xdr:from>
    <xdr:to>
      <xdr:col>85</xdr:col>
      <xdr:colOff>127000</xdr:colOff>
      <xdr:row>39</xdr:row>
      <xdr:rowOff>27495</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5481300" y="6676898"/>
          <a:ext cx="838200" cy="3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50626</xdr:rowOff>
    </xdr:from>
    <xdr:ext cx="469744" cy="259045"/>
    <xdr:sp textlink="">
      <xdr:nvSpPr>
        <xdr:cNvPr id="524" name="災害復旧事業費平均値テキスト">
          <a:extLst>
            <a:ext uri="{FF2B5EF4-FFF2-40B4-BE49-F238E27FC236}">
              <a16:creationId xmlns:a16="http://schemas.microsoft.com/office/drawing/2014/main" id="{00000000-0008-0000-0600-00000C020000}"/>
            </a:ext>
          </a:extLst>
        </xdr:cNvPr>
        <xdr:cNvSpPr txBox="1"/>
      </xdr:nvSpPr>
      <xdr:spPr>
        <a:xfrm>
          <a:off x="16370300" y="62228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27749</xdr:rowOff>
    </xdr:from>
    <xdr:to>
      <xdr:col>85</xdr:col>
      <xdr:colOff>177800</xdr:colOff>
      <xdr:row>37</xdr:row>
      <xdr:rowOff>129349</xdr:rowOff>
    </xdr:to>
    <xdr:sp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6268700" y="6371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116840</xdr:rowOff>
    </xdr:from>
    <xdr:to>
      <xdr:col>81</xdr:col>
      <xdr:colOff>50800</xdr:colOff>
      <xdr:row>38</xdr:row>
      <xdr:rowOff>161798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4592300" y="6631940"/>
          <a:ext cx="889000" cy="44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14796</xdr:rowOff>
    </xdr:from>
    <xdr:to>
      <xdr:col>81</xdr:col>
      <xdr:colOff>101600</xdr:colOff>
      <xdr:row>37</xdr:row>
      <xdr:rowOff>116396</xdr:rowOff>
    </xdr:to>
    <xdr:sp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5430500" y="635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132923</xdr:rowOff>
    </xdr:from>
    <xdr:ext cx="469744" cy="259045"/>
    <xdr:sp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133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62929</xdr:rowOff>
    </xdr:from>
    <xdr:to>
      <xdr:col>76</xdr:col>
      <xdr:colOff>114300</xdr:colOff>
      <xdr:row>38</xdr:row>
      <xdr:rowOff>116840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3703300" y="6578029"/>
          <a:ext cx="889000" cy="53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28893</xdr:rowOff>
    </xdr:from>
    <xdr:to>
      <xdr:col>76</xdr:col>
      <xdr:colOff>165100</xdr:colOff>
      <xdr:row>38</xdr:row>
      <xdr:rowOff>130493</xdr:rowOff>
    </xdr:to>
    <xdr:sp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4541500" y="6543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147019</xdr:rowOff>
    </xdr:from>
    <xdr:ext cx="378565" cy="259045"/>
    <xdr:sp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403017" y="6319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83693</xdr:rowOff>
    </xdr:from>
    <xdr:to>
      <xdr:col>71</xdr:col>
      <xdr:colOff>177800</xdr:colOff>
      <xdr:row>38</xdr:row>
      <xdr:rowOff>62929</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2814300" y="6427343"/>
          <a:ext cx="889000" cy="150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27178</xdr:rowOff>
    </xdr:from>
    <xdr:to>
      <xdr:col>72</xdr:col>
      <xdr:colOff>38100</xdr:colOff>
      <xdr:row>34</xdr:row>
      <xdr:rowOff>128778</xdr:rowOff>
    </xdr:to>
    <xdr:sp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3652500" y="5856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32</xdr:row>
      <xdr:rowOff>145305</xdr:rowOff>
    </xdr:from>
    <xdr:ext cx="469744" cy="259045"/>
    <xdr:sp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468428" y="5631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124142</xdr:rowOff>
    </xdr:from>
    <xdr:to>
      <xdr:col>67</xdr:col>
      <xdr:colOff>101600</xdr:colOff>
      <xdr:row>35</xdr:row>
      <xdr:rowOff>54292</xdr:rowOff>
    </xdr:to>
    <xdr:sp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2763500" y="5953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33</xdr:row>
      <xdr:rowOff>70819</xdr:rowOff>
    </xdr:from>
    <xdr:ext cx="469744" cy="259045"/>
    <xdr:sp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579428" y="5728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148145</xdr:rowOff>
    </xdr:from>
    <xdr:to>
      <xdr:col>85</xdr:col>
      <xdr:colOff>177800</xdr:colOff>
      <xdr:row>39</xdr:row>
      <xdr:rowOff>78295</xdr:rowOff>
    </xdr:to>
    <xdr:sp textlink="">
      <xdr:nvSpPr>
        <xdr:cNvPr id="542" name="楕円 541">
          <a:extLst>
            <a:ext uri="{FF2B5EF4-FFF2-40B4-BE49-F238E27FC236}">
              <a16:creationId xmlns:a16="http://schemas.microsoft.com/office/drawing/2014/main" id="{00000000-0008-0000-0600-00001E020000}"/>
            </a:ext>
          </a:extLst>
        </xdr:cNvPr>
        <xdr:cNvSpPr/>
      </xdr:nvSpPr>
      <xdr:spPr>
        <a:xfrm>
          <a:off x="16268700" y="6663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63072</xdr:rowOff>
    </xdr:from>
    <xdr:ext cx="313932" cy="259045"/>
    <xdr:sp textlink="">
      <xdr:nvSpPr>
        <xdr:cNvPr id="543" name="災害復旧事業費該当値テキスト">
          <a:extLst>
            <a:ext uri="{FF2B5EF4-FFF2-40B4-BE49-F238E27FC236}">
              <a16:creationId xmlns:a16="http://schemas.microsoft.com/office/drawing/2014/main" id="{00000000-0008-0000-0600-00001F020000}"/>
            </a:ext>
          </a:extLst>
        </xdr:cNvPr>
        <xdr:cNvSpPr txBox="1"/>
      </xdr:nvSpPr>
      <xdr:spPr>
        <a:xfrm>
          <a:off x="16370300" y="65781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110998</xdr:rowOff>
    </xdr:from>
    <xdr:to>
      <xdr:col>81</xdr:col>
      <xdr:colOff>101600</xdr:colOff>
      <xdr:row>39</xdr:row>
      <xdr:rowOff>41148</xdr:rowOff>
    </xdr:to>
    <xdr:sp textlink="">
      <xdr:nvSpPr>
        <xdr:cNvPr id="544" name="楕円 543">
          <a:extLst>
            <a:ext uri="{FF2B5EF4-FFF2-40B4-BE49-F238E27FC236}">
              <a16:creationId xmlns:a16="http://schemas.microsoft.com/office/drawing/2014/main" id="{00000000-0008-0000-0600-000020020000}"/>
            </a:ext>
          </a:extLst>
        </xdr:cNvPr>
        <xdr:cNvSpPr/>
      </xdr:nvSpPr>
      <xdr:spPr>
        <a:xfrm>
          <a:off x="15430500" y="662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32275</xdr:rowOff>
    </xdr:from>
    <xdr:ext cx="378565" cy="259045"/>
    <xdr:sp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292017" y="67188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66040</xdr:rowOff>
    </xdr:from>
    <xdr:to>
      <xdr:col>76</xdr:col>
      <xdr:colOff>165100</xdr:colOff>
      <xdr:row>38</xdr:row>
      <xdr:rowOff>167640</xdr:rowOff>
    </xdr:to>
    <xdr:sp textlink="">
      <xdr:nvSpPr>
        <xdr:cNvPr id="546" name="楕円 545">
          <a:extLst>
            <a:ext uri="{FF2B5EF4-FFF2-40B4-BE49-F238E27FC236}">
              <a16:creationId xmlns:a16="http://schemas.microsoft.com/office/drawing/2014/main" id="{00000000-0008-0000-0600-000022020000}"/>
            </a:ext>
          </a:extLst>
        </xdr:cNvPr>
        <xdr:cNvSpPr/>
      </xdr:nvSpPr>
      <xdr:spPr>
        <a:xfrm>
          <a:off x="14541500" y="658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158767</xdr:rowOff>
    </xdr:from>
    <xdr:ext cx="378565" cy="259045"/>
    <xdr:sp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403017" y="66738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12129</xdr:rowOff>
    </xdr:from>
    <xdr:to>
      <xdr:col>72</xdr:col>
      <xdr:colOff>38100</xdr:colOff>
      <xdr:row>38</xdr:row>
      <xdr:rowOff>113729</xdr:rowOff>
    </xdr:to>
    <xdr:sp textlink="">
      <xdr:nvSpPr>
        <xdr:cNvPr id="548" name="楕円 547">
          <a:extLst>
            <a:ext uri="{FF2B5EF4-FFF2-40B4-BE49-F238E27FC236}">
              <a16:creationId xmlns:a16="http://schemas.microsoft.com/office/drawing/2014/main" id="{00000000-0008-0000-0600-000024020000}"/>
            </a:ext>
          </a:extLst>
        </xdr:cNvPr>
        <xdr:cNvSpPr/>
      </xdr:nvSpPr>
      <xdr:spPr>
        <a:xfrm>
          <a:off x="13652500" y="6527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104856</xdr:rowOff>
    </xdr:from>
    <xdr:ext cx="378565" cy="259045"/>
    <xdr:sp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3514017" y="66199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32893</xdr:rowOff>
    </xdr:from>
    <xdr:to>
      <xdr:col>67</xdr:col>
      <xdr:colOff>101600</xdr:colOff>
      <xdr:row>37</xdr:row>
      <xdr:rowOff>134493</xdr:rowOff>
    </xdr:to>
    <xdr:sp textlink="">
      <xdr:nvSpPr>
        <xdr:cNvPr id="550" name="楕円 549">
          <a:extLst>
            <a:ext uri="{FF2B5EF4-FFF2-40B4-BE49-F238E27FC236}">
              <a16:creationId xmlns:a16="http://schemas.microsoft.com/office/drawing/2014/main" id="{00000000-0008-0000-0600-000026020000}"/>
            </a:ext>
          </a:extLst>
        </xdr:cNvPr>
        <xdr:cNvSpPr/>
      </xdr:nvSpPr>
      <xdr:spPr>
        <a:xfrm>
          <a:off x="12763500" y="637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125620</xdr:rowOff>
    </xdr:from>
    <xdr:ext cx="469744" cy="259045"/>
    <xdr:sp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579428" y="6469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textlink="">
      <xdr:nvSpPr>
        <xdr:cNvPr id="566" name="失業対策事業費グラフ枠">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textlink="">
      <xdr:nvSpPr>
        <xdr:cNvPr id="568" name="失業対策事業費最小値テキスト">
          <a:extLst>
            <a:ext uri="{FF2B5EF4-FFF2-40B4-BE49-F238E27FC236}">
              <a16:creationId xmlns:a16="http://schemas.microsoft.com/office/drawing/2014/main" id="{00000000-0008-0000-0600-00003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textlink="">
      <xdr:nvSpPr>
        <xdr:cNvPr id="570" name="失業対策事業費最大値テキスト">
          <a:extLst>
            <a:ext uri="{FF2B5EF4-FFF2-40B4-BE49-F238E27FC236}">
              <a16:creationId xmlns:a16="http://schemas.microsoft.com/office/drawing/2014/main" id="{00000000-0008-0000-0600-00003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textlink="">
      <xdr:nvSpPr>
        <xdr:cNvPr id="573" name="失業対策事業費平均値テキスト">
          <a:extLst>
            <a:ext uri="{FF2B5EF4-FFF2-40B4-BE49-F238E27FC236}">
              <a16:creationId xmlns:a16="http://schemas.microsoft.com/office/drawing/2014/main" id="{00000000-0008-0000-0600-00003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textlink="">
      <xdr:nvSpPr>
        <xdr:cNvPr id="591" name="楕円 590">
          <a:extLst>
            <a:ext uri="{FF2B5EF4-FFF2-40B4-BE49-F238E27FC236}">
              <a16:creationId xmlns:a16="http://schemas.microsoft.com/office/drawing/2014/main" id="{00000000-0008-0000-0600-00004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textlink="">
      <xdr:nvSpPr>
        <xdr:cNvPr id="592" name="失業対策事業費該当値テキスト">
          <a:extLst>
            <a:ext uri="{FF2B5EF4-FFF2-40B4-BE49-F238E27FC236}">
              <a16:creationId xmlns:a16="http://schemas.microsoft.com/office/drawing/2014/main" id="{00000000-0008-0000-0600-00005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textlink="">
      <xdr:nvSpPr>
        <xdr:cNvPr id="593" name="楕円 592">
          <a:extLst>
            <a:ext uri="{FF2B5EF4-FFF2-40B4-BE49-F238E27FC236}">
              <a16:creationId xmlns:a16="http://schemas.microsoft.com/office/drawing/2014/main" id="{00000000-0008-0000-0600-00005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textlink="">
      <xdr:nvSpPr>
        <xdr:cNvPr id="595" name="楕円 594">
          <a:extLst>
            <a:ext uri="{FF2B5EF4-FFF2-40B4-BE49-F238E27FC236}">
              <a16:creationId xmlns:a16="http://schemas.microsoft.com/office/drawing/2014/main" id="{00000000-0008-0000-0600-00005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textlink="">
      <xdr:nvSpPr>
        <xdr:cNvPr id="597" name="楕円 596">
          <a:extLst>
            <a:ext uri="{FF2B5EF4-FFF2-40B4-BE49-F238E27FC236}">
              <a16:creationId xmlns:a16="http://schemas.microsoft.com/office/drawing/2014/main" id="{00000000-0008-0000-0600-00005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textlink="">
      <xdr:nvSpPr>
        <xdr:cNvPr id="599" name="楕円 598">
          <a:extLst>
            <a:ext uri="{FF2B5EF4-FFF2-40B4-BE49-F238E27FC236}">
              <a16:creationId xmlns:a16="http://schemas.microsoft.com/office/drawing/2014/main" id="{00000000-0008-0000-0600-00005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textlink="">
      <xdr:nvSpPr>
        <xdr:cNvPr id="623" name="公債費グラフ枠">
          <a:extLst>
            <a:ext uri="{FF2B5EF4-FFF2-40B4-BE49-F238E27FC236}">
              <a16:creationId xmlns:a16="http://schemas.microsoft.com/office/drawing/2014/main" id="{00000000-0008-0000-06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131775</xdr:rowOff>
    </xdr:from>
    <xdr:to>
      <xdr:col>85</xdr:col>
      <xdr:colOff>126364</xdr:colOff>
      <xdr:row>78</xdr:row>
      <xdr:rowOff>71958</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6317595" y="12304725"/>
          <a:ext cx="1269" cy="1140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75785</xdr:rowOff>
    </xdr:from>
    <xdr:ext cx="469744" cy="259045"/>
    <xdr:sp textlink="">
      <xdr:nvSpPr>
        <xdr:cNvPr id="625" name="公債費最小値テキスト">
          <a:extLst>
            <a:ext uri="{FF2B5EF4-FFF2-40B4-BE49-F238E27FC236}">
              <a16:creationId xmlns:a16="http://schemas.microsoft.com/office/drawing/2014/main" id="{00000000-0008-0000-0600-000071020000}"/>
            </a:ext>
          </a:extLst>
        </xdr:cNvPr>
        <xdr:cNvSpPr txBox="1"/>
      </xdr:nvSpPr>
      <xdr:spPr>
        <a:xfrm>
          <a:off x="16370300" y="13448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71958</xdr:rowOff>
    </xdr:from>
    <xdr:to>
      <xdr:col>86</xdr:col>
      <xdr:colOff>25400</xdr:colOff>
      <xdr:row>78</xdr:row>
      <xdr:rowOff>71958</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3445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78452</xdr:rowOff>
    </xdr:from>
    <xdr:ext cx="534377" cy="259045"/>
    <xdr:sp textlink="">
      <xdr:nvSpPr>
        <xdr:cNvPr id="627" name="公債費最大値テキスト">
          <a:extLst>
            <a:ext uri="{FF2B5EF4-FFF2-40B4-BE49-F238E27FC236}">
              <a16:creationId xmlns:a16="http://schemas.microsoft.com/office/drawing/2014/main" id="{00000000-0008-0000-0600-000073020000}"/>
            </a:ext>
          </a:extLst>
        </xdr:cNvPr>
        <xdr:cNvSpPr txBox="1"/>
      </xdr:nvSpPr>
      <xdr:spPr>
        <a:xfrm>
          <a:off x="16370300" y="12079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131775</xdr:rowOff>
    </xdr:from>
    <xdr:to>
      <xdr:col>86</xdr:col>
      <xdr:colOff>25400</xdr:colOff>
      <xdr:row>71</xdr:row>
      <xdr:rowOff>131775</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230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118116</xdr:rowOff>
    </xdr:from>
    <xdr:to>
      <xdr:col>85</xdr:col>
      <xdr:colOff>127000</xdr:colOff>
      <xdr:row>73</xdr:row>
      <xdr:rowOff>134100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5481300" y="12633966"/>
          <a:ext cx="838200" cy="1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91806</xdr:rowOff>
    </xdr:from>
    <xdr:ext cx="534377" cy="259045"/>
    <xdr:sp textlink="">
      <xdr:nvSpPr>
        <xdr:cNvPr id="630" name="公債費平均値テキスト">
          <a:extLst>
            <a:ext uri="{FF2B5EF4-FFF2-40B4-BE49-F238E27FC236}">
              <a16:creationId xmlns:a16="http://schemas.microsoft.com/office/drawing/2014/main" id="{00000000-0008-0000-0600-000076020000}"/>
            </a:ext>
          </a:extLst>
        </xdr:cNvPr>
        <xdr:cNvSpPr txBox="1"/>
      </xdr:nvSpPr>
      <xdr:spPr>
        <a:xfrm>
          <a:off x="16370300" y="12779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113379</xdr:rowOff>
    </xdr:from>
    <xdr:to>
      <xdr:col>85</xdr:col>
      <xdr:colOff>177800</xdr:colOff>
      <xdr:row>75</xdr:row>
      <xdr:rowOff>43529</xdr:rowOff>
    </xdr:to>
    <xdr:sp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6268700" y="12800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134100</xdr:rowOff>
    </xdr:from>
    <xdr:to>
      <xdr:col>81</xdr:col>
      <xdr:colOff>50800</xdr:colOff>
      <xdr:row>74</xdr:row>
      <xdr:rowOff>49346</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4592300" y="12649950"/>
          <a:ext cx="889000" cy="86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112522</xdr:rowOff>
    </xdr:from>
    <xdr:to>
      <xdr:col>81</xdr:col>
      <xdr:colOff>101600</xdr:colOff>
      <xdr:row>75</xdr:row>
      <xdr:rowOff>42672</xdr:rowOff>
    </xdr:to>
    <xdr:sp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5430500" y="1279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33799</xdr:rowOff>
    </xdr:from>
    <xdr:ext cx="534377" cy="259045"/>
    <xdr:sp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14111" y="1289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49346</xdr:rowOff>
    </xdr:from>
    <xdr:to>
      <xdr:col>76</xdr:col>
      <xdr:colOff>114300</xdr:colOff>
      <xdr:row>74</xdr:row>
      <xdr:rowOff>122593</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3703300" y="12736646"/>
          <a:ext cx="889000" cy="73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113455</xdr:rowOff>
    </xdr:from>
    <xdr:to>
      <xdr:col>76</xdr:col>
      <xdr:colOff>165100</xdr:colOff>
      <xdr:row>75</xdr:row>
      <xdr:rowOff>43605</xdr:rowOff>
    </xdr:to>
    <xdr:sp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4541500" y="1280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34732</xdr:rowOff>
    </xdr:from>
    <xdr:ext cx="534377" cy="259045"/>
    <xdr:sp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325111" y="12893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122593</xdr:rowOff>
    </xdr:from>
    <xdr:to>
      <xdr:col>71</xdr:col>
      <xdr:colOff>177800</xdr:colOff>
      <xdr:row>75</xdr:row>
      <xdr:rowOff>8884</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2814300" y="12809893"/>
          <a:ext cx="889000" cy="57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163328</xdr:rowOff>
    </xdr:from>
    <xdr:to>
      <xdr:col>72</xdr:col>
      <xdr:colOff>38100</xdr:colOff>
      <xdr:row>74</xdr:row>
      <xdr:rowOff>93478</xdr:rowOff>
    </xdr:to>
    <xdr:sp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3652500" y="12679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110005</xdr:rowOff>
    </xdr:from>
    <xdr:ext cx="534377" cy="259045"/>
    <xdr:sp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436111" y="12454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149841</xdr:rowOff>
    </xdr:from>
    <xdr:to>
      <xdr:col>67</xdr:col>
      <xdr:colOff>101600</xdr:colOff>
      <xdr:row>74</xdr:row>
      <xdr:rowOff>79991</xdr:rowOff>
    </xdr:to>
    <xdr:sp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2763500" y="126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96518</xdr:rowOff>
    </xdr:from>
    <xdr:ext cx="534377" cy="259045"/>
    <xdr:sp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547111" y="12440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67316</xdr:rowOff>
    </xdr:from>
    <xdr:to>
      <xdr:col>85</xdr:col>
      <xdr:colOff>177800</xdr:colOff>
      <xdr:row>73</xdr:row>
      <xdr:rowOff>168916</xdr:rowOff>
    </xdr:to>
    <xdr:sp textlink="">
      <xdr:nvSpPr>
        <xdr:cNvPr id="648" name="楕円 647">
          <a:extLst>
            <a:ext uri="{FF2B5EF4-FFF2-40B4-BE49-F238E27FC236}">
              <a16:creationId xmlns:a16="http://schemas.microsoft.com/office/drawing/2014/main" id="{00000000-0008-0000-0600-000088020000}"/>
            </a:ext>
          </a:extLst>
        </xdr:cNvPr>
        <xdr:cNvSpPr/>
      </xdr:nvSpPr>
      <xdr:spPr>
        <a:xfrm>
          <a:off x="16268700" y="12583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90193</xdr:rowOff>
    </xdr:from>
    <xdr:ext cx="534377" cy="259045"/>
    <xdr:sp textlink="">
      <xdr:nvSpPr>
        <xdr:cNvPr id="649" name="公債費該当値テキスト">
          <a:extLst>
            <a:ext uri="{FF2B5EF4-FFF2-40B4-BE49-F238E27FC236}">
              <a16:creationId xmlns:a16="http://schemas.microsoft.com/office/drawing/2014/main" id="{00000000-0008-0000-0600-000089020000}"/>
            </a:ext>
          </a:extLst>
        </xdr:cNvPr>
        <xdr:cNvSpPr txBox="1"/>
      </xdr:nvSpPr>
      <xdr:spPr>
        <a:xfrm>
          <a:off x="16370300" y="12434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83300</xdr:rowOff>
    </xdr:from>
    <xdr:to>
      <xdr:col>81</xdr:col>
      <xdr:colOff>101600</xdr:colOff>
      <xdr:row>74</xdr:row>
      <xdr:rowOff>13450</xdr:rowOff>
    </xdr:to>
    <xdr:sp textlink="">
      <xdr:nvSpPr>
        <xdr:cNvPr id="650" name="楕円 649">
          <a:extLst>
            <a:ext uri="{FF2B5EF4-FFF2-40B4-BE49-F238E27FC236}">
              <a16:creationId xmlns:a16="http://schemas.microsoft.com/office/drawing/2014/main" id="{00000000-0008-0000-0600-00008A020000}"/>
            </a:ext>
          </a:extLst>
        </xdr:cNvPr>
        <xdr:cNvSpPr/>
      </xdr:nvSpPr>
      <xdr:spPr>
        <a:xfrm>
          <a:off x="15430500" y="1259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29977</xdr:rowOff>
    </xdr:from>
    <xdr:ext cx="534377" cy="259045"/>
    <xdr:sp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14111" y="12374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169996</xdr:rowOff>
    </xdr:from>
    <xdr:to>
      <xdr:col>76</xdr:col>
      <xdr:colOff>165100</xdr:colOff>
      <xdr:row>74</xdr:row>
      <xdr:rowOff>100146</xdr:rowOff>
    </xdr:to>
    <xdr:sp textlink="">
      <xdr:nvSpPr>
        <xdr:cNvPr id="652" name="楕円 651">
          <a:extLst>
            <a:ext uri="{FF2B5EF4-FFF2-40B4-BE49-F238E27FC236}">
              <a16:creationId xmlns:a16="http://schemas.microsoft.com/office/drawing/2014/main" id="{00000000-0008-0000-0600-00008C020000}"/>
            </a:ext>
          </a:extLst>
        </xdr:cNvPr>
        <xdr:cNvSpPr/>
      </xdr:nvSpPr>
      <xdr:spPr>
        <a:xfrm>
          <a:off x="14541500" y="12685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116673</xdr:rowOff>
    </xdr:from>
    <xdr:ext cx="534377" cy="259045"/>
    <xdr:sp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325111" y="1246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71793</xdr:rowOff>
    </xdr:from>
    <xdr:to>
      <xdr:col>72</xdr:col>
      <xdr:colOff>38100</xdr:colOff>
      <xdr:row>75</xdr:row>
      <xdr:rowOff>1943</xdr:rowOff>
    </xdr:to>
    <xdr:sp textlink="">
      <xdr:nvSpPr>
        <xdr:cNvPr id="654" name="楕円 653">
          <a:extLst>
            <a:ext uri="{FF2B5EF4-FFF2-40B4-BE49-F238E27FC236}">
              <a16:creationId xmlns:a16="http://schemas.microsoft.com/office/drawing/2014/main" id="{00000000-0008-0000-0600-00008E020000}"/>
            </a:ext>
          </a:extLst>
        </xdr:cNvPr>
        <xdr:cNvSpPr/>
      </xdr:nvSpPr>
      <xdr:spPr>
        <a:xfrm>
          <a:off x="13652500" y="12759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164520</xdr:rowOff>
    </xdr:from>
    <xdr:ext cx="534377" cy="259045"/>
    <xdr:sp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3436111" y="1285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129534</xdr:rowOff>
    </xdr:from>
    <xdr:to>
      <xdr:col>67</xdr:col>
      <xdr:colOff>101600</xdr:colOff>
      <xdr:row>75</xdr:row>
      <xdr:rowOff>59684</xdr:rowOff>
    </xdr:to>
    <xdr:sp textlink="">
      <xdr:nvSpPr>
        <xdr:cNvPr id="656" name="楕円 655">
          <a:extLst>
            <a:ext uri="{FF2B5EF4-FFF2-40B4-BE49-F238E27FC236}">
              <a16:creationId xmlns:a16="http://schemas.microsoft.com/office/drawing/2014/main" id="{00000000-0008-0000-0600-000090020000}"/>
            </a:ext>
          </a:extLst>
        </xdr:cNvPr>
        <xdr:cNvSpPr/>
      </xdr:nvSpPr>
      <xdr:spPr>
        <a:xfrm>
          <a:off x="12763500" y="1281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50811</xdr:rowOff>
    </xdr:from>
    <xdr:ext cx="534377" cy="259045"/>
    <xdr:sp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547111" y="12909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138215</xdr:rowOff>
    </xdr:from>
    <xdr:to>
      <xdr:col>85</xdr:col>
      <xdr:colOff>126364</xdr:colOff>
      <xdr:row>98</xdr:row>
      <xdr:rowOff>140900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5397265"/>
          <a:ext cx="1269" cy="1545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144727</xdr:rowOff>
    </xdr:from>
    <xdr:ext cx="469744" cy="259045"/>
    <xdr:sp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6946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140900</xdr:rowOff>
    </xdr:from>
    <xdr:to>
      <xdr:col>86</xdr:col>
      <xdr:colOff>25400</xdr:colOff>
      <xdr:row>98</xdr:row>
      <xdr:rowOff>140900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694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84892</xdr:rowOff>
    </xdr:from>
    <xdr:ext cx="534377" cy="259045"/>
    <xdr:sp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17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138215</xdr:rowOff>
    </xdr:from>
    <xdr:to>
      <xdr:col>86</xdr:col>
      <xdr:colOff>25400</xdr:colOff>
      <xdr:row>89</xdr:row>
      <xdr:rowOff>138215</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539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152445</xdr:rowOff>
    </xdr:from>
    <xdr:to>
      <xdr:col>85</xdr:col>
      <xdr:colOff>127000</xdr:colOff>
      <xdr:row>96</xdr:row>
      <xdr:rowOff>57519</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5481300" y="16440195"/>
          <a:ext cx="838200" cy="76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71765</xdr:rowOff>
    </xdr:from>
    <xdr:ext cx="534377" cy="259045"/>
    <xdr:sp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5309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93338</xdr:rowOff>
    </xdr:from>
    <xdr:to>
      <xdr:col>85</xdr:col>
      <xdr:colOff>177800</xdr:colOff>
      <xdr:row>97</xdr:row>
      <xdr:rowOff>23488</xdr:rowOff>
    </xdr:to>
    <xdr:sp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55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50012</xdr:rowOff>
    </xdr:from>
    <xdr:to>
      <xdr:col>81</xdr:col>
      <xdr:colOff>50800</xdr:colOff>
      <xdr:row>96</xdr:row>
      <xdr:rowOff>57519</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4592300" y="16337762"/>
          <a:ext cx="889000" cy="178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79451</xdr:rowOff>
    </xdr:from>
    <xdr:to>
      <xdr:col>81</xdr:col>
      <xdr:colOff>101600</xdr:colOff>
      <xdr:row>97</xdr:row>
      <xdr:rowOff>9601</xdr:rowOff>
    </xdr:to>
    <xdr:sp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53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728</xdr:rowOff>
    </xdr:from>
    <xdr:ext cx="534377" cy="259045"/>
    <xdr:sp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14111" y="16631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50012</xdr:rowOff>
    </xdr:from>
    <xdr:to>
      <xdr:col>76</xdr:col>
      <xdr:colOff>114300</xdr:colOff>
      <xdr:row>97</xdr:row>
      <xdr:rowOff>127622</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3703300" y="16337762"/>
          <a:ext cx="889000" cy="420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63545</xdr:rowOff>
    </xdr:from>
    <xdr:to>
      <xdr:col>76</xdr:col>
      <xdr:colOff>165100</xdr:colOff>
      <xdr:row>96</xdr:row>
      <xdr:rowOff>165145</xdr:rowOff>
    </xdr:to>
    <xdr:sp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52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156272</xdr:rowOff>
    </xdr:from>
    <xdr:ext cx="534377" cy="259045"/>
    <xdr:sp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25111" y="16615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169094</xdr:rowOff>
    </xdr:from>
    <xdr:to>
      <xdr:col>71</xdr:col>
      <xdr:colOff>177800</xdr:colOff>
      <xdr:row>97</xdr:row>
      <xdr:rowOff>127622</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2814300" y="16456844"/>
          <a:ext cx="889000" cy="30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32207</xdr:rowOff>
    </xdr:from>
    <xdr:to>
      <xdr:col>72</xdr:col>
      <xdr:colOff>38100</xdr:colOff>
      <xdr:row>97</xdr:row>
      <xdr:rowOff>133807</xdr:rowOff>
    </xdr:to>
    <xdr:sp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662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150334</xdr:rowOff>
    </xdr:from>
    <xdr:ext cx="534377" cy="259045"/>
    <xdr:sp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438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118542</xdr:rowOff>
    </xdr:from>
    <xdr:to>
      <xdr:col>67</xdr:col>
      <xdr:colOff>101600</xdr:colOff>
      <xdr:row>98</xdr:row>
      <xdr:rowOff>48692</xdr:rowOff>
    </xdr:to>
    <xdr:sp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749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39819</xdr:rowOff>
    </xdr:from>
    <xdr:ext cx="534377" cy="259045"/>
    <xdr:sp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84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101645</xdr:rowOff>
    </xdr:from>
    <xdr:to>
      <xdr:col>85</xdr:col>
      <xdr:colOff>177800</xdr:colOff>
      <xdr:row>96</xdr:row>
      <xdr:rowOff>31795</xdr:rowOff>
    </xdr:to>
    <xdr:sp textlink="">
      <xdr:nvSpPr>
        <xdr:cNvPr id="705" name="楕円 704">
          <a:extLst>
            <a:ext uri="{FF2B5EF4-FFF2-40B4-BE49-F238E27FC236}">
              <a16:creationId xmlns:a16="http://schemas.microsoft.com/office/drawing/2014/main" id="{00000000-0008-0000-0600-0000C1020000}"/>
            </a:ext>
          </a:extLst>
        </xdr:cNvPr>
        <xdr:cNvSpPr/>
      </xdr:nvSpPr>
      <xdr:spPr>
        <a:xfrm>
          <a:off x="16268700" y="1638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124522</xdr:rowOff>
    </xdr:from>
    <xdr:ext cx="534377" cy="259045"/>
    <xdr:sp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624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6719</xdr:rowOff>
    </xdr:from>
    <xdr:to>
      <xdr:col>81</xdr:col>
      <xdr:colOff>101600</xdr:colOff>
      <xdr:row>96</xdr:row>
      <xdr:rowOff>108319</xdr:rowOff>
    </xdr:to>
    <xdr:sp textlink="">
      <xdr:nvSpPr>
        <xdr:cNvPr id="707" name="楕円 706">
          <a:extLst>
            <a:ext uri="{FF2B5EF4-FFF2-40B4-BE49-F238E27FC236}">
              <a16:creationId xmlns:a16="http://schemas.microsoft.com/office/drawing/2014/main" id="{00000000-0008-0000-0600-0000C3020000}"/>
            </a:ext>
          </a:extLst>
        </xdr:cNvPr>
        <xdr:cNvSpPr/>
      </xdr:nvSpPr>
      <xdr:spPr>
        <a:xfrm>
          <a:off x="15430500" y="16465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124846</xdr:rowOff>
    </xdr:from>
    <xdr:ext cx="534377" cy="259045"/>
    <xdr:sp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14111" y="16241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170662</xdr:rowOff>
    </xdr:from>
    <xdr:to>
      <xdr:col>76</xdr:col>
      <xdr:colOff>165100</xdr:colOff>
      <xdr:row>95</xdr:row>
      <xdr:rowOff>100812</xdr:rowOff>
    </xdr:to>
    <xdr:sp textlink="">
      <xdr:nvSpPr>
        <xdr:cNvPr id="709" name="楕円 708">
          <a:extLst>
            <a:ext uri="{FF2B5EF4-FFF2-40B4-BE49-F238E27FC236}">
              <a16:creationId xmlns:a16="http://schemas.microsoft.com/office/drawing/2014/main" id="{00000000-0008-0000-0600-0000C5020000}"/>
            </a:ext>
          </a:extLst>
        </xdr:cNvPr>
        <xdr:cNvSpPr/>
      </xdr:nvSpPr>
      <xdr:spPr>
        <a:xfrm>
          <a:off x="14541500" y="1628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117339</xdr:rowOff>
    </xdr:from>
    <xdr:ext cx="534377" cy="259045"/>
    <xdr:sp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325111" y="16062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76822</xdr:rowOff>
    </xdr:from>
    <xdr:to>
      <xdr:col>72</xdr:col>
      <xdr:colOff>38100</xdr:colOff>
      <xdr:row>98</xdr:row>
      <xdr:rowOff>6972</xdr:rowOff>
    </xdr:to>
    <xdr:sp textlink="">
      <xdr:nvSpPr>
        <xdr:cNvPr id="711" name="楕円 710">
          <a:extLst>
            <a:ext uri="{FF2B5EF4-FFF2-40B4-BE49-F238E27FC236}">
              <a16:creationId xmlns:a16="http://schemas.microsoft.com/office/drawing/2014/main" id="{00000000-0008-0000-0600-0000C7020000}"/>
            </a:ext>
          </a:extLst>
        </xdr:cNvPr>
        <xdr:cNvSpPr/>
      </xdr:nvSpPr>
      <xdr:spPr>
        <a:xfrm>
          <a:off x="13652500" y="1670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169549</xdr:rowOff>
    </xdr:from>
    <xdr:ext cx="534377" cy="259045"/>
    <xdr:sp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436111" y="16800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118294</xdr:rowOff>
    </xdr:from>
    <xdr:to>
      <xdr:col>67</xdr:col>
      <xdr:colOff>101600</xdr:colOff>
      <xdr:row>96</xdr:row>
      <xdr:rowOff>48444</xdr:rowOff>
    </xdr:to>
    <xdr:sp textlink="">
      <xdr:nvSpPr>
        <xdr:cNvPr id="713" name="楕円 712">
          <a:extLst>
            <a:ext uri="{FF2B5EF4-FFF2-40B4-BE49-F238E27FC236}">
              <a16:creationId xmlns:a16="http://schemas.microsoft.com/office/drawing/2014/main" id="{00000000-0008-0000-0600-0000C9020000}"/>
            </a:ext>
          </a:extLst>
        </xdr:cNvPr>
        <xdr:cNvSpPr/>
      </xdr:nvSpPr>
      <xdr:spPr>
        <a:xfrm>
          <a:off x="12763500" y="16406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64971</xdr:rowOff>
    </xdr:from>
    <xdr:ext cx="534377" cy="259045"/>
    <xdr:sp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547111" y="16181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textlink="">
      <xdr:nvSpPr>
        <xdr:cNvPr id="739" name="投資及び出資金グラフ枠">
          <a:extLst>
            <a:ext uri="{FF2B5EF4-FFF2-40B4-BE49-F238E27FC236}">
              <a16:creationId xmlns:a16="http://schemas.microsoft.com/office/drawing/2014/main" id="{00000000-0008-0000-06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60833</xdr:rowOff>
    </xdr:from>
    <xdr:to>
      <xdr:col>116</xdr:col>
      <xdr:colOff>62864</xdr:colOff>
      <xdr:row>39</xdr:row>
      <xdr:rowOff>98878</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22159595" y="5375783"/>
          <a:ext cx="1269" cy="1409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textlink="">
      <xdr:nvSpPr>
        <xdr:cNvPr id="741" name="投資及び出資金最小値テキスト">
          <a:extLst>
            <a:ext uri="{FF2B5EF4-FFF2-40B4-BE49-F238E27FC236}">
              <a16:creationId xmlns:a16="http://schemas.microsoft.com/office/drawing/2014/main" id="{00000000-0008-0000-0600-0000E5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7510</xdr:rowOff>
    </xdr:from>
    <xdr:ext cx="469744" cy="259045"/>
    <xdr:sp textlink="">
      <xdr:nvSpPr>
        <xdr:cNvPr id="743" name="投資及び出資金最大値テキスト">
          <a:extLst>
            <a:ext uri="{FF2B5EF4-FFF2-40B4-BE49-F238E27FC236}">
              <a16:creationId xmlns:a16="http://schemas.microsoft.com/office/drawing/2014/main" id="{00000000-0008-0000-0600-0000E7020000}"/>
            </a:ext>
          </a:extLst>
        </xdr:cNvPr>
        <xdr:cNvSpPr txBox="1"/>
      </xdr:nvSpPr>
      <xdr:spPr>
        <a:xfrm>
          <a:off x="22212300" y="5151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60833</xdr:rowOff>
    </xdr:from>
    <xdr:to>
      <xdr:col>116</xdr:col>
      <xdr:colOff>152400</xdr:colOff>
      <xdr:row>31</xdr:row>
      <xdr:rowOff>60833</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2072600" y="5375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22624</xdr:rowOff>
    </xdr:from>
    <xdr:to>
      <xdr:col>116</xdr:col>
      <xdr:colOff>63500</xdr:colOff>
      <xdr:row>34</xdr:row>
      <xdr:rowOff>69977</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21323300" y="5851924"/>
          <a:ext cx="8382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33200</xdr:rowOff>
    </xdr:from>
    <xdr:ext cx="469744" cy="259045"/>
    <xdr:sp textlink="">
      <xdr:nvSpPr>
        <xdr:cNvPr id="746" name="投資及び出資金平均値テキスト">
          <a:extLst>
            <a:ext uri="{FF2B5EF4-FFF2-40B4-BE49-F238E27FC236}">
              <a16:creationId xmlns:a16="http://schemas.microsoft.com/office/drawing/2014/main" id="{00000000-0008-0000-0600-0000EA020000}"/>
            </a:ext>
          </a:extLst>
        </xdr:cNvPr>
        <xdr:cNvSpPr txBox="1"/>
      </xdr:nvSpPr>
      <xdr:spPr>
        <a:xfrm>
          <a:off x="22212300" y="62054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54773</xdr:rowOff>
    </xdr:from>
    <xdr:to>
      <xdr:col>116</xdr:col>
      <xdr:colOff>114300</xdr:colOff>
      <xdr:row>36</xdr:row>
      <xdr:rowOff>156373</xdr:rowOff>
    </xdr:to>
    <xdr:sp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2110700" y="6226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69977</xdr:rowOff>
    </xdr:from>
    <xdr:to>
      <xdr:col>111</xdr:col>
      <xdr:colOff>177800</xdr:colOff>
      <xdr:row>36</xdr:row>
      <xdr:rowOff>21808</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20434300" y="5899277"/>
          <a:ext cx="889000" cy="294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57712</xdr:rowOff>
    </xdr:from>
    <xdr:to>
      <xdr:col>112</xdr:col>
      <xdr:colOff>38100</xdr:colOff>
      <xdr:row>36</xdr:row>
      <xdr:rowOff>159312</xdr:rowOff>
    </xdr:to>
    <xdr:sp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1272500" y="622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150439</xdr:rowOff>
    </xdr:from>
    <xdr:ext cx="469744" cy="259045"/>
    <xdr:sp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088428" y="632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150804</xdr:rowOff>
    </xdr:from>
    <xdr:to>
      <xdr:col>107</xdr:col>
      <xdr:colOff>50800</xdr:colOff>
      <xdr:row>36</xdr:row>
      <xdr:rowOff>21808</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9545300" y="6151554"/>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115352</xdr:rowOff>
    </xdr:from>
    <xdr:to>
      <xdr:col>107</xdr:col>
      <xdr:colOff>101600</xdr:colOff>
      <xdr:row>37</xdr:row>
      <xdr:rowOff>45502</xdr:rowOff>
    </xdr:to>
    <xdr:sp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20383500" y="6287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36629</xdr:rowOff>
    </xdr:from>
    <xdr:ext cx="469744" cy="259045"/>
    <xdr:sp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199428" y="6380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150804</xdr:rowOff>
    </xdr:from>
    <xdr:to>
      <xdr:col>102</xdr:col>
      <xdr:colOff>114300</xdr:colOff>
      <xdr:row>39</xdr:row>
      <xdr:rowOff>35034</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flipV="1">
          <a:off x="18656300" y="6151554"/>
          <a:ext cx="889000" cy="570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6114</xdr:rowOff>
    </xdr:from>
    <xdr:to>
      <xdr:col>102</xdr:col>
      <xdr:colOff>165100</xdr:colOff>
      <xdr:row>37</xdr:row>
      <xdr:rowOff>107714</xdr:rowOff>
    </xdr:to>
    <xdr:sp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9494500" y="634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98841</xdr:rowOff>
    </xdr:from>
    <xdr:ext cx="469744" cy="259045"/>
    <xdr:sp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10428" y="6442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138212</xdr:rowOff>
    </xdr:from>
    <xdr:to>
      <xdr:col>98</xdr:col>
      <xdr:colOff>38100</xdr:colOff>
      <xdr:row>38</xdr:row>
      <xdr:rowOff>68362</xdr:rowOff>
    </xdr:to>
    <xdr:sp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18605500" y="648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84889</xdr:rowOff>
    </xdr:from>
    <xdr:ext cx="469744" cy="259045"/>
    <xdr:sp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21428" y="6257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143274</xdr:rowOff>
    </xdr:from>
    <xdr:to>
      <xdr:col>116</xdr:col>
      <xdr:colOff>114300</xdr:colOff>
      <xdr:row>34</xdr:row>
      <xdr:rowOff>73424</xdr:rowOff>
    </xdr:to>
    <xdr:sp textlink="">
      <xdr:nvSpPr>
        <xdr:cNvPr id="764" name="楕円 763">
          <a:extLst>
            <a:ext uri="{FF2B5EF4-FFF2-40B4-BE49-F238E27FC236}">
              <a16:creationId xmlns:a16="http://schemas.microsoft.com/office/drawing/2014/main" id="{00000000-0008-0000-0600-0000FC020000}"/>
            </a:ext>
          </a:extLst>
        </xdr:cNvPr>
        <xdr:cNvSpPr/>
      </xdr:nvSpPr>
      <xdr:spPr>
        <a:xfrm>
          <a:off x="22110700" y="580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32</xdr:row>
      <xdr:rowOff>166151</xdr:rowOff>
    </xdr:from>
    <xdr:ext cx="469744" cy="259045"/>
    <xdr:sp textlink="">
      <xdr:nvSpPr>
        <xdr:cNvPr id="765" name="投資及び出資金該当値テキスト">
          <a:extLst>
            <a:ext uri="{FF2B5EF4-FFF2-40B4-BE49-F238E27FC236}">
              <a16:creationId xmlns:a16="http://schemas.microsoft.com/office/drawing/2014/main" id="{00000000-0008-0000-0600-0000FD020000}"/>
            </a:ext>
          </a:extLst>
        </xdr:cNvPr>
        <xdr:cNvSpPr txBox="1"/>
      </xdr:nvSpPr>
      <xdr:spPr>
        <a:xfrm>
          <a:off x="22212300" y="5652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19177</xdr:rowOff>
    </xdr:from>
    <xdr:to>
      <xdr:col>112</xdr:col>
      <xdr:colOff>38100</xdr:colOff>
      <xdr:row>34</xdr:row>
      <xdr:rowOff>120777</xdr:rowOff>
    </xdr:to>
    <xdr:sp textlink="">
      <xdr:nvSpPr>
        <xdr:cNvPr id="766" name="楕円 765">
          <a:extLst>
            <a:ext uri="{FF2B5EF4-FFF2-40B4-BE49-F238E27FC236}">
              <a16:creationId xmlns:a16="http://schemas.microsoft.com/office/drawing/2014/main" id="{00000000-0008-0000-0600-0000FE020000}"/>
            </a:ext>
          </a:extLst>
        </xdr:cNvPr>
        <xdr:cNvSpPr/>
      </xdr:nvSpPr>
      <xdr:spPr>
        <a:xfrm>
          <a:off x="21272500" y="5848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32</xdr:row>
      <xdr:rowOff>137304</xdr:rowOff>
    </xdr:from>
    <xdr:ext cx="469744" cy="259045"/>
    <xdr:sp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1088428" y="5623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142458</xdr:rowOff>
    </xdr:from>
    <xdr:to>
      <xdr:col>107</xdr:col>
      <xdr:colOff>101600</xdr:colOff>
      <xdr:row>36</xdr:row>
      <xdr:rowOff>72608</xdr:rowOff>
    </xdr:to>
    <xdr:sp textlink="">
      <xdr:nvSpPr>
        <xdr:cNvPr id="768" name="楕円 767">
          <a:extLst>
            <a:ext uri="{FF2B5EF4-FFF2-40B4-BE49-F238E27FC236}">
              <a16:creationId xmlns:a16="http://schemas.microsoft.com/office/drawing/2014/main" id="{00000000-0008-0000-0600-000000030000}"/>
            </a:ext>
          </a:extLst>
        </xdr:cNvPr>
        <xdr:cNvSpPr/>
      </xdr:nvSpPr>
      <xdr:spPr>
        <a:xfrm>
          <a:off x="20383500" y="6143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89135</xdr:rowOff>
    </xdr:from>
    <xdr:ext cx="469744" cy="259045"/>
    <xdr:sp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0199428" y="5918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100004</xdr:rowOff>
    </xdr:from>
    <xdr:to>
      <xdr:col>102</xdr:col>
      <xdr:colOff>165100</xdr:colOff>
      <xdr:row>36</xdr:row>
      <xdr:rowOff>30154</xdr:rowOff>
    </xdr:to>
    <xdr:sp textlink="">
      <xdr:nvSpPr>
        <xdr:cNvPr id="770" name="楕円 769">
          <a:extLst>
            <a:ext uri="{FF2B5EF4-FFF2-40B4-BE49-F238E27FC236}">
              <a16:creationId xmlns:a16="http://schemas.microsoft.com/office/drawing/2014/main" id="{00000000-0008-0000-0600-000002030000}"/>
            </a:ext>
          </a:extLst>
        </xdr:cNvPr>
        <xdr:cNvSpPr/>
      </xdr:nvSpPr>
      <xdr:spPr>
        <a:xfrm>
          <a:off x="19494500" y="6100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46681</xdr:rowOff>
    </xdr:from>
    <xdr:ext cx="469744" cy="259045"/>
    <xdr:sp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9310428" y="5875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155684</xdr:rowOff>
    </xdr:from>
    <xdr:to>
      <xdr:col>98</xdr:col>
      <xdr:colOff>38100</xdr:colOff>
      <xdr:row>39</xdr:row>
      <xdr:rowOff>85834</xdr:rowOff>
    </xdr:to>
    <xdr:sp textlink="">
      <xdr:nvSpPr>
        <xdr:cNvPr id="772" name="楕円 771">
          <a:extLst>
            <a:ext uri="{FF2B5EF4-FFF2-40B4-BE49-F238E27FC236}">
              <a16:creationId xmlns:a16="http://schemas.microsoft.com/office/drawing/2014/main" id="{00000000-0008-0000-0600-000004030000}"/>
            </a:ext>
          </a:extLst>
        </xdr:cNvPr>
        <xdr:cNvSpPr/>
      </xdr:nvSpPr>
      <xdr:spPr>
        <a:xfrm>
          <a:off x="18605500" y="6670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76961</xdr:rowOff>
    </xdr:from>
    <xdr:ext cx="378565" cy="259045"/>
    <xdr:sp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467017" y="67635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textlink="">
      <xdr:nvSpPr>
        <xdr:cNvPr id="781" name="正方形/長方形 780">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textlink="">
      <xdr:nvSpPr>
        <xdr:cNvPr id="792" name="貸付金グラフ枠">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38659</xdr:rowOff>
    </xdr:from>
    <xdr:to>
      <xdr:col>116</xdr:col>
      <xdr:colOff>62864</xdr:colOff>
      <xdr:row>58</xdr:row>
      <xdr:rowOff>25000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2159595" y="8782609"/>
          <a:ext cx="1269" cy="1186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28827</xdr:rowOff>
    </xdr:from>
    <xdr:ext cx="249299" cy="259045"/>
    <xdr:sp textlink="">
      <xdr:nvSpPr>
        <xdr:cNvPr id="794" name="貸付金最小値テキスト">
          <a:extLst>
            <a:ext uri="{FF2B5EF4-FFF2-40B4-BE49-F238E27FC236}">
              <a16:creationId xmlns:a16="http://schemas.microsoft.com/office/drawing/2014/main" id="{00000000-0008-0000-0600-00001A030000}"/>
            </a:ext>
          </a:extLst>
        </xdr:cNvPr>
        <xdr:cNvSpPr txBox="1"/>
      </xdr:nvSpPr>
      <xdr:spPr>
        <a:xfrm>
          <a:off x="22212300" y="99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25000</xdr:rowOff>
    </xdr:from>
    <xdr:to>
      <xdr:col>116</xdr:col>
      <xdr:colOff>152400</xdr:colOff>
      <xdr:row>58</xdr:row>
      <xdr:rowOff>25000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996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156786</xdr:rowOff>
    </xdr:from>
    <xdr:ext cx="534377" cy="259045"/>
    <xdr:sp textlink="">
      <xdr:nvSpPr>
        <xdr:cNvPr id="796" name="貸付金最大値テキスト">
          <a:extLst>
            <a:ext uri="{FF2B5EF4-FFF2-40B4-BE49-F238E27FC236}">
              <a16:creationId xmlns:a16="http://schemas.microsoft.com/office/drawing/2014/main" id="{00000000-0008-0000-0600-00001C030000}"/>
            </a:ext>
          </a:extLst>
        </xdr:cNvPr>
        <xdr:cNvSpPr txBox="1"/>
      </xdr:nvSpPr>
      <xdr:spPr>
        <a:xfrm>
          <a:off x="22212300" y="8557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38659</xdr:rowOff>
    </xdr:from>
    <xdr:to>
      <xdr:col>116</xdr:col>
      <xdr:colOff>152400</xdr:colOff>
      <xdr:row>51</xdr:row>
      <xdr:rowOff>38659</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8782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32544</xdr:rowOff>
    </xdr:from>
    <xdr:to>
      <xdr:col>116</xdr:col>
      <xdr:colOff>63500</xdr:colOff>
      <xdr:row>56</xdr:row>
      <xdr:rowOff>37287</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1323300" y="9633744"/>
          <a:ext cx="838200" cy="4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17149</xdr:rowOff>
    </xdr:from>
    <xdr:ext cx="469744" cy="259045"/>
    <xdr:sp textlink="">
      <xdr:nvSpPr>
        <xdr:cNvPr id="799" name="貸付金平均値テキスト">
          <a:extLst>
            <a:ext uri="{FF2B5EF4-FFF2-40B4-BE49-F238E27FC236}">
              <a16:creationId xmlns:a16="http://schemas.microsoft.com/office/drawing/2014/main" id="{00000000-0008-0000-0600-00001F030000}"/>
            </a:ext>
          </a:extLst>
        </xdr:cNvPr>
        <xdr:cNvSpPr txBox="1"/>
      </xdr:nvSpPr>
      <xdr:spPr>
        <a:xfrm>
          <a:off x="22212300" y="96183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38722</xdr:rowOff>
    </xdr:from>
    <xdr:to>
      <xdr:col>116</xdr:col>
      <xdr:colOff>114300</xdr:colOff>
      <xdr:row>56</xdr:row>
      <xdr:rowOff>140322</xdr:rowOff>
    </xdr:to>
    <xdr:sp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2110700" y="9639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21513</xdr:rowOff>
    </xdr:from>
    <xdr:to>
      <xdr:col>111</xdr:col>
      <xdr:colOff>177800</xdr:colOff>
      <xdr:row>56</xdr:row>
      <xdr:rowOff>37287</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0434300" y="9622713"/>
          <a:ext cx="889000" cy="15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30721</xdr:rowOff>
    </xdr:from>
    <xdr:to>
      <xdr:col>112</xdr:col>
      <xdr:colOff>38100</xdr:colOff>
      <xdr:row>56</xdr:row>
      <xdr:rowOff>132321</xdr:rowOff>
    </xdr:to>
    <xdr:sp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1272500" y="9631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123448</xdr:rowOff>
    </xdr:from>
    <xdr:ext cx="469744" cy="259045"/>
    <xdr:sp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88428" y="9724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13341</xdr:rowOff>
    </xdr:from>
    <xdr:to>
      <xdr:col>107</xdr:col>
      <xdr:colOff>50800</xdr:colOff>
      <xdr:row>56</xdr:row>
      <xdr:rowOff>21513</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9545300" y="9614541"/>
          <a:ext cx="889000" cy="8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29064</xdr:rowOff>
    </xdr:from>
    <xdr:to>
      <xdr:col>107</xdr:col>
      <xdr:colOff>101600</xdr:colOff>
      <xdr:row>56</xdr:row>
      <xdr:rowOff>130664</xdr:rowOff>
    </xdr:to>
    <xdr:sp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0383500" y="9630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121791</xdr:rowOff>
    </xdr:from>
    <xdr:ext cx="469744" cy="259045"/>
    <xdr:sp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99428" y="9722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13341</xdr:rowOff>
    </xdr:from>
    <xdr:to>
      <xdr:col>102</xdr:col>
      <xdr:colOff>114300</xdr:colOff>
      <xdr:row>56</xdr:row>
      <xdr:rowOff>59461</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8656300" y="9614541"/>
          <a:ext cx="889000" cy="46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141478</xdr:rowOff>
    </xdr:from>
    <xdr:to>
      <xdr:col>102</xdr:col>
      <xdr:colOff>165100</xdr:colOff>
      <xdr:row>56</xdr:row>
      <xdr:rowOff>71628</xdr:rowOff>
    </xdr:to>
    <xdr:sp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9494500" y="957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62755</xdr:rowOff>
    </xdr:from>
    <xdr:ext cx="469744" cy="259045"/>
    <xdr:sp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10428" y="9663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167253</xdr:rowOff>
    </xdr:from>
    <xdr:to>
      <xdr:col>98</xdr:col>
      <xdr:colOff>38100</xdr:colOff>
      <xdr:row>56</xdr:row>
      <xdr:rowOff>97403</xdr:rowOff>
    </xdr:to>
    <xdr:sp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8605500" y="9597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113930</xdr:rowOff>
    </xdr:from>
    <xdr:ext cx="469744" cy="259045"/>
    <xdr:sp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21428" y="9372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153194</xdr:rowOff>
    </xdr:from>
    <xdr:to>
      <xdr:col>116</xdr:col>
      <xdr:colOff>114300</xdr:colOff>
      <xdr:row>56</xdr:row>
      <xdr:rowOff>83344</xdr:rowOff>
    </xdr:to>
    <xdr:sp textlink="">
      <xdr:nvSpPr>
        <xdr:cNvPr id="817" name="楕円 816">
          <a:extLst>
            <a:ext uri="{FF2B5EF4-FFF2-40B4-BE49-F238E27FC236}">
              <a16:creationId xmlns:a16="http://schemas.microsoft.com/office/drawing/2014/main" id="{00000000-0008-0000-0600-000031030000}"/>
            </a:ext>
          </a:extLst>
        </xdr:cNvPr>
        <xdr:cNvSpPr/>
      </xdr:nvSpPr>
      <xdr:spPr>
        <a:xfrm>
          <a:off x="22110700" y="958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4621</xdr:rowOff>
    </xdr:from>
    <xdr:ext cx="469744" cy="259045"/>
    <xdr:sp textlink="">
      <xdr:nvSpPr>
        <xdr:cNvPr id="818" name="貸付金該当値テキスト">
          <a:extLst>
            <a:ext uri="{FF2B5EF4-FFF2-40B4-BE49-F238E27FC236}">
              <a16:creationId xmlns:a16="http://schemas.microsoft.com/office/drawing/2014/main" id="{00000000-0008-0000-0600-000032030000}"/>
            </a:ext>
          </a:extLst>
        </xdr:cNvPr>
        <xdr:cNvSpPr txBox="1"/>
      </xdr:nvSpPr>
      <xdr:spPr>
        <a:xfrm>
          <a:off x="22212300" y="9434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157937</xdr:rowOff>
    </xdr:from>
    <xdr:to>
      <xdr:col>112</xdr:col>
      <xdr:colOff>38100</xdr:colOff>
      <xdr:row>56</xdr:row>
      <xdr:rowOff>88087</xdr:rowOff>
    </xdr:to>
    <xdr:sp textlink="">
      <xdr:nvSpPr>
        <xdr:cNvPr id="819" name="楕円 818">
          <a:extLst>
            <a:ext uri="{FF2B5EF4-FFF2-40B4-BE49-F238E27FC236}">
              <a16:creationId xmlns:a16="http://schemas.microsoft.com/office/drawing/2014/main" id="{00000000-0008-0000-0600-000033030000}"/>
            </a:ext>
          </a:extLst>
        </xdr:cNvPr>
        <xdr:cNvSpPr/>
      </xdr:nvSpPr>
      <xdr:spPr>
        <a:xfrm>
          <a:off x="21272500" y="958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104614</xdr:rowOff>
    </xdr:from>
    <xdr:ext cx="469744" cy="259045"/>
    <xdr:sp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088428" y="9362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142163</xdr:rowOff>
    </xdr:from>
    <xdr:to>
      <xdr:col>107</xdr:col>
      <xdr:colOff>101600</xdr:colOff>
      <xdr:row>56</xdr:row>
      <xdr:rowOff>72313</xdr:rowOff>
    </xdr:to>
    <xdr:sp textlink="">
      <xdr:nvSpPr>
        <xdr:cNvPr id="821" name="楕円 820">
          <a:extLst>
            <a:ext uri="{FF2B5EF4-FFF2-40B4-BE49-F238E27FC236}">
              <a16:creationId xmlns:a16="http://schemas.microsoft.com/office/drawing/2014/main" id="{00000000-0008-0000-0600-000035030000}"/>
            </a:ext>
          </a:extLst>
        </xdr:cNvPr>
        <xdr:cNvSpPr/>
      </xdr:nvSpPr>
      <xdr:spPr>
        <a:xfrm>
          <a:off x="20383500" y="9571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88840</xdr:rowOff>
    </xdr:from>
    <xdr:ext cx="469744" cy="259045"/>
    <xdr:sp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199428" y="9347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133991</xdr:rowOff>
    </xdr:from>
    <xdr:to>
      <xdr:col>102</xdr:col>
      <xdr:colOff>165100</xdr:colOff>
      <xdr:row>56</xdr:row>
      <xdr:rowOff>64141</xdr:rowOff>
    </xdr:to>
    <xdr:sp textlink="">
      <xdr:nvSpPr>
        <xdr:cNvPr id="823" name="楕円 822">
          <a:extLst>
            <a:ext uri="{FF2B5EF4-FFF2-40B4-BE49-F238E27FC236}">
              <a16:creationId xmlns:a16="http://schemas.microsoft.com/office/drawing/2014/main" id="{00000000-0008-0000-0600-000037030000}"/>
            </a:ext>
          </a:extLst>
        </xdr:cNvPr>
        <xdr:cNvSpPr/>
      </xdr:nvSpPr>
      <xdr:spPr>
        <a:xfrm>
          <a:off x="19494500" y="9563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80668</xdr:rowOff>
    </xdr:from>
    <xdr:ext cx="469744" cy="259045"/>
    <xdr:sp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310428" y="9338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8661</xdr:rowOff>
    </xdr:from>
    <xdr:to>
      <xdr:col>98</xdr:col>
      <xdr:colOff>38100</xdr:colOff>
      <xdr:row>56</xdr:row>
      <xdr:rowOff>110261</xdr:rowOff>
    </xdr:to>
    <xdr:sp textlink="">
      <xdr:nvSpPr>
        <xdr:cNvPr id="825" name="楕円 824">
          <a:extLst>
            <a:ext uri="{FF2B5EF4-FFF2-40B4-BE49-F238E27FC236}">
              <a16:creationId xmlns:a16="http://schemas.microsoft.com/office/drawing/2014/main" id="{00000000-0008-0000-0600-000039030000}"/>
            </a:ext>
          </a:extLst>
        </xdr:cNvPr>
        <xdr:cNvSpPr/>
      </xdr:nvSpPr>
      <xdr:spPr>
        <a:xfrm>
          <a:off x="18605500" y="960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101388</xdr:rowOff>
    </xdr:from>
    <xdr:ext cx="469744" cy="259045"/>
    <xdr:sp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21428" y="9702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66</xdr:row>
      <xdr:rowOff>88900</xdr:rowOff>
    </xdr:from>
    <xdr:to>
      <xdr:col>116</xdr:col>
      <xdr:colOff>0</xdr:colOff>
      <xdr:row>68</xdr:row>
      <xdr:rowOff>0</xdr:rowOff>
    </xdr:to>
    <xdr:sp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1054</xdr:rowOff>
    </xdr:from>
    <xdr:to>
      <xdr:col>116</xdr:col>
      <xdr:colOff>62864</xdr:colOff>
      <xdr:row>78</xdr:row>
      <xdr:rowOff>10694</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345454"/>
          <a:ext cx="1269" cy="1038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14521</xdr:rowOff>
    </xdr:from>
    <xdr:ext cx="534377" cy="259045"/>
    <xdr:sp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387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10694</xdr:rowOff>
    </xdr:from>
    <xdr:to>
      <xdr:col>116</xdr:col>
      <xdr:colOff>152400</xdr:colOff>
      <xdr:row>78</xdr:row>
      <xdr:rowOff>10694</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383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119181</xdr:rowOff>
    </xdr:from>
    <xdr:ext cx="534377" cy="259045"/>
    <xdr:sp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2120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1054</xdr:rowOff>
    </xdr:from>
    <xdr:to>
      <xdr:col>116</xdr:col>
      <xdr:colOff>152400</xdr:colOff>
      <xdr:row>72</xdr:row>
      <xdr:rowOff>1054</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345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26505</xdr:rowOff>
    </xdr:from>
    <xdr:to>
      <xdr:col>116</xdr:col>
      <xdr:colOff>63500</xdr:colOff>
      <xdr:row>73</xdr:row>
      <xdr:rowOff>116649</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2542355"/>
          <a:ext cx="838200" cy="90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154729</xdr:rowOff>
    </xdr:from>
    <xdr:ext cx="534377" cy="259045"/>
    <xdr:sp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842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4852</xdr:rowOff>
    </xdr:from>
    <xdr:to>
      <xdr:col>116</xdr:col>
      <xdr:colOff>114300</xdr:colOff>
      <xdr:row>75</xdr:row>
      <xdr:rowOff>106452</xdr:rowOff>
    </xdr:to>
    <xdr:sp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286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116649</xdr:rowOff>
    </xdr:from>
    <xdr:to>
      <xdr:col>111</xdr:col>
      <xdr:colOff>177800</xdr:colOff>
      <xdr:row>73</xdr:row>
      <xdr:rowOff>131623</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2632499"/>
          <a:ext cx="889000" cy="14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60782</xdr:rowOff>
    </xdr:from>
    <xdr:to>
      <xdr:col>112</xdr:col>
      <xdr:colOff>38100</xdr:colOff>
      <xdr:row>75</xdr:row>
      <xdr:rowOff>162382</xdr:rowOff>
    </xdr:to>
    <xdr:sp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291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153509</xdr:rowOff>
    </xdr:from>
    <xdr:ext cx="534377" cy="259045"/>
    <xdr:sp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3012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131623</xdr:rowOff>
    </xdr:from>
    <xdr:to>
      <xdr:col>107</xdr:col>
      <xdr:colOff>50800</xdr:colOff>
      <xdr:row>73</xdr:row>
      <xdr:rowOff>134366</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9545300" y="12647473"/>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86690</xdr:rowOff>
    </xdr:from>
    <xdr:to>
      <xdr:col>107</xdr:col>
      <xdr:colOff>101600</xdr:colOff>
      <xdr:row>76</xdr:row>
      <xdr:rowOff>16839</xdr:rowOff>
    </xdr:to>
    <xdr:sp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29454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7968</xdr:rowOff>
    </xdr:from>
    <xdr:ext cx="534377" cy="259045"/>
    <xdr:sp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303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70</xdr:row>
      <xdr:rowOff>161112</xdr:rowOff>
    </xdr:from>
    <xdr:to>
      <xdr:col>102</xdr:col>
      <xdr:colOff>114300</xdr:colOff>
      <xdr:row>73</xdr:row>
      <xdr:rowOff>134366</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8656300" y="12162612"/>
          <a:ext cx="889000" cy="487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51067</xdr:rowOff>
    </xdr:from>
    <xdr:to>
      <xdr:col>102</xdr:col>
      <xdr:colOff>165100</xdr:colOff>
      <xdr:row>75</xdr:row>
      <xdr:rowOff>152667</xdr:rowOff>
    </xdr:to>
    <xdr:sp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290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143794</xdr:rowOff>
    </xdr:from>
    <xdr:ext cx="534377" cy="259045"/>
    <xdr:sp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3002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168148</xdr:rowOff>
    </xdr:from>
    <xdr:to>
      <xdr:col>98</xdr:col>
      <xdr:colOff>38100</xdr:colOff>
      <xdr:row>74</xdr:row>
      <xdr:rowOff>98298</xdr:rowOff>
    </xdr:to>
    <xdr:sp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268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89425</xdr:rowOff>
    </xdr:from>
    <xdr:ext cx="534377" cy="259045"/>
    <xdr:sp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2776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147155</xdr:rowOff>
    </xdr:from>
    <xdr:to>
      <xdr:col>116</xdr:col>
      <xdr:colOff>114300</xdr:colOff>
      <xdr:row>73</xdr:row>
      <xdr:rowOff>77305</xdr:rowOff>
    </xdr:to>
    <xdr:sp textlink="">
      <xdr:nvSpPr>
        <xdr:cNvPr id="875" name="楕円 874">
          <a:extLst>
            <a:ext uri="{FF2B5EF4-FFF2-40B4-BE49-F238E27FC236}">
              <a16:creationId xmlns:a16="http://schemas.microsoft.com/office/drawing/2014/main" id="{00000000-0008-0000-0600-00006B030000}"/>
            </a:ext>
          </a:extLst>
        </xdr:cNvPr>
        <xdr:cNvSpPr/>
      </xdr:nvSpPr>
      <xdr:spPr>
        <a:xfrm>
          <a:off x="22110700" y="1249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170032</xdr:rowOff>
    </xdr:from>
    <xdr:ext cx="534377" cy="259045"/>
    <xdr:sp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2342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65849</xdr:rowOff>
    </xdr:from>
    <xdr:to>
      <xdr:col>112</xdr:col>
      <xdr:colOff>38100</xdr:colOff>
      <xdr:row>73</xdr:row>
      <xdr:rowOff>167449</xdr:rowOff>
    </xdr:to>
    <xdr:sp textlink="">
      <xdr:nvSpPr>
        <xdr:cNvPr id="877" name="楕円 876">
          <a:extLst>
            <a:ext uri="{FF2B5EF4-FFF2-40B4-BE49-F238E27FC236}">
              <a16:creationId xmlns:a16="http://schemas.microsoft.com/office/drawing/2014/main" id="{00000000-0008-0000-0600-00006D030000}"/>
            </a:ext>
          </a:extLst>
        </xdr:cNvPr>
        <xdr:cNvSpPr/>
      </xdr:nvSpPr>
      <xdr:spPr>
        <a:xfrm>
          <a:off x="21272500" y="1258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12526</xdr:rowOff>
    </xdr:from>
    <xdr:ext cx="534377" cy="259045"/>
    <xdr:sp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2356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80823</xdr:rowOff>
    </xdr:from>
    <xdr:to>
      <xdr:col>107</xdr:col>
      <xdr:colOff>101600</xdr:colOff>
      <xdr:row>74</xdr:row>
      <xdr:rowOff>10973</xdr:rowOff>
    </xdr:to>
    <xdr:sp textlink="">
      <xdr:nvSpPr>
        <xdr:cNvPr id="879" name="楕円 878">
          <a:extLst>
            <a:ext uri="{FF2B5EF4-FFF2-40B4-BE49-F238E27FC236}">
              <a16:creationId xmlns:a16="http://schemas.microsoft.com/office/drawing/2014/main" id="{00000000-0008-0000-0600-00006F030000}"/>
            </a:ext>
          </a:extLst>
        </xdr:cNvPr>
        <xdr:cNvSpPr/>
      </xdr:nvSpPr>
      <xdr:spPr>
        <a:xfrm>
          <a:off x="20383500" y="12596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27500</xdr:rowOff>
    </xdr:from>
    <xdr:ext cx="534377" cy="259045"/>
    <xdr:sp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2371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83566</xdr:rowOff>
    </xdr:from>
    <xdr:to>
      <xdr:col>102</xdr:col>
      <xdr:colOff>165100</xdr:colOff>
      <xdr:row>74</xdr:row>
      <xdr:rowOff>13716</xdr:rowOff>
    </xdr:to>
    <xdr:sp textlink="">
      <xdr:nvSpPr>
        <xdr:cNvPr id="881" name="楕円 880">
          <a:extLst>
            <a:ext uri="{FF2B5EF4-FFF2-40B4-BE49-F238E27FC236}">
              <a16:creationId xmlns:a16="http://schemas.microsoft.com/office/drawing/2014/main" id="{00000000-0008-0000-0600-000071030000}"/>
            </a:ext>
          </a:extLst>
        </xdr:cNvPr>
        <xdr:cNvSpPr/>
      </xdr:nvSpPr>
      <xdr:spPr>
        <a:xfrm>
          <a:off x="19494500" y="1259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30243</xdr:rowOff>
    </xdr:from>
    <xdr:ext cx="534377" cy="259045"/>
    <xdr:sp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2374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70</xdr:row>
      <xdr:rowOff>110312</xdr:rowOff>
    </xdr:from>
    <xdr:to>
      <xdr:col>98</xdr:col>
      <xdr:colOff>38100</xdr:colOff>
      <xdr:row>71</xdr:row>
      <xdr:rowOff>40462</xdr:rowOff>
    </xdr:to>
    <xdr:sp textlink="">
      <xdr:nvSpPr>
        <xdr:cNvPr id="883" name="楕円 882">
          <a:extLst>
            <a:ext uri="{FF2B5EF4-FFF2-40B4-BE49-F238E27FC236}">
              <a16:creationId xmlns:a16="http://schemas.microsoft.com/office/drawing/2014/main" id="{00000000-0008-0000-0600-000073030000}"/>
            </a:ext>
          </a:extLst>
        </xdr:cNvPr>
        <xdr:cNvSpPr/>
      </xdr:nvSpPr>
      <xdr:spPr>
        <a:xfrm>
          <a:off x="18605500" y="12111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69</xdr:row>
      <xdr:rowOff>56989</xdr:rowOff>
    </xdr:from>
    <xdr:ext cx="534377" cy="259045"/>
    <xdr:sp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1887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86</xdr:row>
      <xdr:rowOff>88900</xdr:rowOff>
    </xdr:from>
    <xdr:to>
      <xdr:col>116</xdr:col>
      <xdr:colOff>0</xdr:colOff>
      <xdr:row>88</xdr:row>
      <xdr:rowOff>0</xdr:rowOff>
    </xdr:to>
    <xdr:sp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普通建設事業費は、住民一人あたり</a:t>
          </a:r>
          <a:r>
            <a:rPr kumimoji="1" lang="en-US" altLang="ja-JP" sz="1100">
              <a:latin typeface="ＭＳ Ｐゴシック" panose="020B0600070205080204" pitchFamily="50" charset="-128"/>
              <a:ea typeface="ＭＳ Ｐゴシック" panose="020B0600070205080204" pitchFamily="50" charset="-128"/>
            </a:rPr>
            <a:t>58,337</a:t>
          </a:r>
          <a:r>
            <a:rPr kumimoji="1" lang="ja-JP" altLang="en-US" sz="1100">
              <a:latin typeface="ＭＳ Ｐゴシック" panose="020B0600070205080204" pitchFamily="50" charset="-128"/>
              <a:ea typeface="ＭＳ Ｐゴシック" panose="020B0600070205080204" pitchFamily="50" charset="-128"/>
            </a:rPr>
            <a:t>円であり、前年度から</a:t>
          </a:r>
          <a:r>
            <a:rPr kumimoji="1" lang="en-US" altLang="ja-JP" sz="1100">
              <a:latin typeface="ＭＳ Ｐゴシック" panose="020B0600070205080204" pitchFamily="50" charset="-128"/>
              <a:ea typeface="ＭＳ Ｐゴシック" panose="020B0600070205080204" pitchFamily="50" charset="-128"/>
            </a:rPr>
            <a:t>17,472</a:t>
          </a:r>
          <a:r>
            <a:rPr kumimoji="1" lang="ja-JP" altLang="en-US" sz="1100">
              <a:latin typeface="ＭＳ Ｐゴシック" panose="020B0600070205080204" pitchFamily="50" charset="-128"/>
              <a:ea typeface="ＭＳ Ｐゴシック" panose="020B0600070205080204" pitchFamily="50" charset="-128"/>
            </a:rPr>
            <a:t>円減少している。主な要因としては、道前クリーンセンター整備事業や小学校施設長寿命化事業等の大規模な施設更新整備事業が減少したためである。</a:t>
          </a:r>
        </a:p>
        <a:p>
          <a:r>
            <a:rPr kumimoji="1" lang="ja-JP" altLang="en-US" sz="1100">
              <a:latin typeface="ＭＳ Ｐゴシック" panose="020B0600070205080204" pitchFamily="50" charset="-128"/>
              <a:ea typeface="ＭＳ Ｐゴシック" panose="020B0600070205080204" pitchFamily="50" charset="-128"/>
            </a:rPr>
            <a:t>物件費は、住民一人当たり</a:t>
          </a:r>
          <a:r>
            <a:rPr kumimoji="1" lang="en-US" altLang="ja-JP" sz="1100">
              <a:latin typeface="ＭＳ Ｐゴシック" panose="020B0600070205080204" pitchFamily="50" charset="-128"/>
              <a:ea typeface="ＭＳ Ｐゴシック" panose="020B0600070205080204" pitchFamily="50" charset="-128"/>
            </a:rPr>
            <a:t>58,096</a:t>
          </a:r>
          <a:r>
            <a:rPr kumimoji="1" lang="ja-JP" altLang="en-US" sz="1100">
              <a:latin typeface="ＭＳ Ｐゴシック" panose="020B0600070205080204" pitchFamily="50" charset="-128"/>
              <a:ea typeface="ＭＳ Ｐゴシック" panose="020B0600070205080204" pitchFamily="50" charset="-128"/>
            </a:rPr>
            <a:t>円であり、前年度から</a:t>
          </a:r>
          <a:r>
            <a:rPr kumimoji="1" lang="en-US" altLang="ja-JP" sz="1100">
              <a:latin typeface="ＭＳ Ｐゴシック" panose="020B0600070205080204" pitchFamily="50" charset="-128"/>
              <a:ea typeface="ＭＳ Ｐゴシック" panose="020B0600070205080204" pitchFamily="50" charset="-128"/>
            </a:rPr>
            <a:t>8,201</a:t>
          </a:r>
          <a:r>
            <a:rPr kumimoji="1" lang="ja-JP" altLang="en-US" sz="1100">
              <a:latin typeface="ＭＳ Ｐゴシック" panose="020B0600070205080204" pitchFamily="50" charset="-128"/>
              <a:ea typeface="ＭＳ Ｐゴシック" panose="020B0600070205080204" pitchFamily="50" charset="-128"/>
            </a:rPr>
            <a:t>円減少している。主な要因としては、新型コロナウイルスワクチン接種事業等が減少したためである。</a:t>
          </a:r>
        </a:p>
        <a:p>
          <a:r>
            <a:rPr kumimoji="1" lang="ja-JP" altLang="en-US" sz="1100">
              <a:latin typeface="ＭＳ Ｐゴシック" panose="020B0600070205080204" pitchFamily="50" charset="-128"/>
              <a:ea typeface="ＭＳ Ｐゴシック" panose="020B0600070205080204" pitchFamily="50" charset="-128"/>
            </a:rPr>
            <a:t>扶助費は、住民一人あたり</a:t>
          </a:r>
          <a:r>
            <a:rPr kumimoji="1" lang="en-US" altLang="ja-JP" sz="1100">
              <a:latin typeface="ＭＳ Ｐゴシック" panose="020B0600070205080204" pitchFamily="50" charset="-128"/>
              <a:ea typeface="ＭＳ Ｐゴシック" panose="020B0600070205080204" pitchFamily="50" charset="-128"/>
            </a:rPr>
            <a:t>127,598</a:t>
          </a:r>
          <a:r>
            <a:rPr kumimoji="1" lang="ja-JP" altLang="en-US" sz="1100">
              <a:latin typeface="ＭＳ Ｐゴシック" panose="020B0600070205080204" pitchFamily="50" charset="-128"/>
              <a:ea typeface="ＭＳ Ｐゴシック" panose="020B0600070205080204" pitchFamily="50" charset="-128"/>
            </a:rPr>
            <a:t>円であり、前年度から</a:t>
          </a:r>
          <a:r>
            <a:rPr kumimoji="1" lang="en-US" altLang="ja-JP" sz="1100">
              <a:latin typeface="ＭＳ Ｐゴシック" panose="020B0600070205080204" pitchFamily="50" charset="-128"/>
              <a:ea typeface="ＭＳ Ｐゴシック" panose="020B0600070205080204" pitchFamily="50" charset="-128"/>
            </a:rPr>
            <a:t>7,150</a:t>
          </a:r>
          <a:r>
            <a:rPr kumimoji="1" lang="ja-JP" altLang="en-US" sz="1100">
              <a:latin typeface="ＭＳ Ｐゴシック" panose="020B0600070205080204" pitchFamily="50" charset="-128"/>
              <a:ea typeface="ＭＳ Ｐゴシック" panose="020B0600070205080204" pitchFamily="50" charset="-128"/>
            </a:rPr>
            <a:t>円増加している。主な要因としては、住民税非課税世帯臨時特別給付金支給事業等が増加したためである。</a:t>
          </a:r>
        </a:p>
        <a:p>
          <a:r>
            <a:rPr kumimoji="1" lang="ja-JP" altLang="en-US" sz="1100">
              <a:latin typeface="ＭＳ Ｐゴシック" panose="020B0600070205080204" pitchFamily="50" charset="-128"/>
              <a:ea typeface="ＭＳ Ｐゴシック" panose="020B0600070205080204" pitchFamily="50" charset="-128"/>
            </a:rPr>
            <a:t>積立金は、住民一人当たり</a:t>
          </a:r>
          <a:r>
            <a:rPr kumimoji="1" lang="en-US" altLang="ja-JP" sz="1100">
              <a:latin typeface="ＭＳ Ｐゴシック" panose="020B0600070205080204" pitchFamily="50" charset="-128"/>
              <a:ea typeface="ＭＳ Ｐゴシック" panose="020B0600070205080204" pitchFamily="50" charset="-128"/>
            </a:rPr>
            <a:t>30,331</a:t>
          </a:r>
          <a:r>
            <a:rPr kumimoji="1" lang="ja-JP" altLang="en-US" sz="1100">
              <a:latin typeface="ＭＳ Ｐゴシック" panose="020B0600070205080204" pitchFamily="50" charset="-128"/>
              <a:ea typeface="ＭＳ Ｐゴシック" panose="020B0600070205080204" pitchFamily="50" charset="-128"/>
            </a:rPr>
            <a:t>円であり、前年度から</a:t>
          </a:r>
          <a:r>
            <a:rPr kumimoji="1" lang="en-US" altLang="ja-JP" sz="1100">
              <a:latin typeface="ＭＳ Ｐゴシック" panose="020B0600070205080204" pitchFamily="50" charset="-128"/>
              <a:ea typeface="ＭＳ Ｐゴシック" panose="020B0600070205080204" pitchFamily="50" charset="-128"/>
            </a:rPr>
            <a:t>4,017</a:t>
          </a:r>
          <a:r>
            <a:rPr kumimoji="1" lang="ja-JP" altLang="en-US" sz="1100">
              <a:latin typeface="ＭＳ Ｐゴシック" panose="020B0600070205080204" pitchFamily="50" charset="-128"/>
              <a:ea typeface="ＭＳ Ｐゴシック" panose="020B0600070205080204" pitchFamily="50" charset="-128"/>
            </a:rPr>
            <a:t>円増加している。主な要因としては、減債基金積立金等が増加したためである。</a:t>
          </a:r>
        </a:p>
        <a:p>
          <a:r>
            <a:rPr kumimoji="1" lang="ja-JP" altLang="en-US" sz="1100">
              <a:latin typeface="ＭＳ Ｐゴシック" panose="020B0600070205080204" pitchFamily="50" charset="-128"/>
              <a:ea typeface="ＭＳ Ｐゴシック" panose="020B0600070205080204" pitchFamily="50" charset="-128"/>
            </a:rPr>
            <a:t>公債費は、住民一人あたり</a:t>
          </a:r>
          <a:r>
            <a:rPr kumimoji="1" lang="en-US" altLang="ja-JP" sz="1100">
              <a:latin typeface="ＭＳ Ｐゴシック" panose="020B0600070205080204" pitchFamily="50" charset="-128"/>
              <a:ea typeface="ＭＳ Ｐゴシック" panose="020B0600070205080204" pitchFamily="50" charset="-128"/>
            </a:rPr>
            <a:t>50,133</a:t>
          </a:r>
          <a:r>
            <a:rPr kumimoji="1" lang="ja-JP" altLang="en-US" sz="1100">
              <a:latin typeface="ＭＳ Ｐゴシック" panose="020B0600070205080204" pitchFamily="50" charset="-128"/>
              <a:ea typeface="ＭＳ Ｐゴシック" panose="020B0600070205080204" pitchFamily="50" charset="-128"/>
            </a:rPr>
            <a:t>円であり、前年度から</a:t>
          </a:r>
          <a:r>
            <a:rPr kumimoji="1" lang="en-US" altLang="ja-JP" sz="1100">
              <a:latin typeface="ＭＳ Ｐゴシック" panose="020B0600070205080204" pitchFamily="50" charset="-128"/>
              <a:ea typeface="ＭＳ Ｐゴシック" panose="020B0600070205080204" pitchFamily="50" charset="-128"/>
            </a:rPr>
            <a:t>839</a:t>
          </a:r>
          <a:r>
            <a:rPr kumimoji="1" lang="ja-JP" altLang="en-US" sz="1100">
              <a:latin typeface="ＭＳ Ｐゴシック" panose="020B0600070205080204" pitchFamily="50" charset="-128"/>
              <a:ea typeface="ＭＳ Ｐゴシック" panose="020B0600070205080204" pitchFamily="50" charset="-128"/>
            </a:rPr>
            <a:t>円増加している。これは、大型整備事業の実施に伴い借り入れた地方債の償還が本格化することによるもので、今後も公債費負担の増加が見込まれる。</a:t>
          </a:r>
        </a:p>
        <a:p>
          <a:r>
            <a:rPr kumimoji="1" lang="ja-JP" altLang="en-US" sz="1100">
              <a:latin typeface="ＭＳ Ｐゴシック" panose="020B0600070205080204" pitchFamily="50" charset="-128"/>
              <a:ea typeface="ＭＳ Ｐゴシック" panose="020B0600070205080204" pitchFamily="50" charset="-128"/>
            </a:rPr>
            <a:t>今後、社会保障経費の充実等による扶助費の増加や、老朽化する公共施設等の維持補修経費の増加に加え、やすらぎ苑整備事業や東部給食センタ</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整備事業等の大型事業の実施による地方債の借り入れも見込まれていることから、引き続き、事業実施方法や事業規模の適正化、費用対効果を十分考慮し、歳入規模に見合った歳出構造への転換を継続し、持続可能な財政基盤の確立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愛媛県西条市</a:t>
          </a:r>
        </a:p>
      </xdr:txBody>
    </xdr:sp>
    <xdr:clientData/>
  </xdr:twoCellAnchor>
  <xdr:twoCellAnchor>
    <xdr:from>
      <xdr:col>85</xdr:col>
      <xdr:colOff>63500</xdr:colOff>
      <xdr:row>1</xdr:row>
      <xdr:rowOff>19050</xdr:rowOff>
    </xdr:from>
    <xdr:to>
      <xdr:col>99</xdr:col>
      <xdr:colOff>57150</xdr:colOff>
      <xdr:row>4</xdr:row>
      <xdr:rowOff>63500</xdr:rowOff>
    </xdr:to>
    <xdr:sp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104,474
102,765
510.04
55,967,346
52,798,850
2,968,540
29,231,091
58,038,735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49.8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100511</xdr:rowOff>
    </xdr:from>
    <xdr:to>
      <xdr:col>24</xdr:col>
      <xdr:colOff>62865</xdr:colOff>
      <xdr:row>39</xdr:row>
      <xdr:rowOff>16147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44011"/>
          <a:ext cx="127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19974</xdr:rowOff>
    </xdr:from>
    <xdr:ext cx="469744" cy="259045"/>
    <xdr:sp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06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16147</xdr:rowOff>
    </xdr:from>
    <xdr:to>
      <xdr:col>24</xdr:col>
      <xdr:colOff>152400</xdr:colOff>
      <xdr:row>39</xdr:row>
      <xdr:rowOff>16147</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02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47188</xdr:rowOff>
    </xdr:from>
    <xdr:ext cx="469744" cy="259045"/>
    <xdr:sp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19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100511</xdr:rowOff>
    </xdr:from>
    <xdr:to>
      <xdr:col>24</xdr:col>
      <xdr:colOff>152400</xdr:colOff>
      <xdr:row>30</xdr:row>
      <xdr:rowOff>100511</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44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50981</xdr:rowOff>
    </xdr:from>
    <xdr:to>
      <xdr:col>24</xdr:col>
      <xdr:colOff>63500</xdr:colOff>
      <xdr:row>33</xdr:row>
      <xdr:rowOff>111942</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5365931"/>
          <a:ext cx="838200" cy="403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110870</xdr:rowOff>
    </xdr:from>
    <xdr:ext cx="469744" cy="259045"/>
    <xdr:sp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940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132443</xdr:rowOff>
    </xdr:from>
    <xdr:to>
      <xdr:col>24</xdr:col>
      <xdr:colOff>114300</xdr:colOff>
      <xdr:row>35</xdr:row>
      <xdr:rowOff>62593</xdr:rowOff>
    </xdr:to>
    <xdr:sp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96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111942</xdr:rowOff>
    </xdr:from>
    <xdr:to>
      <xdr:col>19</xdr:col>
      <xdr:colOff>177800</xdr:colOff>
      <xdr:row>34</xdr:row>
      <xdr:rowOff>50437</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5769792"/>
          <a:ext cx="889000" cy="109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168366</xdr:rowOff>
    </xdr:from>
    <xdr:to>
      <xdr:col>20</xdr:col>
      <xdr:colOff>38100</xdr:colOff>
      <xdr:row>35</xdr:row>
      <xdr:rowOff>98516</xdr:rowOff>
    </xdr:to>
    <xdr:sp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599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89643</xdr:rowOff>
    </xdr:from>
    <xdr:ext cx="469744" cy="259045"/>
    <xdr:sp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090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67310</xdr:rowOff>
    </xdr:from>
    <xdr:to>
      <xdr:col>15</xdr:col>
      <xdr:colOff>50800</xdr:colOff>
      <xdr:row>34</xdr:row>
      <xdr:rowOff>50437</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5725160"/>
          <a:ext cx="889000" cy="154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29573</xdr:rowOff>
    </xdr:from>
    <xdr:to>
      <xdr:col>15</xdr:col>
      <xdr:colOff>101600</xdr:colOff>
      <xdr:row>35</xdr:row>
      <xdr:rowOff>131173</xdr:rowOff>
    </xdr:to>
    <xdr:sp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03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122300</xdr:rowOff>
    </xdr:from>
    <xdr:ext cx="469744" cy="259045"/>
    <xdr:sp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12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54792</xdr:rowOff>
    </xdr:from>
    <xdr:to>
      <xdr:col>10</xdr:col>
      <xdr:colOff>114300</xdr:colOff>
      <xdr:row>33</xdr:row>
      <xdr:rowOff>67310</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5541192"/>
          <a:ext cx="889000" cy="183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74204</xdr:rowOff>
    </xdr:from>
    <xdr:to>
      <xdr:col>10</xdr:col>
      <xdr:colOff>165100</xdr:colOff>
      <xdr:row>34</xdr:row>
      <xdr:rowOff>4354</xdr:rowOff>
    </xdr:to>
    <xdr:sp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73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166931</xdr:rowOff>
    </xdr:from>
    <xdr:ext cx="469744" cy="259045"/>
    <xdr:sp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824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135708</xdr:rowOff>
    </xdr:from>
    <xdr:to>
      <xdr:col>6</xdr:col>
      <xdr:colOff>38100</xdr:colOff>
      <xdr:row>33</xdr:row>
      <xdr:rowOff>65858</xdr:rowOff>
    </xdr:to>
    <xdr:sp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562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56985</xdr:rowOff>
    </xdr:from>
    <xdr:ext cx="469744" cy="259045"/>
    <xdr:sp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714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181</xdr:rowOff>
    </xdr:from>
    <xdr:to>
      <xdr:col>24</xdr:col>
      <xdr:colOff>114300</xdr:colOff>
      <xdr:row>31</xdr:row>
      <xdr:rowOff>101781</xdr:rowOff>
    </xdr:to>
    <xdr:sp textlink="">
      <xdr:nvSpPr>
        <xdr:cNvPr id="82" name="楕円 81">
          <a:extLst>
            <a:ext uri="{FF2B5EF4-FFF2-40B4-BE49-F238E27FC236}">
              <a16:creationId xmlns:a16="http://schemas.microsoft.com/office/drawing/2014/main" id="{00000000-0008-0000-0700-000052000000}"/>
            </a:ext>
          </a:extLst>
        </xdr:cNvPr>
        <xdr:cNvSpPr/>
      </xdr:nvSpPr>
      <xdr:spPr>
        <a:xfrm>
          <a:off x="4584700" y="5315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86558</xdr:rowOff>
    </xdr:from>
    <xdr:ext cx="469744" cy="259045"/>
    <xdr:sp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230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61142</xdr:rowOff>
    </xdr:from>
    <xdr:to>
      <xdr:col>20</xdr:col>
      <xdr:colOff>38100</xdr:colOff>
      <xdr:row>33</xdr:row>
      <xdr:rowOff>162742</xdr:rowOff>
    </xdr:to>
    <xdr:sp textlink="">
      <xdr:nvSpPr>
        <xdr:cNvPr id="84" name="楕円 83">
          <a:extLst>
            <a:ext uri="{FF2B5EF4-FFF2-40B4-BE49-F238E27FC236}">
              <a16:creationId xmlns:a16="http://schemas.microsoft.com/office/drawing/2014/main" id="{00000000-0008-0000-0700-000054000000}"/>
            </a:ext>
          </a:extLst>
        </xdr:cNvPr>
        <xdr:cNvSpPr/>
      </xdr:nvSpPr>
      <xdr:spPr>
        <a:xfrm>
          <a:off x="3746500" y="5718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7819</xdr:rowOff>
    </xdr:from>
    <xdr:ext cx="469744" cy="259045"/>
    <xdr:sp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494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171087</xdr:rowOff>
    </xdr:from>
    <xdr:to>
      <xdr:col>15</xdr:col>
      <xdr:colOff>101600</xdr:colOff>
      <xdr:row>34</xdr:row>
      <xdr:rowOff>101237</xdr:rowOff>
    </xdr:to>
    <xdr:sp textlink="">
      <xdr:nvSpPr>
        <xdr:cNvPr id="86" name="楕円 85">
          <a:extLst>
            <a:ext uri="{FF2B5EF4-FFF2-40B4-BE49-F238E27FC236}">
              <a16:creationId xmlns:a16="http://schemas.microsoft.com/office/drawing/2014/main" id="{00000000-0008-0000-0700-000056000000}"/>
            </a:ext>
          </a:extLst>
        </xdr:cNvPr>
        <xdr:cNvSpPr/>
      </xdr:nvSpPr>
      <xdr:spPr>
        <a:xfrm>
          <a:off x="2857500" y="582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117764</xdr:rowOff>
    </xdr:from>
    <xdr:ext cx="469744" cy="259045"/>
    <xdr:sp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604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16510</xdr:rowOff>
    </xdr:from>
    <xdr:to>
      <xdr:col>10</xdr:col>
      <xdr:colOff>165100</xdr:colOff>
      <xdr:row>33</xdr:row>
      <xdr:rowOff>118110</xdr:rowOff>
    </xdr:to>
    <xdr:sp textlink="">
      <xdr:nvSpPr>
        <xdr:cNvPr id="88" name="楕円 87">
          <a:extLst>
            <a:ext uri="{FF2B5EF4-FFF2-40B4-BE49-F238E27FC236}">
              <a16:creationId xmlns:a16="http://schemas.microsoft.com/office/drawing/2014/main" id="{00000000-0008-0000-0700-000058000000}"/>
            </a:ext>
          </a:extLst>
        </xdr:cNvPr>
        <xdr:cNvSpPr/>
      </xdr:nvSpPr>
      <xdr:spPr>
        <a:xfrm>
          <a:off x="1968500" y="567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134637</xdr:rowOff>
    </xdr:from>
    <xdr:ext cx="469744" cy="259045"/>
    <xdr:sp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44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3992</xdr:rowOff>
    </xdr:from>
    <xdr:to>
      <xdr:col>6</xdr:col>
      <xdr:colOff>38100</xdr:colOff>
      <xdr:row>32</xdr:row>
      <xdr:rowOff>105592</xdr:rowOff>
    </xdr:to>
    <xdr:sp textlink="">
      <xdr:nvSpPr>
        <xdr:cNvPr id="90" name="楕円 89">
          <a:extLst>
            <a:ext uri="{FF2B5EF4-FFF2-40B4-BE49-F238E27FC236}">
              <a16:creationId xmlns:a16="http://schemas.microsoft.com/office/drawing/2014/main" id="{00000000-0008-0000-0700-00005A000000}"/>
            </a:ext>
          </a:extLst>
        </xdr:cNvPr>
        <xdr:cNvSpPr/>
      </xdr:nvSpPr>
      <xdr:spPr>
        <a:xfrm>
          <a:off x="1079500" y="5490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122119</xdr:rowOff>
    </xdr:from>
    <xdr:ext cx="469744" cy="259045"/>
    <xdr:sp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265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textlink="">
      <xdr:nvSpPr>
        <xdr:cNvPr id="116" name="テキスト ボックス 115">
          <a:extLst>
            <a:ext uri="{FF2B5EF4-FFF2-40B4-BE49-F238E27FC236}">
              <a16:creationId xmlns:a16="http://schemas.microsoft.com/office/drawing/2014/main" id="{00000000-0008-0000-07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textlink="">
      <xdr:nvSpPr>
        <xdr:cNvPr id="117" name="総務費グラフ枠">
          <a:extLst>
            <a:ext uri="{FF2B5EF4-FFF2-40B4-BE49-F238E27FC236}">
              <a16:creationId xmlns:a16="http://schemas.microsoft.com/office/drawing/2014/main" id="{00000000-0008-0000-07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7733</xdr:rowOff>
    </xdr:from>
    <xdr:to>
      <xdr:col>24</xdr:col>
      <xdr:colOff>62865</xdr:colOff>
      <xdr:row>59</xdr:row>
      <xdr:rowOff>84923</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4633595" y="9437483"/>
          <a:ext cx="1270" cy="762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88750</xdr:rowOff>
    </xdr:from>
    <xdr:ext cx="534377" cy="259045"/>
    <xdr:sp textlink="">
      <xdr:nvSpPr>
        <xdr:cNvPr id="119" name="総務費最小値テキスト">
          <a:extLst>
            <a:ext uri="{FF2B5EF4-FFF2-40B4-BE49-F238E27FC236}">
              <a16:creationId xmlns:a16="http://schemas.microsoft.com/office/drawing/2014/main" id="{00000000-0008-0000-0700-000077000000}"/>
            </a:ext>
          </a:extLst>
        </xdr:cNvPr>
        <xdr:cNvSpPr txBox="1"/>
      </xdr:nvSpPr>
      <xdr:spPr>
        <a:xfrm>
          <a:off x="4686300" y="1020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84923</xdr:rowOff>
    </xdr:from>
    <xdr:to>
      <xdr:col>24</xdr:col>
      <xdr:colOff>152400</xdr:colOff>
      <xdr:row>59</xdr:row>
      <xdr:rowOff>84923</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10200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125860</xdr:rowOff>
    </xdr:from>
    <xdr:ext cx="599010" cy="259045"/>
    <xdr:sp textlink="">
      <xdr:nvSpPr>
        <xdr:cNvPr id="121" name="総務費最大値テキスト">
          <a:extLst>
            <a:ext uri="{FF2B5EF4-FFF2-40B4-BE49-F238E27FC236}">
              <a16:creationId xmlns:a16="http://schemas.microsoft.com/office/drawing/2014/main" id="{00000000-0008-0000-0700-000079000000}"/>
            </a:ext>
          </a:extLst>
        </xdr:cNvPr>
        <xdr:cNvSpPr txBox="1"/>
      </xdr:nvSpPr>
      <xdr:spPr>
        <a:xfrm>
          <a:off x="4686300" y="9212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101,373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55</xdr:row>
      <xdr:rowOff>7733</xdr:rowOff>
    </xdr:from>
    <xdr:to>
      <xdr:col>24</xdr:col>
      <xdr:colOff>152400</xdr:colOff>
      <xdr:row>55</xdr:row>
      <xdr:rowOff>7733</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4546600" y="943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144522</xdr:rowOff>
    </xdr:from>
    <xdr:to>
      <xdr:col>24</xdr:col>
      <xdr:colOff>63500</xdr:colOff>
      <xdr:row>56</xdr:row>
      <xdr:rowOff>152709</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3797300" y="9745722"/>
          <a:ext cx="838200" cy="8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41267</xdr:rowOff>
    </xdr:from>
    <xdr:ext cx="534377" cy="259045"/>
    <xdr:sp textlink="">
      <xdr:nvSpPr>
        <xdr:cNvPr id="124" name="総務費平均値テキスト">
          <a:extLst>
            <a:ext uri="{FF2B5EF4-FFF2-40B4-BE49-F238E27FC236}">
              <a16:creationId xmlns:a16="http://schemas.microsoft.com/office/drawing/2014/main" id="{00000000-0008-0000-0700-00007C000000}"/>
            </a:ext>
          </a:extLst>
        </xdr:cNvPr>
        <xdr:cNvSpPr txBox="1"/>
      </xdr:nvSpPr>
      <xdr:spPr>
        <a:xfrm>
          <a:off x="4686300" y="98139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62840</xdr:rowOff>
    </xdr:from>
    <xdr:to>
      <xdr:col>24</xdr:col>
      <xdr:colOff>114300</xdr:colOff>
      <xdr:row>57</xdr:row>
      <xdr:rowOff>164440</xdr:rowOff>
    </xdr:to>
    <xdr:sp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4584700" y="9835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63304</xdr:rowOff>
    </xdr:from>
    <xdr:to>
      <xdr:col>19</xdr:col>
      <xdr:colOff>177800</xdr:colOff>
      <xdr:row>56</xdr:row>
      <xdr:rowOff>152709</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908300" y="9664504"/>
          <a:ext cx="889000" cy="89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59727</xdr:rowOff>
    </xdr:from>
    <xdr:to>
      <xdr:col>20</xdr:col>
      <xdr:colOff>38100</xdr:colOff>
      <xdr:row>57</xdr:row>
      <xdr:rowOff>161327</xdr:rowOff>
    </xdr:to>
    <xdr:sp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3746500" y="983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152454</xdr:rowOff>
    </xdr:from>
    <xdr:ext cx="534377" cy="259045"/>
    <xdr:sp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3530111" y="9925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113716</xdr:rowOff>
    </xdr:from>
    <xdr:to>
      <xdr:col>15</xdr:col>
      <xdr:colOff>50800</xdr:colOff>
      <xdr:row>56</xdr:row>
      <xdr:rowOff>63304</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2019300" y="8857666"/>
          <a:ext cx="889000" cy="806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40796</xdr:rowOff>
    </xdr:from>
    <xdr:to>
      <xdr:col>15</xdr:col>
      <xdr:colOff>101600</xdr:colOff>
      <xdr:row>57</xdr:row>
      <xdr:rowOff>142396</xdr:rowOff>
    </xdr:to>
    <xdr:sp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2857500" y="9813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133523</xdr:rowOff>
    </xdr:from>
    <xdr:ext cx="534377" cy="259045"/>
    <xdr:sp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641111" y="990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113716</xdr:rowOff>
    </xdr:from>
    <xdr:to>
      <xdr:col>10</xdr:col>
      <xdr:colOff>114300</xdr:colOff>
      <xdr:row>57</xdr:row>
      <xdr:rowOff>5338</xdr:rowOff>
    </xdr:to>
    <xdr:cxnSp macro="">
      <xdr:nvCxnSpPr>
        <xdr:cNvPr id="132" name="直線コネクタ 131">
          <a:extLst>
            <a:ext uri="{FF2B5EF4-FFF2-40B4-BE49-F238E27FC236}">
              <a16:creationId xmlns:a16="http://schemas.microsoft.com/office/drawing/2014/main" id="{00000000-0008-0000-0700-000084000000}"/>
            </a:ext>
          </a:extLst>
        </xdr:cNvPr>
        <xdr:cNvCxnSpPr/>
      </xdr:nvCxnSpPr>
      <xdr:spPr>
        <a:xfrm flipV="1">
          <a:off x="1130300" y="8857666"/>
          <a:ext cx="889000" cy="920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50</xdr:row>
      <xdr:rowOff>122189</xdr:rowOff>
    </xdr:from>
    <xdr:to>
      <xdr:col>10</xdr:col>
      <xdr:colOff>165100</xdr:colOff>
      <xdr:row>51</xdr:row>
      <xdr:rowOff>52339</xdr:rowOff>
    </xdr:to>
    <xdr:sp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968500" y="869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49</xdr:row>
      <xdr:rowOff>68866</xdr:rowOff>
    </xdr:from>
    <xdr:ext cx="599010" cy="259045"/>
    <xdr:sp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719795" y="8469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66334</xdr:rowOff>
    </xdr:from>
    <xdr:to>
      <xdr:col>6</xdr:col>
      <xdr:colOff>38100</xdr:colOff>
      <xdr:row>57</xdr:row>
      <xdr:rowOff>167934</xdr:rowOff>
    </xdr:to>
    <xdr:sp textlink="">
      <xdr:nvSpPr>
        <xdr:cNvPr id="135" name="フローチャート: 判断 134">
          <a:extLst>
            <a:ext uri="{FF2B5EF4-FFF2-40B4-BE49-F238E27FC236}">
              <a16:creationId xmlns:a16="http://schemas.microsoft.com/office/drawing/2014/main" id="{00000000-0008-0000-0700-000087000000}"/>
            </a:ext>
          </a:extLst>
        </xdr:cNvPr>
        <xdr:cNvSpPr/>
      </xdr:nvSpPr>
      <xdr:spPr>
        <a:xfrm>
          <a:off x="1079500" y="983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159061</xdr:rowOff>
    </xdr:from>
    <xdr:ext cx="534377" cy="259045"/>
    <xdr:sp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863111" y="9931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93722</xdr:rowOff>
    </xdr:from>
    <xdr:to>
      <xdr:col>24</xdr:col>
      <xdr:colOff>114300</xdr:colOff>
      <xdr:row>57</xdr:row>
      <xdr:rowOff>23872</xdr:rowOff>
    </xdr:to>
    <xdr:sp textlink="">
      <xdr:nvSpPr>
        <xdr:cNvPr id="142" name="楕円 141">
          <a:extLst>
            <a:ext uri="{FF2B5EF4-FFF2-40B4-BE49-F238E27FC236}">
              <a16:creationId xmlns:a16="http://schemas.microsoft.com/office/drawing/2014/main" id="{00000000-0008-0000-0700-00008E000000}"/>
            </a:ext>
          </a:extLst>
        </xdr:cNvPr>
        <xdr:cNvSpPr/>
      </xdr:nvSpPr>
      <xdr:spPr>
        <a:xfrm>
          <a:off x="4584700" y="9694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116599</xdr:rowOff>
    </xdr:from>
    <xdr:ext cx="534377" cy="259045"/>
    <xdr:sp textlink="">
      <xdr:nvSpPr>
        <xdr:cNvPr id="143" name="総務費該当値テキスト">
          <a:extLst>
            <a:ext uri="{FF2B5EF4-FFF2-40B4-BE49-F238E27FC236}">
              <a16:creationId xmlns:a16="http://schemas.microsoft.com/office/drawing/2014/main" id="{00000000-0008-0000-0700-00008F000000}"/>
            </a:ext>
          </a:extLst>
        </xdr:cNvPr>
        <xdr:cNvSpPr txBox="1"/>
      </xdr:nvSpPr>
      <xdr:spPr>
        <a:xfrm>
          <a:off x="4686300" y="9546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101909</xdr:rowOff>
    </xdr:from>
    <xdr:to>
      <xdr:col>20</xdr:col>
      <xdr:colOff>38100</xdr:colOff>
      <xdr:row>57</xdr:row>
      <xdr:rowOff>32059</xdr:rowOff>
    </xdr:to>
    <xdr:sp textlink="">
      <xdr:nvSpPr>
        <xdr:cNvPr id="144" name="楕円 143">
          <a:extLst>
            <a:ext uri="{FF2B5EF4-FFF2-40B4-BE49-F238E27FC236}">
              <a16:creationId xmlns:a16="http://schemas.microsoft.com/office/drawing/2014/main" id="{00000000-0008-0000-0700-000090000000}"/>
            </a:ext>
          </a:extLst>
        </xdr:cNvPr>
        <xdr:cNvSpPr/>
      </xdr:nvSpPr>
      <xdr:spPr>
        <a:xfrm>
          <a:off x="3746500" y="9703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48586</xdr:rowOff>
    </xdr:from>
    <xdr:ext cx="534377" cy="259045"/>
    <xdr:sp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3530111" y="9478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12504</xdr:rowOff>
    </xdr:from>
    <xdr:to>
      <xdr:col>15</xdr:col>
      <xdr:colOff>101600</xdr:colOff>
      <xdr:row>56</xdr:row>
      <xdr:rowOff>114104</xdr:rowOff>
    </xdr:to>
    <xdr:sp textlink="">
      <xdr:nvSpPr>
        <xdr:cNvPr id="146" name="楕円 145">
          <a:extLst>
            <a:ext uri="{FF2B5EF4-FFF2-40B4-BE49-F238E27FC236}">
              <a16:creationId xmlns:a16="http://schemas.microsoft.com/office/drawing/2014/main" id="{00000000-0008-0000-0700-000092000000}"/>
            </a:ext>
          </a:extLst>
        </xdr:cNvPr>
        <xdr:cNvSpPr/>
      </xdr:nvSpPr>
      <xdr:spPr>
        <a:xfrm>
          <a:off x="2857500" y="9613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130631</xdr:rowOff>
    </xdr:from>
    <xdr:ext cx="534377" cy="259045"/>
    <xdr:sp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2641111" y="9388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62916</xdr:rowOff>
    </xdr:from>
    <xdr:to>
      <xdr:col>10</xdr:col>
      <xdr:colOff>165100</xdr:colOff>
      <xdr:row>51</xdr:row>
      <xdr:rowOff>164516</xdr:rowOff>
    </xdr:to>
    <xdr:sp textlink="">
      <xdr:nvSpPr>
        <xdr:cNvPr id="148" name="楕円 147">
          <a:extLst>
            <a:ext uri="{FF2B5EF4-FFF2-40B4-BE49-F238E27FC236}">
              <a16:creationId xmlns:a16="http://schemas.microsoft.com/office/drawing/2014/main" id="{00000000-0008-0000-0700-000094000000}"/>
            </a:ext>
          </a:extLst>
        </xdr:cNvPr>
        <xdr:cNvSpPr/>
      </xdr:nvSpPr>
      <xdr:spPr>
        <a:xfrm>
          <a:off x="1968500" y="880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155643</xdr:rowOff>
    </xdr:from>
    <xdr:ext cx="599010" cy="259045"/>
    <xdr:sp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1719795" y="8899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125988</xdr:rowOff>
    </xdr:from>
    <xdr:to>
      <xdr:col>6</xdr:col>
      <xdr:colOff>38100</xdr:colOff>
      <xdr:row>57</xdr:row>
      <xdr:rowOff>56138</xdr:rowOff>
    </xdr:to>
    <xdr:sp textlink="">
      <xdr:nvSpPr>
        <xdr:cNvPr id="150" name="楕円 149">
          <a:extLst>
            <a:ext uri="{FF2B5EF4-FFF2-40B4-BE49-F238E27FC236}">
              <a16:creationId xmlns:a16="http://schemas.microsoft.com/office/drawing/2014/main" id="{00000000-0008-0000-0700-000096000000}"/>
            </a:ext>
          </a:extLst>
        </xdr:cNvPr>
        <xdr:cNvSpPr/>
      </xdr:nvSpPr>
      <xdr:spPr>
        <a:xfrm>
          <a:off x="1079500" y="9727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72665</xdr:rowOff>
    </xdr:from>
    <xdr:ext cx="534377" cy="259045"/>
    <xdr:sp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863111" y="9502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textlink="">
      <xdr:nvSpPr>
        <xdr:cNvPr id="154" name="正方形/長方形 153">
          <a:extLst>
            <a:ext uri="{FF2B5EF4-FFF2-40B4-BE49-F238E27FC236}">
              <a16:creationId xmlns:a16="http://schemas.microsoft.com/office/drawing/2014/main" id="{00000000-0008-0000-07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textlink="">
      <xdr:nvSpPr>
        <xdr:cNvPr id="156" name="正方形/長方形 155">
          <a:extLst>
            <a:ext uri="{FF2B5EF4-FFF2-40B4-BE49-F238E27FC236}">
              <a16:creationId xmlns:a16="http://schemas.microsoft.com/office/drawing/2014/main" id="{00000000-0008-0000-07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textlink="">
      <xdr:nvSpPr>
        <xdr:cNvPr id="158" name="正方形/長方形 157">
          <a:extLst>
            <a:ext uri="{FF2B5EF4-FFF2-40B4-BE49-F238E27FC236}">
              <a16:creationId xmlns:a16="http://schemas.microsoft.com/office/drawing/2014/main" id="{00000000-0008-0000-07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textlink="">
      <xdr:nvSpPr>
        <xdr:cNvPr id="159" name="正方形/長方形 158">
          <a:extLst>
            <a:ext uri="{FF2B5EF4-FFF2-40B4-BE49-F238E27FC236}">
              <a16:creationId xmlns:a16="http://schemas.microsoft.com/office/drawing/2014/main" id="{00000000-0008-0000-07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textlink="">
      <xdr:nvSpPr>
        <xdr:cNvPr id="175" name="民生費グラフ枠">
          <a:extLst>
            <a:ext uri="{FF2B5EF4-FFF2-40B4-BE49-F238E27FC236}">
              <a16:creationId xmlns:a16="http://schemas.microsoft.com/office/drawing/2014/main" id="{00000000-0008-0000-0700-0000AF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106476</xdr:rowOff>
    </xdr:from>
    <xdr:to>
      <xdr:col>24</xdr:col>
      <xdr:colOff>62865</xdr:colOff>
      <xdr:row>79</xdr:row>
      <xdr:rowOff>45346</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4633595" y="12279426"/>
          <a:ext cx="1270" cy="1310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49173</xdr:rowOff>
    </xdr:from>
    <xdr:ext cx="599010" cy="259045"/>
    <xdr:sp textlink="">
      <xdr:nvSpPr>
        <xdr:cNvPr id="177" name="民生費最小値テキスト">
          <a:extLst>
            <a:ext uri="{FF2B5EF4-FFF2-40B4-BE49-F238E27FC236}">
              <a16:creationId xmlns:a16="http://schemas.microsoft.com/office/drawing/2014/main" id="{00000000-0008-0000-0700-0000B1000000}"/>
            </a:ext>
          </a:extLst>
        </xdr:cNvPr>
        <xdr:cNvSpPr txBox="1"/>
      </xdr:nvSpPr>
      <xdr:spPr>
        <a:xfrm>
          <a:off x="4686300" y="13593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45346</xdr:rowOff>
    </xdr:from>
    <xdr:to>
      <xdr:col>24</xdr:col>
      <xdr:colOff>152400</xdr:colOff>
      <xdr:row>79</xdr:row>
      <xdr:rowOff>45346</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3589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53153</xdr:rowOff>
    </xdr:from>
    <xdr:ext cx="599010" cy="259045"/>
    <xdr:sp textlink="">
      <xdr:nvSpPr>
        <xdr:cNvPr id="179" name="民生費最大値テキスト">
          <a:extLst>
            <a:ext uri="{FF2B5EF4-FFF2-40B4-BE49-F238E27FC236}">
              <a16:creationId xmlns:a16="http://schemas.microsoft.com/office/drawing/2014/main" id="{00000000-0008-0000-0700-0000B3000000}"/>
            </a:ext>
          </a:extLst>
        </xdr:cNvPr>
        <xdr:cNvSpPr txBox="1"/>
      </xdr:nvSpPr>
      <xdr:spPr>
        <a:xfrm>
          <a:off x="4686300" y="12054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208,744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106476</xdr:rowOff>
    </xdr:from>
    <xdr:to>
      <xdr:col>24</xdr:col>
      <xdr:colOff>152400</xdr:colOff>
      <xdr:row>71</xdr:row>
      <xdr:rowOff>106476</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4546600" y="1227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158045</xdr:rowOff>
    </xdr:from>
    <xdr:to>
      <xdr:col>24</xdr:col>
      <xdr:colOff>63500</xdr:colOff>
      <xdr:row>74</xdr:row>
      <xdr:rowOff>197</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3797300" y="12502445"/>
          <a:ext cx="838200" cy="18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85406</xdr:rowOff>
    </xdr:from>
    <xdr:ext cx="599010" cy="259045"/>
    <xdr:sp textlink="">
      <xdr:nvSpPr>
        <xdr:cNvPr id="182" name="民生費平均値テキスト">
          <a:extLst>
            <a:ext uri="{FF2B5EF4-FFF2-40B4-BE49-F238E27FC236}">
              <a16:creationId xmlns:a16="http://schemas.microsoft.com/office/drawing/2014/main" id="{00000000-0008-0000-0700-0000B6000000}"/>
            </a:ext>
          </a:extLst>
        </xdr:cNvPr>
        <xdr:cNvSpPr txBox="1"/>
      </xdr:nvSpPr>
      <xdr:spPr>
        <a:xfrm>
          <a:off x="4686300" y="129441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106979</xdr:rowOff>
    </xdr:from>
    <xdr:to>
      <xdr:col>24</xdr:col>
      <xdr:colOff>114300</xdr:colOff>
      <xdr:row>76</xdr:row>
      <xdr:rowOff>37130</xdr:rowOff>
    </xdr:to>
    <xdr:sp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4584700" y="1296572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109772</xdr:rowOff>
    </xdr:from>
    <xdr:to>
      <xdr:col>19</xdr:col>
      <xdr:colOff>177800</xdr:colOff>
      <xdr:row>74</xdr:row>
      <xdr:rowOff>197</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2908300" y="12625622"/>
          <a:ext cx="889000" cy="61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107017</xdr:rowOff>
    </xdr:from>
    <xdr:to>
      <xdr:col>20</xdr:col>
      <xdr:colOff>38100</xdr:colOff>
      <xdr:row>77</xdr:row>
      <xdr:rowOff>37167</xdr:rowOff>
    </xdr:to>
    <xdr:sp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3746500" y="13137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28294</xdr:rowOff>
    </xdr:from>
    <xdr:ext cx="599010" cy="259045"/>
    <xdr:sp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3497795" y="13229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109772</xdr:rowOff>
    </xdr:from>
    <xdr:to>
      <xdr:col>15</xdr:col>
      <xdr:colOff>50800</xdr:colOff>
      <xdr:row>76</xdr:row>
      <xdr:rowOff>81731</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2019300" y="12625622"/>
          <a:ext cx="889000" cy="486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110274</xdr:rowOff>
    </xdr:from>
    <xdr:to>
      <xdr:col>15</xdr:col>
      <xdr:colOff>101600</xdr:colOff>
      <xdr:row>76</xdr:row>
      <xdr:rowOff>40424</xdr:rowOff>
    </xdr:to>
    <xdr:sp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2857500" y="1296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31551</xdr:rowOff>
    </xdr:from>
    <xdr:ext cx="599010" cy="259045"/>
    <xdr:sp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608795" y="13061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81731</xdr:rowOff>
    </xdr:from>
    <xdr:to>
      <xdr:col>10</xdr:col>
      <xdr:colOff>114300</xdr:colOff>
      <xdr:row>76</xdr:row>
      <xdr:rowOff>83522</xdr:rowOff>
    </xdr:to>
    <xdr:cxnSp macro="">
      <xdr:nvCxnSpPr>
        <xdr:cNvPr id="190" name="直線コネクタ 189">
          <a:extLst>
            <a:ext uri="{FF2B5EF4-FFF2-40B4-BE49-F238E27FC236}">
              <a16:creationId xmlns:a16="http://schemas.microsoft.com/office/drawing/2014/main" id="{00000000-0008-0000-0700-0000BE000000}"/>
            </a:ext>
          </a:extLst>
        </xdr:cNvPr>
        <xdr:cNvCxnSpPr/>
      </xdr:nvCxnSpPr>
      <xdr:spPr>
        <a:xfrm flipV="1">
          <a:off x="1130300" y="13111931"/>
          <a:ext cx="889000" cy="1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73</xdr:row>
      <xdr:rowOff>76194</xdr:rowOff>
    </xdr:from>
    <xdr:to>
      <xdr:col>10</xdr:col>
      <xdr:colOff>165100</xdr:colOff>
      <xdr:row>74</xdr:row>
      <xdr:rowOff>6344</xdr:rowOff>
    </xdr:to>
    <xdr:sp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968500" y="12592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22871</xdr:rowOff>
    </xdr:from>
    <xdr:ext cx="599010" cy="259045"/>
    <xdr:sp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719795" y="12367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102901</xdr:rowOff>
    </xdr:from>
    <xdr:to>
      <xdr:col>6</xdr:col>
      <xdr:colOff>38100</xdr:colOff>
      <xdr:row>75</xdr:row>
      <xdr:rowOff>33051</xdr:rowOff>
    </xdr:to>
    <xdr:sp textlink="">
      <xdr:nvSpPr>
        <xdr:cNvPr id="193" name="フローチャート: 判断 192">
          <a:extLst>
            <a:ext uri="{FF2B5EF4-FFF2-40B4-BE49-F238E27FC236}">
              <a16:creationId xmlns:a16="http://schemas.microsoft.com/office/drawing/2014/main" id="{00000000-0008-0000-0700-0000C1000000}"/>
            </a:ext>
          </a:extLst>
        </xdr:cNvPr>
        <xdr:cNvSpPr/>
      </xdr:nvSpPr>
      <xdr:spPr>
        <a:xfrm>
          <a:off x="1079500" y="1279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49578</xdr:rowOff>
    </xdr:from>
    <xdr:ext cx="599010" cy="259045"/>
    <xdr:sp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830795" y="12565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107245</xdr:rowOff>
    </xdr:from>
    <xdr:to>
      <xdr:col>24</xdr:col>
      <xdr:colOff>114300</xdr:colOff>
      <xdr:row>73</xdr:row>
      <xdr:rowOff>37395</xdr:rowOff>
    </xdr:to>
    <xdr:sp textlink="">
      <xdr:nvSpPr>
        <xdr:cNvPr id="200" name="楕円 199">
          <a:extLst>
            <a:ext uri="{FF2B5EF4-FFF2-40B4-BE49-F238E27FC236}">
              <a16:creationId xmlns:a16="http://schemas.microsoft.com/office/drawing/2014/main" id="{00000000-0008-0000-0700-0000C8000000}"/>
            </a:ext>
          </a:extLst>
        </xdr:cNvPr>
        <xdr:cNvSpPr/>
      </xdr:nvSpPr>
      <xdr:spPr>
        <a:xfrm>
          <a:off x="4584700" y="12451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130122</xdr:rowOff>
    </xdr:from>
    <xdr:ext cx="599010" cy="259045"/>
    <xdr:sp textlink="">
      <xdr:nvSpPr>
        <xdr:cNvPr id="201" name="民生費該当値テキスト">
          <a:extLst>
            <a:ext uri="{FF2B5EF4-FFF2-40B4-BE49-F238E27FC236}">
              <a16:creationId xmlns:a16="http://schemas.microsoft.com/office/drawing/2014/main" id="{00000000-0008-0000-0700-0000C9000000}"/>
            </a:ext>
          </a:extLst>
        </xdr:cNvPr>
        <xdr:cNvSpPr txBox="1"/>
      </xdr:nvSpPr>
      <xdr:spPr>
        <a:xfrm>
          <a:off x="4686300" y="12303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120847</xdr:rowOff>
    </xdr:from>
    <xdr:to>
      <xdr:col>20</xdr:col>
      <xdr:colOff>38100</xdr:colOff>
      <xdr:row>74</xdr:row>
      <xdr:rowOff>50997</xdr:rowOff>
    </xdr:to>
    <xdr:sp textlink="">
      <xdr:nvSpPr>
        <xdr:cNvPr id="202" name="楕円 201">
          <a:extLst>
            <a:ext uri="{FF2B5EF4-FFF2-40B4-BE49-F238E27FC236}">
              <a16:creationId xmlns:a16="http://schemas.microsoft.com/office/drawing/2014/main" id="{00000000-0008-0000-0700-0000CA000000}"/>
            </a:ext>
          </a:extLst>
        </xdr:cNvPr>
        <xdr:cNvSpPr/>
      </xdr:nvSpPr>
      <xdr:spPr>
        <a:xfrm>
          <a:off x="3746500" y="12636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67524</xdr:rowOff>
    </xdr:from>
    <xdr:ext cx="599010" cy="259045"/>
    <xdr:sp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3497795" y="12411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58972</xdr:rowOff>
    </xdr:from>
    <xdr:to>
      <xdr:col>15</xdr:col>
      <xdr:colOff>101600</xdr:colOff>
      <xdr:row>73</xdr:row>
      <xdr:rowOff>160572</xdr:rowOff>
    </xdr:to>
    <xdr:sp textlink="">
      <xdr:nvSpPr>
        <xdr:cNvPr id="204" name="楕円 203">
          <a:extLst>
            <a:ext uri="{FF2B5EF4-FFF2-40B4-BE49-F238E27FC236}">
              <a16:creationId xmlns:a16="http://schemas.microsoft.com/office/drawing/2014/main" id="{00000000-0008-0000-0700-0000CC000000}"/>
            </a:ext>
          </a:extLst>
        </xdr:cNvPr>
        <xdr:cNvSpPr/>
      </xdr:nvSpPr>
      <xdr:spPr>
        <a:xfrm>
          <a:off x="2857500" y="12574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5649</xdr:rowOff>
    </xdr:from>
    <xdr:ext cx="599010" cy="259045"/>
    <xdr:sp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2608795" y="12350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30931</xdr:rowOff>
    </xdr:from>
    <xdr:to>
      <xdr:col>10</xdr:col>
      <xdr:colOff>165100</xdr:colOff>
      <xdr:row>76</xdr:row>
      <xdr:rowOff>132531</xdr:rowOff>
    </xdr:to>
    <xdr:sp textlink="">
      <xdr:nvSpPr>
        <xdr:cNvPr id="206" name="楕円 205">
          <a:extLst>
            <a:ext uri="{FF2B5EF4-FFF2-40B4-BE49-F238E27FC236}">
              <a16:creationId xmlns:a16="http://schemas.microsoft.com/office/drawing/2014/main" id="{00000000-0008-0000-0700-0000CE000000}"/>
            </a:ext>
          </a:extLst>
        </xdr:cNvPr>
        <xdr:cNvSpPr/>
      </xdr:nvSpPr>
      <xdr:spPr>
        <a:xfrm>
          <a:off x="1968500" y="13061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123658</xdr:rowOff>
    </xdr:from>
    <xdr:ext cx="599010" cy="259045"/>
    <xdr:sp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1719795" y="13153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32722</xdr:rowOff>
    </xdr:from>
    <xdr:to>
      <xdr:col>6</xdr:col>
      <xdr:colOff>38100</xdr:colOff>
      <xdr:row>76</xdr:row>
      <xdr:rowOff>134322</xdr:rowOff>
    </xdr:to>
    <xdr:sp textlink="">
      <xdr:nvSpPr>
        <xdr:cNvPr id="208" name="楕円 207">
          <a:extLst>
            <a:ext uri="{FF2B5EF4-FFF2-40B4-BE49-F238E27FC236}">
              <a16:creationId xmlns:a16="http://schemas.microsoft.com/office/drawing/2014/main" id="{00000000-0008-0000-0700-0000D0000000}"/>
            </a:ext>
          </a:extLst>
        </xdr:cNvPr>
        <xdr:cNvSpPr/>
      </xdr:nvSpPr>
      <xdr:spPr>
        <a:xfrm>
          <a:off x="1079500" y="13062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125449</xdr:rowOff>
    </xdr:from>
    <xdr:ext cx="599010" cy="259045"/>
    <xdr:sp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830795" y="13155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textlink="">
      <xdr:nvSpPr>
        <xdr:cNvPr id="212" name="正方形/長方形 211">
          <a:extLst>
            <a:ext uri="{FF2B5EF4-FFF2-40B4-BE49-F238E27FC236}">
              <a16:creationId xmlns:a16="http://schemas.microsoft.com/office/drawing/2014/main" id="{00000000-0008-0000-0700-0000D4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textlink="">
      <xdr:nvSpPr>
        <xdr:cNvPr id="214" name="正方形/長方形 213">
          <a:extLst>
            <a:ext uri="{FF2B5EF4-FFF2-40B4-BE49-F238E27FC236}">
              <a16:creationId xmlns:a16="http://schemas.microsoft.com/office/drawing/2014/main" id="{00000000-0008-0000-0700-0000D6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textlink="">
      <xdr:nvSpPr>
        <xdr:cNvPr id="216" name="正方形/長方形 215">
          <a:extLst>
            <a:ext uri="{FF2B5EF4-FFF2-40B4-BE49-F238E27FC236}">
              <a16:creationId xmlns:a16="http://schemas.microsoft.com/office/drawing/2014/main" id="{00000000-0008-0000-0700-0000D8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textlink="">
      <xdr:nvSpPr>
        <xdr:cNvPr id="217" name="正方形/長方形 216">
          <a:extLst>
            <a:ext uri="{FF2B5EF4-FFF2-40B4-BE49-F238E27FC236}">
              <a16:creationId xmlns:a16="http://schemas.microsoft.com/office/drawing/2014/main" id="{00000000-0008-0000-0700-0000D9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textlink="">
      <xdr:nvSpPr>
        <xdr:cNvPr id="233" name="衛生費グラフ枠">
          <a:extLst>
            <a:ext uri="{FF2B5EF4-FFF2-40B4-BE49-F238E27FC236}">
              <a16:creationId xmlns:a16="http://schemas.microsoft.com/office/drawing/2014/main" id="{00000000-0008-0000-07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157302</xdr:rowOff>
    </xdr:from>
    <xdr:to>
      <xdr:col>24</xdr:col>
      <xdr:colOff>62865</xdr:colOff>
      <xdr:row>99</xdr:row>
      <xdr:rowOff>79084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4633595" y="15587802"/>
          <a:ext cx="1270" cy="1464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82911</xdr:rowOff>
    </xdr:from>
    <xdr:ext cx="534377" cy="259045"/>
    <xdr:sp textlink="">
      <xdr:nvSpPr>
        <xdr:cNvPr id="235" name="衛生費最小値テキスト">
          <a:extLst>
            <a:ext uri="{FF2B5EF4-FFF2-40B4-BE49-F238E27FC236}">
              <a16:creationId xmlns:a16="http://schemas.microsoft.com/office/drawing/2014/main" id="{00000000-0008-0000-0700-0000EB000000}"/>
            </a:ext>
          </a:extLst>
        </xdr:cNvPr>
        <xdr:cNvSpPr txBox="1"/>
      </xdr:nvSpPr>
      <xdr:spPr>
        <a:xfrm>
          <a:off x="4686300" y="1705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79084</xdr:rowOff>
    </xdr:from>
    <xdr:to>
      <xdr:col>24</xdr:col>
      <xdr:colOff>152400</xdr:colOff>
      <xdr:row>99</xdr:row>
      <xdr:rowOff>79084</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7052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103979</xdr:rowOff>
    </xdr:from>
    <xdr:ext cx="534377" cy="259045"/>
    <xdr:sp textlink="">
      <xdr:nvSpPr>
        <xdr:cNvPr id="237" name="衛生費最大値テキスト">
          <a:extLst>
            <a:ext uri="{FF2B5EF4-FFF2-40B4-BE49-F238E27FC236}">
              <a16:creationId xmlns:a16="http://schemas.microsoft.com/office/drawing/2014/main" id="{00000000-0008-0000-0700-0000ED000000}"/>
            </a:ext>
          </a:extLst>
        </xdr:cNvPr>
        <xdr:cNvSpPr txBox="1"/>
      </xdr:nvSpPr>
      <xdr:spPr>
        <a:xfrm>
          <a:off x="4686300" y="1536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67,538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157302</xdr:rowOff>
    </xdr:from>
    <xdr:to>
      <xdr:col>24</xdr:col>
      <xdr:colOff>152400</xdr:colOff>
      <xdr:row>90</xdr:row>
      <xdr:rowOff>157302</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5587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120650</xdr:rowOff>
    </xdr:from>
    <xdr:to>
      <xdr:col>24</xdr:col>
      <xdr:colOff>63500</xdr:colOff>
      <xdr:row>95</xdr:row>
      <xdr:rowOff>95923</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3797300" y="15551150"/>
          <a:ext cx="838200" cy="832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118342</xdr:rowOff>
    </xdr:from>
    <xdr:ext cx="534377" cy="259045"/>
    <xdr:sp textlink="">
      <xdr:nvSpPr>
        <xdr:cNvPr id="240" name="衛生費平均値テキスト">
          <a:extLst>
            <a:ext uri="{FF2B5EF4-FFF2-40B4-BE49-F238E27FC236}">
              <a16:creationId xmlns:a16="http://schemas.microsoft.com/office/drawing/2014/main" id="{00000000-0008-0000-0700-0000F0000000}"/>
            </a:ext>
          </a:extLst>
        </xdr:cNvPr>
        <xdr:cNvSpPr txBox="1"/>
      </xdr:nvSpPr>
      <xdr:spPr>
        <a:xfrm>
          <a:off x="4686300" y="16406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139915</xdr:rowOff>
    </xdr:from>
    <xdr:to>
      <xdr:col>24</xdr:col>
      <xdr:colOff>114300</xdr:colOff>
      <xdr:row>96</xdr:row>
      <xdr:rowOff>70065</xdr:rowOff>
    </xdr:to>
    <xdr:sp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4584700" y="16427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120650</xdr:rowOff>
    </xdr:from>
    <xdr:to>
      <xdr:col>19</xdr:col>
      <xdr:colOff>177800</xdr:colOff>
      <xdr:row>96</xdr:row>
      <xdr:rowOff>151625</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908300" y="15551150"/>
          <a:ext cx="889000" cy="1059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118618</xdr:rowOff>
    </xdr:from>
    <xdr:to>
      <xdr:col>20</xdr:col>
      <xdr:colOff>38100</xdr:colOff>
      <xdr:row>96</xdr:row>
      <xdr:rowOff>48768</xdr:rowOff>
    </xdr:to>
    <xdr:sp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3746500" y="16406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39895</xdr:rowOff>
    </xdr:from>
    <xdr:ext cx="534377" cy="259045"/>
    <xdr:sp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530111" y="16499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151625</xdr:rowOff>
    </xdr:from>
    <xdr:to>
      <xdr:col>15</xdr:col>
      <xdr:colOff>50800</xdr:colOff>
      <xdr:row>99</xdr:row>
      <xdr:rowOff>91960</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2019300" y="16610825"/>
          <a:ext cx="889000" cy="454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108789</xdr:rowOff>
    </xdr:from>
    <xdr:to>
      <xdr:col>15</xdr:col>
      <xdr:colOff>101600</xdr:colOff>
      <xdr:row>96</xdr:row>
      <xdr:rowOff>38939</xdr:rowOff>
    </xdr:to>
    <xdr:sp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2857500" y="16396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55466</xdr:rowOff>
    </xdr:from>
    <xdr:ext cx="534377" cy="259045"/>
    <xdr:sp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641111" y="16171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109486</xdr:rowOff>
    </xdr:from>
    <xdr:to>
      <xdr:col>10</xdr:col>
      <xdr:colOff>114300</xdr:colOff>
      <xdr:row>99</xdr:row>
      <xdr:rowOff>91960</xdr:rowOff>
    </xdr:to>
    <xdr:cxnSp macro="">
      <xdr:nvCxnSpPr>
        <xdr:cNvPr id="248" name="直線コネクタ 247">
          <a:extLst>
            <a:ext uri="{FF2B5EF4-FFF2-40B4-BE49-F238E27FC236}">
              <a16:creationId xmlns:a16="http://schemas.microsoft.com/office/drawing/2014/main" id="{00000000-0008-0000-0700-0000F8000000}"/>
            </a:ext>
          </a:extLst>
        </xdr:cNvPr>
        <xdr:cNvCxnSpPr/>
      </xdr:nvCxnSpPr>
      <xdr:spPr>
        <a:xfrm>
          <a:off x="1130300" y="16054336"/>
          <a:ext cx="889000" cy="1011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57201</xdr:rowOff>
    </xdr:from>
    <xdr:to>
      <xdr:col>10</xdr:col>
      <xdr:colOff>165100</xdr:colOff>
      <xdr:row>96</xdr:row>
      <xdr:rowOff>158801</xdr:rowOff>
    </xdr:to>
    <xdr:sp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968500" y="16516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3878</xdr:rowOff>
    </xdr:from>
    <xdr:ext cx="534377" cy="259045"/>
    <xdr:sp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752111" y="16291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159652</xdr:rowOff>
    </xdr:from>
    <xdr:to>
      <xdr:col>6</xdr:col>
      <xdr:colOff>38100</xdr:colOff>
      <xdr:row>97</xdr:row>
      <xdr:rowOff>89802</xdr:rowOff>
    </xdr:to>
    <xdr:sp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079500" y="16618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80929</xdr:rowOff>
    </xdr:from>
    <xdr:ext cx="534377" cy="259045"/>
    <xdr:sp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63111" y="16711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45123</xdr:rowOff>
    </xdr:from>
    <xdr:to>
      <xdr:col>24</xdr:col>
      <xdr:colOff>114300</xdr:colOff>
      <xdr:row>95</xdr:row>
      <xdr:rowOff>146723</xdr:rowOff>
    </xdr:to>
    <xdr:sp textlink="">
      <xdr:nvSpPr>
        <xdr:cNvPr id="258" name="楕円 257">
          <a:extLst>
            <a:ext uri="{FF2B5EF4-FFF2-40B4-BE49-F238E27FC236}">
              <a16:creationId xmlns:a16="http://schemas.microsoft.com/office/drawing/2014/main" id="{00000000-0008-0000-0700-000002010000}"/>
            </a:ext>
          </a:extLst>
        </xdr:cNvPr>
        <xdr:cNvSpPr/>
      </xdr:nvSpPr>
      <xdr:spPr>
        <a:xfrm>
          <a:off x="4584700" y="16332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68000</xdr:rowOff>
    </xdr:from>
    <xdr:ext cx="534377" cy="259045"/>
    <xdr:sp textlink="">
      <xdr:nvSpPr>
        <xdr:cNvPr id="259" name="衛生費該当値テキスト">
          <a:extLst>
            <a:ext uri="{FF2B5EF4-FFF2-40B4-BE49-F238E27FC236}">
              <a16:creationId xmlns:a16="http://schemas.microsoft.com/office/drawing/2014/main" id="{00000000-0008-0000-0700-000003010000}"/>
            </a:ext>
          </a:extLst>
        </xdr:cNvPr>
        <xdr:cNvSpPr txBox="1"/>
      </xdr:nvSpPr>
      <xdr:spPr>
        <a:xfrm>
          <a:off x="4686300" y="1618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69850</xdr:rowOff>
    </xdr:from>
    <xdr:to>
      <xdr:col>20</xdr:col>
      <xdr:colOff>38100</xdr:colOff>
      <xdr:row>91</xdr:row>
      <xdr:rowOff>0</xdr:rowOff>
    </xdr:to>
    <xdr:sp textlink="">
      <xdr:nvSpPr>
        <xdr:cNvPr id="260" name="楕円 259">
          <a:extLst>
            <a:ext uri="{FF2B5EF4-FFF2-40B4-BE49-F238E27FC236}">
              <a16:creationId xmlns:a16="http://schemas.microsoft.com/office/drawing/2014/main" id="{00000000-0008-0000-0700-000004010000}"/>
            </a:ext>
          </a:extLst>
        </xdr:cNvPr>
        <xdr:cNvSpPr/>
      </xdr:nvSpPr>
      <xdr:spPr>
        <a:xfrm>
          <a:off x="3746500" y="1550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89</xdr:row>
      <xdr:rowOff>16527</xdr:rowOff>
    </xdr:from>
    <xdr:ext cx="534377" cy="259045"/>
    <xdr:sp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3530111" y="15275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100825</xdr:rowOff>
    </xdr:from>
    <xdr:to>
      <xdr:col>15</xdr:col>
      <xdr:colOff>101600</xdr:colOff>
      <xdr:row>97</xdr:row>
      <xdr:rowOff>30975</xdr:rowOff>
    </xdr:to>
    <xdr:sp textlink="">
      <xdr:nvSpPr>
        <xdr:cNvPr id="262" name="楕円 261">
          <a:extLst>
            <a:ext uri="{FF2B5EF4-FFF2-40B4-BE49-F238E27FC236}">
              <a16:creationId xmlns:a16="http://schemas.microsoft.com/office/drawing/2014/main" id="{00000000-0008-0000-0700-000006010000}"/>
            </a:ext>
          </a:extLst>
        </xdr:cNvPr>
        <xdr:cNvSpPr/>
      </xdr:nvSpPr>
      <xdr:spPr>
        <a:xfrm>
          <a:off x="2857500" y="1656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22102</xdr:rowOff>
    </xdr:from>
    <xdr:ext cx="534377" cy="259045"/>
    <xdr:sp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2641111" y="16652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41160</xdr:rowOff>
    </xdr:from>
    <xdr:to>
      <xdr:col>10</xdr:col>
      <xdr:colOff>165100</xdr:colOff>
      <xdr:row>99</xdr:row>
      <xdr:rowOff>142760</xdr:rowOff>
    </xdr:to>
    <xdr:sp textlink="">
      <xdr:nvSpPr>
        <xdr:cNvPr id="264" name="楕円 263">
          <a:extLst>
            <a:ext uri="{FF2B5EF4-FFF2-40B4-BE49-F238E27FC236}">
              <a16:creationId xmlns:a16="http://schemas.microsoft.com/office/drawing/2014/main" id="{00000000-0008-0000-0700-000008010000}"/>
            </a:ext>
          </a:extLst>
        </xdr:cNvPr>
        <xdr:cNvSpPr/>
      </xdr:nvSpPr>
      <xdr:spPr>
        <a:xfrm>
          <a:off x="1968500" y="1701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133887</xdr:rowOff>
    </xdr:from>
    <xdr:ext cx="534377" cy="259045"/>
    <xdr:sp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1752111" y="17107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58686</xdr:rowOff>
    </xdr:from>
    <xdr:to>
      <xdr:col>6</xdr:col>
      <xdr:colOff>38100</xdr:colOff>
      <xdr:row>93</xdr:row>
      <xdr:rowOff>160286</xdr:rowOff>
    </xdr:to>
    <xdr:sp textlink="">
      <xdr:nvSpPr>
        <xdr:cNvPr id="266" name="楕円 265">
          <a:extLst>
            <a:ext uri="{FF2B5EF4-FFF2-40B4-BE49-F238E27FC236}">
              <a16:creationId xmlns:a16="http://schemas.microsoft.com/office/drawing/2014/main" id="{00000000-0008-0000-0700-00000A010000}"/>
            </a:ext>
          </a:extLst>
        </xdr:cNvPr>
        <xdr:cNvSpPr/>
      </xdr:nvSpPr>
      <xdr:spPr>
        <a:xfrm>
          <a:off x="1079500" y="1600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5363</xdr:rowOff>
    </xdr:from>
    <xdr:ext cx="534377" cy="259045"/>
    <xdr:sp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863111" y="15778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textlink="">
      <xdr:nvSpPr>
        <xdr:cNvPr id="275" name="正方形/長方形 274">
          <a:extLst>
            <a:ext uri="{FF2B5EF4-FFF2-40B4-BE49-F238E27FC236}">
              <a16:creationId xmlns:a16="http://schemas.microsoft.com/office/drawing/2014/main" id="{00000000-0008-0000-07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69931</xdr:rowOff>
    </xdr:from>
    <xdr:to>
      <xdr:col>54</xdr:col>
      <xdr:colOff>189865</xdr:colOff>
      <xdr:row>38</xdr:row>
      <xdr:rowOff>131196</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213431"/>
          <a:ext cx="1270" cy="1432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135023</xdr:rowOff>
    </xdr:from>
    <xdr:ext cx="313932" cy="259045"/>
    <xdr:sp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6501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131196</xdr:rowOff>
    </xdr:from>
    <xdr:to>
      <xdr:col>55</xdr:col>
      <xdr:colOff>88900</xdr:colOff>
      <xdr:row>38</xdr:row>
      <xdr:rowOff>131196</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646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16608</xdr:rowOff>
    </xdr:from>
    <xdr:ext cx="534377" cy="259045"/>
    <xdr:sp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498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69931</xdr:rowOff>
    </xdr:from>
    <xdr:to>
      <xdr:col>55</xdr:col>
      <xdr:colOff>88900</xdr:colOff>
      <xdr:row>30</xdr:row>
      <xdr:rowOff>69931</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213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148753</xdr:rowOff>
    </xdr:from>
    <xdr:to>
      <xdr:col>55</xdr:col>
      <xdr:colOff>0</xdr:colOff>
      <xdr:row>37</xdr:row>
      <xdr:rowOff>150490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9639300" y="6492403"/>
          <a:ext cx="838200" cy="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90654</xdr:rowOff>
    </xdr:from>
    <xdr:ext cx="469744" cy="259045"/>
    <xdr:sp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2628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67777</xdr:rowOff>
    </xdr:from>
    <xdr:to>
      <xdr:col>55</xdr:col>
      <xdr:colOff>50800</xdr:colOff>
      <xdr:row>37</xdr:row>
      <xdr:rowOff>169377</xdr:rowOff>
    </xdr:to>
    <xdr:sp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41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150490</xdr:rowOff>
    </xdr:from>
    <xdr:to>
      <xdr:col>50</xdr:col>
      <xdr:colOff>114300</xdr:colOff>
      <xdr:row>37</xdr:row>
      <xdr:rowOff>152227</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8750300" y="6494140"/>
          <a:ext cx="889000" cy="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69332</xdr:rowOff>
    </xdr:from>
    <xdr:to>
      <xdr:col>50</xdr:col>
      <xdr:colOff>165100</xdr:colOff>
      <xdr:row>37</xdr:row>
      <xdr:rowOff>170932</xdr:rowOff>
    </xdr:to>
    <xdr:sp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412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16009</xdr:rowOff>
    </xdr:from>
    <xdr:ext cx="469744" cy="259045"/>
    <xdr:sp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04428" y="6188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106781</xdr:rowOff>
    </xdr:from>
    <xdr:to>
      <xdr:col>45</xdr:col>
      <xdr:colOff>177800</xdr:colOff>
      <xdr:row>37</xdr:row>
      <xdr:rowOff>152227</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7861300" y="6450431"/>
          <a:ext cx="889000" cy="45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65034</xdr:rowOff>
    </xdr:from>
    <xdr:to>
      <xdr:col>46</xdr:col>
      <xdr:colOff>38100</xdr:colOff>
      <xdr:row>37</xdr:row>
      <xdr:rowOff>166634</xdr:rowOff>
    </xdr:to>
    <xdr:sp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40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11711</xdr:rowOff>
    </xdr:from>
    <xdr:ext cx="469744" cy="259045"/>
    <xdr:sp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15428" y="6183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106781</xdr:rowOff>
    </xdr:from>
    <xdr:to>
      <xdr:col>41</xdr:col>
      <xdr:colOff>50800</xdr:colOff>
      <xdr:row>37</xdr:row>
      <xdr:rowOff>131287</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flipV="1">
          <a:off x="6972300" y="6450431"/>
          <a:ext cx="889000" cy="24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134712</xdr:rowOff>
    </xdr:from>
    <xdr:to>
      <xdr:col>41</xdr:col>
      <xdr:colOff>101600</xdr:colOff>
      <xdr:row>38</xdr:row>
      <xdr:rowOff>64861</xdr:rowOff>
    </xdr:to>
    <xdr:sp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47836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55988</xdr:rowOff>
    </xdr:from>
    <xdr:ext cx="469744" cy="259045"/>
    <xdr:sp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26428" y="6571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127396</xdr:rowOff>
    </xdr:from>
    <xdr:to>
      <xdr:col>36</xdr:col>
      <xdr:colOff>165100</xdr:colOff>
      <xdr:row>38</xdr:row>
      <xdr:rowOff>57546</xdr:rowOff>
    </xdr:to>
    <xdr:sp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471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48673</xdr:rowOff>
    </xdr:from>
    <xdr:ext cx="469744" cy="259045"/>
    <xdr:sp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37428" y="6563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97953</xdr:rowOff>
    </xdr:from>
    <xdr:to>
      <xdr:col>55</xdr:col>
      <xdr:colOff>50800</xdr:colOff>
      <xdr:row>38</xdr:row>
      <xdr:rowOff>28102</xdr:rowOff>
    </xdr:to>
    <xdr:sp textlink="">
      <xdr:nvSpPr>
        <xdr:cNvPr id="313" name="楕円 312">
          <a:extLst>
            <a:ext uri="{FF2B5EF4-FFF2-40B4-BE49-F238E27FC236}">
              <a16:creationId xmlns:a16="http://schemas.microsoft.com/office/drawing/2014/main" id="{00000000-0008-0000-0700-000039010000}"/>
            </a:ext>
          </a:extLst>
        </xdr:cNvPr>
        <xdr:cNvSpPr/>
      </xdr:nvSpPr>
      <xdr:spPr>
        <a:xfrm>
          <a:off x="10426700" y="644160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76380</xdr:rowOff>
    </xdr:from>
    <xdr:ext cx="469744" cy="259045"/>
    <xdr:sp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420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99690</xdr:rowOff>
    </xdr:from>
    <xdr:to>
      <xdr:col>50</xdr:col>
      <xdr:colOff>165100</xdr:colOff>
      <xdr:row>38</xdr:row>
      <xdr:rowOff>29840</xdr:rowOff>
    </xdr:to>
    <xdr:sp textlink="">
      <xdr:nvSpPr>
        <xdr:cNvPr id="315" name="楕円 314">
          <a:extLst>
            <a:ext uri="{FF2B5EF4-FFF2-40B4-BE49-F238E27FC236}">
              <a16:creationId xmlns:a16="http://schemas.microsoft.com/office/drawing/2014/main" id="{00000000-0008-0000-0700-00003B010000}"/>
            </a:ext>
          </a:extLst>
        </xdr:cNvPr>
        <xdr:cNvSpPr/>
      </xdr:nvSpPr>
      <xdr:spPr>
        <a:xfrm>
          <a:off x="9588500" y="644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20967</xdr:rowOff>
    </xdr:from>
    <xdr:ext cx="469744" cy="259045"/>
    <xdr:sp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04428" y="6536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101427</xdr:rowOff>
    </xdr:from>
    <xdr:to>
      <xdr:col>46</xdr:col>
      <xdr:colOff>38100</xdr:colOff>
      <xdr:row>38</xdr:row>
      <xdr:rowOff>31577</xdr:rowOff>
    </xdr:to>
    <xdr:sp textlink="">
      <xdr:nvSpPr>
        <xdr:cNvPr id="317" name="楕円 316">
          <a:extLst>
            <a:ext uri="{FF2B5EF4-FFF2-40B4-BE49-F238E27FC236}">
              <a16:creationId xmlns:a16="http://schemas.microsoft.com/office/drawing/2014/main" id="{00000000-0008-0000-0700-00003D010000}"/>
            </a:ext>
          </a:extLst>
        </xdr:cNvPr>
        <xdr:cNvSpPr/>
      </xdr:nvSpPr>
      <xdr:spPr>
        <a:xfrm>
          <a:off x="8699500" y="6445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22704</xdr:rowOff>
    </xdr:from>
    <xdr:ext cx="469744" cy="259045"/>
    <xdr:sp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15428" y="6537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55981</xdr:rowOff>
    </xdr:from>
    <xdr:to>
      <xdr:col>41</xdr:col>
      <xdr:colOff>101600</xdr:colOff>
      <xdr:row>37</xdr:row>
      <xdr:rowOff>157581</xdr:rowOff>
    </xdr:to>
    <xdr:sp textlink="">
      <xdr:nvSpPr>
        <xdr:cNvPr id="319" name="楕円 318">
          <a:extLst>
            <a:ext uri="{FF2B5EF4-FFF2-40B4-BE49-F238E27FC236}">
              <a16:creationId xmlns:a16="http://schemas.microsoft.com/office/drawing/2014/main" id="{00000000-0008-0000-0700-00003F010000}"/>
            </a:ext>
          </a:extLst>
        </xdr:cNvPr>
        <xdr:cNvSpPr/>
      </xdr:nvSpPr>
      <xdr:spPr>
        <a:xfrm>
          <a:off x="7810500" y="639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2658</xdr:rowOff>
    </xdr:from>
    <xdr:ext cx="469744" cy="259045"/>
    <xdr:sp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626428" y="6174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80487</xdr:rowOff>
    </xdr:from>
    <xdr:to>
      <xdr:col>36</xdr:col>
      <xdr:colOff>165100</xdr:colOff>
      <xdr:row>38</xdr:row>
      <xdr:rowOff>10637</xdr:rowOff>
    </xdr:to>
    <xdr:sp textlink="">
      <xdr:nvSpPr>
        <xdr:cNvPr id="321" name="楕円 320">
          <a:extLst>
            <a:ext uri="{FF2B5EF4-FFF2-40B4-BE49-F238E27FC236}">
              <a16:creationId xmlns:a16="http://schemas.microsoft.com/office/drawing/2014/main" id="{00000000-0008-0000-0700-000041010000}"/>
            </a:ext>
          </a:extLst>
        </xdr:cNvPr>
        <xdr:cNvSpPr/>
      </xdr:nvSpPr>
      <xdr:spPr>
        <a:xfrm>
          <a:off x="6921500" y="6424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27164</xdr:rowOff>
    </xdr:from>
    <xdr:ext cx="469744" cy="259045"/>
    <xdr:sp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37428" y="6199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104381</xdr:rowOff>
    </xdr:from>
    <xdr:to>
      <xdr:col>54</xdr:col>
      <xdr:colOff>189865</xdr:colOff>
      <xdr:row>57</xdr:row>
      <xdr:rowOff>109810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676881"/>
          <a:ext cx="1270" cy="1205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113637</xdr:rowOff>
    </xdr:from>
    <xdr:ext cx="469744" cy="259045"/>
    <xdr:sp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9886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109810</xdr:rowOff>
    </xdr:from>
    <xdr:to>
      <xdr:col>55</xdr:col>
      <xdr:colOff>88900</xdr:colOff>
      <xdr:row>57</xdr:row>
      <xdr:rowOff>109810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988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51058</xdr:rowOff>
    </xdr:from>
    <xdr:ext cx="534377" cy="259045"/>
    <xdr:sp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45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104381</xdr:rowOff>
    </xdr:from>
    <xdr:to>
      <xdr:col>55</xdr:col>
      <xdr:colOff>88900</xdr:colOff>
      <xdr:row>50</xdr:row>
      <xdr:rowOff>104381</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676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58890</xdr:rowOff>
    </xdr:from>
    <xdr:to>
      <xdr:col>55</xdr:col>
      <xdr:colOff>0</xdr:colOff>
      <xdr:row>52</xdr:row>
      <xdr:rowOff>91808</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9639300" y="8974290"/>
          <a:ext cx="838200" cy="32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122248</xdr:rowOff>
    </xdr:from>
    <xdr:ext cx="469744" cy="259045"/>
    <xdr:sp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3805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143821</xdr:rowOff>
    </xdr:from>
    <xdr:to>
      <xdr:col>55</xdr:col>
      <xdr:colOff>50800</xdr:colOff>
      <xdr:row>55</xdr:row>
      <xdr:rowOff>73971</xdr:rowOff>
    </xdr:to>
    <xdr:sp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40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58890</xdr:rowOff>
    </xdr:from>
    <xdr:to>
      <xdr:col>50</xdr:col>
      <xdr:colOff>114300</xdr:colOff>
      <xdr:row>52</xdr:row>
      <xdr:rowOff>145473</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8974290"/>
          <a:ext cx="889000" cy="86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137592</xdr:rowOff>
    </xdr:from>
    <xdr:to>
      <xdr:col>50</xdr:col>
      <xdr:colOff>165100</xdr:colOff>
      <xdr:row>55</xdr:row>
      <xdr:rowOff>67742</xdr:rowOff>
    </xdr:to>
    <xdr:sp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395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58869</xdr:rowOff>
    </xdr:from>
    <xdr:ext cx="469744" cy="259045"/>
    <xdr:sp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404428" y="9488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145473</xdr:rowOff>
    </xdr:from>
    <xdr:to>
      <xdr:col>45</xdr:col>
      <xdr:colOff>177800</xdr:colOff>
      <xdr:row>53</xdr:row>
      <xdr:rowOff>24829</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9060873"/>
          <a:ext cx="889000" cy="50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152622</xdr:rowOff>
    </xdr:from>
    <xdr:to>
      <xdr:col>46</xdr:col>
      <xdr:colOff>38100</xdr:colOff>
      <xdr:row>55</xdr:row>
      <xdr:rowOff>82772</xdr:rowOff>
    </xdr:to>
    <xdr:sp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410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73899</xdr:rowOff>
    </xdr:from>
    <xdr:ext cx="469744" cy="259045"/>
    <xdr:sp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15428" y="9503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24829</xdr:rowOff>
    </xdr:from>
    <xdr:to>
      <xdr:col>41</xdr:col>
      <xdr:colOff>50800</xdr:colOff>
      <xdr:row>53</xdr:row>
      <xdr:rowOff>24943</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6972300" y="9111679"/>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51</xdr:row>
      <xdr:rowOff>150622</xdr:rowOff>
    </xdr:from>
    <xdr:to>
      <xdr:col>41</xdr:col>
      <xdr:colOff>101600</xdr:colOff>
      <xdr:row>52</xdr:row>
      <xdr:rowOff>80772</xdr:rowOff>
    </xdr:to>
    <xdr:sp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889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50</xdr:row>
      <xdr:rowOff>97299</xdr:rowOff>
    </xdr:from>
    <xdr:ext cx="534377" cy="259045"/>
    <xdr:sp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866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93872</xdr:rowOff>
    </xdr:from>
    <xdr:to>
      <xdr:col>36</xdr:col>
      <xdr:colOff>165100</xdr:colOff>
      <xdr:row>52</xdr:row>
      <xdr:rowOff>24022</xdr:rowOff>
    </xdr:to>
    <xdr:sp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883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50</xdr:row>
      <xdr:rowOff>40549</xdr:rowOff>
    </xdr:from>
    <xdr:ext cx="534377" cy="259045"/>
    <xdr:sp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8613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41008</xdr:rowOff>
    </xdr:from>
    <xdr:to>
      <xdr:col>55</xdr:col>
      <xdr:colOff>50800</xdr:colOff>
      <xdr:row>52</xdr:row>
      <xdr:rowOff>142608</xdr:rowOff>
    </xdr:to>
    <xdr:sp textlink="">
      <xdr:nvSpPr>
        <xdr:cNvPr id="366" name="楕円 365">
          <a:extLst>
            <a:ext uri="{FF2B5EF4-FFF2-40B4-BE49-F238E27FC236}">
              <a16:creationId xmlns:a16="http://schemas.microsoft.com/office/drawing/2014/main" id="{00000000-0008-0000-0700-00006E010000}"/>
            </a:ext>
          </a:extLst>
        </xdr:cNvPr>
        <xdr:cNvSpPr/>
      </xdr:nvSpPr>
      <xdr:spPr>
        <a:xfrm>
          <a:off x="10426700" y="8956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63885</xdr:rowOff>
    </xdr:from>
    <xdr:ext cx="534377" cy="259045"/>
    <xdr:sp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880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8090</xdr:rowOff>
    </xdr:from>
    <xdr:to>
      <xdr:col>50</xdr:col>
      <xdr:colOff>165100</xdr:colOff>
      <xdr:row>52</xdr:row>
      <xdr:rowOff>109690</xdr:rowOff>
    </xdr:to>
    <xdr:sp textlink="">
      <xdr:nvSpPr>
        <xdr:cNvPr id="368" name="楕円 367">
          <a:extLst>
            <a:ext uri="{FF2B5EF4-FFF2-40B4-BE49-F238E27FC236}">
              <a16:creationId xmlns:a16="http://schemas.microsoft.com/office/drawing/2014/main" id="{00000000-0008-0000-0700-000070010000}"/>
            </a:ext>
          </a:extLst>
        </xdr:cNvPr>
        <xdr:cNvSpPr/>
      </xdr:nvSpPr>
      <xdr:spPr>
        <a:xfrm>
          <a:off x="9588500" y="892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50</xdr:row>
      <xdr:rowOff>126217</xdr:rowOff>
    </xdr:from>
    <xdr:ext cx="534377" cy="259045"/>
    <xdr:sp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8698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94673</xdr:rowOff>
    </xdr:from>
    <xdr:to>
      <xdr:col>46</xdr:col>
      <xdr:colOff>38100</xdr:colOff>
      <xdr:row>53</xdr:row>
      <xdr:rowOff>24823</xdr:rowOff>
    </xdr:to>
    <xdr:sp textlink="">
      <xdr:nvSpPr>
        <xdr:cNvPr id="370" name="楕円 369">
          <a:extLst>
            <a:ext uri="{FF2B5EF4-FFF2-40B4-BE49-F238E27FC236}">
              <a16:creationId xmlns:a16="http://schemas.microsoft.com/office/drawing/2014/main" id="{00000000-0008-0000-0700-000072010000}"/>
            </a:ext>
          </a:extLst>
        </xdr:cNvPr>
        <xdr:cNvSpPr/>
      </xdr:nvSpPr>
      <xdr:spPr>
        <a:xfrm>
          <a:off x="8699500" y="901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41350</xdr:rowOff>
    </xdr:from>
    <xdr:ext cx="534377" cy="259045"/>
    <xdr:sp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8785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145479</xdr:rowOff>
    </xdr:from>
    <xdr:to>
      <xdr:col>41</xdr:col>
      <xdr:colOff>101600</xdr:colOff>
      <xdr:row>53</xdr:row>
      <xdr:rowOff>75629</xdr:rowOff>
    </xdr:to>
    <xdr:sp textlink="">
      <xdr:nvSpPr>
        <xdr:cNvPr id="372" name="楕円 371">
          <a:extLst>
            <a:ext uri="{FF2B5EF4-FFF2-40B4-BE49-F238E27FC236}">
              <a16:creationId xmlns:a16="http://schemas.microsoft.com/office/drawing/2014/main" id="{00000000-0008-0000-0700-000074010000}"/>
            </a:ext>
          </a:extLst>
        </xdr:cNvPr>
        <xdr:cNvSpPr/>
      </xdr:nvSpPr>
      <xdr:spPr>
        <a:xfrm>
          <a:off x="7810500" y="9060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66756</xdr:rowOff>
    </xdr:from>
    <xdr:ext cx="534377" cy="259045"/>
    <xdr:sp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9153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145593</xdr:rowOff>
    </xdr:from>
    <xdr:to>
      <xdr:col>36</xdr:col>
      <xdr:colOff>165100</xdr:colOff>
      <xdr:row>53</xdr:row>
      <xdr:rowOff>75743</xdr:rowOff>
    </xdr:to>
    <xdr:sp textlink="">
      <xdr:nvSpPr>
        <xdr:cNvPr id="374" name="楕円 373">
          <a:extLst>
            <a:ext uri="{FF2B5EF4-FFF2-40B4-BE49-F238E27FC236}">
              <a16:creationId xmlns:a16="http://schemas.microsoft.com/office/drawing/2014/main" id="{00000000-0008-0000-0700-000076010000}"/>
            </a:ext>
          </a:extLst>
        </xdr:cNvPr>
        <xdr:cNvSpPr/>
      </xdr:nvSpPr>
      <xdr:spPr>
        <a:xfrm>
          <a:off x="6921500" y="9060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66870</xdr:rowOff>
    </xdr:from>
    <xdr:ext cx="534377" cy="259045"/>
    <xdr:sp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9153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137382</xdr:rowOff>
    </xdr:from>
    <xdr:to>
      <xdr:col>54</xdr:col>
      <xdr:colOff>189865</xdr:colOff>
      <xdr:row>79</xdr:row>
      <xdr:rowOff>30527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138882"/>
          <a:ext cx="1270" cy="1436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34354</xdr:rowOff>
    </xdr:from>
    <xdr:ext cx="469744" cy="259045"/>
    <xdr:sp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78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30527</xdr:rowOff>
    </xdr:from>
    <xdr:to>
      <xdr:col>55</xdr:col>
      <xdr:colOff>88900</xdr:colOff>
      <xdr:row>79</xdr:row>
      <xdr:rowOff>30527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75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84059</xdr:rowOff>
    </xdr:from>
    <xdr:ext cx="534377" cy="259045"/>
    <xdr:sp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914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46,071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137382</xdr:rowOff>
    </xdr:from>
    <xdr:to>
      <xdr:col>55</xdr:col>
      <xdr:colOff>88900</xdr:colOff>
      <xdr:row>70</xdr:row>
      <xdr:rowOff>137382</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138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19686</xdr:rowOff>
    </xdr:from>
    <xdr:to>
      <xdr:col>55</xdr:col>
      <xdr:colOff>0</xdr:colOff>
      <xdr:row>77</xdr:row>
      <xdr:rowOff>17661</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9639300" y="13049886"/>
          <a:ext cx="838200" cy="169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154035</xdr:rowOff>
    </xdr:from>
    <xdr:ext cx="534377" cy="259045"/>
    <xdr:sp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0127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131158</xdr:rowOff>
    </xdr:from>
    <xdr:to>
      <xdr:col>55</xdr:col>
      <xdr:colOff>50800</xdr:colOff>
      <xdr:row>77</xdr:row>
      <xdr:rowOff>61308</xdr:rowOff>
    </xdr:to>
    <xdr:sp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161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92151</xdr:rowOff>
    </xdr:from>
    <xdr:to>
      <xdr:col>50</xdr:col>
      <xdr:colOff>114300</xdr:colOff>
      <xdr:row>76</xdr:row>
      <xdr:rowOff>19686</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750300" y="12779451"/>
          <a:ext cx="889000" cy="270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80834</xdr:rowOff>
    </xdr:from>
    <xdr:to>
      <xdr:col>50</xdr:col>
      <xdr:colOff>165100</xdr:colOff>
      <xdr:row>77</xdr:row>
      <xdr:rowOff>10984</xdr:rowOff>
    </xdr:to>
    <xdr:sp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111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2111</xdr:rowOff>
    </xdr:from>
    <xdr:ext cx="534377" cy="259045"/>
    <xdr:sp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203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92151</xdr:rowOff>
    </xdr:from>
    <xdr:to>
      <xdr:col>45</xdr:col>
      <xdr:colOff>177800</xdr:colOff>
      <xdr:row>75</xdr:row>
      <xdr:rowOff>130132</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2779451"/>
          <a:ext cx="889000" cy="20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10914</xdr:rowOff>
    </xdr:from>
    <xdr:to>
      <xdr:col>46</xdr:col>
      <xdr:colOff>38100</xdr:colOff>
      <xdr:row>76</xdr:row>
      <xdr:rowOff>112514</xdr:rowOff>
    </xdr:to>
    <xdr:sp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04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103641</xdr:rowOff>
    </xdr:from>
    <xdr:ext cx="534377" cy="259045"/>
    <xdr:sp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133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130132</xdr:rowOff>
    </xdr:from>
    <xdr:to>
      <xdr:col>41</xdr:col>
      <xdr:colOff>50800</xdr:colOff>
      <xdr:row>76</xdr:row>
      <xdr:rowOff>12827</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2988882"/>
          <a:ext cx="889000" cy="54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113164</xdr:rowOff>
    </xdr:from>
    <xdr:to>
      <xdr:col>41</xdr:col>
      <xdr:colOff>101600</xdr:colOff>
      <xdr:row>75</xdr:row>
      <xdr:rowOff>43314</xdr:rowOff>
    </xdr:to>
    <xdr:sp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2800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59841</xdr:rowOff>
    </xdr:from>
    <xdr:ext cx="534377" cy="259045"/>
    <xdr:sp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2575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71591</xdr:rowOff>
    </xdr:from>
    <xdr:to>
      <xdr:col>36</xdr:col>
      <xdr:colOff>165100</xdr:colOff>
      <xdr:row>77</xdr:row>
      <xdr:rowOff>1741</xdr:rowOff>
    </xdr:to>
    <xdr:sp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10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164318</xdr:rowOff>
    </xdr:from>
    <xdr:ext cx="534377" cy="259045"/>
    <xdr:sp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19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138311</xdr:rowOff>
    </xdr:from>
    <xdr:to>
      <xdr:col>55</xdr:col>
      <xdr:colOff>50800</xdr:colOff>
      <xdr:row>77</xdr:row>
      <xdr:rowOff>68461</xdr:rowOff>
    </xdr:to>
    <xdr:sp textlink="">
      <xdr:nvSpPr>
        <xdr:cNvPr id="425" name="楕円 424">
          <a:extLst>
            <a:ext uri="{FF2B5EF4-FFF2-40B4-BE49-F238E27FC236}">
              <a16:creationId xmlns:a16="http://schemas.microsoft.com/office/drawing/2014/main" id="{00000000-0008-0000-0700-0000A9010000}"/>
            </a:ext>
          </a:extLst>
        </xdr:cNvPr>
        <xdr:cNvSpPr/>
      </xdr:nvSpPr>
      <xdr:spPr>
        <a:xfrm>
          <a:off x="10426700" y="1316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116738</xdr:rowOff>
    </xdr:from>
    <xdr:ext cx="534377" cy="259045"/>
    <xdr:sp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146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140335</xdr:rowOff>
    </xdr:from>
    <xdr:to>
      <xdr:col>50</xdr:col>
      <xdr:colOff>165100</xdr:colOff>
      <xdr:row>76</xdr:row>
      <xdr:rowOff>70486</xdr:rowOff>
    </xdr:to>
    <xdr:sp textlink="">
      <xdr:nvSpPr>
        <xdr:cNvPr id="427" name="楕円 426">
          <a:extLst>
            <a:ext uri="{FF2B5EF4-FFF2-40B4-BE49-F238E27FC236}">
              <a16:creationId xmlns:a16="http://schemas.microsoft.com/office/drawing/2014/main" id="{00000000-0008-0000-0700-0000AB010000}"/>
            </a:ext>
          </a:extLst>
        </xdr:cNvPr>
        <xdr:cNvSpPr/>
      </xdr:nvSpPr>
      <xdr:spPr>
        <a:xfrm>
          <a:off x="9588500" y="129990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87012</xdr:rowOff>
    </xdr:from>
    <xdr:ext cx="534377" cy="259045"/>
    <xdr:sp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2774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41351</xdr:rowOff>
    </xdr:from>
    <xdr:to>
      <xdr:col>46</xdr:col>
      <xdr:colOff>38100</xdr:colOff>
      <xdr:row>74</xdr:row>
      <xdr:rowOff>142951</xdr:rowOff>
    </xdr:to>
    <xdr:sp textlink="">
      <xdr:nvSpPr>
        <xdr:cNvPr id="429" name="楕円 428">
          <a:extLst>
            <a:ext uri="{FF2B5EF4-FFF2-40B4-BE49-F238E27FC236}">
              <a16:creationId xmlns:a16="http://schemas.microsoft.com/office/drawing/2014/main" id="{00000000-0008-0000-0700-0000AD010000}"/>
            </a:ext>
          </a:extLst>
        </xdr:cNvPr>
        <xdr:cNvSpPr/>
      </xdr:nvSpPr>
      <xdr:spPr>
        <a:xfrm>
          <a:off x="8699500" y="12728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159478</xdr:rowOff>
    </xdr:from>
    <xdr:ext cx="534377" cy="259045"/>
    <xdr:sp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250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79332</xdr:rowOff>
    </xdr:from>
    <xdr:to>
      <xdr:col>41</xdr:col>
      <xdr:colOff>101600</xdr:colOff>
      <xdr:row>76</xdr:row>
      <xdr:rowOff>9482</xdr:rowOff>
    </xdr:to>
    <xdr:sp textlink="">
      <xdr:nvSpPr>
        <xdr:cNvPr id="431" name="楕円 430">
          <a:extLst>
            <a:ext uri="{FF2B5EF4-FFF2-40B4-BE49-F238E27FC236}">
              <a16:creationId xmlns:a16="http://schemas.microsoft.com/office/drawing/2014/main" id="{00000000-0008-0000-0700-0000AF010000}"/>
            </a:ext>
          </a:extLst>
        </xdr:cNvPr>
        <xdr:cNvSpPr/>
      </xdr:nvSpPr>
      <xdr:spPr>
        <a:xfrm>
          <a:off x="7810500" y="12938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609</xdr:rowOff>
    </xdr:from>
    <xdr:ext cx="534377" cy="259045"/>
    <xdr:sp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3030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133477</xdr:rowOff>
    </xdr:from>
    <xdr:to>
      <xdr:col>36</xdr:col>
      <xdr:colOff>165100</xdr:colOff>
      <xdr:row>76</xdr:row>
      <xdr:rowOff>63627</xdr:rowOff>
    </xdr:to>
    <xdr:sp textlink="">
      <xdr:nvSpPr>
        <xdr:cNvPr id="433" name="楕円 432">
          <a:extLst>
            <a:ext uri="{FF2B5EF4-FFF2-40B4-BE49-F238E27FC236}">
              <a16:creationId xmlns:a16="http://schemas.microsoft.com/office/drawing/2014/main" id="{00000000-0008-0000-0700-0000B1010000}"/>
            </a:ext>
          </a:extLst>
        </xdr:cNvPr>
        <xdr:cNvSpPr/>
      </xdr:nvSpPr>
      <xdr:spPr>
        <a:xfrm>
          <a:off x="6921500" y="1299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80154</xdr:rowOff>
    </xdr:from>
    <xdr:ext cx="534377" cy="259045"/>
    <xdr:sp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5111" y="12767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9740</xdr:rowOff>
    </xdr:from>
    <xdr:to>
      <xdr:col>54</xdr:col>
      <xdr:colOff>189865</xdr:colOff>
      <xdr:row>98</xdr:row>
      <xdr:rowOff>127375</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440240"/>
          <a:ext cx="1270" cy="14892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131202</xdr:rowOff>
    </xdr:from>
    <xdr:ext cx="534377" cy="259045"/>
    <xdr:sp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693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127375</xdr:rowOff>
    </xdr:from>
    <xdr:to>
      <xdr:col>55</xdr:col>
      <xdr:colOff>88900</xdr:colOff>
      <xdr:row>98</xdr:row>
      <xdr:rowOff>127375</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692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127867</xdr:rowOff>
    </xdr:from>
    <xdr:ext cx="599010" cy="259045"/>
    <xdr:sp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215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9740</xdr:rowOff>
    </xdr:from>
    <xdr:to>
      <xdr:col>55</xdr:col>
      <xdr:colOff>88900</xdr:colOff>
      <xdr:row>90</xdr:row>
      <xdr:rowOff>9740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44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104915</xdr:rowOff>
    </xdr:from>
    <xdr:to>
      <xdr:col>55</xdr:col>
      <xdr:colOff>0</xdr:colOff>
      <xdr:row>96</xdr:row>
      <xdr:rowOff>164998</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9639300" y="16564115"/>
          <a:ext cx="838200" cy="60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55923</xdr:rowOff>
    </xdr:from>
    <xdr:ext cx="534377" cy="259045"/>
    <xdr:sp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3436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33046</xdr:rowOff>
    </xdr:from>
    <xdr:to>
      <xdr:col>55</xdr:col>
      <xdr:colOff>50800</xdr:colOff>
      <xdr:row>96</xdr:row>
      <xdr:rowOff>134646</xdr:rowOff>
    </xdr:to>
    <xdr:sp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492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157207</xdr:rowOff>
    </xdr:from>
    <xdr:to>
      <xdr:col>50</xdr:col>
      <xdr:colOff>114300</xdr:colOff>
      <xdr:row>96</xdr:row>
      <xdr:rowOff>164998</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8750300" y="16616407"/>
          <a:ext cx="889000" cy="7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42514</xdr:rowOff>
    </xdr:from>
    <xdr:to>
      <xdr:col>50</xdr:col>
      <xdr:colOff>165100</xdr:colOff>
      <xdr:row>96</xdr:row>
      <xdr:rowOff>144114</xdr:rowOff>
    </xdr:to>
    <xdr:sp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5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160641</xdr:rowOff>
    </xdr:from>
    <xdr:ext cx="534377" cy="259045"/>
    <xdr:sp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72111" y="1627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138233</xdr:rowOff>
    </xdr:from>
    <xdr:to>
      <xdr:col>45</xdr:col>
      <xdr:colOff>177800</xdr:colOff>
      <xdr:row>96</xdr:row>
      <xdr:rowOff>157207</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7861300" y="16425983"/>
          <a:ext cx="889000" cy="190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55753</xdr:rowOff>
    </xdr:from>
    <xdr:to>
      <xdr:col>46</xdr:col>
      <xdr:colOff>38100</xdr:colOff>
      <xdr:row>96</xdr:row>
      <xdr:rowOff>157353</xdr:rowOff>
    </xdr:to>
    <xdr:sp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51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2430</xdr:rowOff>
    </xdr:from>
    <xdr:ext cx="534377" cy="259045"/>
    <xdr:sp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83111" y="16290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1549</xdr:rowOff>
    </xdr:from>
    <xdr:to>
      <xdr:col>41</xdr:col>
      <xdr:colOff>50800</xdr:colOff>
      <xdr:row>95</xdr:row>
      <xdr:rowOff>138233</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6972300" y="16289299"/>
          <a:ext cx="889000" cy="136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161404</xdr:rowOff>
    </xdr:from>
    <xdr:to>
      <xdr:col>41</xdr:col>
      <xdr:colOff>101600</xdr:colOff>
      <xdr:row>96</xdr:row>
      <xdr:rowOff>91554</xdr:rowOff>
    </xdr:to>
    <xdr:sp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44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82681</xdr:rowOff>
    </xdr:from>
    <xdr:ext cx="534377" cy="259045"/>
    <xdr:sp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94111" y="1654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27063</xdr:rowOff>
    </xdr:from>
    <xdr:to>
      <xdr:col>36</xdr:col>
      <xdr:colOff>165100</xdr:colOff>
      <xdr:row>96</xdr:row>
      <xdr:rowOff>128663</xdr:rowOff>
    </xdr:to>
    <xdr:sp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4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119790</xdr:rowOff>
    </xdr:from>
    <xdr:ext cx="534377" cy="259045"/>
    <xdr:sp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05111" y="1657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54115</xdr:rowOff>
    </xdr:from>
    <xdr:to>
      <xdr:col>55</xdr:col>
      <xdr:colOff>50800</xdr:colOff>
      <xdr:row>96</xdr:row>
      <xdr:rowOff>155715</xdr:rowOff>
    </xdr:to>
    <xdr:sp textlink="">
      <xdr:nvSpPr>
        <xdr:cNvPr id="483" name="楕円 482">
          <a:extLst>
            <a:ext uri="{FF2B5EF4-FFF2-40B4-BE49-F238E27FC236}">
              <a16:creationId xmlns:a16="http://schemas.microsoft.com/office/drawing/2014/main" id="{00000000-0008-0000-0700-0000E3010000}"/>
            </a:ext>
          </a:extLst>
        </xdr:cNvPr>
        <xdr:cNvSpPr/>
      </xdr:nvSpPr>
      <xdr:spPr>
        <a:xfrm>
          <a:off x="10426700" y="1651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32542</xdr:rowOff>
    </xdr:from>
    <xdr:ext cx="534377" cy="259045"/>
    <xdr:sp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49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114198</xdr:rowOff>
    </xdr:from>
    <xdr:to>
      <xdr:col>50</xdr:col>
      <xdr:colOff>165100</xdr:colOff>
      <xdr:row>97</xdr:row>
      <xdr:rowOff>44348</xdr:rowOff>
    </xdr:to>
    <xdr:sp textlink="">
      <xdr:nvSpPr>
        <xdr:cNvPr id="485" name="楕円 484">
          <a:extLst>
            <a:ext uri="{FF2B5EF4-FFF2-40B4-BE49-F238E27FC236}">
              <a16:creationId xmlns:a16="http://schemas.microsoft.com/office/drawing/2014/main" id="{00000000-0008-0000-0700-0000E5010000}"/>
            </a:ext>
          </a:extLst>
        </xdr:cNvPr>
        <xdr:cNvSpPr/>
      </xdr:nvSpPr>
      <xdr:spPr>
        <a:xfrm>
          <a:off x="9588500" y="16573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35475</xdr:rowOff>
    </xdr:from>
    <xdr:ext cx="534377" cy="259045"/>
    <xdr:sp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72111" y="16666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106407</xdr:rowOff>
    </xdr:from>
    <xdr:to>
      <xdr:col>46</xdr:col>
      <xdr:colOff>38100</xdr:colOff>
      <xdr:row>97</xdr:row>
      <xdr:rowOff>36557</xdr:rowOff>
    </xdr:to>
    <xdr:sp textlink="">
      <xdr:nvSpPr>
        <xdr:cNvPr id="487" name="楕円 486">
          <a:extLst>
            <a:ext uri="{FF2B5EF4-FFF2-40B4-BE49-F238E27FC236}">
              <a16:creationId xmlns:a16="http://schemas.microsoft.com/office/drawing/2014/main" id="{00000000-0008-0000-0700-0000E7010000}"/>
            </a:ext>
          </a:extLst>
        </xdr:cNvPr>
        <xdr:cNvSpPr/>
      </xdr:nvSpPr>
      <xdr:spPr>
        <a:xfrm>
          <a:off x="8699500" y="16565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27684</xdr:rowOff>
    </xdr:from>
    <xdr:ext cx="534377" cy="259045"/>
    <xdr:sp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83111" y="16658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87433</xdr:rowOff>
    </xdr:from>
    <xdr:to>
      <xdr:col>41</xdr:col>
      <xdr:colOff>101600</xdr:colOff>
      <xdr:row>96</xdr:row>
      <xdr:rowOff>17583</xdr:rowOff>
    </xdr:to>
    <xdr:sp textlink="">
      <xdr:nvSpPr>
        <xdr:cNvPr id="489" name="楕円 488">
          <a:extLst>
            <a:ext uri="{FF2B5EF4-FFF2-40B4-BE49-F238E27FC236}">
              <a16:creationId xmlns:a16="http://schemas.microsoft.com/office/drawing/2014/main" id="{00000000-0008-0000-0700-0000E9010000}"/>
            </a:ext>
          </a:extLst>
        </xdr:cNvPr>
        <xdr:cNvSpPr/>
      </xdr:nvSpPr>
      <xdr:spPr>
        <a:xfrm>
          <a:off x="7810500" y="16375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34110</xdr:rowOff>
    </xdr:from>
    <xdr:ext cx="534377" cy="259045"/>
    <xdr:sp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94111" y="16150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122199</xdr:rowOff>
    </xdr:from>
    <xdr:to>
      <xdr:col>36</xdr:col>
      <xdr:colOff>165100</xdr:colOff>
      <xdr:row>95</xdr:row>
      <xdr:rowOff>52349</xdr:rowOff>
    </xdr:to>
    <xdr:sp textlink="">
      <xdr:nvSpPr>
        <xdr:cNvPr id="491" name="楕円 490">
          <a:extLst>
            <a:ext uri="{FF2B5EF4-FFF2-40B4-BE49-F238E27FC236}">
              <a16:creationId xmlns:a16="http://schemas.microsoft.com/office/drawing/2014/main" id="{00000000-0008-0000-0700-0000EB010000}"/>
            </a:ext>
          </a:extLst>
        </xdr:cNvPr>
        <xdr:cNvSpPr/>
      </xdr:nvSpPr>
      <xdr:spPr>
        <a:xfrm>
          <a:off x="6921500" y="16238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68876</xdr:rowOff>
    </xdr:from>
    <xdr:ext cx="534377" cy="259045"/>
    <xdr:sp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705111" y="16013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85369</xdr:rowOff>
    </xdr:from>
    <xdr:to>
      <xdr:col>85</xdr:col>
      <xdr:colOff>126364</xdr:colOff>
      <xdr:row>38</xdr:row>
      <xdr:rowOff>124231</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228869"/>
          <a:ext cx="1269" cy="1410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128058</xdr:rowOff>
    </xdr:from>
    <xdr:ext cx="534377" cy="259045"/>
    <xdr:sp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643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124231</xdr:rowOff>
    </xdr:from>
    <xdr:to>
      <xdr:col>86</xdr:col>
      <xdr:colOff>25400</xdr:colOff>
      <xdr:row>38</xdr:row>
      <xdr:rowOff>124231</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63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32046</xdr:rowOff>
    </xdr:from>
    <xdr:ext cx="534377" cy="259045"/>
    <xdr:sp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004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29,713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85369</xdr:rowOff>
    </xdr:from>
    <xdr:to>
      <xdr:col>86</xdr:col>
      <xdr:colOff>25400</xdr:colOff>
      <xdr:row>30</xdr:row>
      <xdr:rowOff>85369</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228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7188</xdr:rowOff>
    </xdr:from>
    <xdr:to>
      <xdr:col>85</xdr:col>
      <xdr:colOff>127000</xdr:colOff>
      <xdr:row>37</xdr:row>
      <xdr:rowOff>118288</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5481300" y="6350838"/>
          <a:ext cx="838200" cy="111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108500</xdr:rowOff>
    </xdr:from>
    <xdr:ext cx="534377" cy="259045"/>
    <xdr:sp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109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85623</xdr:rowOff>
    </xdr:from>
    <xdr:to>
      <xdr:col>85</xdr:col>
      <xdr:colOff>177800</xdr:colOff>
      <xdr:row>37</xdr:row>
      <xdr:rowOff>15773</xdr:rowOff>
    </xdr:to>
    <xdr:sp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2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7188</xdr:rowOff>
    </xdr:from>
    <xdr:to>
      <xdr:col>81</xdr:col>
      <xdr:colOff>50800</xdr:colOff>
      <xdr:row>37</xdr:row>
      <xdr:rowOff>163170</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4592300" y="6350838"/>
          <a:ext cx="889000" cy="155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145212</xdr:rowOff>
    </xdr:from>
    <xdr:to>
      <xdr:col>81</xdr:col>
      <xdr:colOff>101600</xdr:colOff>
      <xdr:row>37</xdr:row>
      <xdr:rowOff>75362</xdr:rowOff>
    </xdr:to>
    <xdr:sp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31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66489</xdr:rowOff>
    </xdr:from>
    <xdr:ext cx="534377" cy="259045"/>
    <xdr:sp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41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163170</xdr:rowOff>
    </xdr:from>
    <xdr:to>
      <xdr:col>76</xdr:col>
      <xdr:colOff>114300</xdr:colOff>
      <xdr:row>38</xdr:row>
      <xdr:rowOff>19685</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3703300" y="6506820"/>
          <a:ext cx="889000" cy="27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144678</xdr:rowOff>
    </xdr:from>
    <xdr:to>
      <xdr:col>76</xdr:col>
      <xdr:colOff>165100</xdr:colOff>
      <xdr:row>37</xdr:row>
      <xdr:rowOff>74828</xdr:rowOff>
    </xdr:to>
    <xdr:sp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316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91355</xdr:rowOff>
    </xdr:from>
    <xdr:ext cx="534377" cy="259045"/>
    <xdr:sp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092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69291</xdr:rowOff>
    </xdr:from>
    <xdr:to>
      <xdr:col>71</xdr:col>
      <xdr:colOff>177800</xdr:colOff>
      <xdr:row>38</xdr:row>
      <xdr:rowOff>19685</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2814300" y="6412941"/>
          <a:ext cx="889000" cy="121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11176</xdr:rowOff>
    </xdr:from>
    <xdr:to>
      <xdr:col>72</xdr:col>
      <xdr:colOff>38100</xdr:colOff>
      <xdr:row>36</xdr:row>
      <xdr:rowOff>112776</xdr:rowOff>
    </xdr:to>
    <xdr:sp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183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129303</xdr:rowOff>
    </xdr:from>
    <xdr:ext cx="534377" cy="259045"/>
    <xdr:sp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595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35560</xdr:rowOff>
    </xdr:from>
    <xdr:to>
      <xdr:col>67</xdr:col>
      <xdr:colOff>101600</xdr:colOff>
      <xdr:row>36</xdr:row>
      <xdr:rowOff>137160</xdr:rowOff>
    </xdr:to>
    <xdr:sp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207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153687</xdr:rowOff>
    </xdr:from>
    <xdr:ext cx="534377" cy="259045"/>
    <xdr:sp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5982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67488</xdr:rowOff>
    </xdr:from>
    <xdr:to>
      <xdr:col>85</xdr:col>
      <xdr:colOff>177800</xdr:colOff>
      <xdr:row>37</xdr:row>
      <xdr:rowOff>169087</xdr:rowOff>
    </xdr:to>
    <xdr:sp textlink="">
      <xdr:nvSpPr>
        <xdr:cNvPr id="541" name="楕円 540">
          <a:extLst>
            <a:ext uri="{FF2B5EF4-FFF2-40B4-BE49-F238E27FC236}">
              <a16:creationId xmlns:a16="http://schemas.microsoft.com/office/drawing/2014/main" id="{00000000-0008-0000-0700-00001D020000}"/>
            </a:ext>
          </a:extLst>
        </xdr:cNvPr>
        <xdr:cNvSpPr/>
      </xdr:nvSpPr>
      <xdr:spPr>
        <a:xfrm>
          <a:off x="16268700" y="641113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45915</xdr:rowOff>
    </xdr:from>
    <xdr:ext cx="534377" cy="259045"/>
    <xdr:sp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38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127838</xdr:rowOff>
    </xdr:from>
    <xdr:to>
      <xdr:col>81</xdr:col>
      <xdr:colOff>101600</xdr:colOff>
      <xdr:row>37</xdr:row>
      <xdr:rowOff>57988</xdr:rowOff>
    </xdr:to>
    <xdr:sp textlink="">
      <xdr:nvSpPr>
        <xdr:cNvPr id="543" name="楕円 542">
          <a:extLst>
            <a:ext uri="{FF2B5EF4-FFF2-40B4-BE49-F238E27FC236}">
              <a16:creationId xmlns:a16="http://schemas.microsoft.com/office/drawing/2014/main" id="{00000000-0008-0000-0700-00001F020000}"/>
            </a:ext>
          </a:extLst>
        </xdr:cNvPr>
        <xdr:cNvSpPr/>
      </xdr:nvSpPr>
      <xdr:spPr>
        <a:xfrm>
          <a:off x="15430500" y="6300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74515</xdr:rowOff>
    </xdr:from>
    <xdr:ext cx="534377" cy="259045"/>
    <xdr:sp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075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112369</xdr:rowOff>
    </xdr:from>
    <xdr:to>
      <xdr:col>76</xdr:col>
      <xdr:colOff>165100</xdr:colOff>
      <xdr:row>38</xdr:row>
      <xdr:rowOff>42520</xdr:rowOff>
    </xdr:to>
    <xdr:sp textlink="">
      <xdr:nvSpPr>
        <xdr:cNvPr id="545" name="楕円 544">
          <a:extLst>
            <a:ext uri="{FF2B5EF4-FFF2-40B4-BE49-F238E27FC236}">
              <a16:creationId xmlns:a16="http://schemas.microsoft.com/office/drawing/2014/main" id="{00000000-0008-0000-0700-000021020000}"/>
            </a:ext>
          </a:extLst>
        </xdr:cNvPr>
        <xdr:cNvSpPr/>
      </xdr:nvSpPr>
      <xdr:spPr>
        <a:xfrm>
          <a:off x="14541500" y="645601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33647</xdr:rowOff>
    </xdr:from>
    <xdr:ext cx="534377" cy="259045"/>
    <xdr:sp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6548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140335</xdr:rowOff>
    </xdr:from>
    <xdr:to>
      <xdr:col>72</xdr:col>
      <xdr:colOff>38100</xdr:colOff>
      <xdr:row>38</xdr:row>
      <xdr:rowOff>70485</xdr:rowOff>
    </xdr:to>
    <xdr:sp textlink="">
      <xdr:nvSpPr>
        <xdr:cNvPr id="547" name="楕円 546">
          <a:extLst>
            <a:ext uri="{FF2B5EF4-FFF2-40B4-BE49-F238E27FC236}">
              <a16:creationId xmlns:a16="http://schemas.microsoft.com/office/drawing/2014/main" id="{00000000-0008-0000-0700-000023020000}"/>
            </a:ext>
          </a:extLst>
        </xdr:cNvPr>
        <xdr:cNvSpPr/>
      </xdr:nvSpPr>
      <xdr:spPr>
        <a:xfrm>
          <a:off x="13652500" y="648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61612</xdr:rowOff>
    </xdr:from>
    <xdr:ext cx="534377" cy="259045"/>
    <xdr:sp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576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18491</xdr:rowOff>
    </xdr:from>
    <xdr:to>
      <xdr:col>67</xdr:col>
      <xdr:colOff>101600</xdr:colOff>
      <xdr:row>37</xdr:row>
      <xdr:rowOff>120091</xdr:rowOff>
    </xdr:to>
    <xdr:sp textlink="">
      <xdr:nvSpPr>
        <xdr:cNvPr id="549" name="楕円 548">
          <a:extLst>
            <a:ext uri="{FF2B5EF4-FFF2-40B4-BE49-F238E27FC236}">
              <a16:creationId xmlns:a16="http://schemas.microsoft.com/office/drawing/2014/main" id="{00000000-0008-0000-0700-000025020000}"/>
            </a:ext>
          </a:extLst>
        </xdr:cNvPr>
        <xdr:cNvSpPr/>
      </xdr:nvSpPr>
      <xdr:spPr>
        <a:xfrm>
          <a:off x="12763500" y="6362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111218</xdr:rowOff>
    </xdr:from>
    <xdr:ext cx="534377" cy="259045"/>
    <xdr:sp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6454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textlink="">
      <xdr:nvSpPr>
        <xdr:cNvPr id="572" name="教育費グラフ枠">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63005</xdr:rowOff>
    </xdr:from>
    <xdr:to>
      <xdr:col>85</xdr:col>
      <xdr:colOff>126364</xdr:colOff>
      <xdr:row>59</xdr:row>
      <xdr:rowOff>38042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6317595" y="8635505"/>
          <a:ext cx="1269" cy="15180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41869</xdr:rowOff>
    </xdr:from>
    <xdr:ext cx="534377" cy="259045"/>
    <xdr:sp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370300" y="10157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38042</xdr:rowOff>
    </xdr:from>
    <xdr:to>
      <xdr:col>86</xdr:col>
      <xdr:colOff>25400</xdr:colOff>
      <xdr:row>59</xdr:row>
      <xdr:rowOff>38042</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10153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9682</xdr:rowOff>
    </xdr:from>
    <xdr:ext cx="599010" cy="259045"/>
    <xdr:sp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370300" y="8410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103,355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63005</xdr:rowOff>
    </xdr:from>
    <xdr:to>
      <xdr:col>86</xdr:col>
      <xdr:colOff>25400</xdr:colOff>
      <xdr:row>50</xdr:row>
      <xdr:rowOff>63005</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8635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89294</xdr:rowOff>
    </xdr:from>
    <xdr:to>
      <xdr:col>85</xdr:col>
      <xdr:colOff>127000</xdr:colOff>
      <xdr:row>57</xdr:row>
      <xdr:rowOff>166035</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5481300" y="9861944"/>
          <a:ext cx="838200" cy="76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82814</xdr:rowOff>
    </xdr:from>
    <xdr:ext cx="534377" cy="259045"/>
    <xdr:sp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370300" y="95125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59937</xdr:rowOff>
    </xdr:from>
    <xdr:to>
      <xdr:col>85</xdr:col>
      <xdr:colOff>177800</xdr:colOff>
      <xdr:row>56</xdr:row>
      <xdr:rowOff>161537</xdr:rowOff>
    </xdr:to>
    <xdr:sp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6268700" y="9661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89294</xdr:rowOff>
    </xdr:from>
    <xdr:to>
      <xdr:col>81</xdr:col>
      <xdr:colOff>50800</xdr:colOff>
      <xdr:row>58</xdr:row>
      <xdr:rowOff>3272</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4592300" y="9861944"/>
          <a:ext cx="889000" cy="85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106502</xdr:rowOff>
    </xdr:from>
    <xdr:to>
      <xdr:col>81</xdr:col>
      <xdr:colOff>101600</xdr:colOff>
      <xdr:row>57</xdr:row>
      <xdr:rowOff>36652</xdr:rowOff>
    </xdr:to>
    <xdr:sp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5430500" y="9707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53179</xdr:rowOff>
    </xdr:from>
    <xdr:ext cx="534377" cy="259045"/>
    <xdr:sp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214111" y="948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135859</xdr:rowOff>
    </xdr:from>
    <xdr:to>
      <xdr:col>76</xdr:col>
      <xdr:colOff>114300</xdr:colOff>
      <xdr:row>58</xdr:row>
      <xdr:rowOff>3272</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3703300" y="9908509"/>
          <a:ext cx="889000" cy="3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58222</xdr:rowOff>
    </xdr:from>
    <xdr:to>
      <xdr:col>76</xdr:col>
      <xdr:colOff>165100</xdr:colOff>
      <xdr:row>57</xdr:row>
      <xdr:rowOff>159822</xdr:rowOff>
    </xdr:to>
    <xdr:sp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4541500" y="9830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4899</xdr:rowOff>
    </xdr:from>
    <xdr:ext cx="534377" cy="259045"/>
    <xdr:sp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325111" y="9606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151610</xdr:rowOff>
    </xdr:from>
    <xdr:to>
      <xdr:col>71</xdr:col>
      <xdr:colOff>177800</xdr:colOff>
      <xdr:row>57</xdr:row>
      <xdr:rowOff>135859</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2814300" y="9752810"/>
          <a:ext cx="889000" cy="155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13142</xdr:rowOff>
    </xdr:from>
    <xdr:to>
      <xdr:col>72</xdr:col>
      <xdr:colOff>38100</xdr:colOff>
      <xdr:row>56</xdr:row>
      <xdr:rowOff>114742</xdr:rowOff>
    </xdr:to>
    <xdr:sp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652500" y="9614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131269</xdr:rowOff>
    </xdr:from>
    <xdr:ext cx="534377" cy="259045"/>
    <xdr:sp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36111" y="9389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88626</xdr:rowOff>
    </xdr:from>
    <xdr:to>
      <xdr:col>67</xdr:col>
      <xdr:colOff>101600</xdr:colOff>
      <xdr:row>57</xdr:row>
      <xdr:rowOff>18776</xdr:rowOff>
    </xdr:to>
    <xdr:sp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763500" y="9689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35303</xdr:rowOff>
    </xdr:from>
    <xdr:ext cx="534377" cy="259045"/>
    <xdr:sp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47111" y="9465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115235</xdr:rowOff>
    </xdr:from>
    <xdr:to>
      <xdr:col>85</xdr:col>
      <xdr:colOff>177800</xdr:colOff>
      <xdr:row>58</xdr:row>
      <xdr:rowOff>45385</xdr:rowOff>
    </xdr:to>
    <xdr:sp textlink="">
      <xdr:nvSpPr>
        <xdr:cNvPr id="597" name="楕円 596">
          <a:extLst>
            <a:ext uri="{FF2B5EF4-FFF2-40B4-BE49-F238E27FC236}">
              <a16:creationId xmlns:a16="http://schemas.microsoft.com/office/drawing/2014/main" id="{00000000-0008-0000-0700-000055020000}"/>
            </a:ext>
          </a:extLst>
        </xdr:cNvPr>
        <xdr:cNvSpPr/>
      </xdr:nvSpPr>
      <xdr:spPr>
        <a:xfrm>
          <a:off x="16268700" y="988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93662</xdr:rowOff>
    </xdr:from>
    <xdr:ext cx="534377" cy="259045"/>
    <xdr:sp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370300" y="986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38494</xdr:rowOff>
    </xdr:from>
    <xdr:to>
      <xdr:col>81</xdr:col>
      <xdr:colOff>101600</xdr:colOff>
      <xdr:row>57</xdr:row>
      <xdr:rowOff>140094</xdr:rowOff>
    </xdr:to>
    <xdr:sp textlink="">
      <xdr:nvSpPr>
        <xdr:cNvPr id="599" name="楕円 598">
          <a:extLst>
            <a:ext uri="{FF2B5EF4-FFF2-40B4-BE49-F238E27FC236}">
              <a16:creationId xmlns:a16="http://schemas.microsoft.com/office/drawing/2014/main" id="{00000000-0008-0000-0700-000057020000}"/>
            </a:ext>
          </a:extLst>
        </xdr:cNvPr>
        <xdr:cNvSpPr/>
      </xdr:nvSpPr>
      <xdr:spPr>
        <a:xfrm>
          <a:off x="15430500" y="981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131221</xdr:rowOff>
    </xdr:from>
    <xdr:ext cx="534377" cy="259045"/>
    <xdr:sp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14111" y="9903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123922</xdr:rowOff>
    </xdr:from>
    <xdr:to>
      <xdr:col>76</xdr:col>
      <xdr:colOff>165100</xdr:colOff>
      <xdr:row>58</xdr:row>
      <xdr:rowOff>54072</xdr:rowOff>
    </xdr:to>
    <xdr:sp textlink="">
      <xdr:nvSpPr>
        <xdr:cNvPr id="601" name="楕円 600">
          <a:extLst>
            <a:ext uri="{FF2B5EF4-FFF2-40B4-BE49-F238E27FC236}">
              <a16:creationId xmlns:a16="http://schemas.microsoft.com/office/drawing/2014/main" id="{00000000-0008-0000-0700-000059020000}"/>
            </a:ext>
          </a:extLst>
        </xdr:cNvPr>
        <xdr:cNvSpPr/>
      </xdr:nvSpPr>
      <xdr:spPr>
        <a:xfrm>
          <a:off x="14541500" y="989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45199</xdr:rowOff>
    </xdr:from>
    <xdr:ext cx="534377" cy="259045"/>
    <xdr:sp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325111" y="9989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85059</xdr:rowOff>
    </xdr:from>
    <xdr:to>
      <xdr:col>72</xdr:col>
      <xdr:colOff>38100</xdr:colOff>
      <xdr:row>58</xdr:row>
      <xdr:rowOff>15209</xdr:rowOff>
    </xdr:to>
    <xdr:sp textlink="">
      <xdr:nvSpPr>
        <xdr:cNvPr id="603" name="楕円 602">
          <a:extLst>
            <a:ext uri="{FF2B5EF4-FFF2-40B4-BE49-F238E27FC236}">
              <a16:creationId xmlns:a16="http://schemas.microsoft.com/office/drawing/2014/main" id="{00000000-0008-0000-0700-00005B020000}"/>
            </a:ext>
          </a:extLst>
        </xdr:cNvPr>
        <xdr:cNvSpPr/>
      </xdr:nvSpPr>
      <xdr:spPr>
        <a:xfrm>
          <a:off x="13652500" y="9857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6336</xdr:rowOff>
    </xdr:from>
    <xdr:ext cx="534377" cy="259045"/>
    <xdr:sp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36111" y="9950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100810</xdr:rowOff>
    </xdr:from>
    <xdr:to>
      <xdr:col>67</xdr:col>
      <xdr:colOff>101600</xdr:colOff>
      <xdr:row>57</xdr:row>
      <xdr:rowOff>30960</xdr:rowOff>
    </xdr:to>
    <xdr:sp textlink="">
      <xdr:nvSpPr>
        <xdr:cNvPr id="605" name="楕円 604">
          <a:extLst>
            <a:ext uri="{FF2B5EF4-FFF2-40B4-BE49-F238E27FC236}">
              <a16:creationId xmlns:a16="http://schemas.microsoft.com/office/drawing/2014/main" id="{00000000-0008-0000-0700-00005D020000}"/>
            </a:ext>
          </a:extLst>
        </xdr:cNvPr>
        <xdr:cNvSpPr/>
      </xdr:nvSpPr>
      <xdr:spPr>
        <a:xfrm>
          <a:off x="12763500" y="970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22087</xdr:rowOff>
    </xdr:from>
    <xdr:ext cx="534377" cy="259045"/>
    <xdr:sp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47111" y="9794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92727</xdr:rowOff>
    </xdr:from>
    <xdr:ext cx="467179" cy="259045"/>
    <xdr:sp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78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29019</xdr:rowOff>
    </xdr:from>
    <xdr:to>
      <xdr:col>85</xdr:col>
      <xdr:colOff>126364</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201969"/>
          <a:ext cx="1269" cy="1387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147146</xdr:rowOff>
    </xdr:from>
    <xdr:ext cx="469744" cy="259045"/>
    <xdr:sp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1977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7,281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29019</xdr:rowOff>
    </xdr:from>
    <xdr:to>
      <xdr:col>86</xdr:col>
      <xdr:colOff>25400</xdr:colOff>
      <xdr:row>71</xdr:row>
      <xdr:rowOff>29019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201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161798</xdr:rowOff>
    </xdr:from>
    <xdr:to>
      <xdr:col>85</xdr:col>
      <xdr:colOff>127000</xdr:colOff>
      <xdr:row>79</xdr:row>
      <xdr:rowOff>27496</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5481300" y="13534898"/>
          <a:ext cx="838200" cy="37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50627</xdr:rowOff>
    </xdr:from>
    <xdr:ext cx="469744" cy="259045"/>
    <xdr:sp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080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27750</xdr:rowOff>
    </xdr:from>
    <xdr:to>
      <xdr:col>85</xdr:col>
      <xdr:colOff>177800</xdr:colOff>
      <xdr:row>77</xdr:row>
      <xdr:rowOff>129350</xdr:rowOff>
    </xdr:to>
    <xdr:sp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22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116839</xdr:rowOff>
    </xdr:from>
    <xdr:to>
      <xdr:col>81</xdr:col>
      <xdr:colOff>50800</xdr:colOff>
      <xdr:row>78</xdr:row>
      <xdr:rowOff>161798</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4592300" y="13489939"/>
          <a:ext cx="889000" cy="44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14796</xdr:rowOff>
    </xdr:from>
    <xdr:to>
      <xdr:col>81</xdr:col>
      <xdr:colOff>101600</xdr:colOff>
      <xdr:row>77</xdr:row>
      <xdr:rowOff>116396</xdr:rowOff>
    </xdr:to>
    <xdr:sp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21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132923</xdr:rowOff>
    </xdr:from>
    <xdr:ext cx="469744" cy="259045"/>
    <xdr:sp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46428" y="12991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62928</xdr:rowOff>
    </xdr:from>
    <xdr:to>
      <xdr:col>76</xdr:col>
      <xdr:colOff>114300</xdr:colOff>
      <xdr:row>78</xdr:row>
      <xdr:rowOff>116839</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3703300" y="13436028"/>
          <a:ext cx="889000" cy="53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28893</xdr:rowOff>
    </xdr:from>
    <xdr:to>
      <xdr:col>76</xdr:col>
      <xdr:colOff>165100</xdr:colOff>
      <xdr:row>78</xdr:row>
      <xdr:rowOff>130493</xdr:rowOff>
    </xdr:to>
    <xdr:sp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401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147020</xdr:rowOff>
    </xdr:from>
    <xdr:ext cx="378565" cy="259045"/>
    <xdr:sp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3017" y="13177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83693</xdr:rowOff>
    </xdr:from>
    <xdr:to>
      <xdr:col>71</xdr:col>
      <xdr:colOff>177800</xdr:colOff>
      <xdr:row>78</xdr:row>
      <xdr:rowOff>62928</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2814300" y="13285343"/>
          <a:ext cx="889000" cy="150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27178</xdr:rowOff>
    </xdr:from>
    <xdr:to>
      <xdr:col>72</xdr:col>
      <xdr:colOff>38100</xdr:colOff>
      <xdr:row>74</xdr:row>
      <xdr:rowOff>128778</xdr:rowOff>
    </xdr:to>
    <xdr:sp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2714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72</xdr:row>
      <xdr:rowOff>145305</xdr:rowOff>
    </xdr:from>
    <xdr:ext cx="469744" cy="259045"/>
    <xdr:sp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68428" y="12489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124143</xdr:rowOff>
    </xdr:from>
    <xdr:to>
      <xdr:col>67</xdr:col>
      <xdr:colOff>101600</xdr:colOff>
      <xdr:row>75</xdr:row>
      <xdr:rowOff>54293</xdr:rowOff>
    </xdr:to>
    <xdr:sp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281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73</xdr:row>
      <xdr:rowOff>70820</xdr:rowOff>
    </xdr:from>
    <xdr:ext cx="469744" cy="259045"/>
    <xdr:sp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579428" y="12586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148146</xdr:rowOff>
    </xdr:from>
    <xdr:to>
      <xdr:col>85</xdr:col>
      <xdr:colOff>177800</xdr:colOff>
      <xdr:row>79</xdr:row>
      <xdr:rowOff>78296</xdr:rowOff>
    </xdr:to>
    <xdr:sp textlink="">
      <xdr:nvSpPr>
        <xdr:cNvPr id="654" name="楕円 653">
          <a:extLst>
            <a:ext uri="{FF2B5EF4-FFF2-40B4-BE49-F238E27FC236}">
              <a16:creationId xmlns:a16="http://schemas.microsoft.com/office/drawing/2014/main" id="{00000000-0008-0000-0700-00008E020000}"/>
            </a:ext>
          </a:extLst>
        </xdr:cNvPr>
        <xdr:cNvSpPr/>
      </xdr:nvSpPr>
      <xdr:spPr>
        <a:xfrm>
          <a:off x="16268700" y="13521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63073</xdr:rowOff>
    </xdr:from>
    <xdr:ext cx="313932" cy="259045"/>
    <xdr:sp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343617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110998</xdr:rowOff>
    </xdr:from>
    <xdr:to>
      <xdr:col>81</xdr:col>
      <xdr:colOff>101600</xdr:colOff>
      <xdr:row>79</xdr:row>
      <xdr:rowOff>41148</xdr:rowOff>
    </xdr:to>
    <xdr:sp textlink="">
      <xdr:nvSpPr>
        <xdr:cNvPr id="656" name="楕円 655">
          <a:extLst>
            <a:ext uri="{FF2B5EF4-FFF2-40B4-BE49-F238E27FC236}">
              <a16:creationId xmlns:a16="http://schemas.microsoft.com/office/drawing/2014/main" id="{00000000-0008-0000-0700-000090020000}"/>
            </a:ext>
          </a:extLst>
        </xdr:cNvPr>
        <xdr:cNvSpPr/>
      </xdr:nvSpPr>
      <xdr:spPr>
        <a:xfrm>
          <a:off x="15430500" y="1348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32275</xdr:rowOff>
    </xdr:from>
    <xdr:ext cx="378565" cy="259045"/>
    <xdr:sp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92017" y="135768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66039</xdr:rowOff>
    </xdr:from>
    <xdr:to>
      <xdr:col>76</xdr:col>
      <xdr:colOff>165100</xdr:colOff>
      <xdr:row>78</xdr:row>
      <xdr:rowOff>167639</xdr:rowOff>
    </xdr:to>
    <xdr:sp textlink="">
      <xdr:nvSpPr>
        <xdr:cNvPr id="658" name="楕円 657">
          <a:extLst>
            <a:ext uri="{FF2B5EF4-FFF2-40B4-BE49-F238E27FC236}">
              <a16:creationId xmlns:a16="http://schemas.microsoft.com/office/drawing/2014/main" id="{00000000-0008-0000-0700-000092020000}"/>
            </a:ext>
          </a:extLst>
        </xdr:cNvPr>
        <xdr:cNvSpPr/>
      </xdr:nvSpPr>
      <xdr:spPr>
        <a:xfrm>
          <a:off x="14541500" y="1343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158766</xdr:rowOff>
    </xdr:from>
    <xdr:ext cx="378565" cy="259045"/>
    <xdr:sp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03017" y="13531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12128</xdr:rowOff>
    </xdr:from>
    <xdr:to>
      <xdr:col>72</xdr:col>
      <xdr:colOff>38100</xdr:colOff>
      <xdr:row>78</xdr:row>
      <xdr:rowOff>113728</xdr:rowOff>
    </xdr:to>
    <xdr:sp textlink="">
      <xdr:nvSpPr>
        <xdr:cNvPr id="660" name="楕円 659">
          <a:extLst>
            <a:ext uri="{FF2B5EF4-FFF2-40B4-BE49-F238E27FC236}">
              <a16:creationId xmlns:a16="http://schemas.microsoft.com/office/drawing/2014/main" id="{00000000-0008-0000-0700-000094020000}"/>
            </a:ext>
          </a:extLst>
        </xdr:cNvPr>
        <xdr:cNvSpPr/>
      </xdr:nvSpPr>
      <xdr:spPr>
        <a:xfrm>
          <a:off x="13652500" y="1338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104855</xdr:rowOff>
    </xdr:from>
    <xdr:ext cx="378565" cy="259045"/>
    <xdr:sp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514017" y="134779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32893</xdr:rowOff>
    </xdr:from>
    <xdr:to>
      <xdr:col>67</xdr:col>
      <xdr:colOff>101600</xdr:colOff>
      <xdr:row>77</xdr:row>
      <xdr:rowOff>134493</xdr:rowOff>
    </xdr:to>
    <xdr:sp textlink="">
      <xdr:nvSpPr>
        <xdr:cNvPr id="662" name="楕円 661">
          <a:extLst>
            <a:ext uri="{FF2B5EF4-FFF2-40B4-BE49-F238E27FC236}">
              <a16:creationId xmlns:a16="http://schemas.microsoft.com/office/drawing/2014/main" id="{00000000-0008-0000-0700-000096020000}"/>
            </a:ext>
          </a:extLst>
        </xdr:cNvPr>
        <xdr:cNvSpPr/>
      </xdr:nvSpPr>
      <xdr:spPr>
        <a:xfrm>
          <a:off x="12763500" y="1323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125620</xdr:rowOff>
    </xdr:from>
    <xdr:ext cx="469744" cy="259045"/>
    <xdr:sp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579428" y="13327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textlink="">
      <xdr:nvSpPr>
        <xdr:cNvPr id="686" name="公債費グラフ枠">
          <a:extLst>
            <a:ext uri="{FF2B5EF4-FFF2-40B4-BE49-F238E27FC236}">
              <a16:creationId xmlns:a16="http://schemas.microsoft.com/office/drawing/2014/main" id="{00000000-0008-0000-07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131775</xdr:rowOff>
    </xdr:from>
    <xdr:to>
      <xdr:col>85</xdr:col>
      <xdr:colOff>126364</xdr:colOff>
      <xdr:row>98</xdr:row>
      <xdr:rowOff>71958</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6317595" y="15733725"/>
          <a:ext cx="1269" cy="1140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75785</xdr:rowOff>
    </xdr:from>
    <xdr:ext cx="469744" cy="259045"/>
    <xdr:sp textlink="">
      <xdr:nvSpPr>
        <xdr:cNvPr id="688" name="公債費最小値テキスト">
          <a:extLst>
            <a:ext uri="{FF2B5EF4-FFF2-40B4-BE49-F238E27FC236}">
              <a16:creationId xmlns:a16="http://schemas.microsoft.com/office/drawing/2014/main" id="{00000000-0008-0000-0700-0000B0020000}"/>
            </a:ext>
          </a:extLst>
        </xdr:cNvPr>
        <xdr:cNvSpPr txBox="1"/>
      </xdr:nvSpPr>
      <xdr:spPr>
        <a:xfrm>
          <a:off x="16370300" y="16877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71958</xdr:rowOff>
    </xdr:from>
    <xdr:to>
      <xdr:col>86</xdr:col>
      <xdr:colOff>25400</xdr:colOff>
      <xdr:row>98</xdr:row>
      <xdr:rowOff>71958</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6874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78452</xdr:rowOff>
    </xdr:from>
    <xdr:ext cx="534377" cy="259045"/>
    <xdr:sp textlink="">
      <xdr:nvSpPr>
        <xdr:cNvPr id="690" name="公債費最大値テキスト">
          <a:extLst>
            <a:ext uri="{FF2B5EF4-FFF2-40B4-BE49-F238E27FC236}">
              <a16:creationId xmlns:a16="http://schemas.microsoft.com/office/drawing/2014/main" id="{00000000-0008-0000-0700-0000B2020000}"/>
            </a:ext>
          </a:extLst>
        </xdr:cNvPr>
        <xdr:cNvSpPr txBox="1"/>
      </xdr:nvSpPr>
      <xdr:spPr>
        <a:xfrm>
          <a:off x="16370300" y="15508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67,416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131775</xdr:rowOff>
    </xdr:from>
    <xdr:to>
      <xdr:col>86</xdr:col>
      <xdr:colOff>25400</xdr:colOff>
      <xdr:row>91</xdr:row>
      <xdr:rowOff>131775</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5733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118117</xdr:rowOff>
    </xdr:from>
    <xdr:to>
      <xdr:col>85</xdr:col>
      <xdr:colOff>127000</xdr:colOff>
      <xdr:row>93</xdr:row>
      <xdr:rowOff>134099</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5481300" y="16062967"/>
          <a:ext cx="838200" cy="15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91806</xdr:rowOff>
    </xdr:from>
    <xdr:ext cx="534377" cy="259045"/>
    <xdr:sp textlink="">
      <xdr:nvSpPr>
        <xdr:cNvPr id="693" name="公債費平均値テキスト">
          <a:extLst>
            <a:ext uri="{FF2B5EF4-FFF2-40B4-BE49-F238E27FC236}">
              <a16:creationId xmlns:a16="http://schemas.microsoft.com/office/drawing/2014/main" id="{00000000-0008-0000-0700-0000B5020000}"/>
            </a:ext>
          </a:extLst>
        </xdr:cNvPr>
        <xdr:cNvSpPr txBox="1"/>
      </xdr:nvSpPr>
      <xdr:spPr>
        <a:xfrm>
          <a:off x="16370300" y="16208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113379</xdr:rowOff>
    </xdr:from>
    <xdr:to>
      <xdr:col>85</xdr:col>
      <xdr:colOff>177800</xdr:colOff>
      <xdr:row>95</xdr:row>
      <xdr:rowOff>43529</xdr:rowOff>
    </xdr:to>
    <xdr:sp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6268700" y="162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134099</xdr:rowOff>
    </xdr:from>
    <xdr:to>
      <xdr:col>81</xdr:col>
      <xdr:colOff>50800</xdr:colOff>
      <xdr:row>94</xdr:row>
      <xdr:rowOff>49346</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4592300" y="16078949"/>
          <a:ext cx="889000" cy="86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112522</xdr:rowOff>
    </xdr:from>
    <xdr:to>
      <xdr:col>81</xdr:col>
      <xdr:colOff>101600</xdr:colOff>
      <xdr:row>95</xdr:row>
      <xdr:rowOff>42672</xdr:rowOff>
    </xdr:to>
    <xdr:sp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5430500" y="16228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33799</xdr:rowOff>
    </xdr:from>
    <xdr:ext cx="534377" cy="259045"/>
    <xdr:sp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14111" y="16321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49346</xdr:rowOff>
    </xdr:from>
    <xdr:to>
      <xdr:col>76</xdr:col>
      <xdr:colOff>114300</xdr:colOff>
      <xdr:row>94</xdr:row>
      <xdr:rowOff>122593</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3703300" y="16165646"/>
          <a:ext cx="889000" cy="73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113436</xdr:rowOff>
    </xdr:from>
    <xdr:to>
      <xdr:col>76</xdr:col>
      <xdr:colOff>165100</xdr:colOff>
      <xdr:row>95</xdr:row>
      <xdr:rowOff>43586</xdr:rowOff>
    </xdr:to>
    <xdr:sp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4541500" y="16229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34713</xdr:rowOff>
    </xdr:from>
    <xdr:ext cx="534377" cy="259045"/>
    <xdr:sp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325111" y="16322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122593</xdr:rowOff>
    </xdr:from>
    <xdr:to>
      <xdr:col>71</xdr:col>
      <xdr:colOff>177800</xdr:colOff>
      <xdr:row>95</xdr:row>
      <xdr:rowOff>8883</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2814300" y="16238893"/>
          <a:ext cx="889000" cy="57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163309</xdr:rowOff>
    </xdr:from>
    <xdr:to>
      <xdr:col>72</xdr:col>
      <xdr:colOff>38100</xdr:colOff>
      <xdr:row>94</xdr:row>
      <xdr:rowOff>93459</xdr:rowOff>
    </xdr:to>
    <xdr:sp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3652500" y="16108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109986</xdr:rowOff>
    </xdr:from>
    <xdr:ext cx="534377" cy="259045"/>
    <xdr:sp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436111" y="15883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149822</xdr:rowOff>
    </xdr:from>
    <xdr:to>
      <xdr:col>67</xdr:col>
      <xdr:colOff>101600</xdr:colOff>
      <xdr:row>94</xdr:row>
      <xdr:rowOff>79972</xdr:rowOff>
    </xdr:to>
    <xdr:sp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2763500" y="16094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96499</xdr:rowOff>
    </xdr:from>
    <xdr:ext cx="534377" cy="259045"/>
    <xdr:sp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547111" y="15869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67317</xdr:rowOff>
    </xdr:from>
    <xdr:to>
      <xdr:col>85</xdr:col>
      <xdr:colOff>177800</xdr:colOff>
      <xdr:row>93</xdr:row>
      <xdr:rowOff>168917</xdr:rowOff>
    </xdr:to>
    <xdr:sp textlink="">
      <xdr:nvSpPr>
        <xdr:cNvPr id="711" name="楕円 710">
          <a:extLst>
            <a:ext uri="{FF2B5EF4-FFF2-40B4-BE49-F238E27FC236}">
              <a16:creationId xmlns:a16="http://schemas.microsoft.com/office/drawing/2014/main" id="{00000000-0008-0000-0700-0000C7020000}"/>
            </a:ext>
          </a:extLst>
        </xdr:cNvPr>
        <xdr:cNvSpPr/>
      </xdr:nvSpPr>
      <xdr:spPr>
        <a:xfrm>
          <a:off x="16268700" y="16012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90194</xdr:rowOff>
    </xdr:from>
    <xdr:ext cx="534377" cy="259045"/>
    <xdr:sp textlink="">
      <xdr:nvSpPr>
        <xdr:cNvPr id="712" name="公債費該当値テキスト">
          <a:extLst>
            <a:ext uri="{FF2B5EF4-FFF2-40B4-BE49-F238E27FC236}">
              <a16:creationId xmlns:a16="http://schemas.microsoft.com/office/drawing/2014/main" id="{00000000-0008-0000-0700-0000C8020000}"/>
            </a:ext>
          </a:extLst>
        </xdr:cNvPr>
        <xdr:cNvSpPr txBox="1"/>
      </xdr:nvSpPr>
      <xdr:spPr>
        <a:xfrm>
          <a:off x="16370300" y="1586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83299</xdr:rowOff>
    </xdr:from>
    <xdr:to>
      <xdr:col>81</xdr:col>
      <xdr:colOff>101600</xdr:colOff>
      <xdr:row>94</xdr:row>
      <xdr:rowOff>13449</xdr:rowOff>
    </xdr:to>
    <xdr:sp textlink="">
      <xdr:nvSpPr>
        <xdr:cNvPr id="713" name="楕円 712">
          <a:extLst>
            <a:ext uri="{FF2B5EF4-FFF2-40B4-BE49-F238E27FC236}">
              <a16:creationId xmlns:a16="http://schemas.microsoft.com/office/drawing/2014/main" id="{00000000-0008-0000-0700-0000C9020000}"/>
            </a:ext>
          </a:extLst>
        </xdr:cNvPr>
        <xdr:cNvSpPr/>
      </xdr:nvSpPr>
      <xdr:spPr>
        <a:xfrm>
          <a:off x="15430500" y="16028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29976</xdr:rowOff>
    </xdr:from>
    <xdr:ext cx="534377" cy="259045"/>
    <xdr:sp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14111" y="15803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169996</xdr:rowOff>
    </xdr:from>
    <xdr:to>
      <xdr:col>76</xdr:col>
      <xdr:colOff>165100</xdr:colOff>
      <xdr:row>94</xdr:row>
      <xdr:rowOff>100146</xdr:rowOff>
    </xdr:to>
    <xdr:sp textlink="">
      <xdr:nvSpPr>
        <xdr:cNvPr id="715" name="楕円 714">
          <a:extLst>
            <a:ext uri="{FF2B5EF4-FFF2-40B4-BE49-F238E27FC236}">
              <a16:creationId xmlns:a16="http://schemas.microsoft.com/office/drawing/2014/main" id="{00000000-0008-0000-0700-0000CB020000}"/>
            </a:ext>
          </a:extLst>
        </xdr:cNvPr>
        <xdr:cNvSpPr/>
      </xdr:nvSpPr>
      <xdr:spPr>
        <a:xfrm>
          <a:off x="14541500" y="16114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116673</xdr:rowOff>
    </xdr:from>
    <xdr:ext cx="534377" cy="259045"/>
    <xdr:sp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325111" y="15890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71793</xdr:rowOff>
    </xdr:from>
    <xdr:to>
      <xdr:col>72</xdr:col>
      <xdr:colOff>38100</xdr:colOff>
      <xdr:row>95</xdr:row>
      <xdr:rowOff>1943</xdr:rowOff>
    </xdr:to>
    <xdr:sp textlink="">
      <xdr:nvSpPr>
        <xdr:cNvPr id="717" name="楕円 716">
          <a:extLst>
            <a:ext uri="{FF2B5EF4-FFF2-40B4-BE49-F238E27FC236}">
              <a16:creationId xmlns:a16="http://schemas.microsoft.com/office/drawing/2014/main" id="{00000000-0008-0000-0700-0000CD020000}"/>
            </a:ext>
          </a:extLst>
        </xdr:cNvPr>
        <xdr:cNvSpPr/>
      </xdr:nvSpPr>
      <xdr:spPr>
        <a:xfrm>
          <a:off x="13652500" y="16188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164520</xdr:rowOff>
    </xdr:from>
    <xdr:ext cx="534377" cy="259045"/>
    <xdr:sp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436111" y="16280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129533</xdr:rowOff>
    </xdr:from>
    <xdr:to>
      <xdr:col>67</xdr:col>
      <xdr:colOff>101600</xdr:colOff>
      <xdr:row>95</xdr:row>
      <xdr:rowOff>59683</xdr:rowOff>
    </xdr:to>
    <xdr:sp textlink="">
      <xdr:nvSpPr>
        <xdr:cNvPr id="719" name="楕円 718">
          <a:extLst>
            <a:ext uri="{FF2B5EF4-FFF2-40B4-BE49-F238E27FC236}">
              <a16:creationId xmlns:a16="http://schemas.microsoft.com/office/drawing/2014/main" id="{00000000-0008-0000-0700-0000CF020000}"/>
            </a:ext>
          </a:extLst>
        </xdr:cNvPr>
        <xdr:cNvSpPr/>
      </xdr:nvSpPr>
      <xdr:spPr>
        <a:xfrm>
          <a:off x="12763500" y="16245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50810</xdr:rowOff>
    </xdr:from>
    <xdr:ext cx="534377" cy="259045"/>
    <xdr:sp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547111" y="16338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textlink="">
      <xdr:nvSpPr>
        <xdr:cNvPr id="741" name="諸支出金グラフ枠">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167132</xdr:rowOff>
    </xdr:from>
    <xdr:to>
      <xdr:col>116</xdr:col>
      <xdr:colOff>62864</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flipV="1">
          <a:off x="22159595" y="5482082"/>
          <a:ext cx="1269"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textlink="">
      <xdr:nvSpPr>
        <xdr:cNvPr id="743" name="諸支出金最小値テキスト">
          <a:extLst>
            <a:ext uri="{FF2B5EF4-FFF2-40B4-BE49-F238E27FC236}">
              <a16:creationId xmlns:a16="http://schemas.microsoft.com/office/drawing/2014/main" id="{00000000-0008-0000-0700-0000E7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113809</xdr:rowOff>
    </xdr:from>
    <xdr:ext cx="469744" cy="259045"/>
    <xdr:sp textlink="">
      <xdr:nvSpPr>
        <xdr:cNvPr id="745" name="諸支出金最大値テキスト">
          <a:extLst>
            <a:ext uri="{FF2B5EF4-FFF2-40B4-BE49-F238E27FC236}">
              <a16:creationId xmlns:a16="http://schemas.microsoft.com/office/drawing/2014/main" id="{00000000-0008-0000-0700-0000E9020000}"/>
            </a:ext>
          </a:extLst>
        </xdr:cNvPr>
        <xdr:cNvSpPr txBox="1"/>
      </xdr:nvSpPr>
      <xdr:spPr>
        <a:xfrm>
          <a:off x="22212300" y="5257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2,565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167132</xdr:rowOff>
    </xdr:from>
    <xdr:to>
      <xdr:col>116</xdr:col>
      <xdr:colOff>152400</xdr:colOff>
      <xdr:row>31</xdr:row>
      <xdr:rowOff>167132</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5482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58742</xdr:rowOff>
    </xdr:from>
    <xdr:ext cx="378565" cy="259045"/>
    <xdr:sp textlink="">
      <xdr:nvSpPr>
        <xdr:cNvPr id="748" name="諸支出金平均値テキスト">
          <a:extLst>
            <a:ext uri="{FF2B5EF4-FFF2-40B4-BE49-F238E27FC236}">
              <a16:creationId xmlns:a16="http://schemas.microsoft.com/office/drawing/2014/main" id="{00000000-0008-0000-0700-0000EC020000}"/>
            </a:ext>
          </a:extLst>
        </xdr:cNvPr>
        <xdr:cNvSpPr txBox="1"/>
      </xdr:nvSpPr>
      <xdr:spPr>
        <a:xfrm>
          <a:off x="22212300" y="640239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35864</xdr:rowOff>
    </xdr:from>
    <xdr:to>
      <xdr:col>116</xdr:col>
      <xdr:colOff>114300</xdr:colOff>
      <xdr:row>38</xdr:row>
      <xdr:rowOff>137464</xdr:rowOff>
    </xdr:to>
    <xdr:sp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2110700" y="655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43637</xdr:rowOff>
    </xdr:from>
    <xdr:to>
      <xdr:col>112</xdr:col>
      <xdr:colOff>38100</xdr:colOff>
      <xdr:row>38</xdr:row>
      <xdr:rowOff>145237</xdr:rowOff>
    </xdr:to>
    <xdr:sp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1272500" y="655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161764</xdr:rowOff>
    </xdr:from>
    <xdr:ext cx="313932" cy="259045"/>
    <xdr:sp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66333" y="63339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13462</xdr:rowOff>
    </xdr:from>
    <xdr:to>
      <xdr:col>107</xdr:col>
      <xdr:colOff>101600</xdr:colOff>
      <xdr:row>38</xdr:row>
      <xdr:rowOff>115062</xdr:rowOff>
    </xdr:to>
    <xdr:sp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0383500" y="6528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131589</xdr:rowOff>
    </xdr:from>
    <xdr:ext cx="378565" cy="259045"/>
    <xdr:sp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5017" y="63037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116332</xdr:rowOff>
    </xdr:from>
    <xdr:to>
      <xdr:col>102</xdr:col>
      <xdr:colOff>165100</xdr:colOff>
      <xdr:row>38</xdr:row>
      <xdr:rowOff>46482</xdr:rowOff>
    </xdr:to>
    <xdr:sp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9494500" y="645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63009</xdr:rowOff>
    </xdr:from>
    <xdr:ext cx="378565" cy="259045"/>
    <xdr:sp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6017" y="62352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82957</xdr:rowOff>
    </xdr:from>
    <xdr:to>
      <xdr:col>98</xdr:col>
      <xdr:colOff>38100</xdr:colOff>
      <xdr:row>38</xdr:row>
      <xdr:rowOff>13106</xdr:rowOff>
    </xdr:to>
    <xdr:sp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8605500" y="642660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29634</xdr:rowOff>
    </xdr:from>
    <xdr:ext cx="378565" cy="259045"/>
    <xdr:sp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67017" y="62018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textlink="">
      <xdr:nvSpPr>
        <xdr:cNvPr id="766" name="楕円 765">
          <a:extLst>
            <a:ext uri="{FF2B5EF4-FFF2-40B4-BE49-F238E27FC236}">
              <a16:creationId xmlns:a16="http://schemas.microsoft.com/office/drawing/2014/main" id="{00000000-0008-0000-0700-0000FE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14292</xdr:rowOff>
    </xdr:from>
    <xdr:ext cx="249299" cy="259045"/>
    <xdr:sp textlink="">
      <xdr:nvSpPr>
        <xdr:cNvPr id="767" name="諸支出金該当値テキスト">
          <a:extLst>
            <a:ext uri="{FF2B5EF4-FFF2-40B4-BE49-F238E27FC236}">
              <a16:creationId xmlns:a16="http://schemas.microsoft.com/office/drawing/2014/main" id="{00000000-0008-0000-0700-0000FF020000}"/>
            </a:ext>
          </a:extLst>
        </xdr:cNvPr>
        <xdr:cNvSpPr txBox="1"/>
      </xdr:nvSpPr>
      <xdr:spPr>
        <a:xfrm>
          <a:off x="22212300" y="65293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textlink="">
      <xdr:nvSpPr>
        <xdr:cNvPr id="768" name="楕円 767">
          <a:extLst>
            <a:ext uri="{FF2B5EF4-FFF2-40B4-BE49-F238E27FC236}">
              <a16:creationId xmlns:a16="http://schemas.microsoft.com/office/drawing/2014/main" id="{00000000-0008-0000-0700-000000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textlink="">
      <xdr:nvSpPr>
        <xdr:cNvPr id="770" name="楕円 769">
          <a:extLst>
            <a:ext uri="{FF2B5EF4-FFF2-40B4-BE49-F238E27FC236}">
              <a16:creationId xmlns:a16="http://schemas.microsoft.com/office/drawing/2014/main" id="{00000000-0008-0000-0700-000002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textlink="">
      <xdr:nvSpPr>
        <xdr:cNvPr id="772" name="楕円 771">
          <a:extLst>
            <a:ext uri="{FF2B5EF4-FFF2-40B4-BE49-F238E27FC236}">
              <a16:creationId xmlns:a16="http://schemas.microsoft.com/office/drawing/2014/main" id="{00000000-0008-0000-0700-000004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textlink="">
      <xdr:nvSpPr>
        <xdr:cNvPr id="774" name="楕円 773">
          <a:extLst>
            <a:ext uri="{FF2B5EF4-FFF2-40B4-BE49-F238E27FC236}">
              <a16:creationId xmlns:a16="http://schemas.microsoft.com/office/drawing/2014/main" id="{00000000-0008-0000-0700-000006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textlink="">
      <xdr:nvSpPr>
        <xdr:cNvPr id="815" name="楕円 814">
          <a:extLst>
            <a:ext uri="{FF2B5EF4-FFF2-40B4-BE49-F238E27FC236}">
              <a16:creationId xmlns:a16="http://schemas.microsoft.com/office/drawing/2014/main" id="{00000000-0008-0000-0700-00002F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textlink="">
      <xdr:nvSpPr>
        <xdr:cNvPr id="817" name="楕円 816">
          <a:extLst>
            <a:ext uri="{FF2B5EF4-FFF2-40B4-BE49-F238E27FC236}">
              <a16:creationId xmlns:a16="http://schemas.microsoft.com/office/drawing/2014/main" id="{00000000-0008-0000-0700-000031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textlink="">
      <xdr:nvSpPr>
        <xdr:cNvPr id="819" name="楕円 818">
          <a:extLst>
            <a:ext uri="{FF2B5EF4-FFF2-40B4-BE49-F238E27FC236}">
              <a16:creationId xmlns:a16="http://schemas.microsoft.com/office/drawing/2014/main" id="{00000000-0008-0000-0700-000033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textlink="">
      <xdr:nvSpPr>
        <xdr:cNvPr id="821" name="楕円 820">
          <a:extLst>
            <a:ext uri="{FF2B5EF4-FFF2-40B4-BE49-F238E27FC236}">
              <a16:creationId xmlns:a16="http://schemas.microsoft.com/office/drawing/2014/main" id="{00000000-0008-0000-0700-000035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textlink="">
      <xdr:nvSpPr>
        <xdr:cNvPr id="823" name="楕円 822">
          <a:extLst>
            <a:ext uri="{FF2B5EF4-FFF2-40B4-BE49-F238E27FC236}">
              <a16:creationId xmlns:a16="http://schemas.microsoft.com/office/drawing/2014/main" id="{00000000-0008-0000-0700-000037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総務費は、住民一人あたり</a:t>
          </a:r>
          <a:r>
            <a:rPr kumimoji="1" lang="en-US" altLang="ja-JP" sz="1100">
              <a:latin typeface="ＭＳ Ｐゴシック" panose="020B0600070205080204" pitchFamily="50" charset="-128"/>
              <a:ea typeface="ＭＳ Ｐゴシック" panose="020B0600070205080204" pitchFamily="50" charset="-128"/>
            </a:rPr>
            <a:t>73,057</a:t>
          </a:r>
          <a:r>
            <a:rPr kumimoji="1" lang="ja-JP" altLang="en-US" sz="1100">
              <a:latin typeface="ＭＳ Ｐゴシック" panose="020B0600070205080204" pitchFamily="50" charset="-128"/>
              <a:ea typeface="ＭＳ Ｐゴシック" panose="020B0600070205080204" pitchFamily="50" charset="-128"/>
            </a:rPr>
            <a:t>円であり、前年度から</a:t>
          </a:r>
          <a:r>
            <a:rPr kumimoji="1" lang="en-US" altLang="ja-JP" sz="1100">
              <a:latin typeface="ＭＳ Ｐゴシック" panose="020B0600070205080204" pitchFamily="50" charset="-128"/>
              <a:ea typeface="ＭＳ Ｐゴシック" panose="020B0600070205080204" pitchFamily="50" charset="-128"/>
            </a:rPr>
            <a:t>752</a:t>
          </a:r>
          <a:r>
            <a:rPr kumimoji="1" lang="ja-JP" altLang="en-US" sz="1100">
              <a:latin typeface="ＭＳ Ｐゴシック" panose="020B0600070205080204" pitchFamily="50" charset="-128"/>
              <a:ea typeface="ＭＳ Ｐゴシック" panose="020B0600070205080204" pitchFamily="50" charset="-128"/>
            </a:rPr>
            <a:t>円増加している。主な要因としては、公共施設再編整備基金積立金や人事管理費は減少したものの、減債基金積立金が増加したためである。</a:t>
          </a:r>
        </a:p>
        <a:p>
          <a:r>
            <a:rPr kumimoji="1" lang="ja-JP" altLang="en-US" sz="1100">
              <a:latin typeface="ＭＳ Ｐゴシック" panose="020B0600070205080204" pitchFamily="50" charset="-128"/>
              <a:ea typeface="ＭＳ Ｐゴシック" panose="020B0600070205080204" pitchFamily="50" charset="-128"/>
            </a:rPr>
            <a:t>民生費は、住民一人当たり</a:t>
          </a:r>
          <a:r>
            <a:rPr kumimoji="1" lang="en-US" altLang="ja-JP" sz="1100">
              <a:latin typeface="ＭＳ Ｐゴシック" panose="020B0600070205080204" pitchFamily="50" charset="-128"/>
              <a:ea typeface="ＭＳ Ｐゴシック" panose="020B0600070205080204" pitchFamily="50" charset="-128"/>
            </a:rPr>
            <a:t>197,037</a:t>
          </a:r>
          <a:r>
            <a:rPr kumimoji="1" lang="ja-JP" altLang="en-US" sz="1100">
              <a:latin typeface="ＭＳ Ｐゴシック" panose="020B0600070205080204" pitchFamily="50" charset="-128"/>
              <a:ea typeface="ＭＳ Ｐゴシック" panose="020B0600070205080204" pitchFamily="50" charset="-128"/>
            </a:rPr>
            <a:t>円であり、前年度から</a:t>
          </a:r>
          <a:r>
            <a:rPr kumimoji="1" lang="en-US" altLang="ja-JP" sz="1100">
              <a:latin typeface="ＭＳ Ｐゴシック" panose="020B0600070205080204" pitchFamily="50" charset="-128"/>
              <a:ea typeface="ＭＳ Ｐゴシック" panose="020B0600070205080204" pitchFamily="50" charset="-128"/>
            </a:rPr>
            <a:t>9,714</a:t>
          </a:r>
          <a:r>
            <a:rPr kumimoji="1" lang="ja-JP" altLang="en-US" sz="1100">
              <a:latin typeface="ＭＳ Ｐゴシック" panose="020B0600070205080204" pitchFamily="50" charset="-128"/>
              <a:ea typeface="ＭＳ Ｐゴシック" panose="020B0600070205080204" pitchFamily="50" charset="-128"/>
            </a:rPr>
            <a:t>円増加している。主な要因としては、住民税非課税世帯臨時特別給付金支給事業や介護給付費・訓練等給付費が増加したためである。</a:t>
          </a:r>
        </a:p>
        <a:p>
          <a:r>
            <a:rPr kumimoji="1" lang="ja-JP" altLang="en-US" sz="1100">
              <a:latin typeface="ＭＳ Ｐゴシック" panose="020B0600070205080204" pitchFamily="50" charset="-128"/>
              <a:ea typeface="ＭＳ Ｐゴシック" panose="020B0600070205080204" pitchFamily="50" charset="-128"/>
            </a:rPr>
            <a:t>衛生費は、住民一人当たり</a:t>
          </a:r>
          <a:r>
            <a:rPr kumimoji="1" lang="en-US" altLang="ja-JP" sz="1100">
              <a:latin typeface="ＭＳ Ｐゴシック" panose="020B0600070205080204" pitchFamily="50" charset="-128"/>
              <a:ea typeface="ＭＳ Ｐゴシック" panose="020B0600070205080204" pitchFamily="50" charset="-128"/>
            </a:rPr>
            <a:t>46,649</a:t>
          </a:r>
          <a:r>
            <a:rPr kumimoji="1" lang="ja-JP" altLang="en-US" sz="1100">
              <a:latin typeface="ＭＳ Ｐゴシック" panose="020B0600070205080204" pitchFamily="50" charset="-128"/>
              <a:ea typeface="ＭＳ Ｐゴシック" panose="020B0600070205080204" pitchFamily="50" charset="-128"/>
            </a:rPr>
            <a:t>円であり、前年度から</a:t>
          </a:r>
          <a:r>
            <a:rPr kumimoji="1" lang="en-US" altLang="ja-JP" sz="1100">
              <a:latin typeface="ＭＳ Ｐゴシック" panose="020B0600070205080204" pitchFamily="50" charset="-128"/>
              <a:ea typeface="ＭＳ Ｐゴシック" panose="020B0600070205080204" pitchFamily="50" charset="-128"/>
            </a:rPr>
            <a:t>21,851</a:t>
          </a:r>
          <a:r>
            <a:rPr kumimoji="1" lang="ja-JP" altLang="en-US" sz="1100">
              <a:latin typeface="ＭＳ Ｐゴシック" panose="020B0600070205080204" pitchFamily="50" charset="-128"/>
              <a:ea typeface="ＭＳ Ｐゴシック" panose="020B0600070205080204" pitchFamily="50" charset="-128"/>
            </a:rPr>
            <a:t>円減少している。主な要因としては、道前クリーンセンター整備事業や新型コロナウイルスワクチン接種事業が減少したためである。</a:t>
          </a:r>
        </a:p>
        <a:p>
          <a:r>
            <a:rPr kumimoji="1" lang="ja-JP" altLang="en-US" sz="1100">
              <a:latin typeface="ＭＳ Ｐゴシック" panose="020B0600070205080204" pitchFamily="50" charset="-128"/>
              <a:ea typeface="ＭＳ Ｐゴシック" panose="020B0600070205080204" pitchFamily="50" charset="-128"/>
            </a:rPr>
            <a:t>教育費は、住民一人当たり</a:t>
          </a:r>
          <a:r>
            <a:rPr kumimoji="1" lang="en-US" altLang="ja-JP" sz="1100">
              <a:latin typeface="ＭＳ Ｐゴシック" panose="020B0600070205080204" pitchFamily="50" charset="-128"/>
              <a:ea typeface="ＭＳ Ｐゴシック" panose="020B0600070205080204" pitchFamily="50" charset="-128"/>
            </a:rPr>
            <a:t>46,348</a:t>
          </a:r>
          <a:r>
            <a:rPr kumimoji="1" lang="ja-JP" altLang="en-US" sz="1100">
              <a:latin typeface="ＭＳ Ｐゴシック" panose="020B0600070205080204" pitchFamily="50" charset="-128"/>
              <a:ea typeface="ＭＳ Ｐゴシック" panose="020B0600070205080204" pitchFamily="50" charset="-128"/>
            </a:rPr>
            <a:t>円であり、前年度から</a:t>
          </a:r>
          <a:r>
            <a:rPr kumimoji="1" lang="en-US" altLang="ja-JP" sz="1100">
              <a:latin typeface="ＭＳ Ｐゴシック" panose="020B0600070205080204" pitchFamily="50" charset="-128"/>
              <a:ea typeface="ＭＳ Ｐゴシック" panose="020B0600070205080204" pitchFamily="50" charset="-128"/>
            </a:rPr>
            <a:t>3,357</a:t>
          </a:r>
          <a:r>
            <a:rPr kumimoji="1" lang="ja-JP" altLang="en-US" sz="1100">
              <a:latin typeface="ＭＳ Ｐゴシック" panose="020B0600070205080204" pitchFamily="50" charset="-128"/>
              <a:ea typeface="ＭＳ Ｐゴシック" panose="020B0600070205080204" pitchFamily="50" charset="-128"/>
            </a:rPr>
            <a:t>円減少している。主な要因としては、丹原小学校及び神拝小学校施設長寿命化事業が皆減したためである。</a:t>
          </a:r>
        </a:p>
        <a:p>
          <a:r>
            <a:rPr kumimoji="1" lang="ja-JP" altLang="en-US" sz="1100">
              <a:latin typeface="ＭＳ Ｐゴシック" panose="020B0600070205080204" pitchFamily="50" charset="-128"/>
              <a:ea typeface="ＭＳ Ｐゴシック" panose="020B0600070205080204" pitchFamily="50" charset="-128"/>
            </a:rPr>
            <a:t>今後、社会保障経費の充実等による扶助費の増加や、老朽化する公共施設等の維持補修経費の増加に加え、やすらぎ苑整備事業や東部学校給食センター整備事業等の大型事業の実施による地方債の借り入れも見込まれていることから、引き続き、事業実施方法や事業規模の適正化、費用対効果を十分考慮し、歳入規模に見合った歳出構造への転換を継続し、持続可能な財政基盤の確立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愛媛県西条市</a:t>
          </a:r>
        </a:p>
      </xdr:txBody>
    </xdr:sp>
    <xdr:clientData/>
  </xdr:twoCellAnchor>
  <xdr:twoCellAnchor>
    <xdr:from>
      <xdr:col>0</xdr:col>
      <xdr:colOff>466725</xdr:colOff>
      <xdr:row>4</xdr:row>
      <xdr:rowOff>0</xdr:rowOff>
    </xdr:from>
    <xdr:to>
      <xdr:col>3</xdr:col>
      <xdr:colOff>733425</xdr:colOff>
      <xdr:row>6</xdr:row>
      <xdr:rowOff>66675</xdr:rowOff>
    </xdr:to>
    <xdr:sp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050">
              <a:latin typeface="ＭＳ ゴシック" pitchFamily="49" charset="-128"/>
              <a:ea typeface="ＭＳ ゴシック" pitchFamily="49" charset="-128"/>
            </a:rPr>
            <a:t>財政調整基金について、</a:t>
          </a:r>
          <a:r>
            <a:rPr kumimoji="1" lang="en-US" altLang="ja-JP" sz="1050">
              <a:latin typeface="ＭＳ ゴシック" pitchFamily="49" charset="-128"/>
              <a:ea typeface="ＭＳ ゴシック" pitchFamily="49" charset="-128"/>
            </a:rPr>
            <a:t>1,400</a:t>
          </a:r>
          <a:r>
            <a:rPr kumimoji="1" lang="ja-JP" altLang="en-US" sz="1050">
              <a:latin typeface="ＭＳ ゴシック" pitchFamily="49" charset="-128"/>
              <a:ea typeface="ＭＳ ゴシック" pitchFamily="49" charset="-128"/>
            </a:rPr>
            <a:t>百万円の取り崩しを行った一方で、</a:t>
          </a:r>
          <a:r>
            <a:rPr kumimoji="1" lang="en-US" altLang="ja-JP" sz="1050">
              <a:latin typeface="ＭＳ ゴシック" pitchFamily="49" charset="-128"/>
              <a:ea typeface="ＭＳ ゴシック" pitchFamily="49" charset="-128"/>
            </a:rPr>
            <a:t>2,002</a:t>
          </a:r>
          <a:r>
            <a:rPr kumimoji="1" lang="ja-JP" altLang="en-US" sz="1050">
              <a:latin typeface="ＭＳ ゴシック" pitchFamily="49" charset="-128"/>
              <a:ea typeface="ＭＳ ゴシック" pitchFamily="49" charset="-128"/>
            </a:rPr>
            <a:t>百万円の積み立てを行ったことから、残高は増加している。</a:t>
          </a:r>
        </a:p>
        <a:p>
          <a:r>
            <a:rPr kumimoji="1" lang="ja-JP" altLang="en-US" sz="1050">
              <a:latin typeface="ＭＳ ゴシック" pitchFamily="49" charset="-128"/>
              <a:ea typeface="ＭＳ ゴシック" pitchFamily="49" charset="-128"/>
            </a:rPr>
            <a:t>　しかし、コロナ禍での事業規模の縮小や受診控え等が回復したことにより医療費や給付費等の歳出</a:t>
          </a:r>
          <a:r>
            <a:rPr kumimoji="1" lang="ja-JP" altLang="en-US" sz="1050">
              <a:solidFill>
                <a:schemeClr val="tx1"/>
              </a:solidFill>
              <a:latin typeface="ＭＳ ゴシック" pitchFamily="49" charset="-128"/>
              <a:ea typeface="ＭＳ ゴシック" pitchFamily="49" charset="-128"/>
            </a:rPr>
            <a:t>が増加したことから、前年度と比較し実質収支額が約</a:t>
          </a:r>
          <a:r>
            <a:rPr kumimoji="1" lang="en-US" altLang="ja-JP" sz="1050">
              <a:solidFill>
                <a:schemeClr val="tx1"/>
              </a:solidFill>
              <a:latin typeface="ＭＳ ゴシック" pitchFamily="49" charset="-128"/>
              <a:ea typeface="ＭＳ ゴシック" pitchFamily="49" charset="-128"/>
            </a:rPr>
            <a:t>1,028</a:t>
          </a:r>
          <a:r>
            <a:rPr kumimoji="1" lang="ja-JP" altLang="en-US" sz="1050">
              <a:solidFill>
                <a:schemeClr val="tx1"/>
              </a:solidFill>
              <a:latin typeface="ＭＳ ゴシック" pitchFamily="49" charset="-128"/>
              <a:ea typeface="ＭＳ ゴシック" pitchFamily="49" charset="-128"/>
            </a:rPr>
            <a:t>百万円減少、標準財政規模に占める割合では</a:t>
          </a:r>
          <a:r>
            <a:rPr kumimoji="1" lang="en-US" altLang="ja-JP" sz="1050">
              <a:solidFill>
                <a:schemeClr val="tx1"/>
              </a:solidFill>
              <a:latin typeface="ＭＳ ゴシック" pitchFamily="49" charset="-128"/>
              <a:ea typeface="ＭＳ ゴシック" pitchFamily="49" charset="-128"/>
            </a:rPr>
            <a:t>3.68</a:t>
          </a:r>
          <a:r>
            <a:rPr kumimoji="1" lang="ja-JP" altLang="en-US" sz="1050">
              <a:solidFill>
                <a:schemeClr val="tx1"/>
              </a:solidFill>
              <a:latin typeface="ＭＳ ゴシック" pitchFamily="49" charset="-128"/>
              <a:ea typeface="ＭＳ ゴシック" pitchFamily="49" charset="-128"/>
            </a:rPr>
            <a:t>ポイントの低下となり、実質単年度収支も</a:t>
          </a:r>
          <a:r>
            <a:rPr kumimoji="1" lang="en-US" altLang="ja-JP" sz="1050">
              <a:solidFill>
                <a:schemeClr val="tx1"/>
              </a:solidFill>
              <a:latin typeface="ＭＳ ゴシック" pitchFamily="49" charset="-128"/>
              <a:ea typeface="ＭＳ ゴシック" pitchFamily="49" charset="-128"/>
            </a:rPr>
            <a:t>2.15</a:t>
          </a:r>
          <a:r>
            <a:rPr kumimoji="1" lang="ja-JP" altLang="en-US" sz="1050">
              <a:solidFill>
                <a:schemeClr val="tx1"/>
              </a:solidFill>
              <a:latin typeface="ＭＳ ゴシック" pitchFamily="49" charset="-128"/>
              <a:ea typeface="ＭＳ ゴシック" pitchFamily="49" charset="-128"/>
            </a:rPr>
            <a:t>ポイントの低下となっている。</a:t>
          </a:r>
          <a:endParaRPr kumimoji="1" lang="en-US" altLang="ja-JP" sz="1050">
            <a:solidFill>
              <a:schemeClr val="tx1"/>
            </a:solidFill>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　今後は、社会保障経費をはじめとする扶助費等の義務的経費の増加に加え、物価高騰等による各種の経費が増加する一方、人口減少により税収の大幅な伸びも期待できないことから、歳入規模に見合った歳出構造への転換を継続し、財政調整基金の慎重な取り崩しと積み立てに留意する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愛媛県西条市</a:t>
          </a:r>
        </a:p>
      </xdr:txBody>
    </xdr:sp>
    <xdr:clientData/>
  </xdr:twoCellAnchor>
  <xdr:twoCellAnchor editAs="oneCell">
    <xdr:from>
      <xdr:col>1</xdr:col>
      <xdr:colOff>0</xdr:colOff>
      <xdr:row>3</xdr:row>
      <xdr:rowOff>28575</xdr:rowOff>
    </xdr:from>
    <xdr:to>
      <xdr:col>4</xdr:col>
      <xdr:colOff>914400</xdr:colOff>
      <xdr:row>4</xdr:row>
      <xdr:rowOff>200025</xdr:rowOff>
    </xdr:to>
    <xdr:sp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全会計において黒字決算または、歳入歳出同額となっており、収支の均衡が図られている。</a:t>
          </a:r>
          <a:endParaRPr kumimoji="1" lang="en-US" altLang="ja-JP" sz="1100">
            <a:latin typeface="ＭＳ ゴシック" pitchFamily="49" charset="-128"/>
            <a:ea typeface="ＭＳ ゴシック" pitchFamily="49" charset="-128"/>
          </a:endParaRPr>
        </a:p>
        <a:p>
          <a:r>
            <a:rPr kumimoji="1" lang="ja-JP" altLang="en-US" sz="1100">
              <a:solidFill>
                <a:srgbClr val="FF0000"/>
              </a:solidFill>
              <a:latin typeface="ＭＳ ゴシック" pitchFamily="49" charset="-128"/>
              <a:ea typeface="ＭＳ ゴシック" pitchFamily="49" charset="-128"/>
            </a:rPr>
            <a:t>　</a:t>
          </a:r>
          <a:r>
            <a:rPr kumimoji="1" lang="ja-JP" altLang="en-US" sz="1100">
              <a:solidFill>
                <a:schemeClr val="tx1"/>
              </a:solidFill>
              <a:latin typeface="ＭＳ ゴシック" pitchFamily="49" charset="-128"/>
              <a:ea typeface="ＭＳ ゴシック" pitchFamily="49" charset="-128"/>
            </a:rPr>
            <a:t>しかし、一般会計においては、標準財政規模に対する実質収支額の割合が前年度</a:t>
          </a:r>
          <a:r>
            <a:rPr kumimoji="1" lang="en-US" altLang="ja-JP" sz="1100">
              <a:solidFill>
                <a:schemeClr val="tx1"/>
              </a:solidFill>
              <a:latin typeface="ＭＳ ゴシック" pitchFamily="49" charset="-128"/>
              <a:ea typeface="ＭＳ ゴシック" pitchFamily="49" charset="-128"/>
            </a:rPr>
            <a:t>13.79</a:t>
          </a:r>
          <a:r>
            <a:rPr kumimoji="1" lang="ja-JP" altLang="en-US" sz="1100">
              <a:solidFill>
                <a:schemeClr val="tx1"/>
              </a:solidFill>
              <a:latin typeface="ＭＳ ゴシック" pitchFamily="49" charset="-128"/>
              <a:ea typeface="ＭＳ ゴシック" pitchFamily="49" charset="-128"/>
            </a:rPr>
            <a:t>％から</a:t>
          </a:r>
          <a:r>
            <a:rPr kumimoji="1" lang="en-US" altLang="ja-JP" sz="1100">
              <a:solidFill>
                <a:schemeClr val="tx1"/>
              </a:solidFill>
              <a:latin typeface="ＭＳ ゴシック" pitchFamily="49" charset="-128"/>
              <a:ea typeface="ＭＳ ゴシック" pitchFamily="49" charset="-128"/>
            </a:rPr>
            <a:t>3.68</a:t>
          </a:r>
          <a:r>
            <a:rPr kumimoji="1" lang="ja-JP" altLang="en-US" sz="1100">
              <a:solidFill>
                <a:schemeClr val="tx1"/>
              </a:solidFill>
              <a:latin typeface="ＭＳ ゴシック" pitchFamily="49" charset="-128"/>
              <a:ea typeface="ＭＳ ゴシック" pitchFamily="49" charset="-128"/>
            </a:rPr>
            <a:t>ポイント低下し</a:t>
          </a:r>
          <a:r>
            <a:rPr kumimoji="1" lang="en-US" altLang="ja-JP" sz="1100">
              <a:solidFill>
                <a:schemeClr val="tx1"/>
              </a:solidFill>
              <a:latin typeface="ＭＳ ゴシック" pitchFamily="49" charset="-128"/>
              <a:ea typeface="ＭＳ ゴシック" pitchFamily="49" charset="-128"/>
            </a:rPr>
            <a:t>10.11</a:t>
          </a:r>
          <a:r>
            <a:rPr kumimoji="1" lang="ja-JP" altLang="en-US" sz="1100">
              <a:solidFill>
                <a:schemeClr val="tx1"/>
              </a:solidFill>
              <a:latin typeface="ＭＳ ゴシック" pitchFamily="49" charset="-128"/>
              <a:ea typeface="ＭＳ ゴシック" pitchFamily="49" charset="-128"/>
            </a:rPr>
            <a:t>％となっている。前年度より低下した理由は、標準税収入額等の増により標準財政規模が増加したことに加え、コロナ禍での事業規模の縮小や受診控え等が回復したことにより医療費や給付費等の歳出が増加したことから実質収支額が減少したためである。</a:t>
          </a:r>
          <a:endParaRPr kumimoji="1" lang="en-US" altLang="ja-JP" sz="1100">
            <a:solidFill>
              <a:schemeClr val="tx1"/>
            </a:solidFill>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今後とも健全で安定した財政運営に努める。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愛媛県西条市</a:t>
          </a:r>
        </a:p>
      </xdr:txBody>
    </xdr:sp>
    <xdr:clientData/>
  </xdr:twoCellAnchor>
  <xdr:twoCellAnchor>
    <xdr:from>
      <xdr:col>1</xdr:col>
      <xdr:colOff>0</xdr:colOff>
      <xdr:row>43</xdr:row>
      <xdr:rowOff>0</xdr:rowOff>
    </xdr:from>
    <xdr:to>
      <xdr:col>10</xdr:col>
      <xdr:colOff>0</xdr:colOff>
      <xdr:row>44</xdr:row>
      <xdr:rowOff>0</xdr:rowOff>
    </xdr:to>
    <xdr:sp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100">
              <a:latin typeface="ＭＳ ゴシック" pitchFamily="49" charset="-128"/>
              <a:ea typeface="ＭＳ ゴシック" pitchFamily="49" charset="-128"/>
            </a:rPr>
            <a:t>公営企業債の元利償還金に対する繰入金が増加したことに加え、合併特例債や公共事業等債等の元利償還金が増加した結果、実質公債費比率の分子は</a:t>
          </a:r>
          <a:r>
            <a:rPr kumimoji="1" lang="en-US" altLang="ja-JP" sz="1100">
              <a:latin typeface="ＭＳ ゴシック" pitchFamily="49" charset="-128"/>
              <a:ea typeface="ＭＳ ゴシック" pitchFamily="49" charset="-128"/>
            </a:rPr>
            <a:t>118</a:t>
          </a:r>
          <a:r>
            <a:rPr kumimoji="1" lang="ja-JP" altLang="en-US" sz="1100">
              <a:latin typeface="ＭＳ ゴシック" pitchFamily="49" charset="-128"/>
              <a:ea typeface="ＭＳ ゴシック" pitchFamily="49" charset="-128"/>
            </a:rPr>
            <a:t>百万円増加している。</a:t>
          </a:r>
        </a:p>
        <a:p>
          <a:r>
            <a:rPr kumimoji="1" lang="ja-JP" altLang="en-US" sz="1100">
              <a:latin typeface="ＭＳ ゴシック" pitchFamily="49" charset="-128"/>
              <a:ea typeface="ＭＳ ゴシック" pitchFamily="49" charset="-128"/>
            </a:rPr>
            <a:t>　今後については、道前クリーンセンターの改修や学校施設の長寿命化改修等の大型事業の実施に伴い借り入れた合併特例債等の地方債の償還が本格化することに加え、やすらぎ苑整備事業や東部学校給食センター整備事業等の大型事業の実施に伴う地方債の借り入れを予定しており、実施方法や事業規模の精査により借入額の抑制を図るとともに、合併特例債の発行期限が令和</a:t>
          </a:r>
          <a:r>
            <a:rPr kumimoji="1" lang="en-US" altLang="ja-JP" sz="1100">
              <a:latin typeface="ＭＳ ゴシック" pitchFamily="49" charset="-128"/>
              <a:ea typeface="ＭＳ ゴシック" pitchFamily="49" charset="-128"/>
            </a:rPr>
            <a:t>6</a:t>
          </a:r>
          <a:r>
            <a:rPr kumimoji="1" lang="ja-JP" altLang="en-US" sz="1100">
              <a:latin typeface="ＭＳ ゴシック" pitchFamily="49" charset="-128"/>
              <a:ea typeface="ＭＳ ゴシック" pitchFamily="49" charset="-128"/>
            </a:rPr>
            <a:t>年度で終了することにより今後の財源確保についても課題となることから、事業規模の適正化と実施時期の平準化を図る必要がある。</a:t>
          </a:r>
        </a:p>
      </xdr:txBody>
    </xdr:sp>
    <xdr:clientData/>
  </xdr:twoCellAnchor>
  <xdr:twoCellAnchor>
    <xdr:from>
      <xdr:col>1</xdr:col>
      <xdr:colOff>0</xdr:colOff>
      <xdr:row>56</xdr:row>
      <xdr:rowOff>0</xdr:rowOff>
    </xdr:from>
    <xdr:to>
      <xdr:col>10</xdr:col>
      <xdr:colOff>0</xdr:colOff>
      <xdr:row>57</xdr:row>
      <xdr:rowOff>0</xdr:rowOff>
    </xdr:to>
    <xdr:sp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愛媛県西条市</a:t>
          </a:r>
        </a:p>
      </xdr:txBody>
    </xdr:sp>
    <xdr:clientData/>
  </xdr:twoCellAnchor>
  <xdr:twoCellAnchor>
    <xdr:from>
      <xdr:col>1</xdr:col>
      <xdr:colOff>0</xdr:colOff>
      <xdr:row>39</xdr:row>
      <xdr:rowOff>0</xdr:rowOff>
    </xdr:from>
    <xdr:to>
      <xdr:col>8</xdr:col>
      <xdr:colOff>0</xdr:colOff>
      <xdr:row>40</xdr:row>
      <xdr:rowOff>0</xdr:rowOff>
    </xdr:to>
    <xdr:sp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100">
              <a:latin typeface="ＭＳ ゴシック" pitchFamily="49" charset="-128"/>
              <a:ea typeface="ＭＳ ゴシック" pitchFamily="49" charset="-128"/>
            </a:rPr>
            <a:t>東部学校給食センター整備事業に伴う債務負担行為により</a:t>
          </a:r>
          <a:r>
            <a:rPr kumimoji="1" lang="ja-JP" altLang="en-US" sz="1100">
              <a:solidFill>
                <a:schemeClr val="tx1"/>
              </a:solidFill>
              <a:latin typeface="ＭＳ ゴシック" pitchFamily="49" charset="-128"/>
              <a:ea typeface="ＭＳ ゴシック" pitchFamily="49" charset="-128"/>
            </a:rPr>
            <a:t>支出予定額が増加したものの、財政調整基金及び減債基金の増加により充当可能基金が</a:t>
          </a:r>
          <a:r>
            <a:rPr kumimoji="1" lang="en-US" altLang="ja-JP" sz="1100">
              <a:solidFill>
                <a:schemeClr val="tx1"/>
              </a:solidFill>
              <a:latin typeface="ＭＳ ゴシック" pitchFamily="49" charset="-128"/>
              <a:ea typeface="ＭＳ ゴシック" pitchFamily="49" charset="-128"/>
            </a:rPr>
            <a:t>1,573</a:t>
          </a:r>
          <a:r>
            <a:rPr kumimoji="1" lang="ja-JP" altLang="en-US" sz="1100">
              <a:solidFill>
                <a:schemeClr val="tx1"/>
              </a:solidFill>
              <a:latin typeface="ＭＳ ゴシック" pitchFamily="49" charset="-128"/>
              <a:ea typeface="ＭＳ ゴシック" pitchFamily="49" charset="-128"/>
            </a:rPr>
            <a:t>百万円増加したことや、地方債発行額の抑制を図ったことによる合併特例債等の</a:t>
          </a:r>
          <a:r>
            <a:rPr kumimoji="1" lang="ja-JP" altLang="en-US" sz="1100">
              <a:latin typeface="ＭＳ ゴシック" pitchFamily="49" charset="-128"/>
              <a:ea typeface="ＭＳ ゴシック" pitchFamily="49" charset="-128"/>
            </a:rPr>
            <a:t>地方債残高が減少したこと等により、昨年度と比較して将来負担比率の分子は</a:t>
          </a:r>
          <a:r>
            <a:rPr kumimoji="1" lang="en-US" altLang="ja-JP" sz="1100">
              <a:latin typeface="ＭＳ ゴシック" pitchFamily="49" charset="-128"/>
              <a:ea typeface="ＭＳ ゴシック" pitchFamily="49" charset="-128"/>
            </a:rPr>
            <a:t>205</a:t>
          </a:r>
          <a:r>
            <a:rPr kumimoji="1" lang="ja-JP" altLang="en-US" sz="1100">
              <a:latin typeface="ＭＳ ゴシック" pitchFamily="49" charset="-128"/>
              <a:ea typeface="ＭＳ ゴシック" pitchFamily="49" charset="-128"/>
            </a:rPr>
            <a:t>百万円減少している。</a:t>
          </a:r>
        </a:p>
        <a:p>
          <a:r>
            <a:rPr kumimoji="1" lang="ja-JP" altLang="en-US" sz="1100">
              <a:latin typeface="ＭＳ ゴシック" pitchFamily="49" charset="-128"/>
              <a:ea typeface="ＭＳ ゴシック" pitchFamily="49" charset="-128"/>
            </a:rPr>
            <a:t>　今後、やすらぎ苑整備事業や東部学校給食センター整備事業等の大型事業の実施に伴う地方債の借り入れが見込まれていることから、実施方法や事業規模の精査により、借入額の抑制を図る必要がある。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愛媛県西条市</a:t>
          </a:r>
        </a:p>
      </xdr:txBody>
    </xdr:sp>
    <xdr:clientData/>
  </xdr:twoCellAnchor>
  <xdr:twoCellAnchor>
    <xdr:from>
      <xdr:col>0</xdr:col>
      <xdr:colOff>533400</xdr:colOff>
      <xdr:row>4</xdr:row>
      <xdr:rowOff>118629</xdr:rowOff>
    </xdr:from>
    <xdr:to>
      <xdr:col>2</xdr:col>
      <xdr:colOff>1009650</xdr:colOff>
      <xdr:row>6</xdr:row>
      <xdr:rowOff>185304</xdr:rowOff>
    </xdr:to>
    <xdr:sp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財政調整基金及び減債基金の２つを合わせた基金残高は約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10,286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百万円と前年同比で約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1,453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百万円の増加となっている。福祉基金、森林整備基金等は、それぞれ事業実施に伴い基金を取り崩したことから基金残高が減少しているものの、基金全体では約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1,379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年度においては、財政調整基金及び減債基金の積み増し等により、基金全体としての残高は増加した。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道前クリーンセンターの改修や学校施設の長寿命化改修等に伴い借り入れた合併特例債等の償還が本格化し、公債費の増加が見込まれることから、減債基金を活用し公債費負担の抑制を図っていくほか、公共施設の再編整備や除却等の経費に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年度に造成した公共施設再編整備基金を有効に活用し、安定的な財政運営に努める。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・合併振興基金：本市における市民の連帯の強化及び地域振興に要する経費。</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・公共施設再編整備基金：公共施設等の再編整備、除却等に要する経費。</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・福祉基金：高齢者等の社会参加の促進及び、保健福祉の増進を図る事業に要する経費。</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・水産資源育成基金：東部臨海土地造成事業に伴う水産資源育成事業に要する経費。</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・森林整備基金：森林環境譲与税を原資とし、森林整備の推進等に要する経費。</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・合併振興基金：利子の積み立てによる増加。</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・公共施設再編整備基金：前年度の市有地等売払収入額の積み立てによる増加。</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・福祉基金：シルバーカー購入費補助金、タクシー利用助成などの社会福祉基金事業実施による減少。</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・水産資源育成基金：ひうち地域で放流するクルマエビ等種苗購入費等による減少。</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・森林整備基金：森林整備の推進等の事業実施による減少。</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・合併振興基金：平成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年度から令和元年度までの</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カ年で積立限度額の</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3,500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を積み立てた。今後は、積立の財源として借り入れた合併特例債の償還が完了した額に限り、活用が可能とされていることから、市民の連帯の強化及び地域振興に要する経費に充当していく見込みとなってい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・公共施設再編整備基金：公共施設の適正配置と有効活用に向けた取り組みを進めるため、公共施設の再編整備、除却等に要する経費に充当していく見込みとなっている。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・福祉基金：福祉基金事業の財源とするため毎年度取り崩し予定となっている。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・水産資源育成基金：ひうち地域で実施する漁業振興対策事業の財源とするため毎年度取り崩し予定となっている。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・森林整備基金：森林整備や木材利用の促進等を行う事業の財源とするため毎年度取り崩し予定となっている。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一般会計の財源不足に対応するため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百万円を取り崩したものの、地方財政法第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条に基づく積立等により約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百万円を積み立てたことから、基金残高は約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年度間の財源不足への備えや、災害等により生じる予期せぬ支出・減収に充てるための財源ともなることから、一定額の確保が必要である。今後も歳入水準に見合った歳出構造への転換に向けた歳出改革を継続し、残高の確保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地方債償還の財源として約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百万円を取り崩したものの、合併特例債等の償還が本格化することから、今後の公債費の増加に備え約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今後の公債費負担増加の抑制を図るため、毎年度増加分の一定額を取り崩しにより対応するほか、安定的な財政運営を図るため、可能な範囲で積み立ても検討していきたい。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5.xml.rels>&#65279;<?xml version="1.0" encoding="utf-8" standalone="yes"?>
<Relationships xmlns="http://schemas.openxmlformats.org/package/2006/relationships"><Relationship Id="rId2" Type="http://schemas.openxmlformats.org/officeDocument/2006/relationships/drawing" Target="../drawings/drawing3.xml" /></Relationships>
</file>

<file path=xl/worksheets/_rels/sheet6.xml.rels>&#65279;<?xml version="1.0" encoding="utf-8" standalone="yes"?>
<Relationships xmlns="http://schemas.openxmlformats.org/package/2006/relationships"><Relationship Id="rId2" Type="http://schemas.openxmlformats.org/officeDocument/2006/relationships/drawing" Target="../drawings/drawing4.xml" /></Relationships>
</file>

<file path=xl/worksheets/_rels/sheet7.xml.rels>&#65279;<?xml version="1.0" encoding="utf-8" standalone="yes"?>
<Relationships xmlns="http://schemas.openxmlformats.org/package/2006/relationships"><Relationship Id="rId2" Type="http://schemas.openxmlformats.org/officeDocument/2006/relationships/drawing" Target="../drawings/drawing6.xml" /></Relationships>
</file>

<file path=xl/worksheets/_rels/sheet8.xml.rels>&#65279;<?xml version="1.0" encoding="utf-8" standalone="yes"?>
<Relationships xmlns="http://schemas.openxmlformats.org/package/2006/relationships"><Relationship Id="rId2" Type="http://schemas.openxmlformats.org/officeDocument/2006/relationships/drawing" Target="../drawings/drawing7.xml" /></Relationships>
</file>

<file path=xl/worksheets/_rels/sheet9.xml.rels>&#65279;<?xml version="1.0" encoding="utf-8" standalone="yes"?>
<Relationships xmlns="http://schemas.openxmlformats.org/package/2006/relationships"><Relationship Id="rId2" Type="http://schemas.openxmlformats.org/officeDocument/2006/relationships/drawing" Target="../drawings/drawing8.xml" /></Relationships>
</file>

<file path=xl/worksheets/_rels/sheet10.xml.rels>&#65279;<?xml version="1.0" encoding="utf-8" standalone="yes"?>
<Relationships xmlns="http://schemas.openxmlformats.org/package/2006/relationships"><Relationship Id="rId2" Type="http://schemas.openxmlformats.org/officeDocument/2006/relationships/drawing" Target="../drawings/drawing9.xml" /></Relationships>
</file>

<file path=xl/worksheets/_rels/sheet11.xml.rels>&#65279;<?xml version="1.0" encoding="utf-8" standalone="yes"?>
<Relationships xmlns="http://schemas.openxmlformats.org/package/2006/relationships"><Relationship Id="rId2" Type="http://schemas.openxmlformats.org/officeDocument/2006/relationships/drawing" Target="../drawings/drawing10.xml" /></Relationships>
</file>

<file path=xl/worksheets/_rels/sheet12.xml.rels>&#65279;<?xml version="1.0" encoding="utf-8" standalone="yes"?>
<Relationships xmlns="http://schemas.openxmlformats.org/package/2006/relationships"><Relationship Id="rId2" Type="http://schemas.openxmlformats.org/officeDocument/2006/relationships/drawing" Target="../drawings/drawing11.xml" /></Relationships>
</file>

<file path=xl/worksheets/_rels/sheet13.xml.rels>&#65279;<?xml version="1.0" encoding="utf-8" standalone="yes"?>
<Relationships xmlns="http://schemas.openxmlformats.org/package/2006/relationships"><Relationship Id="rId2" Type="http://schemas.openxmlformats.org/officeDocument/2006/relationships/drawing" Target="../drawings/drawing12.xml" /></Relationships>
</file>

<file path=xl/worksheets/_rels/sheet14.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x14ac:dyDescent="0.25">
      <c r="B2" s="182" t="s">
        <v>77</v>
      </c>
      <c r="C2" s="182"/>
      <c r="D2" s="183"/>
    </row>
    <row r="3" spans="1:119" ht="18.75" customHeight="1" thickBot="1" x14ac:dyDescent="0.25">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2">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55967346</v>
      </c>
      <c r="BO4" s="449"/>
      <c r="BP4" s="449"/>
      <c r="BQ4" s="449"/>
      <c r="BR4" s="449"/>
      <c r="BS4" s="449"/>
      <c r="BT4" s="449"/>
      <c r="BU4" s="450"/>
      <c r="BV4" s="448">
        <v>59447456</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10.199999999999999</v>
      </c>
      <c r="CU4" s="589"/>
      <c r="CV4" s="589"/>
      <c r="CW4" s="589"/>
      <c r="CX4" s="589"/>
      <c r="CY4" s="589"/>
      <c r="CZ4" s="589"/>
      <c r="DA4" s="590"/>
      <c r="DB4" s="588">
        <v>13.8</v>
      </c>
      <c r="DC4" s="589"/>
      <c r="DD4" s="589"/>
      <c r="DE4" s="589"/>
      <c r="DF4" s="589"/>
      <c r="DG4" s="589"/>
      <c r="DH4" s="589"/>
      <c r="DI4" s="590"/>
    </row>
    <row r="5" spans="1:119" ht="18.75" customHeight="1" x14ac:dyDescent="0.2">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52798850</v>
      </c>
      <c r="BO5" s="420"/>
      <c r="BP5" s="420"/>
      <c r="BQ5" s="420"/>
      <c r="BR5" s="420"/>
      <c r="BS5" s="420"/>
      <c r="BT5" s="420"/>
      <c r="BU5" s="421"/>
      <c r="BV5" s="419">
        <v>55253057</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87.3</v>
      </c>
      <c r="CU5" s="417"/>
      <c r="CV5" s="417"/>
      <c r="CW5" s="417"/>
      <c r="CX5" s="417"/>
      <c r="CY5" s="417"/>
      <c r="CZ5" s="417"/>
      <c r="DA5" s="418"/>
      <c r="DB5" s="416">
        <v>89.2</v>
      </c>
      <c r="DC5" s="417"/>
      <c r="DD5" s="417"/>
      <c r="DE5" s="417"/>
      <c r="DF5" s="417"/>
      <c r="DG5" s="417"/>
      <c r="DH5" s="417"/>
      <c r="DI5" s="418"/>
    </row>
    <row r="6" spans="1:119" ht="18.75" customHeight="1" x14ac:dyDescent="0.2">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3168496</v>
      </c>
      <c r="BO6" s="420"/>
      <c r="BP6" s="420"/>
      <c r="BQ6" s="420"/>
      <c r="BR6" s="420"/>
      <c r="BS6" s="420"/>
      <c r="BT6" s="420"/>
      <c r="BU6" s="421"/>
      <c r="BV6" s="419">
        <v>4194399</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87.3</v>
      </c>
      <c r="CU6" s="563"/>
      <c r="CV6" s="563"/>
      <c r="CW6" s="563"/>
      <c r="CX6" s="563"/>
      <c r="CY6" s="563"/>
      <c r="CZ6" s="563"/>
      <c r="DA6" s="564"/>
      <c r="DB6" s="562">
        <v>89.2</v>
      </c>
      <c r="DC6" s="563"/>
      <c r="DD6" s="563"/>
      <c r="DE6" s="563"/>
      <c r="DF6" s="563"/>
      <c r="DG6" s="563"/>
      <c r="DH6" s="563"/>
      <c r="DI6" s="564"/>
    </row>
    <row r="7" spans="1:119" ht="18.75" customHeight="1" x14ac:dyDescent="0.2">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199956</v>
      </c>
      <c r="BO7" s="420"/>
      <c r="BP7" s="420"/>
      <c r="BQ7" s="420"/>
      <c r="BR7" s="420"/>
      <c r="BS7" s="420"/>
      <c r="BT7" s="420"/>
      <c r="BU7" s="421"/>
      <c r="BV7" s="419">
        <v>197750</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29231091</v>
      </c>
      <c r="CU7" s="420"/>
      <c r="CV7" s="420"/>
      <c r="CW7" s="420"/>
      <c r="CX7" s="420"/>
      <c r="CY7" s="420"/>
      <c r="CZ7" s="420"/>
      <c r="DA7" s="421"/>
      <c r="DB7" s="419">
        <v>28883930</v>
      </c>
      <c r="DC7" s="420"/>
      <c r="DD7" s="420"/>
      <c r="DE7" s="420"/>
      <c r="DF7" s="420"/>
      <c r="DG7" s="420"/>
      <c r="DH7" s="420"/>
      <c r="DI7" s="421"/>
    </row>
    <row r="8" spans="1:119" ht="18.75" customHeight="1" thickBot="1" x14ac:dyDescent="0.25">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2968540</v>
      </c>
      <c r="BO8" s="420"/>
      <c r="BP8" s="420"/>
      <c r="BQ8" s="420"/>
      <c r="BR8" s="420"/>
      <c r="BS8" s="420"/>
      <c r="BT8" s="420"/>
      <c r="BU8" s="421"/>
      <c r="BV8" s="419">
        <v>3996649</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0.61</v>
      </c>
      <c r="CU8" s="523"/>
      <c r="CV8" s="523"/>
      <c r="CW8" s="523"/>
      <c r="CX8" s="523"/>
      <c r="CY8" s="523"/>
      <c r="CZ8" s="523"/>
      <c r="DA8" s="524"/>
      <c r="DB8" s="522">
        <v>0.63</v>
      </c>
      <c r="DC8" s="523"/>
      <c r="DD8" s="523"/>
      <c r="DE8" s="523"/>
      <c r="DF8" s="523"/>
      <c r="DG8" s="523"/>
      <c r="DH8" s="523"/>
      <c r="DI8" s="524"/>
    </row>
    <row r="9" spans="1:119" ht="18.75" customHeight="1" thickBot="1" x14ac:dyDescent="0.25">
      <c r="A9" s="181"/>
      <c r="B9" s="551" t="s">
        <v>106</v>
      </c>
      <c r="C9" s="552"/>
      <c r="D9" s="552"/>
      <c r="E9" s="552"/>
      <c r="F9" s="552"/>
      <c r="G9" s="552"/>
      <c r="H9" s="552"/>
      <c r="I9" s="552"/>
      <c r="J9" s="552"/>
      <c r="K9" s="470"/>
      <c r="L9" s="553" t="s">
        <v>107</v>
      </c>
      <c r="M9" s="554"/>
      <c r="N9" s="554"/>
      <c r="O9" s="554"/>
      <c r="P9" s="554"/>
      <c r="Q9" s="555"/>
      <c r="R9" s="556">
        <v>104791</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-1028109</v>
      </c>
      <c r="BO9" s="420"/>
      <c r="BP9" s="420"/>
      <c r="BQ9" s="420"/>
      <c r="BR9" s="420"/>
      <c r="BS9" s="420"/>
      <c r="BT9" s="420"/>
      <c r="BU9" s="421"/>
      <c r="BV9" s="419">
        <v>198259</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12.7</v>
      </c>
      <c r="CU9" s="417"/>
      <c r="CV9" s="417"/>
      <c r="CW9" s="417"/>
      <c r="CX9" s="417"/>
      <c r="CY9" s="417"/>
      <c r="CZ9" s="417"/>
      <c r="DA9" s="418"/>
      <c r="DB9" s="416">
        <v>12.8</v>
      </c>
      <c r="DC9" s="417"/>
      <c r="DD9" s="417"/>
      <c r="DE9" s="417"/>
      <c r="DF9" s="417"/>
      <c r="DG9" s="417"/>
      <c r="DH9" s="417"/>
      <c r="DI9" s="418"/>
    </row>
    <row r="10" spans="1:119" ht="18.75" customHeight="1" thickBot="1" x14ac:dyDescent="0.25">
      <c r="A10" s="181"/>
      <c r="B10" s="551"/>
      <c r="C10" s="552"/>
      <c r="D10" s="552"/>
      <c r="E10" s="552"/>
      <c r="F10" s="552"/>
      <c r="G10" s="552"/>
      <c r="H10" s="552"/>
      <c r="I10" s="552"/>
      <c r="J10" s="552"/>
      <c r="K10" s="470"/>
      <c r="L10" s="375" t="s">
        <v>112</v>
      </c>
      <c r="M10" s="376"/>
      <c r="N10" s="376"/>
      <c r="O10" s="376"/>
      <c r="P10" s="376"/>
      <c r="Q10" s="377"/>
      <c r="R10" s="372">
        <v>108174</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90</v>
      </c>
      <c r="AV10" s="478"/>
      <c r="AW10" s="478"/>
      <c r="AX10" s="478"/>
      <c r="AY10" s="433" t="s">
        <v>114</v>
      </c>
      <c r="AZ10" s="434"/>
      <c r="BA10" s="434"/>
      <c r="BB10" s="434"/>
      <c r="BC10" s="434"/>
      <c r="BD10" s="434"/>
      <c r="BE10" s="434"/>
      <c r="BF10" s="434"/>
      <c r="BG10" s="434"/>
      <c r="BH10" s="434"/>
      <c r="BI10" s="434"/>
      <c r="BJ10" s="434"/>
      <c r="BK10" s="434"/>
      <c r="BL10" s="434"/>
      <c r="BM10" s="435"/>
      <c r="BN10" s="419">
        <v>2002406</v>
      </c>
      <c r="BO10" s="420"/>
      <c r="BP10" s="420"/>
      <c r="BQ10" s="420"/>
      <c r="BR10" s="420"/>
      <c r="BS10" s="420"/>
      <c r="BT10" s="420"/>
      <c r="BU10" s="421"/>
      <c r="BV10" s="419">
        <v>2101567</v>
      </c>
      <c r="BW10" s="420"/>
      <c r="BX10" s="420"/>
      <c r="BY10" s="420"/>
      <c r="BZ10" s="420"/>
      <c r="CA10" s="420"/>
      <c r="CB10" s="420"/>
      <c r="CC10" s="421"/>
      <c r="CD10" s="184" t="s">
        <v>115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51"/>
      <c r="C11" s="552"/>
      <c r="D11" s="552"/>
      <c r="E11" s="552"/>
      <c r="F11" s="552"/>
      <c r="G11" s="552"/>
      <c r="H11" s="552"/>
      <c r="I11" s="552"/>
      <c r="J11" s="552"/>
      <c r="K11" s="470"/>
      <c r="L11" s="380" t="s">
        <v>116</v>
      </c>
      <c r="M11" s="381"/>
      <c r="N11" s="381"/>
      <c r="O11" s="381"/>
      <c r="P11" s="381"/>
      <c r="Q11" s="382"/>
      <c r="R11" s="548" t="s">
        <v>117</v>
      </c>
      <c r="S11" s="549"/>
      <c r="T11" s="549"/>
      <c r="U11" s="549"/>
      <c r="V11" s="550"/>
      <c r="W11" s="560"/>
      <c r="X11" s="370"/>
      <c r="Y11" s="370"/>
      <c r="Z11" s="370"/>
      <c r="AA11" s="370"/>
      <c r="AB11" s="370"/>
      <c r="AC11" s="370"/>
      <c r="AD11" s="370"/>
      <c r="AE11" s="370"/>
      <c r="AF11" s="370"/>
      <c r="AG11" s="370"/>
      <c r="AH11" s="370"/>
      <c r="AI11" s="370"/>
      <c r="AJ11" s="370"/>
      <c r="AK11" s="370"/>
      <c r="AL11" s="561"/>
      <c r="AM11" s="476" t="s">
        <v>118</v>
      </c>
      <c r="AN11" s="376"/>
      <c r="AO11" s="376"/>
      <c r="AP11" s="376"/>
      <c r="AQ11" s="376"/>
      <c r="AR11" s="376"/>
      <c r="AS11" s="376"/>
      <c r="AT11" s="377"/>
      <c r="AU11" s="477" t="s">
        <v>119</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2">
      <c r="A12" s="181"/>
      <c r="B12" s="525" t="s">
        <v>123</v>
      </c>
      <c r="C12" s="526"/>
      <c r="D12" s="526"/>
      <c r="E12" s="526"/>
      <c r="F12" s="526"/>
      <c r="G12" s="526"/>
      <c r="H12" s="526"/>
      <c r="I12" s="526"/>
      <c r="J12" s="526"/>
      <c r="K12" s="527"/>
      <c r="L12" s="534" t="s">
        <v>124</v>
      </c>
      <c r="M12" s="535"/>
      <c r="N12" s="535"/>
      <c r="O12" s="535"/>
      <c r="P12" s="535"/>
      <c r="Q12" s="536"/>
      <c r="R12" s="537">
        <v>104474</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1400000</v>
      </c>
      <c r="BO12" s="420"/>
      <c r="BP12" s="420"/>
      <c r="BQ12" s="420"/>
      <c r="BR12" s="420"/>
      <c r="BS12" s="420"/>
      <c r="BT12" s="420"/>
      <c r="BU12" s="421"/>
      <c r="BV12" s="419">
        <v>2100000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2">
      <c r="A13" s="181"/>
      <c r="B13" s="528"/>
      <c r="C13" s="529"/>
      <c r="D13" s="529"/>
      <c r="E13" s="529"/>
      <c r="F13" s="529"/>
      <c r="G13" s="529"/>
      <c r="H13" s="529"/>
      <c r="I13" s="529"/>
      <c r="J13" s="529"/>
      <c r="K13" s="530"/>
      <c r="L13" s="190"/>
      <c r="M13" s="503" t="s">
        <v>130</v>
      </c>
      <c r="N13" s="504"/>
      <c r="O13" s="504"/>
      <c r="P13" s="504"/>
      <c r="Q13" s="505"/>
      <c r="R13" s="506">
        <v>102765</v>
      </c>
      <c r="S13" s="507"/>
      <c r="T13" s="507"/>
      <c r="U13" s="507"/>
      <c r="V13" s="508"/>
      <c r="W13" s="509" t="s">
        <v>131</v>
      </c>
      <c r="X13" s="405"/>
      <c r="Y13" s="405"/>
      <c r="Z13" s="405"/>
      <c r="AA13" s="405"/>
      <c r="AB13" s="406"/>
      <c r="AC13" s="372">
        <v>3413</v>
      </c>
      <c r="AD13" s="373"/>
      <c r="AE13" s="373"/>
      <c r="AF13" s="373"/>
      <c r="AG13" s="374"/>
      <c r="AH13" s="372">
        <v>3811</v>
      </c>
      <c r="AI13" s="373"/>
      <c r="AJ13" s="373"/>
      <c r="AK13" s="373"/>
      <c r="AL13" s="432"/>
      <c r="AM13" s="476" t="s">
        <v>132</v>
      </c>
      <c r="AN13" s="376"/>
      <c r="AO13" s="376"/>
      <c r="AP13" s="376"/>
      <c r="AQ13" s="376"/>
      <c r="AR13" s="376"/>
      <c r="AS13" s="376"/>
      <c r="AT13" s="377"/>
      <c r="AU13" s="477" t="s">
        <v>119</v>
      </c>
      <c r="AV13" s="478"/>
      <c r="AW13" s="478"/>
      <c r="AX13" s="478"/>
      <c r="AY13" s="433" t="s">
        <v>133</v>
      </c>
      <c r="AZ13" s="434"/>
      <c r="BA13" s="434"/>
      <c r="BB13" s="434"/>
      <c r="BC13" s="434"/>
      <c r="BD13" s="434"/>
      <c r="BE13" s="434"/>
      <c r="BF13" s="434"/>
      <c r="BG13" s="434"/>
      <c r="BH13" s="434"/>
      <c r="BI13" s="434"/>
      <c r="BJ13" s="434"/>
      <c r="BK13" s="434"/>
      <c r="BL13" s="434"/>
      <c r="BM13" s="435"/>
      <c r="BN13" s="419">
        <v>-425703</v>
      </c>
      <c r="BO13" s="420"/>
      <c r="BP13" s="420"/>
      <c r="BQ13" s="420"/>
      <c r="BR13" s="420"/>
      <c r="BS13" s="420"/>
      <c r="BT13" s="420"/>
      <c r="BU13" s="421"/>
      <c r="BV13" s="419">
        <v>199826</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7.6</v>
      </c>
      <c r="CU13" s="417"/>
      <c r="CV13" s="417"/>
      <c r="CW13" s="417"/>
      <c r="CX13" s="417"/>
      <c r="CY13" s="417"/>
      <c r="CZ13" s="417"/>
      <c r="DA13" s="418"/>
      <c r="DB13" s="416">
        <v>7.1</v>
      </c>
      <c r="DC13" s="417"/>
      <c r="DD13" s="417"/>
      <c r="DE13" s="417"/>
      <c r="DF13" s="417"/>
      <c r="DG13" s="417"/>
      <c r="DH13" s="417"/>
      <c r="DI13" s="418"/>
    </row>
    <row r="14" spans="1:119" ht="18.75" customHeight="1" thickBot="1" x14ac:dyDescent="0.25">
      <c r="A14" s="181"/>
      <c r="B14" s="528"/>
      <c r="C14" s="529"/>
      <c r="D14" s="529"/>
      <c r="E14" s="529"/>
      <c r="F14" s="529"/>
      <c r="G14" s="529"/>
      <c r="H14" s="529"/>
      <c r="I14" s="529"/>
      <c r="J14" s="529"/>
      <c r="K14" s="530"/>
      <c r="L14" s="493" t="s">
        <v>135</v>
      </c>
      <c r="M14" s="546"/>
      <c r="N14" s="546"/>
      <c r="O14" s="546"/>
      <c r="P14" s="546"/>
      <c r="Q14" s="547"/>
      <c r="R14" s="506">
        <v>105616</v>
      </c>
      <c r="S14" s="507"/>
      <c r="T14" s="507"/>
      <c r="U14" s="507"/>
      <c r="V14" s="508"/>
      <c r="W14" s="510"/>
      <c r="X14" s="408"/>
      <c r="Y14" s="408"/>
      <c r="Z14" s="408"/>
      <c r="AA14" s="408"/>
      <c r="AB14" s="409"/>
      <c r="AC14" s="499">
        <v>7</v>
      </c>
      <c r="AD14" s="500"/>
      <c r="AE14" s="500"/>
      <c r="AF14" s="500"/>
      <c r="AG14" s="501"/>
      <c r="AH14" s="499">
        <v>7.7</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v>49.8</v>
      </c>
      <c r="CU14" s="517"/>
      <c r="CV14" s="517"/>
      <c r="CW14" s="517"/>
      <c r="CX14" s="517"/>
      <c r="CY14" s="517"/>
      <c r="CZ14" s="517"/>
      <c r="DA14" s="518"/>
      <c r="DB14" s="516">
        <v>51.4</v>
      </c>
      <c r="DC14" s="517"/>
      <c r="DD14" s="517"/>
      <c r="DE14" s="517"/>
      <c r="DF14" s="517"/>
      <c r="DG14" s="517"/>
      <c r="DH14" s="517"/>
      <c r="DI14" s="518"/>
    </row>
    <row r="15" spans="1:119" ht="18.75" customHeight="1" x14ac:dyDescent="0.2">
      <c r="A15" s="181"/>
      <c r="B15" s="528"/>
      <c r="C15" s="529"/>
      <c r="D15" s="529"/>
      <c r="E15" s="529"/>
      <c r="F15" s="529"/>
      <c r="G15" s="529"/>
      <c r="H15" s="529"/>
      <c r="I15" s="529"/>
      <c r="J15" s="529"/>
      <c r="K15" s="530"/>
      <c r="L15" s="190"/>
      <c r="M15" s="503" t="s">
        <v>130</v>
      </c>
      <c r="N15" s="504"/>
      <c r="O15" s="504"/>
      <c r="P15" s="504"/>
      <c r="Q15" s="505"/>
      <c r="R15" s="506">
        <v>104214</v>
      </c>
      <c r="S15" s="507"/>
      <c r="T15" s="507"/>
      <c r="U15" s="507"/>
      <c r="V15" s="508"/>
      <c r="W15" s="509" t="s">
        <v>137</v>
      </c>
      <c r="X15" s="405"/>
      <c r="Y15" s="405"/>
      <c r="Z15" s="405"/>
      <c r="AA15" s="405"/>
      <c r="AB15" s="406"/>
      <c r="AC15" s="372">
        <v>16006</v>
      </c>
      <c r="AD15" s="373"/>
      <c r="AE15" s="373"/>
      <c r="AF15" s="373"/>
      <c r="AG15" s="374"/>
      <c r="AH15" s="372">
        <v>16186</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15215961</v>
      </c>
      <c r="BO15" s="449"/>
      <c r="BP15" s="449"/>
      <c r="BQ15" s="449"/>
      <c r="BR15" s="449"/>
      <c r="BS15" s="449"/>
      <c r="BT15" s="449"/>
      <c r="BU15" s="450"/>
      <c r="BV15" s="448">
        <v>14997099</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32.799999999999997</v>
      </c>
      <c r="AD16" s="500"/>
      <c r="AE16" s="500"/>
      <c r="AF16" s="500"/>
      <c r="AG16" s="501"/>
      <c r="AH16" s="499">
        <v>32.5</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24864559</v>
      </c>
      <c r="BO16" s="420"/>
      <c r="BP16" s="420"/>
      <c r="BQ16" s="420"/>
      <c r="BR16" s="420"/>
      <c r="BS16" s="420"/>
      <c r="BT16" s="420"/>
      <c r="BU16" s="421"/>
      <c r="BV16" s="419">
        <v>24206765</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5">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29358</v>
      </c>
      <c r="AD17" s="373"/>
      <c r="AE17" s="373"/>
      <c r="AF17" s="373"/>
      <c r="AG17" s="374"/>
      <c r="AH17" s="372">
        <v>29752</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19321174</v>
      </c>
      <c r="BO17" s="420"/>
      <c r="BP17" s="420"/>
      <c r="BQ17" s="420"/>
      <c r="BR17" s="420"/>
      <c r="BS17" s="420"/>
      <c r="BT17" s="420"/>
      <c r="BU17" s="421"/>
      <c r="BV17" s="419">
        <v>19079686</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5">
      <c r="A18" s="181"/>
      <c r="B18" s="469" t="s">
        <v>147</v>
      </c>
      <c r="C18" s="470"/>
      <c r="D18" s="470"/>
      <c r="E18" s="471"/>
      <c r="F18" s="471"/>
      <c r="G18" s="471"/>
      <c r="H18" s="471"/>
      <c r="I18" s="471"/>
      <c r="J18" s="471"/>
      <c r="K18" s="471"/>
      <c r="L18" s="472">
        <v>510.04</v>
      </c>
      <c r="M18" s="472"/>
      <c r="N18" s="472"/>
      <c r="O18" s="472"/>
      <c r="P18" s="472"/>
      <c r="Q18" s="472"/>
      <c r="R18" s="473"/>
      <c r="S18" s="473"/>
      <c r="T18" s="473"/>
      <c r="U18" s="473"/>
      <c r="V18" s="474"/>
      <c r="W18" s="490"/>
      <c r="X18" s="491"/>
      <c r="Y18" s="491"/>
      <c r="Z18" s="491"/>
      <c r="AA18" s="491"/>
      <c r="AB18" s="515"/>
      <c r="AC18" s="389">
        <v>60.2</v>
      </c>
      <c r="AD18" s="390"/>
      <c r="AE18" s="390"/>
      <c r="AF18" s="390"/>
      <c r="AG18" s="475"/>
      <c r="AH18" s="389">
        <v>59.8</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25863943</v>
      </c>
      <c r="BO18" s="420"/>
      <c r="BP18" s="420"/>
      <c r="BQ18" s="420"/>
      <c r="BR18" s="420"/>
      <c r="BS18" s="420"/>
      <c r="BT18" s="420"/>
      <c r="BU18" s="421"/>
      <c r="BV18" s="419">
        <v>25611130</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5">
      <c r="A19" s="181"/>
      <c r="B19" s="469" t="s">
        <v>149</v>
      </c>
      <c r="C19" s="470"/>
      <c r="D19" s="470"/>
      <c r="E19" s="471"/>
      <c r="F19" s="471"/>
      <c r="G19" s="471"/>
      <c r="H19" s="471"/>
      <c r="I19" s="471"/>
      <c r="J19" s="471"/>
      <c r="K19" s="471"/>
      <c r="L19" s="479">
        <v>205</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39707943</v>
      </c>
      <c r="BO19" s="420"/>
      <c r="BP19" s="420"/>
      <c r="BQ19" s="420"/>
      <c r="BR19" s="420"/>
      <c r="BS19" s="420"/>
      <c r="BT19" s="420"/>
      <c r="BU19" s="421"/>
      <c r="BV19" s="419">
        <v>39228830</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5">
      <c r="A20" s="181"/>
      <c r="B20" s="469" t="s">
        <v>151</v>
      </c>
      <c r="C20" s="470"/>
      <c r="D20" s="470"/>
      <c r="E20" s="471"/>
      <c r="F20" s="471"/>
      <c r="G20" s="471"/>
      <c r="H20" s="471"/>
      <c r="I20" s="471"/>
      <c r="J20" s="471"/>
      <c r="K20" s="471"/>
      <c r="L20" s="479">
        <v>45193</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5">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2">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58038735</v>
      </c>
      <c r="BO22" s="449"/>
      <c r="BP22" s="449"/>
      <c r="BQ22" s="449"/>
      <c r="BR22" s="449"/>
      <c r="BS22" s="449"/>
      <c r="BT22" s="449"/>
      <c r="BU22" s="450"/>
      <c r="BV22" s="448">
        <v>60566035</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2">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36682918</v>
      </c>
      <c r="BO23" s="420"/>
      <c r="BP23" s="420"/>
      <c r="BQ23" s="420"/>
      <c r="BR23" s="420"/>
      <c r="BS23" s="420"/>
      <c r="BT23" s="420"/>
      <c r="BU23" s="421"/>
      <c r="BV23" s="419">
        <v>39000824</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5">
      <c r="A24" s="181"/>
      <c r="B24" s="398"/>
      <c r="C24" s="399"/>
      <c r="D24" s="400"/>
      <c r="E24" s="375" t="s">
        <v>161</v>
      </c>
      <c r="F24" s="376"/>
      <c r="G24" s="376"/>
      <c r="H24" s="376"/>
      <c r="I24" s="376"/>
      <c r="J24" s="376"/>
      <c r="K24" s="377"/>
      <c r="L24" s="372">
        <v>1</v>
      </c>
      <c r="M24" s="373"/>
      <c r="N24" s="373"/>
      <c r="O24" s="373"/>
      <c r="P24" s="374"/>
      <c r="Q24" s="372">
        <v>9130</v>
      </c>
      <c r="R24" s="373"/>
      <c r="S24" s="373"/>
      <c r="T24" s="373"/>
      <c r="U24" s="373"/>
      <c r="V24" s="374"/>
      <c r="W24" s="462"/>
      <c r="X24" s="399"/>
      <c r="Y24" s="400"/>
      <c r="Z24" s="375" t="s">
        <v>162</v>
      </c>
      <c r="AA24" s="376"/>
      <c r="AB24" s="376"/>
      <c r="AC24" s="376"/>
      <c r="AD24" s="376"/>
      <c r="AE24" s="376"/>
      <c r="AF24" s="376"/>
      <c r="AG24" s="377"/>
      <c r="AH24" s="372">
        <v>850</v>
      </c>
      <c r="AI24" s="373"/>
      <c r="AJ24" s="373"/>
      <c r="AK24" s="373"/>
      <c r="AL24" s="374"/>
      <c r="AM24" s="372">
        <v>2524500</v>
      </c>
      <c r="AN24" s="373"/>
      <c r="AO24" s="373"/>
      <c r="AP24" s="373"/>
      <c r="AQ24" s="373"/>
      <c r="AR24" s="374"/>
      <c r="AS24" s="372">
        <v>2970</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40646769</v>
      </c>
      <c r="BO24" s="420"/>
      <c r="BP24" s="420"/>
      <c r="BQ24" s="420"/>
      <c r="BR24" s="420"/>
      <c r="BS24" s="420"/>
      <c r="BT24" s="420"/>
      <c r="BU24" s="421"/>
      <c r="BV24" s="419">
        <v>41379693</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2">
      <c r="A25" s="181"/>
      <c r="B25" s="398"/>
      <c r="C25" s="399"/>
      <c r="D25" s="400"/>
      <c r="E25" s="375" t="s">
        <v>164</v>
      </c>
      <c r="F25" s="376"/>
      <c r="G25" s="376"/>
      <c r="H25" s="376"/>
      <c r="I25" s="376"/>
      <c r="J25" s="376"/>
      <c r="K25" s="377"/>
      <c r="L25" s="372">
        <v>2</v>
      </c>
      <c r="M25" s="373"/>
      <c r="N25" s="373"/>
      <c r="O25" s="373"/>
      <c r="P25" s="374"/>
      <c r="Q25" s="372">
        <v>7210</v>
      </c>
      <c r="R25" s="373"/>
      <c r="S25" s="373"/>
      <c r="T25" s="373"/>
      <c r="U25" s="373"/>
      <c r="V25" s="374"/>
      <c r="W25" s="462"/>
      <c r="X25" s="399"/>
      <c r="Y25" s="400"/>
      <c r="Z25" s="375" t="s">
        <v>165</v>
      </c>
      <c r="AA25" s="376"/>
      <c r="AB25" s="376"/>
      <c r="AC25" s="376"/>
      <c r="AD25" s="376"/>
      <c r="AE25" s="376"/>
      <c r="AF25" s="376"/>
      <c r="AG25" s="377"/>
      <c r="AH25" s="372">
        <v>154</v>
      </c>
      <c r="AI25" s="373"/>
      <c r="AJ25" s="373"/>
      <c r="AK25" s="373"/>
      <c r="AL25" s="374"/>
      <c r="AM25" s="372">
        <v>431046</v>
      </c>
      <c r="AN25" s="373"/>
      <c r="AO25" s="373"/>
      <c r="AP25" s="373"/>
      <c r="AQ25" s="373"/>
      <c r="AR25" s="374"/>
      <c r="AS25" s="372">
        <v>2799</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11368019</v>
      </c>
      <c r="BO25" s="449"/>
      <c r="BP25" s="449"/>
      <c r="BQ25" s="449"/>
      <c r="BR25" s="449"/>
      <c r="BS25" s="449"/>
      <c r="BT25" s="449"/>
      <c r="BU25" s="450"/>
      <c r="BV25" s="448">
        <v>5318715</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2">
      <c r="A26" s="181"/>
      <c r="B26" s="398"/>
      <c r="C26" s="399"/>
      <c r="D26" s="400"/>
      <c r="E26" s="375" t="s">
        <v>167</v>
      </c>
      <c r="F26" s="376"/>
      <c r="G26" s="376"/>
      <c r="H26" s="376"/>
      <c r="I26" s="376"/>
      <c r="J26" s="376"/>
      <c r="K26" s="377"/>
      <c r="L26" s="372">
        <v>1</v>
      </c>
      <c r="M26" s="373"/>
      <c r="N26" s="373"/>
      <c r="O26" s="373"/>
      <c r="P26" s="374"/>
      <c r="Q26" s="372">
        <v>6020</v>
      </c>
      <c r="R26" s="373"/>
      <c r="S26" s="373"/>
      <c r="T26" s="373"/>
      <c r="U26" s="373"/>
      <c r="V26" s="374"/>
      <c r="W26" s="462"/>
      <c r="X26" s="399"/>
      <c r="Y26" s="400"/>
      <c r="Z26" s="375" t="s">
        <v>168</v>
      </c>
      <c r="AA26" s="430"/>
      <c r="AB26" s="430"/>
      <c r="AC26" s="430"/>
      <c r="AD26" s="430"/>
      <c r="AE26" s="430"/>
      <c r="AF26" s="430"/>
      <c r="AG26" s="431"/>
      <c r="AH26" s="372">
        <v>29</v>
      </c>
      <c r="AI26" s="373"/>
      <c r="AJ26" s="373"/>
      <c r="AK26" s="373"/>
      <c r="AL26" s="374"/>
      <c r="AM26" s="372">
        <v>83752</v>
      </c>
      <c r="AN26" s="373"/>
      <c r="AO26" s="373"/>
      <c r="AP26" s="373"/>
      <c r="AQ26" s="373"/>
      <c r="AR26" s="374"/>
      <c r="AS26" s="372">
        <v>2888</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5">
      <c r="A27" s="181"/>
      <c r="B27" s="398"/>
      <c r="C27" s="399"/>
      <c r="D27" s="400"/>
      <c r="E27" s="375" t="s">
        <v>170</v>
      </c>
      <c r="F27" s="376"/>
      <c r="G27" s="376"/>
      <c r="H27" s="376"/>
      <c r="I27" s="376"/>
      <c r="J27" s="376"/>
      <c r="K27" s="377"/>
      <c r="L27" s="372">
        <v>1</v>
      </c>
      <c r="M27" s="373"/>
      <c r="N27" s="373"/>
      <c r="O27" s="373"/>
      <c r="P27" s="374"/>
      <c r="Q27" s="372">
        <v>5020</v>
      </c>
      <c r="R27" s="373"/>
      <c r="S27" s="373"/>
      <c r="T27" s="373"/>
      <c r="U27" s="373"/>
      <c r="V27" s="374"/>
      <c r="W27" s="462"/>
      <c r="X27" s="399"/>
      <c r="Y27" s="400"/>
      <c r="Z27" s="375" t="s">
        <v>171</v>
      </c>
      <c r="AA27" s="376"/>
      <c r="AB27" s="376"/>
      <c r="AC27" s="376"/>
      <c r="AD27" s="376"/>
      <c r="AE27" s="376"/>
      <c r="AF27" s="376"/>
      <c r="AG27" s="377"/>
      <c r="AH27" s="372">
        <v>16</v>
      </c>
      <c r="AI27" s="373"/>
      <c r="AJ27" s="373"/>
      <c r="AK27" s="373"/>
      <c r="AL27" s="374"/>
      <c r="AM27" s="372">
        <v>57114</v>
      </c>
      <c r="AN27" s="373"/>
      <c r="AO27" s="373"/>
      <c r="AP27" s="373"/>
      <c r="AQ27" s="373"/>
      <c r="AR27" s="374"/>
      <c r="AS27" s="372">
        <v>3570</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v>1050336</v>
      </c>
      <c r="BO27" s="454"/>
      <c r="BP27" s="454"/>
      <c r="BQ27" s="454"/>
      <c r="BR27" s="454"/>
      <c r="BS27" s="454"/>
      <c r="BT27" s="454"/>
      <c r="BU27" s="455"/>
      <c r="BV27" s="453">
        <v>1050295</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2">
      <c r="A28" s="181"/>
      <c r="B28" s="398"/>
      <c r="C28" s="399"/>
      <c r="D28" s="400"/>
      <c r="E28" s="375" t="s">
        <v>173</v>
      </c>
      <c r="F28" s="376"/>
      <c r="G28" s="376"/>
      <c r="H28" s="376"/>
      <c r="I28" s="376"/>
      <c r="J28" s="376"/>
      <c r="K28" s="377"/>
      <c r="L28" s="372">
        <v>1</v>
      </c>
      <c r="M28" s="373"/>
      <c r="N28" s="373"/>
      <c r="O28" s="373"/>
      <c r="P28" s="374"/>
      <c r="Q28" s="372">
        <v>4390</v>
      </c>
      <c r="R28" s="373"/>
      <c r="S28" s="373"/>
      <c r="T28" s="373"/>
      <c r="U28" s="373"/>
      <c r="V28" s="374"/>
      <c r="W28" s="462"/>
      <c r="X28" s="399"/>
      <c r="Y28" s="400"/>
      <c r="Z28" s="375" t="s">
        <v>174</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6249452</v>
      </c>
      <c r="BO28" s="449"/>
      <c r="BP28" s="449"/>
      <c r="BQ28" s="449"/>
      <c r="BR28" s="449"/>
      <c r="BS28" s="449"/>
      <c r="BT28" s="449"/>
      <c r="BU28" s="450"/>
      <c r="BV28" s="448">
        <v>5647046</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2">
      <c r="A29" s="181"/>
      <c r="B29" s="398"/>
      <c r="C29" s="399"/>
      <c r="D29" s="400"/>
      <c r="E29" s="375" t="s">
        <v>176</v>
      </c>
      <c r="F29" s="376"/>
      <c r="G29" s="376"/>
      <c r="H29" s="376"/>
      <c r="I29" s="376"/>
      <c r="J29" s="376"/>
      <c r="K29" s="377"/>
      <c r="L29" s="372">
        <v>26</v>
      </c>
      <c r="M29" s="373"/>
      <c r="N29" s="373"/>
      <c r="O29" s="373"/>
      <c r="P29" s="374"/>
      <c r="Q29" s="372">
        <v>4120</v>
      </c>
      <c r="R29" s="373"/>
      <c r="S29" s="373"/>
      <c r="T29" s="373"/>
      <c r="U29" s="373"/>
      <c r="V29" s="374"/>
      <c r="W29" s="463"/>
      <c r="X29" s="464"/>
      <c r="Y29" s="465"/>
      <c r="Z29" s="375" t="s">
        <v>177</v>
      </c>
      <c r="AA29" s="376"/>
      <c r="AB29" s="376"/>
      <c r="AC29" s="376"/>
      <c r="AD29" s="376"/>
      <c r="AE29" s="376"/>
      <c r="AF29" s="376"/>
      <c r="AG29" s="377"/>
      <c r="AH29" s="372">
        <v>866</v>
      </c>
      <c r="AI29" s="373"/>
      <c r="AJ29" s="373"/>
      <c r="AK29" s="373"/>
      <c r="AL29" s="374"/>
      <c r="AM29" s="372">
        <v>2581614</v>
      </c>
      <c r="AN29" s="373"/>
      <c r="AO29" s="373"/>
      <c r="AP29" s="373"/>
      <c r="AQ29" s="373"/>
      <c r="AR29" s="374"/>
      <c r="AS29" s="372">
        <v>2981</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4037376</v>
      </c>
      <c r="BO29" s="420"/>
      <c r="BP29" s="420"/>
      <c r="BQ29" s="420"/>
      <c r="BR29" s="420"/>
      <c r="BS29" s="420"/>
      <c r="BT29" s="420"/>
      <c r="BU29" s="421"/>
      <c r="BV29" s="419">
        <v>3185844</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5">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94.4</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4957115</v>
      </c>
      <c r="BO30" s="454"/>
      <c r="BP30" s="454"/>
      <c r="BQ30" s="454"/>
      <c r="BR30" s="454"/>
      <c r="BS30" s="454"/>
      <c r="BT30" s="454"/>
      <c r="BU30" s="455"/>
      <c r="BV30" s="453">
        <v>5032596</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2">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2">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4</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7</v>
      </c>
      <c r="AN34" s="367"/>
      <c r="AO34" s="368" t="str">
        <f>IF('各会計、関係団体の財政状況及び健全化判断比率'!B31="","",'各会計、関係団体の財政状況及び健全化判断比率'!B31)</f>
        <v>水道事業会計</v>
      </c>
      <c r="AP34" s="368"/>
      <c r="AQ34" s="368"/>
      <c r="AR34" s="368"/>
      <c r="AS34" s="368"/>
      <c r="AT34" s="368"/>
      <c r="AU34" s="368"/>
      <c r="AV34" s="368"/>
      <c r="AW34" s="368"/>
      <c r="AX34" s="368"/>
      <c r="AY34" s="368"/>
      <c r="AZ34" s="368"/>
      <c r="BA34" s="368"/>
      <c r="BB34" s="368"/>
      <c r="BC34" s="368"/>
      <c r="BD34" s="181"/>
      <c r="BE34" s="367">
        <f>IF(BG34="","",MAX(C34:D43,U34:V43,AM34:AN43)+1)</f>
        <v>10</v>
      </c>
      <c r="BF34" s="367"/>
      <c r="BG34" s="368" t="str">
        <f>IF('各会計、関係団体の財政状況及び健全化判断比率'!B34="","",'各会計、関係団体の財政状況及び健全化判断比率'!B34)</f>
        <v>港湾上屋事業特別会計</v>
      </c>
      <c r="BH34" s="368"/>
      <c r="BI34" s="368"/>
      <c r="BJ34" s="368"/>
      <c r="BK34" s="368"/>
      <c r="BL34" s="368"/>
      <c r="BM34" s="368"/>
      <c r="BN34" s="368"/>
      <c r="BO34" s="368"/>
      <c r="BP34" s="368"/>
      <c r="BQ34" s="368"/>
      <c r="BR34" s="368"/>
      <c r="BS34" s="368"/>
      <c r="BT34" s="368"/>
      <c r="BU34" s="368"/>
      <c r="BV34" s="181"/>
      <c r="BW34" s="367">
        <f>IF(BY34="","",MAX(C34:D43,U34:V43,AM34:AN43,BE34:BF43)+1)</f>
        <v>13</v>
      </c>
      <c r="BX34" s="367"/>
      <c r="BY34" s="368" t="str">
        <f>IF('各会計、関係団体の財政状況及び健全化判断比率'!B68="","",'各会計、関係団体の財政状況及び健全化判断比率'!B68)</f>
        <v>愛媛県市町総合事務組合（消防補填事業分）</v>
      </c>
      <c r="BZ34" s="368"/>
      <c r="CA34" s="368"/>
      <c r="CB34" s="368"/>
      <c r="CC34" s="368"/>
      <c r="CD34" s="368"/>
      <c r="CE34" s="368"/>
      <c r="CF34" s="368"/>
      <c r="CG34" s="368"/>
      <c r="CH34" s="368"/>
      <c r="CI34" s="368"/>
      <c r="CJ34" s="368"/>
      <c r="CK34" s="368"/>
      <c r="CL34" s="368"/>
      <c r="CM34" s="368"/>
      <c r="CN34" s="181"/>
      <c r="CO34" s="367">
        <f>IF(CQ34="","",MAX(C34:D43,U34:V43,AM34:AN43,BE34:BF43,BW34:BX43)+1)</f>
        <v>17</v>
      </c>
      <c r="CP34" s="367"/>
      <c r="CQ34" s="368" t="str">
        <f>IF('各会計、関係団体の財政状況及び健全化判断比率'!BS7="","",'各会計、関係団体の財政状況及び健全化判断比率'!BS7)</f>
        <v>西条市産業情報支援センター</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2">
      <c r="A35" s="181"/>
      <c r="B35" s="205"/>
      <c r="C35" s="367">
        <f>IF(E35="","",C34+1)</f>
        <v>2</v>
      </c>
      <c r="D35" s="367"/>
      <c r="E35" s="368" t="str">
        <f>IF('各会計、関係団体の財政状況及び健全化判断比率'!B8="","",'各会計、関係団体の財政状況及び健全化判断比率'!B8)</f>
        <v>ひうち地域振興整備事業特別会計</v>
      </c>
      <c r="F35" s="368"/>
      <c r="G35" s="368"/>
      <c r="H35" s="368"/>
      <c r="I35" s="368"/>
      <c r="J35" s="368"/>
      <c r="K35" s="368"/>
      <c r="L35" s="368"/>
      <c r="M35" s="368"/>
      <c r="N35" s="368"/>
      <c r="O35" s="368"/>
      <c r="P35" s="368"/>
      <c r="Q35" s="368"/>
      <c r="R35" s="368"/>
      <c r="S35" s="368"/>
      <c r="T35" s="181"/>
      <c r="U35" s="367">
        <f>IF(W35="","",U34+1)</f>
        <v>5</v>
      </c>
      <c r="V35" s="367"/>
      <c r="W35" s="368" t="str">
        <f>IF('各会計、関係団体の財政状況及び健全化判断比率'!B29="","",'各会計、関係団体の財政状況及び健全化判断比率'!B29)</f>
        <v>介護保険特別会計</v>
      </c>
      <c r="X35" s="368"/>
      <c r="Y35" s="368"/>
      <c r="Z35" s="368"/>
      <c r="AA35" s="368"/>
      <c r="AB35" s="368"/>
      <c r="AC35" s="368"/>
      <c r="AD35" s="368"/>
      <c r="AE35" s="368"/>
      <c r="AF35" s="368"/>
      <c r="AG35" s="368"/>
      <c r="AH35" s="368"/>
      <c r="AI35" s="368"/>
      <c r="AJ35" s="368"/>
      <c r="AK35" s="368"/>
      <c r="AL35" s="181"/>
      <c r="AM35" s="367">
        <f t="shared" ref="AM35:AM43" si="0">IF(AO35="","",AM34+1)</f>
        <v>8</v>
      </c>
      <c r="AN35" s="367"/>
      <c r="AO35" s="368" t="str">
        <f>IF('各会計、関係団体の財政状況及び健全化判断比率'!B32="","",'各会計、関係団体の財政状況及び健全化判断比率'!B32)</f>
        <v>病院事業会計</v>
      </c>
      <c r="AP35" s="368"/>
      <c r="AQ35" s="368"/>
      <c r="AR35" s="368"/>
      <c r="AS35" s="368"/>
      <c r="AT35" s="368"/>
      <c r="AU35" s="368"/>
      <c r="AV35" s="368"/>
      <c r="AW35" s="368"/>
      <c r="AX35" s="368"/>
      <c r="AY35" s="368"/>
      <c r="AZ35" s="368"/>
      <c r="BA35" s="368"/>
      <c r="BB35" s="368"/>
      <c r="BC35" s="368"/>
      <c r="BD35" s="181"/>
      <c r="BE35" s="367">
        <f t="shared" ref="BE35:BE43" si="1">IF(BG35="","",BE34+1)</f>
        <v>11</v>
      </c>
      <c r="BF35" s="367"/>
      <c r="BG35" s="368" t="str">
        <f>IF('各会計、関係団体の財政状況及び健全化判断比率'!B35="","",'各会計、関係団体の財政状況及び健全化判断比率'!B35)</f>
        <v>小松地域交流事業特別会計</v>
      </c>
      <c r="BH35" s="368"/>
      <c r="BI35" s="368"/>
      <c r="BJ35" s="368"/>
      <c r="BK35" s="368"/>
      <c r="BL35" s="368"/>
      <c r="BM35" s="368"/>
      <c r="BN35" s="368"/>
      <c r="BO35" s="368"/>
      <c r="BP35" s="368"/>
      <c r="BQ35" s="368"/>
      <c r="BR35" s="368"/>
      <c r="BS35" s="368"/>
      <c r="BT35" s="368"/>
      <c r="BU35" s="368"/>
      <c r="BV35" s="181"/>
      <c r="BW35" s="367">
        <f t="shared" ref="BW35:BW43" si="2">IF(BY35="","",BW34+1)</f>
        <v>14</v>
      </c>
      <c r="BX35" s="367"/>
      <c r="BY35" s="368" t="str">
        <f>IF('各会計、関係団体の財政状況及び健全化判断比率'!B69="","",'各会計、関係団体の財政状況及び健全化判断比率'!B69)</f>
        <v>愛媛県地方税滞納整理機構</v>
      </c>
      <c r="BZ35" s="368"/>
      <c r="CA35" s="368"/>
      <c r="CB35" s="368"/>
      <c r="CC35" s="368"/>
      <c r="CD35" s="368"/>
      <c r="CE35" s="368"/>
      <c r="CF35" s="368"/>
      <c r="CG35" s="368"/>
      <c r="CH35" s="368"/>
      <c r="CI35" s="368"/>
      <c r="CJ35" s="368"/>
      <c r="CK35" s="368"/>
      <c r="CL35" s="368"/>
      <c r="CM35" s="368"/>
      <c r="CN35" s="181"/>
      <c r="CO35" s="367">
        <f t="shared" ref="CO35:CO43" si="3">IF(CQ35="","",CO34+1)</f>
        <v>18</v>
      </c>
      <c r="CP35" s="367"/>
      <c r="CQ35" s="368" t="str">
        <f>IF('各会計、関係団体の財政状況及び健全化判断比率'!BS8="","",'各会計、関係団体の財政状況及び健全化判断比率'!BS8)</f>
        <v>西条市スポーツ協会</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2">
      <c r="A36" s="181"/>
      <c r="B36" s="205"/>
      <c r="C36" s="367">
        <f>IF(E36="","",C35+1)</f>
        <v>3</v>
      </c>
      <c r="D36" s="367"/>
      <c r="E36" s="368" t="str">
        <f>IF('各会計、関係団体の財政状況及び健全化判断比率'!B9="","",'各会計、関係団体の財政状況及び健全化判断比率'!B9)</f>
        <v>畑地かん水事業特別会計</v>
      </c>
      <c r="F36" s="368"/>
      <c r="G36" s="368"/>
      <c r="H36" s="368"/>
      <c r="I36" s="368"/>
      <c r="J36" s="368"/>
      <c r="K36" s="368"/>
      <c r="L36" s="368"/>
      <c r="M36" s="368"/>
      <c r="N36" s="368"/>
      <c r="O36" s="368"/>
      <c r="P36" s="368"/>
      <c r="Q36" s="368"/>
      <c r="R36" s="368"/>
      <c r="S36" s="368"/>
      <c r="T36" s="181"/>
      <c r="U36" s="367">
        <f t="shared" ref="U36:U43" si="4">IF(W36="","",U35+1)</f>
        <v>6</v>
      </c>
      <c r="V36" s="367"/>
      <c r="W36" s="368" t="str">
        <f>IF('各会計、関係団体の財政状況及び健全化判断比率'!B30="","",'各会計、関係団体の財政状況及び健全化判断比率'!B30)</f>
        <v>後期高齢者医療保険特別会計</v>
      </c>
      <c r="X36" s="368"/>
      <c r="Y36" s="368"/>
      <c r="Z36" s="368"/>
      <c r="AA36" s="368"/>
      <c r="AB36" s="368"/>
      <c r="AC36" s="368"/>
      <c r="AD36" s="368"/>
      <c r="AE36" s="368"/>
      <c r="AF36" s="368"/>
      <c r="AG36" s="368"/>
      <c r="AH36" s="368"/>
      <c r="AI36" s="368"/>
      <c r="AJ36" s="368"/>
      <c r="AK36" s="368"/>
      <c r="AL36" s="181"/>
      <c r="AM36" s="367">
        <f t="shared" si="0"/>
        <v>9</v>
      </c>
      <c r="AN36" s="367"/>
      <c r="AO36" s="368" t="str">
        <f>IF('各会計、関係団体の財政状況及び健全化判断比率'!B33="","",'各会計、関係団体の財政状況及び健全化判断比率'!B33)</f>
        <v>公共下水道事業会計</v>
      </c>
      <c r="AP36" s="368"/>
      <c r="AQ36" s="368"/>
      <c r="AR36" s="368"/>
      <c r="AS36" s="368"/>
      <c r="AT36" s="368"/>
      <c r="AU36" s="368"/>
      <c r="AV36" s="368"/>
      <c r="AW36" s="368"/>
      <c r="AX36" s="368"/>
      <c r="AY36" s="368"/>
      <c r="AZ36" s="368"/>
      <c r="BA36" s="368"/>
      <c r="BB36" s="368"/>
      <c r="BC36" s="368"/>
      <c r="BD36" s="181"/>
      <c r="BE36" s="367">
        <f t="shared" si="1"/>
        <v>12</v>
      </c>
      <c r="BF36" s="367"/>
      <c r="BG36" s="368" t="str">
        <f>IF('各会計、関係団体の財政状況及び健全化判断比率'!B36="","",'各会計、関係団体の財政状況及び健全化判断比率'!B36)</f>
        <v>本谷温泉事業特別会計</v>
      </c>
      <c r="BH36" s="368"/>
      <c r="BI36" s="368"/>
      <c r="BJ36" s="368"/>
      <c r="BK36" s="368"/>
      <c r="BL36" s="368"/>
      <c r="BM36" s="368"/>
      <c r="BN36" s="368"/>
      <c r="BO36" s="368"/>
      <c r="BP36" s="368"/>
      <c r="BQ36" s="368"/>
      <c r="BR36" s="368"/>
      <c r="BS36" s="368"/>
      <c r="BT36" s="368"/>
      <c r="BU36" s="368"/>
      <c r="BV36" s="181"/>
      <c r="BW36" s="367">
        <f t="shared" si="2"/>
        <v>15</v>
      </c>
      <c r="BX36" s="367"/>
      <c r="BY36" s="368" t="str">
        <f>IF('各会計、関係団体の財政状況及び健全化判断比率'!B70="","",'各会計、関係団体の財政状況及び健全化判断比率'!B70)</f>
        <v>愛媛県後期高齢者医療広域連合（一般会計）</v>
      </c>
      <c r="BZ36" s="368"/>
      <c r="CA36" s="368"/>
      <c r="CB36" s="368"/>
      <c r="CC36" s="368"/>
      <c r="CD36" s="368"/>
      <c r="CE36" s="368"/>
      <c r="CF36" s="368"/>
      <c r="CG36" s="368"/>
      <c r="CH36" s="368"/>
      <c r="CI36" s="368"/>
      <c r="CJ36" s="368"/>
      <c r="CK36" s="368"/>
      <c r="CL36" s="368"/>
      <c r="CM36" s="368"/>
      <c r="CN36" s="181"/>
      <c r="CO36" s="367">
        <f t="shared" si="3"/>
        <v>19</v>
      </c>
      <c r="CP36" s="367"/>
      <c r="CQ36" s="368" t="str">
        <f>IF('各会計、関係団体の財政状況及び健全化判断比率'!BS9="","",'各会計、関係団体の財政状況及び健全化判断比率'!BS9)</f>
        <v>西条市土地開発公社</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2">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16</v>
      </c>
      <c r="BX37" s="367"/>
      <c r="BY37" s="368" t="str">
        <f>IF('各会計、関係団体の財政状況及び健全化判断比率'!B71="","",'各会計、関係団体の財政状況及び健全化判断比率'!B71)</f>
        <v>愛媛県後期高齢者医療広域連合（後期高齢者医療特別会計）</v>
      </c>
      <c r="BZ37" s="368"/>
      <c r="CA37" s="368"/>
      <c r="CB37" s="368"/>
      <c r="CC37" s="368"/>
      <c r="CD37" s="368"/>
      <c r="CE37" s="368"/>
      <c r="CF37" s="368"/>
      <c r="CG37" s="368"/>
      <c r="CH37" s="368"/>
      <c r="CI37" s="368"/>
      <c r="CJ37" s="368"/>
      <c r="CK37" s="368"/>
      <c r="CL37" s="368"/>
      <c r="CM37" s="368"/>
      <c r="CN37" s="181"/>
      <c r="CO37" s="367">
        <f t="shared" si="3"/>
        <v>20</v>
      </c>
      <c r="CP37" s="367"/>
      <c r="CQ37" s="368" t="str">
        <f>IF('各会計、関係団体の財政状況及び健全化判断比率'!BS10="","",'各会計、関係団体の財政状況及び健全化判断比率'!BS10)</f>
        <v>佐伯記念育英会</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2">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t="str">
        <f t="shared" si="2"/>
        <v/>
      </c>
      <c r="BX38" s="367"/>
      <c r="BY38" s="368" t="str">
        <f>IF('各会計、関係団体の財政状況及び健全化判断比率'!B72="","",'各会計、関係団体の財政状況及び健全化判断比率'!B72)</f>
        <v/>
      </c>
      <c r="BZ38" s="368"/>
      <c r="CA38" s="368"/>
      <c r="CB38" s="368"/>
      <c r="CC38" s="368"/>
      <c r="CD38" s="368"/>
      <c r="CE38" s="368"/>
      <c r="CF38" s="368"/>
      <c r="CG38" s="368"/>
      <c r="CH38" s="368"/>
      <c r="CI38" s="368"/>
      <c r="CJ38" s="368"/>
      <c r="CK38" s="368"/>
      <c r="CL38" s="368"/>
      <c r="CM38" s="368"/>
      <c r="CN38" s="181"/>
      <c r="CO38" s="367">
        <f t="shared" si="3"/>
        <v>21</v>
      </c>
      <c r="CP38" s="367"/>
      <c r="CQ38" s="368" t="str">
        <f>IF('各会計、関係団体の財政状況及び健全化判断比率'!BS11="","",'各会計、関係団体の財政状況及び健全化判断比率'!BS11)</f>
        <v>ソラヤマいしづち</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2">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t="str">
        <f t="shared" si="2"/>
        <v/>
      </c>
      <c r="BX39" s="367"/>
      <c r="BY39" s="368" t="str">
        <f>IF('各会計、関係団体の財政状況及び健全化判断比率'!B73="","",'各会計、関係団体の財政状況及び健全化判断比率'!B73)</f>
        <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2">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2">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2">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2">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dgWWm6LnIFGcujdQop96YIeztcPq7afXJusl1d1o4KMNAirdjm0s+u/FxAWE/+ElEjsMK2TwsxzniOlLc80v3A==" saltValue="JZzsiwZ86WgGzXn2Y/ODE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8" scale="80"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2">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73" t="s">
        <v>205</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206</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207</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2">
      <c r="B4" s="673" t="s">
        <v>1</v>
      </c>
      <c r="C4" s="674"/>
      <c r="D4" s="674"/>
      <c r="E4" s="674"/>
      <c r="F4" s="674"/>
      <c r="G4" s="674"/>
      <c r="H4" s="674"/>
      <c r="I4" s="674"/>
      <c r="J4" s="674"/>
      <c r="K4" s="674"/>
      <c r="L4" s="674"/>
      <c r="M4" s="674"/>
      <c r="N4" s="674"/>
      <c r="O4" s="674"/>
      <c r="P4" s="674"/>
      <c r="Q4" s="675"/>
      <c r="R4" s="673" t="s">
        <v>208</v>
      </c>
      <c r="S4" s="674"/>
      <c r="T4" s="674"/>
      <c r="U4" s="674"/>
      <c r="V4" s="674"/>
      <c r="W4" s="674"/>
      <c r="X4" s="674"/>
      <c r="Y4" s="675"/>
      <c r="Z4" s="673" t="s">
        <v>209</v>
      </c>
      <c r="AA4" s="674"/>
      <c r="AB4" s="674"/>
      <c r="AC4" s="675"/>
      <c r="AD4" s="673" t="s">
        <v>210</v>
      </c>
      <c r="AE4" s="674"/>
      <c r="AF4" s="674"/>
      <c r="AG4" s="674"/>
      <c r="AH4" s="674"/>
      <c r="AI4" s="674"/>
      <c r="AJ4" s="674"/>
      <c r="AK4" s="675"/>
      <c r="AL4" s="673" t="s">
        <v>209</v>
      </c>
      <c r="AM4" s="674"/>
      <c r="AN4" s="674"/>
      <c r="AO4" s="675"/>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3" t="s">
        <v>214</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2">
      <c r="B5" s="679" t="s">
        <v>215</v>
      </c>
      <c r="C5" s="680"/>
      <c r="D5" s="680"/>
      <c r="E5" s="680"/>
      <c r="F5" s="680"/>
      <c r="G5" s="680"/>
      <c r="H5" s="680"/>
      <c r="I5" s="680"/>
      <c r="J5" s="680"/>
      <c r="K5" s="680"/>
      <c r="L5" s="680"/>
      <c r="M5" s="680"/>
      <c r="N5" s="680"/>
      <c r="O5" s="680"/>
      <c r="P5" s="680"/>
      <c r="Q5" s="681"/>
      <c r="R5" s="676">
        <v>16328319</v>
      </c>
      <c r="S5" s="677"/>
      <c r="T5" s="677"/>
      <c r="U5" s="677"/>
      <c r="V5" s="677"/>
      <c r="W5" s="677"/>
      <c r="X5" s="677"/>
      <c r="Y5" s="702"/>
      <c r="Z5" s="715">
        <v>29.2</v>
      </c>
      <c r="AA5" s="715"/>
      <c r="AB5" s="715"/>
      <c r="AC5" s="715"/>
      <c r="AD5" s="716">
        <v>16328319</v>
      </c>
      <c r="AE5" s="716"/>
      <c r="AF5" s="716"/>
      <c r="AG5" s="716"/>
      <c r="AH5" s="716"/>
      <c r="AI5" s="716"/>
      <c r="AJ5" s="716"/>
      <c r="AK5" s="716"/>
      <c r="AL5" s="703">
        <v>55.1</v>
      </c>
      <c r="AM5" s="685"/>
      <c r="AN5" s="685"/>
      <c r="AO5" s="704"/>
      <c r="AP5" s="679" t="s">
        <v>216</v>
      </c>
      <c r="AQ5" s="680"/>
      <c r="AR5" s="680"/>
      <c r="AS5" s="680"/>
      <c r="AT5" s="680"/>
      <c r="AU5" s="680"/>
      <c r="AV5" s="680"/>
      <c r="AW5" s="680"/>
      <c r="AX5" s="680"/>
      <c r="AY5" s="680"/>
      <c r="AZ5" s="680"/>
      <c r="BA5" s="680"/>
      <c r="BB5" s="680"/>
      <c r="BC5" s="680"/>
      <c r="BD5" s="680"/>
      <c r="BE5" s="680"/>
      <c r="BF5" s="681"/>
      <c r="BG5" s="621">
        <v>16322429</v>
      </c>
      <c r="BH5" s="622"/>
      <c r="BI5" s="622"/>
      <c r="BJ5" s="622"/>
      <c r="BK5" s="622"/>
      <c r="BL5" s="622"/>
      <c r="BM5" s="622"/>
      <c r="BN5" s="623"/>
      <c r="BO5" s="659">
        <v>100</v>
      </c>
      <c r="BP5" s="659"/>
      <c r="BQ5" s="659"/>
      <c r="BR5" s="659"/>
      <c r="BS5" s="660">
        <v>388271</v>
      </c>
      <c r="BT5" s="660"/>
      <c r="BU5" s="660"/>
      <c r="BV5" s="660"/>
      <c r="BW5" s="660"/>
      <c r="BX5" s="660"/>
      <c r="BY5" s="660"/>
      <c r="BZ5" s="660"/>
      <c r="CA5" s="660"/>
      <c r="CB5" s="700"/>
      <c r="CD5" s="673" t="s">
        <v>211</v>
      </c>
      <c r="CE5" s="674"/>
      <c r="CF5" s="674"/>
      <c r="CG5" s="674"/>
      <c r="CH5" s="674"/>
      <c r="CI5" s="674"/>
      <c r="CJ5" s="674"/>
      <c r="CK5" s="674"/>
      <c r="CL5" s="674"/>
      <c r="CM5" s="674"/>
      <c r="CN5" s="674"/>
      <c r="CO5" s="674"/>
      <c r="CP5" s="674"/>
      <c r="CQ5" s="675"/>
      <c r="CR5" s="673" t="s">
        <v>217</v>
      </c>
      <c r="CS5" s="674"/>
      <c r="CT5" s="674"/>
      <c r="CU5" s="674"/>
      <c r="CV5" s="674"/>
      <c r="CW5" s="674"/>
      <c r="CX5" s="674"/>
      <c r="CY5" s="675"/>
      <c r="CZ5" s="673" t="s">
        <v>209</v>
      </c>
      <c r="DA5" s="674"/>
      <c r="DB5" s="674"/>
      <c r="DC5" s="675"/>
      <c r="DD5" s="673" t="s">
        <v>218</v>
      </c>
      <c r="DE5" s="674"/>
      <c r="DF5" s="674"/>
      <c r="DG5" s="674"/>
      <c r="DH5" s="674"/>
      <c r="DI5" s="674"/>
      <c r="DJ5" s="674"/>
      <c r="DK5" s="674"/>
      <c r="DL5" s="674"/>
      <c r="DM5" s="674"/>
      <c r="DN5" s="674"/>
      <c r="DO5" s="674"/>
      <c r="DP5" s="675"/>
      <c r="DQ5" s="673" t="s">
        <v>219</v>
      </c>
      <c r="DR5" s="674"/>
      <c r="DS5" s="674"/>
      <c r="DT5" s="674"/>
      <c r="DU5" s="674"/>
      <c r="DV5" s="674"/>
      <c r="DW5" s="674"/>
      <c r="DX5" s="674"/>
      <c r="DY5" s="674"/>
      <c r="DZ5" s="674"/>
      <c r="EA5" s="674"/>
      <c r="EB5" s="674"/>
      <c r="EC5" s="675"/>
    </row>
    <row r="6" spans="2:143" ht="11.25" customHeight="1" x14ac:dyDescent="0.2">
      <c r="B6" s="618" t="s">
        <v>220</v>
      </c>
      <c r="C6" s="619"/>
      <c r="D6" s="619"/>
      <c r="E6" s="619"/>
      <c r="F6" s="619"/>
      <c r="G6" s="619"/>
      <c r="H6" s="619"/>
      <c r="I6" s="619"/>
      <c r="J6" s="619"/>
      <c r="K6" s="619"/>
      <c r="L6" s="619"/>
      <c r="M6" s="619"/>
      <c r="N6" s="619"/>
      <c r="O6" s="619"/>
      <c r="P6" s="619"/>
      <c r="Q6" s="620"/>
      <c r="R6" s="621">
        <v>442960</v>
      </c>
      <c r="S6" s="622"/>
      <c r="T6" s="622"/>
      <c r="U6" s="622"/>
      <c r="V6" s="622"/>
      <c r="W6" s="622"/>
      <c r="X6" s="622"/>
      <c r="Y6" s="623"/>
      <c r="Z6" s="659">
        <v>0.8</v>
      </c>
      <c r="AA6" s="659"/>
      <c r="AB6" s="659"/>
      <c r="AC6" s="659"/>
      <c r="AD6" s="660">
        <v>442960</v>
      </c>
      <c r="AE6" s="660"/>
      <c r="AF6" s="660"/>
      <c r="AG6" s="660"/>
      <c r="AH6" s="660"/>
      <c r="AI6" s="660"/>
      <c r="AJ6" s="660"/>
      <c r="AK6" s="660"/>
      <c r="AL6" s="624">
        <v>1.5</v>
      </c>
      <c r="AM6" s="625"/>
      <c r="AN6" s="625"/>
      <c r="AO6" s="661"/>
      <c r="AP6" s="618" t="s">
        <v>221</v>
      </c>
      <c r="AQ6" s="619"/>
      <c r="AR6" s="619"/>
      <c r="AS6" s="619"/>
      <c r="AT6" s="619"/>
      <c r="AU6" s="619"/>
      <c r="AV6" s="619"/>
      <c r="AW6" s="619"/>
      <c r="AX6" s="619"/>
      <c r="AY6" s="619"/>
      <c r="AZ6" s="619"/>
      <c r="BA6" s="619"/>
      <c r="BB6" s="619"/>
      <c r="BC6" s="619"/>
      <c r="BD6" s="619"/>
      <c r="BE6" s="619"/>
      <c r="BF6" s="620"/>
      <c r="BG6" s="621">
        <v>16322429</v>
      </c>
      <c r="BH6" s="622"/>
      <c r="BI6" s="622"/>
      <c r="BJ6" s="622"/>
      <c r="BK6" s="622"/>
      <c r="BL6" s="622"/>
      <c r="BM6" s="622"/>
      <c r="BN6" s="623"/>
      <c r="BO6" s="659">
        <v>100</v>
      </c>
      <c r="BP6" s="659"/>
      <c r="BQ6" s="659"/>
      <c r="BR6" s="659"/>
      <c r="BS6" s="660">
        <v>388271</v>
      </c>
      <c r="BT6" s="660"/>
      <c r="BU6" s="660"/>
      <c r="BV6" s="660"/>
      <c r="BW6" s="660"/>
      <c r="BX6" s="660"/>
      <c r="BY6" s="660"/>
      <c r="BZ6" s="660"/>
      <c r="CA6" s="660"/>
      <c r="CB6" s="700"/>
      <c r="CD6" s="679" t="s">
        <v>222</v>
      </c>
      <c r="CE6" s="680"/>
      <c r="CF6" s="680"/>
      <c r="CG6" s="680"/>
      <c r="CH6" s="680"/>
      <c r="CI6" s="680"/>
      <c r="CJ6" s="680"/>
      <c r="CK6" s="680"/>
      <c r="CL6" s="680"/>
      <c r="CM6" s="680"/>
      <c r="CN6" s="680"/>
      <c r="CO6" s="680"/>
      <c r="CP6" s="680"/>
      <c r="CQ6" s="681"/>
      <c r="CR6" s="621">
        <v>324321</v>
      </c>
      <c r="CS6" s="622"/>
      <c r="CT6" s="622"/>
      <c r="CU6" s="622"/>
      <c r="CV6" s="622"/>
      <c r="CW6" s="622"/>
      <c r="CX6" s="622"/>
      <c r="CY6" s="623"/>
      <c r="CZ6" s="703">
        <v>0.6</v>
      </c>
      <c r="DA6" s="685"/>
      <c r="DB6" s="685"/>
      <c r="DC6" s="705"/>
      <c r="DD6" s="627" t="s">
        <v>122</v>
      </c>
      <c r="DE6" s="622"/>
      <c r="DF6" s="622"/>
      <c r="DG6" s="622"/>
      <c r="DH6" s="622"/>
      <c r="DI6" s="622"/>
      <c r="DJ6" s="622"/>
      <c r="DK6" s="622"/>
      <c r="DL6" s="622"/>
      <c r="DM6" s="622"/>
      <c r="DN6" s="622"/>
      <c r="DO6" s="622"/>
      <c r="DP6" s="623"/>
      <c r="DQ6" s="627">
        <v>324321</v>
      </c>
      <c r="DR6" s="622"/>
      <c r="DS6" s="622"/>
      <c r="DT6" s="622"/>
      <c r="DU6" s="622"/>
      <c r="DV6" s="622"/>
      <c r="DW6" s="622"/>
      <c r="DX6" s="622"/>
      <c r="DY6" s="622"/>
      <c r="DZ6" s="622"/>
      <c r="EA6" s="622"/>
      <c r="EB6" s="622"/>
      <c r="EC6" s="658"/>
    </row>
    <row r="7" spans="2:143" ht="11.25" customHeight="1" x14ac:dyDescent="0.2">
      <c r="B7" s="618" t="s">
        <v>223</v>
      </c>
      <c r="C7" s="619"/>
      <c r="D7" s="619"/>
      <c r="E7" s="619"/>
      <c r="F7" s="619"/>
      <c r="G7" s="619"/>
      <c r="H7" s="619"/>
      <c r="I7" s="619"/>
      <c r="J7" s="619"/>
      <c r="K7" s="619"/>
      <c r="L7" s="619"/>
      <c r="M7" s="619"/>
      <c r="N7" s="619"/>
      <c r="O7" s="619"/>
      <c r="P7" s="619"/>
      <c r="Q7" s="620"/>
      <c r="R7" s="621">
        <v>6990</v>
      </c>
      <c r="S7" s="622"/>
      <c r="T7" s="622"/>
      <c r="U7" s="622"/>
      <c r="V7" s="622"/>
      <c r="W7" s="622"/>
      <c r="X7" s="622"/>
      <c r="Y7" s="623"/>
      <c r="Z7" s="659">
        <v>0</v>
      </c>
      <c r="AA7" s="659"/>
      <c r="AB7" s="659"/>
      <c r="AC7" s="659"/>
      <c r="AD7" s="660">
        <v>6990</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6185632</v>
      </c>
      <c r="BH7" s="622"/>
      <c r="BI7" s="622"/>
      <c r="BJ7" s="622"/>
      <c r="BK7" s="622"/>
      <c r="BL7" s="622"/>
      <c r="BM7" s="622"/>
      <c r="BN7" s="623"/>
      <c r="BO7" s="659">
        <v>37.9</v>
      </c>
      <c r="BP7" s="659"/>
      <c r="BQ7" s="659"/>
      <c r="BR7" s="659"/>
      <c r="BS7" s="660">
        <v>388271</v>
      </c>
      <c r="BT7" s="660"/>
      <c r="BU7" s="660"/>
      <c r="BV7" s="660"/>
      <c r="BW7" s="660"/>
      <c r="BX7" s="660"/>
      <c r="BY7" s="660"/>
      <c r="BZ7" s="660"/>
      <c r="CA7" s="660"/>
      <c r="CB7" s="700"/>
      <c r="CD7" s="618" t="s">
        <v>225</v>
      </c>
      <c r="CE7" s="619"/>
      <c r="CF7" s="619"/>
      <c r="CG7" s="619"/>
      <c r="CH7" s="619"/>
      <c r="CI7" s="619"/>
      <c r="CJ7" s="619"/>
      <c r="CK7" s="619"/>
      <c r="CL7" s="619"/>
      <c r="CM7" s="619"/>
      <c r="CN7" s="619"/>
      <c r="CO7" s="619"/>
      <c r="CP7" s="619"/>
      <c r="CQ7" s="620"/>
      <c r="CR7" s="621">
        <v>7632602</v>
      </c>
      <c r="CS7" s="622"/>
      <c r="CT7" s="622"/>
      <c r="CU7" s="622"/>
      <c r="CV7" s="622"/>
      <c r="CW7" s="622"/>
      <c r="CX7" s="622"/>
      <c r="CY7" s="623"/>
      <c r="CZ7" s="659">
        <v>14.5</v>
      </c>
      <c r="DA7" s="659"/>
      <c r="DB7" s="659"/>
      <c r="DC7" s="659"/>
      <c r="DD7" s="627">
        <v>44258</v>
      </c>
      <c r="DE7" s="622"/>
      <c r="DF7" s="622"/>
      <c r="DG7" s="622"/>
      <c r="DH7" s="622"/>
      <c r="DI7" s="622"/>
      <c r="DJ7" s="622"/>
      <c r="DK7" s="622"/>
      <c r="DL7" s="622"/>
      <c r="DM7" s="622"/>
      <c r="DN7" s="622"/>
      <c r="DO7" s="622"/>
      <c r="DP7" s="623"/>
      <c r="DQ7" s="627">
        <v>7100514</v>
      </c>
      <c r="DR7" s="622"/>
      <c r="DS7" s="622"/>
      <c r="DT7" s="622"/>
      <c r="DU7" s="622"/>
      <c r="DV7" s="622"/>
      <c r="DW7" s="622"/>
      <c r="DX7" s="622"/>
      <c r="DY7" s="622"/>
      <c r="DZ7" s="622"/>
      <c r="EA7" s="622"/>
      <c r="EB7" s="622"/>
      <c r="EC7" s="658"/>
    </row>
    <row r="8" spans="2:143" ht="11.25" customHeight="1" x14ac:dyDescent="0.2">
      <c r="B8" s="618" t="s">
        <v>226</v>
      </c>
      <c r="C8" s="619"/>
      <c r="D8" s="619"/>
      <c r="E8" s="619"/>
      <c r="F8" s="619"/>
      <c r="G8" s="619"/>
      <c r="H8" s="619"/>
      <c r="I8" s="619"/>
      <c r="J8" s="619"/>
      <c r="K8" s="619"/>
      <c r="L8" s="619"/>
      <c r="M8" s="619"/>
      <c r="N8" s="619"/>
      <c r="O8" s="619"/>
      <c r="P8" s="619"/>
      <c r="Q8" s="620"/>
      <c r="R8" s="621">
        <v>72932</v>
      </c>
      <c r="S8" s="622"/>
      <c r="T8" s="622"/>
      <c r="U8" s="622"/>
      <c r="V8" s="622"/>
      <c r="W8" s="622"/>
      <c r="X8" s="622"/>
      <c r="Y8" s="623"/>
      <c r="Z8" s="659">
        <v>0.1</v>
      </c>
      <c r="AA8" s="659"/>
      <c r="AB8" s="659"/>
      <c r="AC8" s="659"/>
      <c r="AD8" s="660">
        <v>72932</v>
      </c>
      <c r="AE8" s="660"/>
      <c r="AF8" s="660"/>
      <c r="AG8" s="660"/>
      <c r="AH8" s="660"/>
      <c r="AI8" s="660"/>
      <c r="AJ8" s="660"/>
      <c r="AK8" s="660"/>
      <c r="AL8" s="624">
        <v>0.2</v>
      </c>
      <c r="AM8" s="625"/>
      <c r="AN8" s="625"/>
      <c r="AO8" s="661"/>
      <c r="AP8" s="618" t="s">
        <v>227</v>
      </c>
      <c r="AQ8" s="619"/>
      <c r="AR8" s="619"/>
      <c r="AS8" s="619"/>
      <c r="AT8" s="619"/>
      <c r="AU8" s="619"/>
      <c r="AV8" s="619"/>
      <c r="AW8" s="619"/>
      <c r="AX8" s="619"/>
      <c r="AY8" s="619"/>
      <c r="AZ8" s="619"/>
      <c r="BA8" s="619"/>
      <c r="BB8" s="619"/>
      <c r="BC8" s="619"/>
      <c r="BD8" s="619"/>
      <c r="BE8" s="619"/>
      <c r="BF8" s="620"/>
      <c r="BG8" s="621">
        <v>180265</v>
      </c>
      <c r="BH8" s="622"/>
      <c r="BI8" s="622"/>
      <c r="BJ8" s="622"/>
      <c r="BK8" s="622"/>
      <c r="BL8" s="622"/>
      <c r="BM8" s="622"/>
      <c r="BN8" s="623"/>
      <c r="BO8" s="659">
        <v>1.1000000000000001</v>
      </c>
      <c r="BP8" s="659"/>
      <c r="BQ8" s="659"/>
      <c r="BR8" s="659"/>
      <c r="BS8" s="660" t="s">
        <v>122</v>
      </c>
      <c r="BT8" s="660"/>
      <c r="BU8" s="660"/>
      <c r="BV8" s="660"/>
      <c r="BW8" s="660"/>
      <c r="BX8" s="660"/>
      <c r="BY8" s="660"/>
      <c r="BZ8" s="660"/>
      <c r="CA8" s="660"/>
      <c r="CB8" s="700"/>
      <c r="CD8" s="618" t="s">
        <v>228</v>
      </c>
      <c r="CE8" s="619"/>
      <c r="CF8" s="619"/>
      <c r="CG8" s="619"/>
      <c r="CH8" s="619"/>
      <c r="CI8" s="619"/>
      <c r="CJ8" s="619"/>
      <c r="CK8" s="619"/>
      <c r="CL8" s="619"/>
      <c r="CM8" s="619"/>
      <c r="CN8" s="619"/>
      <c r="CO8" s="619"/>
      <c r="CP8" s="619"/>
      <c r="CQ8" s="620"/>
      <c r="CR8" s="621">
        <v>20585247</v>
      </c>
      <c r="CS8" s="622"/>
      <c r="CT8" s="622"/>
      <c r="CU8" s="622"/>
      <c r="CV8" s="622"/>
      <c r="CW8" s="622"/>
      <c r="CX8" s="622"/>
      <c r="CY8" s="623"/>
      <c r="CZ8" s="659">
        <v>39</v>
      </c>
      <c r="DA8" s="659"/>
      <c r="DB8" s="659"/>
      <c r="DC8" s="659"/>
      <c r="DD8" s="627">
        <v>339984</v>
      </c>
      <c r="DE8" s="622"/>
      <c r="DF8" s="622"/>
      <c r="DG8" s="622"/>
      <c r="DH8" s="622"/>
      <c r="DI8" s="622"/>
      <c r="DJ8" s="622"/>
      <c r="DK8" s="622"/>
      <c r="DL8" s="622"/>
      <c r="DM8" s="622"/>
      <c r="DN8" s="622"/>
      <c r="DO8" s="622"/>
      <c r="DP8" s="623"/>
      <c r="DQ8" s="627">
        <v>11235463</v>
      </c>
      <c r="DR8" s="622"/>
      <c r="DS8" s="622"/>
      <c r="DT8" s="622"/>
      <c r="DU8" s="622"/>
      <c r="DV8" s="622"/>
      <c r="DW8" s="622"/>
      <c r="DX8" s="622"/>
      <c r="DY8" s="622"/>
      <c r="DZ8" s="622"/>
      <c r="EA8" s="622"/>
      <c r="EB8" s="622"/>
      <c r="EC8" s="658"/>
    </row>
    <row r="9" spans="2:143" ht="11.25" customHeight="1" x14ac:dyDescent="0.2">
      <c r="B9" s="618" t="s">
        <v>229</v>
      </c>
      <c r="C9" s="619"/>
      <c r="D9" s="619"/>
      <c r="E9" s="619"/>
      <c r="F9" s="619"/>
      <c r="G9" s="619"/>
      <c r="H9" s="619"/>
      <c r="I9" s="619"/>
      <c r="J9" s="619"/>
      <c r="K9" s="619"/>
      <c r="L9" s="619"/>
      <c r="M9" s="619"/>
      <c r="N9" s="619"/>
      <c r="O9" s="619"/>
      <c r="P9" s="619"/>
      <c r="Q9" s="620"/>
      <c r="R9" s="621">
        <v>88185</v>
      </c>
      <c r="S9" s="622"/>
      <c r="T9" s="622"/>
      <c r="U9" s="622"/>
      <c r="V9" s="622"/>
      <c r="W9" s="622"/>
      <c r="X9" s="622"/>
      <c r="Y9" s="623"/>
      <c r="Z9" s="659">
        <v>0.2</v>
      </c>
      <c r="AA9" s="659"/>
      <c r="AB9" s="659"/>
      <c r="AC9" s="659"/>
      <c r="AD9" s="660">
        <v>88185</v>
      </c>
      <c r="AE9" s="660"/>
      <c r="AF9" s="660"/>
      <c r="AG9" s="660"/>
      <c r="AH9" s="660"/>
      <c r="AI9" s="660"/>
      <c r="AJ9" s="660"/>
      <c r="AK9" s="660"/>
      <c r="AL9" s="624">
        <v>0.3</v>
      </c>
      <c r="AM9" s="625"/>
      <c r="AN9" s="625"/>
      <c r="AO9" s="661"/>
      <c r="AP9" s="618" t="s">
        <v>230</v>
      </c>
      <c r="AQ9" s="619"/>
      <c r="AR9" s="619"/>
      <c r="AS9" s="619"/>
      <c r="AT9" s="619"/>
      <c r="AU9" s="619"/>
      <c r="AV9" s="619"/>
      <c r="AW9" s="619"/>
      <c r="AX9" s="619"/>
      <c r="AY9" s="619"/>
      <c r="AZ9" s="619"/>
      <c r="BA9" s="619"/>
      <c r="BB9" s="619"/>
      <c r="BC9" s="619"/>
      <c r="BD9" s="619"/>
      <c r="BE9" s="619"/>
      <c r="BF9" s="620"/>
      <c r="BG9" s="621">
        <v>4657489</v>
      </c>
      <c r="BH9" s="622"/>
      <c r="BI9" s="622"/>
      <c r="BJ9" s="622"/>
      <c r="BK9" s="622"/>
      <c r="BL9" s="622"/>
      <c r="BM9" s="622"/>
      <c r="BN9" s="623"/>
      <c r="BO9" s="659">
        <v>28.5</v>
      </c>
      <c r="BP9" s="659"/>
      <c r="BQ9" s="659"/>
      <c r="BR9" s="659"/>
      <c r="BS9" s="660" t="s">
        <v>122</v>
      </c>
      <c r="BT9" s="660"/>
      <c r="BU9" s="660"/>
      <c r="BV9" s="660"/>
      <c r="BW9" s="660"/>
      <c r="BX9" s="660"/>
      <c r="BY9" s="660"/>
      <c r="BZ9" s="660"/>
      <c r="CA9" s="660"/>
      <c r="CB9" s="700"/>
      <c r="CD9" s="618" t="s">
        <v>231</v>
      </c>
      <c r="CE9" s="619"/>
      <c r="CF9" s="619"/>
      <c r="CG9" s="619"/>
      <c r="CH9" s="619"/>
      <c r="CI9" s="619"/>
      <c r="CJ9" s="619"/>
      <c r="CK9" s="619"/>
      <c r="CL9" s="619"/>
      <c r="CM9" s="619"/>
      <c r="CN9" s="619"/>
      <c r="CO9" s="619"/>
      <c r="CP9" s="619"/>
      <c r="CQ9" s="620"/>
      <c r="CR9" s="621">
        <v>4873659</v>
      </c>
      <c r="CS9" s="622"/>
      <c r="CT9" s="622"/>
      <c r="CU9" s="622"/>
      <c r="CV9" s="622"/>
      <c r="CW9" s="622"/>
      <c r="CX9" s="622"/>
      <c r="CY9" s="623"/>
      <c r="CZ9" s="659">
        <v>9.1999999999999993</v>
      </c>
      <c r="DA9" s="659"/>
      <c r="DB9" s="659"/>
      <c r="DC9" s="659"/>
      <c r="DD9" s="627">
        <v>1660222</v>
      </c>
      <c r="DE9" s="622"/>
      <c r="DF9" s="622"/>
      <c r="DG9" s="622"/>
      <c r="DH9" s="622"/>
      <c r="DI9" s="622"/>
      <c r="DJ9" s="622"/>
      <c r="DK9" s="622"/>
      <c r="DL9" s="622"/>
      <c r="DM9" s="622"/>
      <c r="DN9" s="622"/>
      <c r="DO9" s="622"/>
      <c r="DP9" s="623"/>
      <c r="DQ9" s="627">
        <v>2761377</v>
      </c>
      <c r="DR9" s="622"/>
      <c r="DS9" s="622"/>
      <c r="DT9" s="622"/>
      <c r="DU9" s="622"/>
      <c r="DV9" s="622"/>
      <c r="DW9" s="622"/>
      <c r="DX9" s="622"/>
      <c r="DY9" s="622"/>
      <c r="DZ9" s="622"/>
      <c r="EA9" s="622"/>
      <c r="EB9" s="622"/>
      <c r="EC9" s="658"/>
    </row>
    <row r="10" spans="2:143" ht="11.25" customHeight="1" x14ac:dyDescent="0.2">
      <c r="B10" s="618" t="s">
        <v>232</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290590</v>
      </c>
      <c r="BH10" s="622"/>
      <c r="BI10" s="622"/>
      <c r="BJ10" s="622"/>
      <c r="BK10" s="622"/>
      <c r="BL10" s="622"/>
      <c r="BM10" s="622"/>
      <c r="BN10" s="623"/>
      <c r="BO10" s="659">
        <v>1.8</v>
      </c>
      <c r="BP10" s="659"/>
      <c r="BQ10" s="659"/>
      <c r="BR10" s="659"/>
      <c r="BS10" s="660" t="s">
        <v>122</v>
      </c>
      <c r="BT10" s="660"/>
      <c r="BU10" s="660"/>
      <c r="BV10" s="660"/>
      <c r="BW10" s="660"/>
      <c r="BX10" s="660"/>
      <c r="BY10" s="660"/>
      <c r="BZ10" s="660"/>
      <c r="CA10" s="660"/>
      <c r="CB10" s="700"/>
      <c r="CD10" s="618" t="s">
        <v>234</v>
      </c>
      <c r="CE10" s="619"/>
      <c r="CF10" s="619"/>
      <c r="CG10" s="619"/>
      <c r="CH10" s="619"/>
      <c r="CI10" s="619"/>
      <c r="CJ10" s="619"/>
      <c r="CK10" s="619"/>
      <c r="CL10" s="619"/>
      <c r="CM10" s="619"/>
      <c r="CN10" s="619"/>
      <c r="CO10" s="619"/>
      <c r="CP10" s="619"/>
      <c r="CQ10" s="620"/>
      <c r="CR10" s="621">
        <v>185571</v>
      </c>
      <c r="CS10" s="622"/>
      <c r="CT10" s="622"/>
      <c r="CU10" s="622"/>
      <c r="CV10" s="622"/>
      <c r="CW10" s="622"/>
      <c r="CX10" s="622"/>
      <c r="CY10" s="623"/>
      <c r="CZ10" s="659">
        <v>0.4</v>
      </c>
      <c r="DA10" s="659"/>
      <c r="DB10" s="659"/>
      <c r="DC10" s="659"/>
      <c r="DD10" s="627" t="s">
        <v>122</v>
      </c>
      <c r="DE10" s="622"/>
      <c r="DF10" s="622"/>
      <c r="DG10" s="622"/>
      <c r="DH10" s="622"/>
      <c r="DI10" s="622"/>
      <c r="DJ10" s="622"/>
      <c r="DK10" s="622"/>
      <c r="DL10" s="622"/>
      <c r="DM10" s="622"/>
      <c r="DN10" s="622"/>
      <c r="DO10" s="622"/>
      <c r="DP10" s="623"/>
      <c r="DQ10" s="627">
        <v>15121</v>
      </c>
      <c r="DR10" s="622"/>
      <c r="DS10" s="622"/>
      <c r="DT10" s="622"/>
      <c r="DU10" s="622"/>
      <c r="DV10" s="622"/>
      <c r="DW10" s="622"/>
      <c r="DX10" s="622"/>
      <c r="DY10" s="622"/>
      <c r="DZ10" s="622"/>
      <c r="EA10" s="622"/>
      <c r="EB10" s="622"/>
      <c r="EC10" s="658"/>
    </row>
    <row r="11" spans="2:143" ht="11.25" customHeight="1" x14ac:dyDescent="0.2">
      <c r="B11" s="618" t="s">
        <v>235</v>
      </c>
      <c r="C11" s="619"/>
      <c r="D11" s="619"/>
      <c r="E11" s="619"/>
      <c r="F11" s="619"/>
      <c r="G11" s="619"/>
      <c r="H11" s="619"/>
      <c r="I11" s="619"/>
      <c r="J11" s="619"/>
      <c r="K11" s="619"/>
      <c r="L11" s="619"/>
      <c r="M11" s="619"/>
      <c r="N11" s="619"/>
      <c r="O11" s="619"/>
      <c r="P11" s="619"/>
      <c r="Q11" s="620"/>
      <c r="R11" s="621">
        <v>2540385</v>
      </c>
      <c r="S11" s="622"/>
      <c r="T11" s="622"/>
      <c r="U11" s="622"/>
      <c r="V11" s="622"/>
      <c r="W11" s="622"/>
      <c r="X11" s="622"/>
      <c r="Y11" s="623"/>
      <c r="Z11" s="624">
        <v>4.5</v>
      </c>
      <c r="AA11" s="625"/>
      <c r="AB11" s="625"/>
      <c r="AC11" s="626"/>
      <c r="AD11" s="627">
        <v>2540385</v>
      </c>
      <c r="AE11" s="622"/>
      <c r="AF11" s="622"/>
      <c r="AG11" s="622"/>
      <c r="AH11" s="622"/>
      <c r="AI11" s="622"/>
      <c r="AJ11" s="622"/>
      <c r="AK11" s="623"/>
      <c r="AL11" s="624">
        <v>8.6</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1057288</v>
      </c>
      <c r="BH11" s="622"/>
      <c r="BI11" s="622"/>
      <c r="BJ11" s="622"/>
      <c r="BK11" s="622"/>
      <c r="BL11" s="622"/>
      <c r="BM11" s="622"/>
      <c r="BN11" s="623"/>
      <c r="BO11" s="659">
        <v>6.5</v>
      </c>
      <c r="BP11" s="659"/>
      <c r="BQ11" s="659"/>
      <c r="BR11" s="659"/>
      <c r="BS11" s="660">
        <v>388271</v>
      </c>
      <c r="BT11" s="660"/>
      <c r="BU11" s="660"/>
      <c r="BV11" s="660"/>
      <c r="BW11" s="660"/>
      <c r="BX11" s="660"/>
      <c r="BY11" s="660"/>
      <c r="BZ11" s="660"/>
      <c r="CA11" s="660"/>
      <c r="CB11" s="700"/>
      <c r="CD11" s="618" t="s">
        <v>237</v>
      </c>
      <c r="CE11" s="619"/>
      <c r="CF11" s="619"/>
      <c r="CG11" s="619"/>
      <c r="CH11" s="619"/>
      <c r="CI11" s="619"/>
      <c r="CJ11" s="619"/>
      <c r="CK11" s="619"/>
      <c r="CL11" s="619"/>
      <c r="CM11" s="619"/>
      <c r="CN11" s="619"/>
      <c r="CO11" s="619"/>
      <c r="CP11" s="619"/>
      <c r="CQ11" s="620"/>
      <c r="CR11" s="621">
        <v>1759180</v>
      </c>
      <c r="CS11" s="622"/>
      <c r="CT11" s="622"/>
      <c r="CU11" s="622"/>
      <c r="CV11" s="622"/>
      <c r="CW11" s="622"/>
      <c r="CX11" s="622"/>
      <c r="CY11" s="623"/>
      <c r="CZ11" s="659">
        <v>3.3</v>
      </c>
      <c r="DA11" s="659"/>
      <c r="DB11" s="659"/>
      <c r="DC11" s="659"/>
      <c r="DD11" s="627">
        <v>713206</v>
      </c>
      <c r="DE11" s="622"/>
      <c r="DF11" s="622"/>
      <c r="DG11" s="622"/>
      <c r="DH11" s="622"/>
      <c r="DI11" s="622"/>
      <c r="DJ11" s="622"/>
      <c r="DK11" s="622"/>
      <c r="DL11" s="622"/>
      <c r="DM11" s="622"/>
      <c r="DN11" s="622"/>
      <c r="DO11" s="622"/>
      <c r="DP11" s="623"/>
      <c r="DQ11" s="627">
        <v>914087</v>
      </c>
      <c r="DR11" s="622"/>
      <c r="DS11" s="622"/>
      <c r="DT11" s="622"/>
      <c r="DU11" s="622"/>
      <c r="DV11" s="622"/>
      <c r="DW11" s="622"/>
      <c r="DX11" s="622"/>
      <c r="DY11" s="622"/>
      <c r="DZ11" s="622"/>
      <c r="EA11" s="622"/>
      <c r="EB11" s="622"/>
      <c r="EC11" s="658"/>
    </row>
    <row r="12" spans="2:143" ht="11.25" customHeight="1" x14ac:dyDescent="0.2">
      <c r="B12" s="618" t="s">
        <v>238</v>
      </c>
      <c r="C12" s="619"/>
      <c r="D12" s="619"/>
      <c r="E12" s="619"/>
      <c r="F12" s="619"/>
      <c r="G12" s="619"/>
      <c r="H12" s="619"/>
      <c r="I12" s="619"/>
      <c r="J12" s="619"/>
      <c r="K12" s="619"/>
      <c r="L12" s="619"/>
      <c r="M12" s="619"/>
      <c r="N12" s="619"/>
      <c r="O12" s="619"/>
      <c r="P12" s="619"/>
      <c r="Q12" s="620"/>
      <c r="R12" s="621">
        <v>1734</v>
      </c>
      <c r="S12" s="622"/>
      <c r="T12" s="622"/>
      <c r="U12" s="622"/>
      <c r="V12" s="622"/>
      <c r="W12" s="622"/>
      <c r="X12" s="622"/>
      <c r="Y12" s="623"/>
      <c r="Z12" s="659">
        <v>0</v>
      </c>
      <c r="AA12" s="659"/>
      <c r="AB12" s="659"/>
      <c r="AC12" s="659"/>
      <c r="AD12" s="660">
        <v>1734</v>
      </c>
      <c r="AE12" s="660"/>
      <c r="AF12" s="660"/>
      <c r="AG12" s="660"/>
      <c r="AH12" s="660"/>
      <c r="AI12" s="660"/>
      <c r="AJ12" s="660"/>
      <c r="AK12" s="660"/>
      <c r="AL12" s="624">
        <v>0</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8840197</v>
      </c>
      <c r="BH12" s="622"/>
      <c r="BI12" s="622"/>
      <c r="BJ12" s="622"/>
      <c r="BK12" s="622"/>
      <c r="BL12" s="622"/>
      <c r="BM12" s="622"/>
      <c r="BN12" s="623"/>
      <c r="BO12" s="659">
        <v>54.1</v>
      </c>
      <c r="BP12" s="659"/>
      <c r="BQ12" s="659"/>
      <c r="BR12" s="659"/>
      <c r="BS12" s="660" t="s">
        <v>122</v>
      </c>
      <c r="BT12" s="660"/>
      <c r="BU12" s="660"/>
      <c r="BV12" s="660"/>
      <c r="BW12" s="660"/>
      <c r="BX12" s="660"/>
      <c r="BY12" s="660"/>
      <c r="BZ12" s="660"/>
      <c r="CA12" s="660"/>
      <c r="CB12" s="700"/>
      <c r="CD12" s="618" t="s">
        <v>240</v>
      </c>
      <c r="CE12" s="619"/>
      <c r="CF12" s="619"/>
      <c r="CG12" s="619"/>
      <c r="CH12" s="619"/>
      <c r="CI12" s="619"/>
      <c r="CJ12" s="619"/>
      <c r="CK12" s="619"/>
      <c r="CL12" s="619"/>
      <c r="CM12" s="619"/>
      <c r="CN12" s="619"/>
      <c r="CO12" s="619"/>
      <c r="CP12" s="619"/>
      <c r="CQ12" s="620"/>
      <c r="CR12" s="621">
        <v>1356845</v>
      </c>
      <c r="CS12" s="622"/>
      <c r="CT12" s="622"/>
      <c r="CU12" s="622"/>
      <c r="CV12" s="622"/>
      <c r="CW12" s="622"/>
      <c r="CX12" s="622"/>
      <c r="CY12" s="623"/>
      <c r="CZ12" s="659">
        <v>2.6</v>
      </c>
      <c r="DA12" s="659"/>
      <c r="DB12" s="659"/>
      <c r="DC12" s="659"/>
      <c r="DD12" s="627" t="s">
        <v>122</v>
      </c>
      <c r="DE12" s="622"/>
      <c r="DF12" s="622"/>
      <c r="DG12" s="622"/>
      <c r="DH12" s="622"/>
      <c r="DI12" s="622"/>
      <c r="DJ12" s="622"/>
      <c r="DK12" s="622"/>
      <c r="DL12" s="622"/>
      <c r="DM12" s="622"/>
      <c r="DN12" s="622"/>
      <c r="DO12" s="622"/>
      <c r="DP12" s="623"/>
      <c r="DQ12" s="627">
        <v>852684</v>
      </c>
      <c r="DR12" s="622"/>
      <c r="DS12" s="622"/>
      <c r="DT12" s="622"/>
      <c r="DU12" s="622"/>
      <c r="DV12" s="622"/>
      <c r="DW12" s="622"/>
      <c r="DX12" s="622"/>
      <c r="DY12" s="622"/>
      <c r="DZ12" s="622"/>
      <c r="EA12" s="622"/>
      <c r="EB12" s="622"/>
      <c r="EC12" s="658"/>
    </row>
    <row r="13" spans="2:143" ht="11.25" customHeight="1" x14ac:dyDescent="0.2">
      <c r="B13" s="618" t="s">
        <v>241</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8811569</v>
      </c>
      <c r="BH13" s="622"/>
      <c r="BI13" s="622"/>
      <c r="BJ13" s="622"/>
      <c r="BK13" s="622"/>
      <c r="BL13" s="622"/>
      <c r="BM13" s="622"/>
      <c r="BN13" s="623"/>
      <c r="BO13" s="659">
        <v>54</v>
      </c>
      <c r="BP13" s="659"/>
      <c r="BQ13" s="659"/>
      <c r="BR13" s="659"/>
      <c r="BS13" s="660" t="s">
        <v>122</v>
      </c>
      <c r="BT13" s="660"/>
      <c r="BU13" s="660"/>
      <c r="BV13" s="660"/>
      <c r="BW13" s="660"/>
      <c r="BX13" s="660"/>
      <c r="BY13" s="660"/>
      <c r="BZ13" s="660"/>
      <c r="CA13" s="660"/>
      <c r="CB13" s="700"/>
      <c r="CD13" s="618" t="s">
        <v>243</v>
      </c>
      <c r="CE13" s="619"/>
      <c r="CF13" s="619"/>
      <c r="CG13" s="619"/>
      <c r="CH13" s="619"/>
      <c r="CI13" s="619"/>
      <c r="CJ13" s="619"/>
      <c r="CK13" s="619"/>
      <c r="CL13" s="619"/>
      <c r="CM13" s="619"/>
      <c r="CN13" s="619"/>
      <c r="CO13" s="619"/>
      <c r="CP13" s="619"/>
      <c r="CQ13" s="620"/>
      <c r="CR13" s="621">
        <v>4578634</v>
      </c>
      <c r="CS13" s="622"/>
      <c r="CT13" s="622"/>
      <c r="CU13" s="622"/>
      <c r="CV13" s="622"/>
      <c r="CW13" s="622"/>
      <c r="CX13" s="622"/>
      <c r="CY13" s="623"/>
      <c r="CZ13" s="659">
        <v>8.6999999999999993</v>
      </c>
      <c r="DA13" s="659"/>
      <c r="DB13" s="659"/>
      <c r="DC13" s="659"/>
      <c r="DD13" s="627">
        <v>2066360</v>
      </c>
      <c r="DE13" s="622"/>
      <c r="DF13" s="622"/>
      <c r="DG13" s="622"/>
      <c r="DH13" s="622"/>
      <c r="DI13" s="622"/>
      <c r="DJ13" s="622"/>
      <c r="DK13" s="622"/>
      <c r="DL13" s="622"/>
      <c r="DM13" s="622"/>
      <c r="DN13" s="622"/>
      <c r="DO13" s="622"/>
      <c r="DP13" s="623"/>
      <c r="DQ13" s="627">
        <v>3471163</v>
      </c>
      <c r="DR13" s="622"/>
      <c r="DS13" s="622"/>
      <c r="DT13" s="622"/>
      <c r="DU13" s="622"/>
      <c r="DV13" s="622"/>
      <c r="DW13" s="622"/>
      <c r="DX13" s="622"/>
      <c r="DY13" s="622"/>
      <c r="DZ13" s="622"/>
      <c r="EA13" s="622"/>
      <c r="EB13" s="622"/>
      <c r="EC13" s="658"/>
    </row>
    <row r="14" spans="2:143" ht="11.25" customHeight="1" x14ac:dyDescent="0.2">
      <c r="B14" s="618" t="s">
        <v>244</v>
      </c>
      <c r="C14" s="619"/>
      <c r="D14" s="619"/>
      <c r="E14" s="619"/>
      <c r="F14" s="619"/>
      <c r="G14" s="619"/>
      <c r="H14" s="619"/>
      <c r="I14" s="619"/>
      <c r="J14" s="619"/>
      <c r="K14" s="619"/>
      <c r="L14" s="619"/>
      <c r="M14" s="619"/>
      <c r="N14" s="619"/>
      <c r="O14" s="619"/>
      <c r="P14" s="619"/>
      <c r="Q14" s="620"/>
      <c r="R14" s="621">
        <v>4812</v>
      </c>
      <c r="S14" s="622"/>
      <c r="T14" s="622"/>
      <c r="U14" s="622"/>
      <c r="V14" s="622"/>
      <c r="W14" s="622"/>
      <c r="X14" s="622"/>
      <c r="Y14" s="623"/>
      <c r="Z14" s="659">
        <v>0</v>
      </c>
      <c r="AA14" s="659"/>
      <c r="AB14" s="659"/>
      <c r="AC14" s="659"/>
      <c r="AD14" s="660">
        <v>4812</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455493</v>
      </c>
      <c r="BH14" s="622"/>
      <c r="BI14" s="622"/>
      <c r="BJ14" s="622"/>
      <c r="BK14" s="622"/>
      <c r="BL14" s="622"/>
      <c r="BM14" s="622"/>
      <c r="BN14" s="623"/>
      <c r="BO14" s="659">
        <v>2.8</v>
      </c>
      <c r="BP14" s="659"/>
      <c r="BQ14" s="659"/>
      <c r="BR14" s="659"/>
      <c r="BS14" s="660" t="s">
        <v>122</v>
      </c>
      <c r="BT14" s="660"/>
      <c r="BU14" s="660"/>
      <c r="BV14" s="660"/>
      <c r="BW14" s="660"/>
      <c r="BX14" s="660"/>
      <c r="BY14" s="660"/>
      <c r="BZ14" s="660"/>
      <c r="CA14" s="660"/>
      <c r="CB14" s="700"/>
      <c r="CD14" s="618" t="s">
        <v>246</v>
      </c>
      <c r="CE14" s="619"/>
      <c r="CF14" s="619"/>
      <c r="CG14" s="619"/>
      <c r="CH14" s="619"/>
      <c r="CI14" s="619"/>
      <c r="CJ14" s="619"/>
      <c r="CK14" s="619"/>
      <c r="CL14" s="619"/>
      <c r="CM14" s="619"/>
      <c r="CN14" s="619"/>
      <c r="CO14" s="619"/>
      <c r="CP14" s="619"/>
      <c r="CQ14" s="620"/>
      <c r="CR14" s="621">
        <v>1413670</v>
      </c>
      <c r="CS14" s="622"/>
      <c r="CT14" s="622"/>
      <c r="CU14" s="622"/>
      <c r="CV14" s="622"/>
      <c r="CW14" s="622"/>
      <c r="CX14" s="622"/>
      <c r="CY14" s="623"/>
      <c r="CZ14" s="659">
        <v>2.7</v>
      </c>
      <c r="DA14" s="659"/>
      <c r="DB14" s="659"/>
      <c r="DC14" s="659"/>
      <c r="DD14" s="627">
        <v>118154</v>
      </c>
      <c r="DE14" s="622"/>
      <c r="DF14" s="622"/>
      <c r="DG14" s="622"/>
      <c r="DH14" s="622"/>
      <c r="DI14" s="622"/>
      <c r="DJ14" s="622"/>
      <c r="DK14" s="622"/>
      <c r="DL14" s="622"/>
      <c r="DM14" s="622"/>
      <c r="DN14" s="622"/>
      <c r="DO14" s="622"/>
      <c r="DP14" s="623"/>
      <c r="DQ14" s="627">
        <v>1307492</v>
      </c>
      <c r="DR14" s="622"/>
      <c r="DS14" s="622"/>
      <c r="DT14" s="622"/>
      <c r="DU14" s="622"/>
      <c r="DV14" s="622"/>
      <c r="DW14" s="622"/>
      <c r="DX14" s="622"/>
      <c r="DY14" s="622"/>
      <c r="DZ14" s="622"/>
      <c r="EA14" s="622"/>
      <c r="EB14" s="622"/>
      <c r="EC14" s="658"/>
    </row>
    <row r="15" spans="2:143" ht="11.25" customHeight="1" x14ac:dyDescent="0.2">
      <c r="B15" s="618" t="s">
        <v>247</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841107</v>
      </c>
      <c r="BH15" s="622"/>
      <c r="BI15" s="622"/>
      <c r="BJ15" s="622"/>
      <c r="BK15" s="622"/>
      <c r="BL15" s="622"/>
      <c r="BM15" s="622"/>
      <c r="BN15" s="623"/>
      <c r="BO15" s="659">
        <v>5.2</v>
      </c>
      <c r="BP15" s="659"/>
      <c r="BQ15" s="659"/>
      <c r="BR15" s="659"/>
      <c r="BS15" s="660" t="s">
        <v>122</v>
      </c>
      <c r="BT15" s="660"/>
      <c r="BU15" s="660"/>
      <c r="BV15" s="660"/>
      <c r="BW15" s="660"/>
      <c r="BX15" s="660"/>
      <c r="BY15" s="660"/>
      <c r="BZ15" s="660"/>
      <c r="CA15" s="660"/>
      <c r="CB15" s="700"/>
      <c r="CD15" s="618" t="s">
        <v>249</v>
      </c>
      <c r="CE15" s="619"/>
      <c r="CF15" s="619"/>
      <c r="CG15" s="619"/>
      <c r="CH15" s="619"/>
      <c r="CI15" s="619"/>
      <c r="CJ15" s="619"/>
      <c r="CK15" s="619"/>
      <c r="CL15" s="619"/>
      <c r="CM15" s="619"/>
      <c r="CN15" s="619"/>
      <c r="CO15" s="619"/>
      <c r="CP15" s="619"/>
      <c r="CQ15" s="620"/>
      <c r="CR15" s="621">
        <v>4842201</v>
      </c>
      <c r="CS15" s="622"/>
      <c r="CT15" s="622"/>
      <c r="CU15" s="622"/>
      <c r="CV15" s="622"/>
      <c r="CW15" s="622"/>
      <c r="CX15" s="622"/>
      <c r="CY15" s="623"/>
      <c r="CZ15" s="659">
        <v>9.1999999999999993</v>
      </c>
      <c r="DA15" s="659"/>
      <c r="DB15" s="659"/>
      <c r="DC15" s="659"/>
      <c r="DD15" s="627">
        <v>1152481</v>
      </c>
      <c r="DE15" s="622"/>
      <c r="DF15" s="622"/>
      <c r="DG15" s="622"/>
      <c r="DH15" s="622"/>
      <c r="DI15" s="622"/>
      <c r="DJ15" s="622"/>
      <c r="DK15" s="622"/>
      <c r="DL15" s="622"/>
      <c r="DM15" s="622"/>
      <c r="DN15" s="622"/>
      <c r="DO15" s="622"/>
      <c r="DP15" s="623"/>
      <c r="DQ15" s="627">
        <v>3513711</v>
      </c>
      <c r="DR15" s="622"/>
      <c r="DS15" s="622"/>
      <c r="DT15" s="622"/>
      <c r="DU15" s="622"/>
      <c r="DV15" s="622"/>
      <c r="DW15" s="622"/>
      <c r="DX15" s="622"/>
      <c r="DY15" s="622"/>
      <c r="DZ15" s="622"/>
      <c r="EA15" s="622"/>
      <c r="EB15" s="622"/>
      <c r="EC15" s="658"/>
    </row>
    <row r="16" spans="2:143" ht="11.25" customHeight="1" x14ac:dyDescent="0.2">
      <c r="B16" s="618" t="s">
        <v>250</v>
      </c>
      <c r="C16" s="619"/>
      <c r="D16" s="619"/>
      <c r="E16" s="619"/>
      <c r="F16" s="619"/>
      <c r="G16" s="619"/>
      <c r="H16" s="619"/>
      <c r="I16" s="619"/>
      <c r="J16" s="619"/>
      <c r="K16" s="619"/>
      <c r="L16" s="619"/>
      <c r="M16" s="619"/>
      <c r="N16" s="619"/>
      <c r="O16" s="619"/>
      <c r="P16" s="619"/>
      <c r="Q16" s="620"/>
      <c r="R16" s="621">
        <v>42987</v>
      </c>
      <c r="S16" s="622"/>
      <c r="T16" s="622"/>
      <c r="U16" s="622"/>
      <c r="V16" s="622"/>
      <c r="W16" s="622"/>
      <c r="X16" s="622"/>
      <c r="Y16" s="623"/>
      <c r="Z16" s="659">
        <v>0.1</v>
      </c>
      <c r="AA16" s="659"/>
      <c r="AB16" s="659"/>
      <c r="AC16" s="659"/>
      <c r="AD16" s="660">
        <v>42987</v>
      </c>
      <c r="AE16" s="660"/>
      <c r="AF16" s="660"/>
      <c r="AG16" s="660"/>
      <c r="AH16" s="660"/>
      <c r="AI16" s="660"/>
      <c r="AJ16" s="660"/>
      <c r="AK16" s="660"/>
      <c r="AL16" s="624">
        <v>0.1</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700"/>
      <c r="CD16" s="618" t="s">
        <v>252</v>
      </c>
      <c r="CE16" s="619"/>
      <c r="CF16" s="619"/>
      <c r="CG16" s="619"/>
      <c r="CH16" s="619"/>
      <c r="CI16" s="619"/>
      <c r="CJ16" s="619"/>
      <c r="CK16" s="619"/>
      <c r="CL16" s="619"/>
      <c r="CM16" s="619"/>
      <c r="CN16" s="619"/>
      <c r="CO16" s="619"/>
      <c r="CP16" s="619"/>
      <c r="CQ16" s="620"/>
      <c r="CR16" s="621">
        <v>9334</v>
      </c>
      <c r="CS16" s="622"/>
      <c r="CT16" s="622"/>
      <c r="CU16" s="622"/>
      <c r="CV16" s="622"/>
      <c r="CW16" s="622"/>
      <c r="CX16" s="622"/>
      <c r="CY16" s="623"/>
      <c r="CZ16" s="659">
        <v>0</v>
      </c>
      <c r="DA16" s="659"/>
      <c r="DB16" s="659"/>
      <c r="DC16" s="659"/>
      <c r="DD16" s="627" t="s">
        <v>122</v>
      </c>
      <c r="DE16" s="622"/>
      <c r="DF16" s="622"/>
      <c r="DG16" s="622"/>
      <c r="DH16" s="622"/>
      <c r="DI16" s="622"/>
      <c r="DJ16" s="622"/>
      <c r="DK16" s="622"/>
      <c r="DL16" s="622"/>
      <c r="DM16" s="622"/>
      <c r="DN16" s="622"/>
      <c r="DO16" s="622"/>
      <c r="DP16" s="623"/>
      <c r="DQ16" s="627">
        <v>6925</v>
      </c>
      <c r="DR16" s="622"/>
      <c r="DS16" s="622"/>
      <c r="DT16" s="622"/>
      <c r="DU16" s="622"/>
      <c r="DV16" s="622"/>
      <c r="DW16" s="622"/>
      <c r="DX16" s="622"/>
      <c r="DY16" s="622"/>
      <c r="DZ16" s="622"/>
      <c r="EA16" s="622"/>
      <c r="EB16" s="622"/>
      <c r="EC16" s="658"/>
    </row>
    <row r="17" spans="2:133" ht="11.25" customHeight="1" x14ac:dyDescent="0.2">
      <c r="B17" s="618" t="s">
        <v>253</v>
      </c>
      <c r="C17" s="619"/>
      <c r="D17" s="619"/>
      <c r="E17" s="619"/>
      <c r="F17" s="619"/>
      <c r="G17" s="619"/>
      <c r="H17" s="619"/>
      <c r="I17" s="619"/>
      <c r="J17" s="619"/>
      <c r="K17" s="619"/>
      <c r="L17" s="619"/>
      <c r="M17" s="619"/>
      <c r="N17" s="619"/>
      <c r="O17" s="619"/>
      <c r="P17" s="619"/>
      <c r="Q17" s="620"/>
      <c r="R17" s="621">
        <v>248976</v>
      </c>
      <c r="S17" s="622"/>
      <c r="T17" s="622"/>
      <c r="U17" s="622"/>
      <c r="V17" s="622"/>
      <c r="W17" s="622"/>
      <c r="X17" s="622"/>
      <c r="Y17" s="623"/>
      <c r="Z17" s="659">
        <v>0.4</v>
      </c>
      <c r="AA17" s="659"/>
      <c r="AB17" s="659"/>
      <c r="AC17" s="659"/>
      <c r="AD17" s="660">
        <v>248976</v>
      </c>
      <c r="AE17" s="660"/>
      <c r="AF17" s="660"/>
      <c r="AG17" s="660"/>
      <c r="AH17" s="660"/>
      <c r="AI17" s="660"/>
      <c r="AJ17" s="660"/>
      <c r="AK17" s="660"/>
      <c r="AL17" s="624">
        <v>0.8</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700"/>
      <c r="CD17" s="618" t="s">
        <v>255</v>
      </c>
      <c r="CE17" s="619"/>
      <c r="CF17" s="619"/>
      <c r="CG17" s="619"/>
      <c r="CH17" s="619"/>
      <c r="CI17" s="619"/>
      <c r="CJ17" s="619"/>
      <c r="CK17" s="619"/>
      <c r="CL17" s="619"/>
      <c r="CM17" s="619"/>
      <c r="CN17" s="619"/>
      <c r="CO17" s="619"/>
      <c r="CP17" s="619"/>
      <c r="CQ17" s="620"/>
      <c r="CR17" s="621">
        <v>5237586</v>
      </c>
      <c r="CS17" s="622"/>
      <c r="CT17" s="622"/>
      <c r="CU17" s="622"/>
      <c r="CV17" s="622"/>
      <c r="CW17" s="622"/>
      <c r="CX17" s="622"/>
      <c r="CY17" s="623"/>
      <c r="CZ17" s="659">
        <v>9.9</v>
      </c>
      <c r="DA17" s="659"/>
      <c r="DB17" s="659"/>
      <c r="DC17" s="659"/>
      <c r="DD17" s="627" t="s">
        <v>122</v>
      </c>
      <c r="DE17" s="622"/>
      <c r="DF17" s="622"/>
      <c r="DG17" s="622"/>
      <c r="DH17" s="622"/>
      <c r="DI17" s="622"/>
      <c r="DJ17" s="622"/>
      <c r="DK17" s="622"/>
      <c r="DL17" s="622"/>
      <c r="DM17" s="622"/>
      <c r="DN17" s="622"/>
      <c r="DO17" s="622"/>
      <c r="DP17" s="623"/>
      <c r="DQ17" s="627">
        <v>5036589</v>
      </c>
      <c r="DR17" s="622"/>
      <c r="DS17" s="622"/>
      <c r="DT17" s="622"/>
      <c r="DU17" s="622"/>
      <c r="DV17" s="622"/>
      <c r="DW17" s="622"/>
      <c r="DX17" s="622"/>
      <c r="DY17" s="622"/>
      <c r="DZ17" s="622"/>
      <c r="EA17" s="622"/>
      <c r="EB17" s="622"/>
      <c r="EC17" s="658"/>
    </row>
    <row r="18" spans="2:133" ht="11.25" customHeight="1" x14ac:dyDescent="0.2">
      <c r="B18" s="618" t="s">
        <v>256</v>
      </c>
      <c r="C18" s="619"/>
      <c r="D18" s="619"/>
      <c r="E18" s="619"/>
      <c r="F18" s="619"/>
      <c r="G18" s="619"/>
      <c r="H18" s="619"/>
      <c r="I18" s="619"/>
      <c r="J18" s="619"/>
      <c r="K18" s="619"/>
      <c r="L18" s="619"/>
      <c r="M18" s="619"/>
      <c r="N18" s="619"/>
      <c r="O18" s="619"/>
      <c r="P18" s="619"/>
      <c r="Q18" s="620"/>
      <c r="R18" s="621">
        <v>125378</v>
      </c>
      <c r="S18" s="622"/>
      <c r="T18" s="622"/>
      <c r="U18" s="622"/>
      <c r="V18" s="622"/>
      <c r="W18" s="622"/>
      <c r="X18" s="622"/>
      <c r="Y18" s="623"/>
      <c r="Z18" s="659">
        <v>0.2</v>
      </c>
      <c r="AA18" s="659"/>
      <c r="AB18" s="659"/>
      <c r="AC18" s="659"/>
      <c r="AD18" s="660">
        <v>125378</v>
      </c>
      <c r="AE18" s="660"/>
      <c r="AF18" s="660"/>
      <c r="AG18" s="660"/>
      <c r="AH18" s="660"/>
      <c r="AI18" s="660"/>
      <c r="AJ18" s="660"/>
      <c r="AK18" s="660"/>
      <c r="AL18" s="624">
        <v>0.4</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700"/>
      <c r="CD18" s="618" t="s">
        <v>258</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2">
      <c r="B19" s="618" t="s">
        <v>259</v>
      </c>
      <c r="C19" s="619"/>
      <c r="D19" s="619"/>
      <c r="E19" s="619"/>
      <c r="F19" s="619"/>
      <c r="G19" s="619"/>
      <c r="H19" s="619"/>
      <c r="I19" s="619"/>
      <c r="J19" s="619"/>
      <c r="K19" s="619"/>
      <c r="L19" s="619"/>
      <c r="M19" s="619"/>
      <c r="N19" s="619"/>
      <c r="O19" s="619"/>
      <c r="P19" s="619"/>
      <c r="Q19" s="620"/>
      <c r="R19" s="621">
        <v>107134</v>
      </c>
      <c r="S19" s="622"/>
      <c r="T19" s="622"/>
      <c r="U19" s="622"/>
      <c r="V19" s="622"/>
      <c r="W19" s="622"/>
      <c r="X19" s="622"/>
      <c r="Y19" s="623"/>
      <c r="Z19" s="659">
        <v>0.2</v>
      </c>
      <c r="AA19" s="659"/>
      <c r="AB19" s="659"/>
      <c r="AC19" s="659"/>
      <c r="AD19" s="660">
        <v>107134</v>
      </c>
      <c r="AE19" s="660"/>
      <c r="AF19" s="660"/>
      <c r="AG19" s="660"/>
      <c r="AH19" s="660"/>
      <c r="AI19" s="660"/>
      <c r="AJ19" s="660"/>
      <c r="AK19" s="660"/>
      <c r="AL19" s="624">
        <v>0.4</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v>5890</v>
      </c>
      <c r="BH19" s="622"/>
      <c r="BI19" s="622"/>
      <c r="BJ19" s="622"/>
      <c r="BK19" s="622"/>
      <c r="BL19" s="622"/>
      <c r="BM19" s="622"/>
      <c r="BN19" s="623"/>
      <c r="BO19" s="659">
        <v>0</v>
      </c>
      <c r="BP19" s="659"/>
      <c r="BQ19" s="659"/>
      <c r="BR19" s="659"/>
      <c r="BS19" s="660" t="s">
        <v>122</v>
      </c>
      <c r="BT19" s="660"/>
      <c r="BU19" s="660"/>
      <c r="BV19" s="660"/>
      <c r="BW19" s="660"/>
      <c r="BX19" s="660"/>
      <c r="BY19" s="660"/>
      <c r="BZ19" s="660"/>
      <c r="CA19" s="660"/>
      <c r="CB19" s="700"/>
      <c r="CD19" s="618" t="s">
        <v>261</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2">
      <c r="B20" s="688" t="s">
        <v>262</v>
      </c>
      <c r="C20" s="689"/>
      <c r="D20" s="689"/>
      <c r="E20" s="689"/>
      <c r="F20" s="689"/>
      <c r="G20" s="689"/>
      <c r="H20" s="689"/>
      <c r="I20" s="689"/>
      <c r="J20" s="689"/>
      <c r="K20" s="689"/>
      <c r="L20" s="689"/>
      <c r="M20" s="689"/>
      <c r="N20" s="689"/>
      <c r="O20" s="689"/>
      <c r="P20" s="689"/>
      <c r="Q20" s="690"/>
      <c r="R20" s="621">
        <v>18244</v>
      </c>
      <c r="S20" s="622"/>
      <c r="T20" s="622"/>
      <c r="U20" s="622"/>
      <c r="V20" s="622"/>
      <c r="W20" s="622"/>
      <c r="X20" s="622"/>
      <c r="Y20" s="623"/>
      <c r="Z20" s="659">
        <v>0</v>
      </c>
      <c r="AA20" s="659"/>
      <c r="AB20" s="659"/>
      <c r="AC20" s="659"/>
      <c r="AD20" s="660">
        <v>18244</v>
      </c>
      <c r="AE20" s="660"/>
      <c r="AF20" s="660"/>
      <c r="AG20" s="660"/>
      <c r="AH20" s="660"/>
      <c r="AI20" s="660"/>
      <c r="AJ20" s="660"/>
      <c r="AK20" s="660"/>
      <c r="AL20" s="624">
        <v>0.1</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v>5890</v>
      </c>
      <c r="BH20" s="622"/>
      <c r="BI20" s="622"/>
      <c r="BJ20" s="622"/>
      <c r="BK20" s="622"/>
      <c r="BL20" s="622"/>
      <c r="BM20" s="622"/>
      <c r="BN20" s="623"/>
      <c r="BO20" s="659">
        <v>0</v>
      </c>
      <c r="BP20" s="659"/>
      <c r="BQ20" s="659"/>
      <c r="BR20" s="659"/>
      <c r="BS20" s="660" t="s">
        <v>122</v>
      </c>
      <c r="BT20" s="660"/>
      <c r="BU20" s="660"/>
      <c r="BV20" s="660"/>
      <c r="BW20" s="660"/>
      <c r="BX20" s="660"/>
      <c r="BY20" s="660"/>
      <c r="BZ20" s="660"/>
      <c r="CA20" s="660"/>
      <c r="CB20" s="700"/>
      <c r="CD20" s="618" t="s">
        <v>264</v>
      </c>
      <c r="CE20" s="619"/>
      <c r="CF20" s="619"/>
      <c r="CG20" s="619"/>
      <c r="CH20" s="619"/>
      <c r="CI20" s="619"/>
      <c r="CJ20" s="619"/>
      <c r="CK20" s="619"/>
      <c r="CL20" s="619"/>
      <c r="CM20" s="619"/>
      <c r="CN20" s="619"/>
      <c r="CO20" s="619"/>
      <c r="CP20" s="619"/>
      <c r="CQ20" s="620"/>
      <c r="CR20" s="621">
        <v>52798850</v>
      </c>
      <c r="CS20" s="622"/>
      <c r="CT20" s="622"/>
      <c r="CU20" s="622"/>
      <c r="CV20" s="622"/>
      <c r="CW20" s="622"/>
      <c r="CX20" s="622"/>
      <c r="CY20" s="623"/>
      <c r="CZ20" s="659">
        <v>100</v>
      </c>
      <c r="DA20" s="659"/>
      <c r="DB20" s="659"/>
      <c r="DC20" s="659"/>
      <c r="DD20" s="627">
        <v>6094665</v>
      </c>
      <c r="DE20" s="622"/>
      <c r="DF20" s="622"/>
      <c r="DG20" s="622"/>
      <c r="DH20" s="622"/>
      <c r="DI20" s="622"/>
      <c r="DJ20" s="622"/>
      <c r="DK20" s="622"/>
      <c r="DL20" s="622"/>
      <c r="DM20" s="622"/>
      <c r="DN20" s="622"/>
      <c r="DO20" s="622"/>
      <c r="DP20" s="623"/>
      <c r="DQ20" s="627">
        <v>36539447</v>
      </c>
      <c r="DR20" s="622"/>
      <c r="DS20" s="622"/>
      <c r="DT20" s="622"/>
      <c r="DU20" s="622"/>
      <c r="DV20" s="622"/>
      <c r="DW20" s="622"/>
      <c r="DX20" s="622"/>
      <c r="DY20" s="622"/>
      <c r="DZ20" s="622"/>
      <c r="EA20" s="622"/>
      <c r="EB20" s="622"/>
      <c r="EC20" s="658"/>
    </row>
    <row r="21" spans="2:133" ht="11.25" customHeight="1" x14ac:dyDescent="0.2">
      <c r="B21" s="618" t="s">
        <v>265</v>
      </c>
      <c r="C21" s="619"/>
      <c r="D21" s="619"/>
      <c r="E21" s="619"/>
      <c r="F21" s="619"/>
      <c r="G21" s="619"/>
      <c r="H21" s="619"/>
      <c r="I21" s="619"/>
      <c r="J21" s="619"/>
      <c r="K21" s="619"/>
      <c r="L21" s="619"/>
      <c r="M21" s="619"/>
      <c r="N21" s="619"/>
      <c r="O21" s="619"/>
      <c r="P21" s="619"/>
      <c r="Q21" s="620"/>
      <c r="R21" s="621">
        <v>10739911</v>
      </c>
      <c r="S21" s="622"/>
      <c r="T21" s="622"/>
      <c r="U21" s="622"/>
      <c r="V21" s="622"/>
      <c r="W21" s="622"/>
      <c r="X21" s="622"/>
      <c r="Y21" s="623"/>
      <c r="Z21" s="659">
        <v>19.2</v>
      </c>
      <c r="AA21" s="659"/>
      <c r="AB21" s="659"/>
      <c r="AC21" s="659"/>
      <c r="AD21" s="660">
        <v>9648598</v>
      </c>
      <c r="AE21" s="660"/>
      <c r="AF21" s="660"/>
      <c r="AG21" s="660"/>
      <c r="AH21" s="660"/>
      <c r="AI21" s="660"/>
      <c r="AJ21" s="660"/>
      <c r="AK21" s="660"/>
      <c r="AL21" s="624">
        <v>32.6</v>
      </c>
      <c r="AM21" s="625"/>
      <c r="AN21" s="625"/>
      <c r="AO21" s="661"/>
      <c r="AP21" s="618" t="s">
        <v>266</v>
      </c>
      <c r="AQ21" s="698"/>
      <c r="AR21" s="698"/>
      <c r="AS21" s="698"/>
      <c r="AT21" s="698"/>
      <c r="AU21" s="698"/>
      <c r="AV21" s="698"/>
      <c r="AW21" s="698"/>
      <c r="AX21" s="698"/>
      <c r="AY21" s="698"/>
      <c r="AZ21" s="698"/>
      <c r="BA21" s="698"/>
      <c r="BB21" s="698"/>
      <c r="BC21" s="698"/>
      <c r="BD21" s="698"/>
      <c r="BE21" s="698"/>
      <c r="BF21" s="699"/>
      <c r="BG21" s="621">
        <v>5890</v>
      </c>
      <c r="BH21" s="622"/>
      <c r="BI21" s="622"/>
      <c r="BJ21" s="622"/>
      <c r="BK21" s="622"/>
      <c r="BL21" s="622"/>
      <c r="BM21" s="622"/>
      <c r="BN21" s="623"/>
      <c r="BO21" s="659">
        <v>0</v>
      </c>
      <c r="BP21" s="659"/>
      <c r="BQ21" s="659"/>
      <c r="BR21" s="659"/>
      <c r="BS21" s="660" t="s">
        <v>122</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
      <c r="B22" s="618" t="s">
        <v>267</v>
      </c>
      <c r="C22" s="619"/>
      <c r="D22" s="619"/>
      <c r="E22" s="619"/>
      <c r="F22" s="619"/>
      <c r="G22" s="619"/>
      <c r="H22" s="619"/>
      <c r="I22" s="619"/>
      <c r="J22" s="619"/>
      <c r="K22" s="619"/>
      <c r="L22" s="619"/>
      <c r="M22" s="619"/>
      <c r="N22" s="619"/>
      <c r="O22" s="619"/>
      <c r="P22" s="619"/>
      <c r="Q22" s="620"/>
      <c r="R22" s="621">
        <v>9648598</v>
      </c>
      <c r="S22" s="622"/>
      <c r="T22" s="622"/>
      <c r="U22" s="622"/>
      <c r="V22" s="622"/>
      <c r="W22" s="622"/>
      <c r="X22" s="622"/>
      <c r="Y22" s="623"/>
      <c r="Z22" s="659">
        <v>17.2</v>
      </c>
      <c r="AA22" s="659"/>
      <c r="AB22" s="659"/>
      <c r="AC22" s="659"/>
      <c r="AD22" s="660">
        <v>9648598</v>
      </c>
      <c r="AE22" s="660"/>
      <c r="AF22" s="660"/>
      <c r="AG22" s="660"/>
      <c r="AH22" s="660"/>
      <c r="AI22" s="660"/>
      <c r="AJ22" s="660"/>
      <c r="AK22" s="660"/>
      <c r="AL22" s="624">
        <v>32.6</v>
      </c>
      <c r="AM22" s="625"/>
      <c r="AN22" s="625"/>
      <c r="AO22" s="661"/>
      <c r="AP22" s="618" t="s">
        <v>268</v>
      </c>
      <c r="AQ22" s="698"/>
      <c r="AR22" s="698"/>
      <c r="AS22" s="698"/>
      <c r="AT22" s="698"/>
      <c r="AU22" s="698"/>
      <c r="AV22" s="698"/>
      <c r="AW22" s="698"/>
      <c r="AX22" s="698"/>
      <c r="AY22" s="698"/>
      <c r="AZ22" s="698"/>
      <c r="BA22" s="698"/>
      <c r="BB22" s="698"/>
      <c r="BC22" s="698"/>
      <c r="BD22" s="698"/>
      <c r="BE22" s="698"/>
      <c r="BF22" s="699"/>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700"/>
      <c r="CD22" s="673" t="s">
        <v>269</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2">
      <c r="B23" s="618" t="s">
        <v>270</v>
      </c>
      <c r="C23" s="619"/>
      <c r="D23" s="619"/>
      <c r="E23" s="619"/>
      <c r="F23" s="619"/>
      <c r="G23" s="619"/>
      <c r="H23" s="619"/>
      <c r="I23" s="619"/>
      <c r="J23" s="619"/>
      <c r="K23" s="619"/>
      <c r="L23" s="619"/>
      <c r="M23" s="619"/>
      <c r="N23" s="619"/>
      <c r="O23" s="619"/>
      <c r="P23" s="619"/>
      <c r="Q23" s="620"/>
      <c r="R23" s="621">
        <v>1091313</v>
      </c>
      <c r="S23" s="622"/>
      <c r="T23" s="622"/>
      <c r="U23" s="622"/>
      <c r="V23" s="622"/>
      <c r="W23" s="622"/>
      <c r="X23" s="622"/>
      <c r="Y23" s="623"/>
      <c r="Z23" s="659">
        <v>1.9</v>
      </c>
      <c r="AA23" s="659"/>
      <c r="AB23" s="659"/>
      <c r="AC23" s="659"/>
      <c r="AD23" s="660" t="s">
        <v>122</v>
      </c>
      <c r="AE23" s="660"/>
      <c r="AF23" s="660"/>
      <c r="AG23" s="660"/>
      <c r="AH23" s="660"/>
      <c r="AI23" s="660"/>
      <c r="AJ23" s="660"/>
      <c r="AK23" s="660"/>
      <c r="AL23" s="624" t="s">
        <v>122</v>
      </c>
      <c r="AM23" s="625"/>
      <c r="AN23" s="625"/>
      <c r="AO23" s="661"/>
      <c r="AP23" s="618" t="s">
        <v>271</v>
      </c>
      <c r="AQ23" s="698"/>
      <c r="AR23" s="698"/>
      <c r="AS23" s="698"/>
      <c r="AT23" s="698"/>
      <c r="AU23" s="698"/>
      <c r="AV23" s="698"/>
      <c r="AW23" s="698"/>
      <c r="AX23" s="698"/>
      <c r="AY23" s="698"/>
      <c r="AZ23" s="698"/>
      <c r="BA23" s="698"/>
      <c r="BB23" s="698"/>
      <c r="BC23" s="698"/>
      <c r="BD23" s="698"/>
      <c r="BE23" s="698"/>
      <c r="BF23" s="699"/>
      <c r="BG23" s="621" t="s">
        <v>122</v>
      </c>
      <c r="BH23" s="622"/>
      <c r="BI23" s="622"/>
      <c r="BJ23" s="622"/>
      <c r="BK23" s="622"/>
      <c r="BL23" s="622"/>
      <c r="BM23" s="622"/>
      <c r="BN23" s="623"/>
      <c r="BO23" s="659" t="s">
        <v>122</v>
      </c>
      <c r="BP23" s="659"/>
      <c r="BQ23" s="659"/>
      <c r="BR23" s="659"/>
      <c r="BS23" s="660" t="s">
        <v>122</v>
      </c>
      <c r="BT23" s="660"/>
      <c r="BU23" s="660"/>
      <c r="BV23" s="660"/>
      <c r="BW23" s="660"/>
      <c r="BX23" s="660"/>
      <c r="BY23" s="660"/>
      <c r="BZ23" s="660"/>
      <c r="CA23" s="660"/>
      <c r="CB23" s="700"/>
      <c r="CD23" s="673" t="s">
        <v>211</v>
      </c>
      <c r="CE23" s="674"/>
      <c r="CF23" s="674"/>
      <c r="CG23" s="674"/>
      <c r="CH23" s="674"/>
      <c r="CI23" s="674"/>
      <c r="CJ23" s="674"/>
      <c r="CK23" s="674"/>
      <c r="CL23" s="674"/>
      <c r="CM23" s="674"/>
      <c r="CN23" s="674"/>
      <c r="CO23" s="674"/>
      <c r="CP23" s="674"/>
      <c r="CQ23" s="675"/>
      <c r="CR23" s="673" t="s">
        <v>272</v>
      </c>
      <c r="CS23" s="674"/>
      <c r="CT23" s="674"/>
      <c r="CU23" s="674"/>
      <c r="CV23" s="674"/>
      <c r="CW23" s="674"/>
      <c r="CX23" s="674"/>
      <c r="CY23" s="675"/>
      <c r="CZ23" s="673" t="s">
        <v>273</v>
      </c>
      <c r="DA23" s="674"/>
      <c r="DB23" s="674"/>
      <c r="DC23" s="675"/>
      <c r="DD23" s="673" t="s">
        <v>274</v>
      </c>
      <c r="DE23" s="674"/>
      <c r="DF23" s="674"/>
      <c r="DG23" s="674"/>
      <c r="DH23" s="674"/>
      <c r="DI23" s="674"/>
      <c r="DJ23" s="674"/>
      <c r="DK23" s="675"/>
      <c r="DL23" s="711" t="s">
        <v>275</v>
      </c>
      <c r="DM23" s="712"/>
      <c r="DN23" s="712"/>
      <c r="DO23" s="712"/>
      <c r="DP23" s="712"/>
      <c r="DQ23" s="712"/>
      <c r="DR23" s="712"/>
      <c r="DS23" s="712"/>
      <c r="DT23" s="712"/>
      <c r="DU23" s="712"/>
      <c r="DV23" s="713"/>
      <c r="DW23" s="673" t="s">
        <v>276</v>
      </c>
      <c r="DX23" s="674"/>
      <c r="DY23" s="674"/>
      <c r="DZ23" s="674"/>
      <c r="EA23" s="674"/>
      <c r="EB23" s="674"/>
      <c r="EC23" s="675"/>
    </row>
    <row r="24" spans="2:133" ht="11.25" customHeight="1" x14ac:dyDescent="0.2">
      <c r="B24" s="618" t="s">
        <v>277</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278</v>
      </c>
      <c r="AQ24" s="698"/>
      <c r="AR24" s="698"/>
      <c r="AS24" s="698"/>
      <c r="AT24" s="698"/>
      <c r="AU24" s="698"/>
      <c r="AV24" s="698"/>
      <c r="AW24" s="698"/>
      <c r="AX24" s="698"/>
      <c r="AY24" s="698"/>
      <c r="AZ24" s="698"/>
      <c r="BA24" s="698"/>
      <c r="BB24" s="698"/>
      <c r="BC24" s="698"/>
      <c r="BD24" s="698"/>
      <c r="BE24" s="698"/>
      <c r="BF24" s="699"/>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700"/>
      <c r="CD24" s="679" t="s">
        <v>279</v>
      </c>
      <c r="CE24" s="680"/>
      <c r="CF24" s="680"/>
      <c r="CG24" s="680"/>
      <c r="CH24" s="680"/>
      <c r="CI24" s="680"/>
      <c r="CJ24" s="680"/>
      <c r="CK24" s="680"/>
      <c r="CL24" s="680"/>
      <c r="CM24" s="680"/>
      <c r="CN24" s="680"/>
      <c r="CO24" s="680"/>
      <c r="CP24" s="680"/>
      <c r="CQ24" s="681"/>
      <c r="CR24" s="676">
        <v>26673392</v>
      </c>
      <c r="CS24" s="677"/>
      <c r="CT24" s="677"/>
      <c r="CU24" s="677"/>
      <c r="CV24" s="677"/>
      <c r="CW24" s="677"/>
      <c r="CX24" s="677"/>
      <c r="CY24" s="702"/>
      <c r="CZ24" s="703">
        <v>50.5</v>
      </c>
      <c r="DA24" s="685"/>
      <c r="DB24" s="685"/>
      <c r="DC24" s="705"/>
      <c r="DD24" s="701">
        <v>18009179</v>
      </c>
      <c r="DE24" s="677"/>
      <c r="DF24" s="677"/>
      <c r="DG24" s="677"/>
      <c r="DH24" s="677"/>
      <c r="DI24" s="677"/>
      <c r="DJ24" s="677"/>
      <c r="DK24" s="702"/>
      <c r="DL24" s="701">
        <v>16160986</v>
      </c>
      <c r="DM24" s="677"/>
      <c r="DN24" s="677"/>
      <c r="DO24" s="677"/>
      <c r="DP24" s="677"/>
      <c r="DQ24" s="677"/>
      <c r="DR24" s="677"/>
      <c r="DS24" s="677"/>
      <c r="DT24" s="677"/>
      <c r="DU24" s="677"/>
      <c r="DV24" s="702"/>
      <c r="DW24" s="703">
        <v>54.6</v>
      </c>
      <c r="DX24" s="685"/>
      <c r="DY24" s="685"/>
      <c r="DZ24" s="685"/>
      <c r="EA24" s="685"/>
      <c r="EB24" s="685"/>
      <c r="EC24" s="704"/>
    </row>
    <row r="25" spans="2:133" ht="11.25" customHeight="1" x14ac:dyDescent="0.2">
      <c r="B25" s="618" t="s">
        <v>280</v>
      </c>
      <c r="C25" s="619"/>
      <c r="D25" s="619"/>
      <c r="E25" s="619"/>
      <c r="F25" s="619"/>
      <c r="G25" s="619"/>
      <c r="H25" s="619"/>
      <c r="I25" s="619"/>
      <c r="J25" s="619"/>
      <c r="K25" s="619"/>
      <c r="L25" s="619"/>
      <c r="M25" s="619"/>
      <c r="N25" s="619"/>
      <c r="O25" s="619"/>
      <c r="P25" s="619"/>
      <c r="Q25" s="620"/>
      <c r="R25" s="621">
        <v>30643569</v>
      </c>
      <c r="S25" s="622"/>
      <c r="T25" s="622"/>
      <c r="U25" s="622"/>
      <c r="V25" s="622"/>
      <c r="W25" s="622"/>
      <c r="X25" s="622"/>
      <c r="Y25" s="623"/>
      <c r="Z25" s="659">
        <v>54.8</v>
      </c>
      <c r="AA25" s="659"/>
      <c r="AB25" s="659"/>
      <c r="AC25" s="659"/>
      <c r="AD25" s="660">
        <v>29552256</v>
      </c>
      <c r="AE25" s="660"/>
      <c r="AF25" s="660"/>
      <c r="AG25" s="660"/>
      <c r="AH25" s="660"/>
      <c r="AI25" s="660"/>
      <c r="AJ25" s="660"/>
      <c r="AK25" s="660"/>
      <c r="AL25" s="624">
        <v>99.8</v>
      </c>
      <c r="AM25" s="625"/>
      <c r="AN25" s="625"/>
      <c r="AO25" s="661"/>
      <c r="AP25" s="618" t="s">
        <v>281</v>
      </c>
      <c r="AQ25" s="698"/>
      <c r="AR25" s="698"/>
      <c r="AS25" s="698"/>
      <c r="AT25" s="698"/>
      <c r="AU25" s="698"/>
      <c r="AV25" s="698"/>
      <c r="AW25" s="698"/>
      <c r="AX25" s="698"/>
      <c r="AY25" s="698"/>
      <c r="AZ25" s="698"/>
      <c r="BA25" s="698"/>
      <c r="BB25" s="698"/>
      <c r="BC25" s="698"/>
      <c r="BD25" s="698"/>
      <c r="BE25" s="698"/>
      <c r="BF25" s="699"/>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700"/>
      <c r="CD25" s="618" t="s">
        <v>282</v>
      </c>
      <c r="CE25" s="619"/>
      <c r="CF25" s="619"/>
      <c r="CG25" s="619"/>
      <c r="CH25" s="619"/>
      <c r="CI25" s="619"/>
      <c r="CJ25" s="619"/>
      <c r="CK25" s="619"/>
      <c r="CL25" s="619"/>
      <c r="CM25" s="619"/>
      <c r="CN25" s="619"/>
      <c r="CO25" s="619"/>
      <c r="CP25" s="619"/>
      <c r="CQ25" s="620"/>
      <c r="CR25" s="621">
        <v>8105104</v>
      </c>
      <c r="CS25" s="634"/>
      <c r="CT25" s="634"/>
      <c r="CU25" s="634"/>
      <c r="CV25" s="634"/>
      <c r="CW25" s="634"/>
      <c r="CX25" s="634"/>
      <c r="CY25" s="635"/>
      <c r="CZ25" s="624">
        <v>15.4</v>
      </c>
      <c r="DA25" s="636"/>
      <c r="DB25" s="636"/>
      <c r="DC25" s="637"/>
      <c r="DD25" s="627">
        <v>7578281</v>
      </c>
      <c r="DE25" s="634"/>
      <c r="DF25" s="634"/>
      <c r="DG25" s="634"/>
      <c r="DH25" s="634"/>
      <c r="DI25" s="634"/>
      <c r="DJ25" s="634"/>
      <c r="DK25" s="635"/>
      <c r="DL25" s="627">
        <v>7501031</v>
      </c>
      <c r="DM25" s="634"/>
      <c r="DN25" s="634"/>
      <c r="DO25" s="634"/>
      <c r="DP25" s="634"/>
      <c r="DQ25" s="634"/>
      <c r="DR25" s="634"/>
      <c r="DS25" s="634"/>
      <c r="DT25" s="634"/>
      <c r="DU25" s="634"/>
      <c r="DV25" s="635"/>
      <c r="DW25" s="624">
        <v>25.3</v>
      </c>
      <c r="DX25" s="636"/>
      <c r="DY25" s="636"/>
      <c r="DZ25" s="636"/>
      <c r="EA25" s="636"/>
      <c r="EB25" s="636"/>
      <c r="EC25" s="648"/>
    </row>
    <row r="26" spans="2:133" ht="11.25" customHeight="1" x14ac:dyDescent="0.2">
      <c r="B26" s="618" t="s">
        <v>283</v>
      </c>
      <c r="C26" s="619"/>
      <c r="D26" s="619"/>
      <c r="E26" s="619"/>
      <c r="F26" s="619"/>
      <c r="G26" s="619"/>
      <c r="H26" s="619"/>
      <c r="I26" s="619"/>
      <c r="J26" s="619"/>
      <c r="K26" s="619"/>
      <c r="L26" s="619"/>
      <c r="M26" s="619"/>
      <c r="N26" s="619"/>
      <c r="O26" s="619"/>
      <c r="P26" s="619"/>
      <c r="Q26" s="620"/>
      <c r="R26" s="621">
        <v>9318</v>
      </c>
      <c r="S26" s="622"/>
      <c r="T26" s="622"/>
      <c r="U26" s="622"/>
      <c r="V26" s="622"/>
      <c r="W26" s="622"/>
      <c r="X26" s="622"/>
      <c r="Y26" s="623"/>
      <c r="Z26" s="659">
        <v>0</v>
      </c>
      <c r="AA26" s="659"/>
      <c r="AB26" s="659"/>
      <c r="AC26" s="659"/>
      <c r="AD26" s="660">
        <v>9318</v>
      </c>
      <c r="AE26" s="660"/>
      <c r="AF26" s="660"/>
      <c r="AG26" s="660"/>
      <c r="AH26" s="660"/>
      <c r="AI26" s="660"/>
      <c r="AJ26" s="660"/>
      <c r="AK26" s="660"/>
      <c r="AL26" s="624">
        <v>0</v>
      </c>
      <c r="AM26" s="625"/>
      <c r="AN26" s="625"/>
      <c r="AO26" s="661"/>
      <c r="AP26" s="618" t="s">
        <v>284</v>
      </c>
      <c r="AQ26" s="698"/>
      <c r="AR26" s="698"/>
      <c r="AS26" s="698"/>
      <c r="AT26" s="698"/>
      <c r="AU26" s="698"/>
      <c r="AV26" s="698"/>
      <c r="AW26" s="698"/>
      <c r="AX26" s="698"/>
      <c r="AY26" s="698"/>
      <c r="AZ26" s="698"/>
      <c r="BA26" s="698"/>
      <c r="BB26" s="698"/>
      <c r="BC26" s="698"/>
      <c r="BD26" s="698"/>
      <c r="BE26" s="698"/>
      <c r="BF26" s="699"/>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700"/>
      <c r="CD26" s="618" t="s">
        <v>285</v>
      </c>
      <c r="CE26" s="619"/>
      <c r="CF26" s="619"/>
      <c r="CG26" s="619"/>
      <c r="CH26" s="619"/>
      <c r="CI26" s="619"/>
      <c r="CJ26" s="619"/>
      <c r="CK26" s="619"/>
      <c r="CL26" s="619"/>
      <c r="CM26" s="619"/>
      <c r="CN26" s="619"/>
      <c r="CO26" s="619"/>
      <c r="CP26" s="619"/>
      <c r="CQ26" s="620"/>
      <c r="CR26" s="621">
        <v>5185641</v>
      </c>
      <c r="CS26" s="622"/>
      <c r="CT26" s="622"/>
      <c r="CU26" s="622"/>
      <c r="CV26" s="622"/>
      <c r="CW26" s="622"/>
      <c r="CX26" s="622"/>
      <c r="CY26" s="623"/>
      <c r="CZ26" s="624">
        <v>9.8000000000000007</v>
      </c>
      <c r="DA26" s="636"/>
      <c r="DB26" s="636"/>
      <c r="DC26" s="637"/>
      <c r="DD26" s="627">
        <v>4896745</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2">
      <c r="B27" s="618" t="s">
        <v>286</v>
      </c>
      <c r="C27" s="619"/>
      <c r="D27" s="619"/>
      <c r="E27" s="619"/>
      <c r="F27" s="619"/>
      <c r="G27" s="619"/>
      <c r="H27" s="619"/>
      <c r="I27" s="619"/>
      <c r="J27" s="619"/>
      <c r="K27" s="619"/>
      <c r="L27" s="619"/>
      <c r="M27" s="619"/>
      <c r="N27" s="619"/>
      <c r="O27" s="619"/>
      <c r="P27" s="619"/>
      <c r="Q27" s="620"/>
      <c r="R27" s="621">
        <v>248256</v>
      </c>
      <c r="S27" s="622"/>
      <c r="T27" s="622"/>
      <c r="U27" s="622"/>
      <c r="V27" s="622"/>
      <c r="W27" s="622"/>
      <c r="X27" s="622"/>
      <c r="Y27" s="623"/>
      <c r="Z27" s="659">
        <v>0.4</v>
      </c>
      <c r="AA27" s="659"/>
      <c r="AB27" s="659"/>
      <c r="AC27" s="659"/>
      <c r="AD27" s="660" t="s">
        <v>122</v>
      </c>
      <c r="AE27" s="660"/>
      <c r="AF27" s="660"/>
      <c r="AG27" s="660"/>
      <c r="AH27" s="660"/>
      <c r="AI27" s="660"/>
      <c r="AJ27" s="660"/>
      <c r="AK27" s="660"/>
      <c r="AL27" s="624" t="s">
        <v>122</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16328319</v>
      </c>
      <c r="BH27" s="622"/>
      <c r="BI27" s="622"/>
      <c r="BJ27" s="622"/>
      <c r="BK27" s="622"/>
      <c r="BL27" s="622"/>
      <c r="BM27" s="622"/>
      <c r="BN27" s="623"/>
      <c r="BO27" s="659">
        <v>100</v>
      </c>
      <c r="BP27" s="659"/>
      <c r="BQ27" s="659"/>
      <c r="BR27" s="659"/>
      <c r="BS27" s="660">
        <v>388271</v>
      </c>
      <c r="BT27" s="660"/>
      <c r="BU27" s="660"/>
      <c r="BV27" s="660"/>
      <c r="BW27" s="660"/>
      <c r="BX27" s="660"/>
      <c r="BY27" s="660"/>
      <c r="BZ27" s="660"/>
      <c r="CA27" s="660"/>
      <c r="CB27" s="700"/>
      <c r="CD27" s="618" t="s">
        <v>288</v>
      </c>
      <c r="CE27" s="619"/>
      <c r="CF27" s="619"/>
      <c r="CG27" s="619"/>
      <c r="CH27" s="619"/>
      <c r="CI27" s="619"/>
      <c r="CJ27" s="619"/>
      <c r="CK27" s="619"/>
      <c r="CL27" s="619"/>
      <c r="CM27" s="619"/>
      <c r="CN27" s="619"/>
      <c r="CO27" s="619"/>
      <c r="CP27" s="619"/>
      <c r="CQ27" s="620"/>
      <c r="CR27" s="621">
        <v>13330702</v>
      </c>
      <c r="CS27" s="634"/>
      <c r="CT27" s="634"/>
      <c r="CU27" s="634"/>
      <c r="CV27" s="634"/>
      <c r="CW27" s="634"/>
      <c r="CX27" s="634"/>
      <c r="CY27" s="635"/>
      <c r="CZ27" s="624">
        <v>25.2</v>
      </c>
      <c r="DA27" s="636"/>
      <c r="DB27" s="636"/>
      <c r="DC27" s="637"/>
      <c r="DD27" s="627">
        <v>5394309</v>
      </c>
      <c r="DE27" s="634"/>
      <c r="DF27" s="634"/>
      <c r="DG27" s="634"/>
      <c r="DH27" s="634"/>
      <c r="DI27" s="634"/>
      <c r="DJ27" s="634"/>
      <c r="DK27" s="635"/>
      <c r="DL27" s="627">
        <v>3623366</v>
      </c>
      <c r="DM27" s="634"/>
      <c r="DN27" s="634"/>
      <c r="DO27" s="634"/>
      <c r="DP27" s="634"/>
      <c r="DQ27" s="634"/>
      <c r="DR27" s="634"/>
      <c r="DS27" s="634"/>
      <c r="DT27" s="634"/>
      <c r="DU27" s="634"/>
      <c r="DV27" s="635"/>
      <c r="DW27" s="624">
        <v>12.2</v>
      </c>
      <c r="DX27" s="636"/>
      <c r="DY27" s="636"/>
      <c r="DZ27" s="636"/>
      <c r="EA27" s="636"/>
      <c r="EB27" s="636"/>
      <c r="EC27" s="648"/>
    </row>
    <row r="28" spans="2:133" ht="11.25" customHeight="1" x14ac:dyDescent="0.2">
      <c r="B28" s="618" t="s">
        <v>289</v>
      </c>
      <c r="C28" s="619"/>
      <c r="D28" s="619"/>
      <c r="E28" s="619"/>
      <c r="F28" s="619"/>
      <c r="G28" s="619"/>
      <c r="H28" s="619"/>
      <c r="I28" s="619"/>
      <c r="J28" s="619"/>
      <c r="K28" s="619"/>
      <c r="L28" s="619"/>
      <c r="M28" s="619"/>
      <c r="N28" s="619"/>
      <c r="O28" s="619"/>
      <c r="P28" s="619"/>
      <c r="Q28" s="620"/>
      <c r="R28" s="621">
        <v>376368</v>
      </c>
      <c r="S28" s="622"/>
      <c r="T28" s="622"/>
      <c r="U28" s="622"/>
      <c r="V28" s="622"/>
      <c r="W28" s="622"/>
      <c r="X28" s="622"/>
      <c r="Y28" s="623"/>
      <c r="Z28" s="659">
        <v>0.7</v>
      </c>
      <c r="AA28" s="659"/>
      <c r="AB28" s="659"/>
      <c r="AC28" s="659"/>
      <c r="AD28" s="660">
        <v>36251</v>
      </c>
      <c r="AE28" s="660"/>
      <c r="AF28" s="660"/>
      <c r="AG28" s="660"/>
      <c r="AH28" s="660"/>
      <c r="AI28" s="660"/>
      <c r="AJ28" s="660"/>
      <c r="AK28" s="660"/>
      <c r="AL28" s="624">
        <v>0.1</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5237586</v>
      </c>
      <c r="CS28" s="622"/>
      <c r="CT28" s="622"/>
      <c r="CU28" s="622"/>
      <c r="CV28" s="622"/>
      <c r="CW28" s="622"/>
      <c r="CX28" s="622"/>
      <c r="CY28" s="623"/>
      <c r="CZ28" s="624">
        <v>9.9</v>
      </c>
      <c r="DA28" s="636"/>
      <c r="DB28" s="636"/>
      <c r="DC28" s="637"/>
      <c r="DD28" s="627">
        <v>5036589</v>
      </c>
      <c r="DE28" s="622"/>
      <c r="DF28" s="622"/>
      <c r="DG28" s="622"/>
      <c r="DH28" s="622"/>
      <c r="DI28" s="622"/>
      <c r="DJ28" s="622"/>
      <c r="DK28" s="623"/>
      <c r="DL28" s="627">
        <v>5036589</v>
      </c>
      <c r="DM28" s="622"/>
      <c r="DN28" s="622"/>
      <c r="DO28" s="622"/>
      <c r="DP28" s="622"/>
      <c r="DQ28" s="622"/>
      <c r="DR28" s="622"/>
      <c r="DS28" s="622"/>
      <c r="DT28" s="622"/>
      <c r="DU28" s="622"/>
      <c r="DV28" s="623"/>
      <c r="DW28" s="624">
        <v>17</v>
      </c>
      <c r="DX28" s="636"/>
      <c r="DY28" s="636"/>
      <c r="DZ28" s="636"/>
      <c r="EA28" s="636"/>
      <c r="EB28" s="636"/>
      <c r="EC28" s="648"/>
    </row>
    <row r="29" spans="2:133" ht="11.25" customHeight="1" x14ac:dyDescent="0.2">
      <c r="B29" s="618" t="s">
        <v>291</v>
      </c>
      <c r="C29" s="619"/>
      <c r="D29" s="619"/>
      <c r="E29" s="619"/>
      <c r="F29" s="619"/>
      <c r="G29" s="619"/>
      <c r="H29" s="619"/>
      <c r="I29" s="619"/>
      <c r="J29" s="619"/>
      <c r="K29" s="619"/>
      <c r="L29" s="619"/>
      <c r="M29" s="619"/>
      <c r="N29" s="619"/>
      <c r="O29" s="619"/>
      <c r="P29" s="619"/>
      <c r="Q29" s="620"/>
      <c r="R29" s="621">
        <v>257019</v>
      </c>
      <c r="S29" s="622"/>
      <c r="T29" s="622"/>
      <c r="U29" s="622"/>
      <c r="V29" s="622"/>
      <c r="W29" s="622"/>
      <c r="X29" s="622"/>
      <c r="Y29" s="623"/>
      <c r="Z29" s="659">
        <v>0.5</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292</v>
      </c>
      <c r="CE29" s="641"/>
      <c r="CF29" s="618" t="s">
        <v>66</v>
      </c>
      <c r="CG29" s="619"/>
      <c r="CH29" s="619"/>
      <c r="CI29" s="619"/>
      <c r="CJ29" s="619"/>
      <c r="CK29" s="619"/>
      <c r="CL29" s="619"/>
      <c r="CM29" s="619"/>
      <c r="CN29" s="619"/>
      <c r="CO29" s="619"/>
      <c r="CP29" s="619"/>
      <c r="CQ29" s="620"/>
      <c r="CR29" s="621">
        <v>5237586</v>
      </c>
      <c r="CS29" s="634"/>
      <c r="CT29" s="634"/>
      <c r="CU29" s="634"/>
      <c r="CV29" s="634"/>
      <c r="CW29" s="634"/>
      <c r="CX29" s="634"/>
      <c r="CY29" s="635"/>
      <c r="CZ29" s="624">
        <v>9.9</v>
      </c>
      <c r="DA29" s="636"/>
      <c r="DB29" s="636"/>
      <c r="DC29" s="637"/>
      <c r="DD29" s="627">
        <v>5036589</v>
      </c>
      <c r="DE29" s="634"/>
      <c r="DF29" s="634"/>
      <c r="DG29" s="634"/>
      <c r="DH29" s="634"/>
      <c r="DI29" s="634"/>
      <c r="DJ29" s="634"/>
      <c r="DK29" s="635"/>
      <c r="DL29" s="627">
        <v>5036589</v>
      </c>
      <c r="DM29" s="634"/>
      <c r="DN29" s="634"/>
      <c r="DO29" s="634"/>
      <c r="DP29" s="634"/>
      <c r="DQ29" s="634"/>
      <c r="DR29" s="634"/>
      <c r="DS29" s="634"/>
      <c r="DT29" s="634"/>
      <c r="DU29" s="634"/>
      <c r="DV29" s="635"/>
      <c r="DW29" s="624">
        <v>17</v>
      </c>
      <c r="DX29" s="636"/>
      <c r="DY29" s="636"/>
      <c r="DZ29" s="636"/>
      <c r="EA29" s="636"/>
      <c r="EB29" s="636"/>
      <c r="EC29" s="648"/>
    </row>
    <row r="30" spans="2:133" ht="11.25" customHeight="1" x14ac:dyDescent="0.2">
      <c r="B30" s="618" t="s">
        <v>293</v>
      </c>
      <c r="C30" s="619"/>
      <c r="D30" s="619"/>
      <c r="E30" s="619"/>
      <c r="F30" s="619"/>
      <c r="G30" s="619"/>
      <c r="H30" s="619"/>
      <c r="I30" s="619"/>
      <c r="J30" s="619"/>
      <c r="K30" s="619"/>
      <c r="L30" s="619"/>
      <c r="M30" s="619"/>
      <c r="N30" s="619"/>
      <c r="O30" s="619"/>
      <c r="P30" s="619"/>
      <c r="Q30" s="620"/>
      <c r="R30" s="621">
        <v>9906273</v>
      </c>
      <c r="S30" s="622"/>
      <c r="T30" s="622"/>
      <c r="U30" s="622"/>
      <c r="V30" s="622"/>
      <c r="W30" s="622"/>
      <c r="X30" s="622"/>
      <c r="Y30" s="623"/>
      <c r="Z30" s="659">
        <v>17.7</v>
      </c>
      <c r="AA30" s="659"/>
      <c r="AB30" s="659"/>
      <c r="AC30" s="659"/>
      <c r="AD30" s="660" t="s">
        <v>122</v>
      </c>
      <c r="AE30" s="660"/>
      <c r="AF30" s="660"/>
      <c r="AG30" s="660"/>
      <c r="AH30" s="660"/>
      <c r="AI30" s="660"/>
      <c r="AJ30" s="660"/>
      <c r="AK30" s="660"/>
      <c r="AL30" s="624" t="s">
        <v>122</v>
      </c>
      <c r="AM30" s="625"/>
      <c r="AN30" s="625"/>
      <c r="AO30" s="661"/>
      <c r="AP30" s="673" t="s">
        <v>211</v>
      </c>
      <c r="AQ30" s="674"/>
      <c r="AR30" s="674"/>
      <c r="AS30" s="674"/>
      <c r="AT30" s="674"/>
      <c r="AU30" s="674"/>
      <c r="AV30" s="674"/>
      <c r="AW30" s="674"/>
      <c r="AX30" s="674"/>
      <c r="AY30" s="674"/>
      <c r="AZ30" s="674"/>
      <c r="BA30" s="674"/>
      <c r="BB30" s="674"/>
      <c r="BC30" s="674"/>
      <c r="BD30" s="674"/>
      <c r="BE30" s="674"/>
      <c r="BF30" s="675"/>
      <c r="BG30" s="673" t="s">
        <v>294</v>
      </c>
      <c r="BH30" s="691"/>
      <c r="BI30" s="691"/>
      <c r="BJ30" s="691"/>
      <c r="BK30" s="691"/>
      <c r="BL30" s="691"/>
      <c r="BM30" s="691"/>
      <c r="BN30" s="691"/>
      <c r="BO30" s="691"/>
      <c r="BP30" s="691"/>
      <c r="BQ30" s="692"/>
      <c r="BR30" s="673" t="s">
        <v>295</v>
      </c>
      <c r="BS30" s="691"/>
      <c r="BT30" s="691"/>
      <c r="BU30" s="691"/>
      <c r="BV30" s="691"/>
      <c r="BW30" s="691"/>
      <c r="BX30" s="691"/>
      <c r="BY30" s="691"/>
      <c r="BZ30" s="691"/>
      <c r="CA30" s="691"/>
      <c r="CB30" s="692"/>
      <c r="CD30" s="642"/>
      <c r="CE30" s="643"/>
      <c r="CF30" s="618" t="s">
        <v>296</v>
      </c>
      <c r="CG30" s="619"/>
      <c r="CH30" s="619"/>
      <c r="CI30" s="619"/>
      <c r="CJ30" s="619"/>
      <c r="CK30" s="619"/>
      <c r="CL30" s="619"/>
      <c r="CM30" s="619"/>
      <c r="CN30" s="619"/>
      <c r="CO30" s="619"/>
      <c r="CP30" s="619"/>
      <c r="CQ30" s="620"/>
      <c r="CR30" s="621">
        <v>4948200</v>
      </c>
      <c r="CS30" s="622"/>
      <c r="CT30" s="622"/>
      <c r="CU30" s="622"/>
      <c r="CV30" s="622"/>
      <c r="CW30" s="622"/>
      <c r="CX30" s="622"/>
      <c r="CY30" s="623"/>
      <c r="CZ30" s="624">
        <v>9.4</v>
      </c>
      <c r="DA30" s="636"/>
      <c r="DB30" s="636"/>
      <c r="DC30" s="637"/>
      <c r="DD30" s="627">
        <v>4756757</v>
      </c>
      <c r="DE30" s="622"/>
      <c r="DF30" s="622"/>
      <c r="DG30" s="622"/>
      <c r="DH30" s="622"/>
      <c r="DI30" s="622"/>
      <c r="DJ30" s="622"/>
      <c r="DK30" s="623"/>
      <c r="DL30" s="627">
        <v>4756757</v>
      </c>
      <c r="DM30" s="622"/>
      <c r="DN30" s="622"/>
      <c r="DO30" s="622"/>
      <c r="DP30" s="622"/>
      <c r="DQ30" s="622"/>
      <c r="DR30" s="622"/>
      <c r="DS30" s="622"/>
      <c r="DT30" s="622"/>
      <c r="DU30" s="622"/>
      <c r="DV30" s="623"/>
      <c r="DW30" s="624">
        <v>16.100000000000001</v>
      </c>
      <c r="DX30" s="636"/>
      <c r="DY30" s="636"/>
      <c r="DZ30" s="636"/>
      <c r="EA30" s="636"/>
      <c r="EB30" s="636"/>
      <c r="EC30" s="648"/>
    </row>
    <row r="31" spans="2:133" ht="11.25" customHeight="1" x14ac:dyDescent="0.2">
      <c r="B31" s="688" t="s">
        <v>297</v>
      </c>
      <c r="C31" s="689"/>
      <c r="D31" s="689"/>
      <c r="E31" s="689"/>
      <c r="F31" s="689"/>
      <c r="G31" s="689"/>
      <c r="H31" s="689"/>
      <c r="I31" s="689"/>
      <c r="J31" s="689"/>
      <c r="K31" s="689"/>
      <c r="L31" s="689"/>
      <c r="M31" s="689"/>
      <c r="N31" s="689"/>
      <c r="O31" s="689"/>
      <c r="P31" s="689"/>
      <c r="Q31" s="690"/>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93" t="s">
        <v>298</v>
      </c>
      <c r="AQ31" s="694"/>
      <c r="AR31" s="694"/>
      <c r="AS31" s="694"/>
      <c r="AT31" s="695" t="s">
        <v>299</v>
      </c>
      <c r="AU31" s="218"/>
      <c r="AV31" s="218"/>
      <c r="AW31" s="218"/>
      <c r="AX31" s="679" t="s">
        <v>177</v>
      </c>
      <c r="AY31" s="680"/>
      <c r="AZ31" s="680"/>
      <c r="BA31" s="680"/>
      <c r="BB31" s="680"/>
      <c r="BC31" s="680"/>
      <c r="BD31" s="680"/>
      <c r="BE31" s="680"/>
      <c r="BF31" s="681"/>
      <c r="BG31" s="683">
        <v>99.6</v>
      </c>
      <c r="BH31" s="684"/>
      <c r="BI31" s="684"/>
      <c r="BJ31" s="684"/>
      <c r="BK31" s="684"/>
      <c r="BL31" s="684"/>
      <c r="BM31" s="685">
        <v>98.1</v>
      </c>
      <c r="BN31" s="684"/>
      <c r="BO31" s="684"/>
      <c r="BP31" s="684"/>
      <c r="BQ31" s="686"/>
      <c r="BR31" s="683">
        <v>99.6</v>
      </c>
      <c r="BS31" s="684"/>
      <c r="BT31" s="684"/>
      <c r="BU31" s="684"/>
      <c r="BV31" s="684"/>
      <c r="BW31" s="684"/>
      <c r="BX31" s="685">
        <v>98</v>
      </c>
      <c r="BY31" s="684"/>
      <c r="BZ31" s="684"/>
      <c r="CA31" s="684"/>
      <c r="CB31" s="686"/>
      <c r="CD31" s="642"/>
      <c r="CE31" s="643"/>
      <c r="CF31" s="618" t="s">
        <v>300</v>
      </c>
      <c r="CG31" s="619"/>
      <c r="CH31" s="619"/>
      <c r="CI31" s="619"/>
      <c r="CJ31" s="619"/>
      <c r="CK31" s="619"/>
      <c r="CL31" s="619"/>
      <c r="CM31" s="619"/>
      <c r="CN31" s="619"/>
      <c r="CO31" s="619"/>
      <c r="CP31" s="619"/>
      <c r="CQ31" s="620"/>
      <c r="CR31" s="621">
        <v>289386</v>
      </c>
      <c r="CS31" s="634"/>
      <c r="CT31" s="634"/>
      <c r="CU31" s="634"/>
      <c r="CV31" s="634"/>
      <c r="CW31" s="634"/>
      <c r="CX31" s="634"/>
      <c r="CY31" s="635"/>
      <c r="CZ31" s="624">
        <v>0.5</v>
      </c>
      <c r="DA31" s="636"/>
      <c r="DB31" s="636"/>
      <c r="DC31" s="637"/>
      <c r="DD31" s="627">
        <v>279832</v>
      </c>
      <c r="DE31" s="634"/>
      <c r="DF31" s="634"/>
      <c r="DG31" s="634"/>
      <c r="DH31" s="634"/>
      <c r="DI31" s="634"/>
      <c r="DJ31" s="634"/>
      <c r="DK31" s="635"/>
      <c r="DL31" s="627">
        <v>279832</v>
      </c>
      <c r="DM31" s="634"/>
      <c r="DN31" s="634"/>
      <c r="DO31" s="634"/>
      <c r="DP31" s="634"/>
      <c r="DQ31" s="634"/>
      <c r="DR31" s="634"/>
      <c r="DS31" s="634"/>
      <c r="DT31" s="634"/>
      <c r="DU31" s="634"/>
      <c r="DV31" s="635"/>
      <c r="DW31" s="624">
        <v>0.9</v>
      </c>
      <c r="DX31" s="636"/>
      <c r="DY31" s="636"/>
      <c r="DZ31" s="636"/>
      <c r="EA31" s="636"/>
      <c r="EB31" s="636"/>
      <c r="EC31" s="648"/>
    </row>
    <row r="32" spans="2:133" ht="11.25" customHeight="1" x14ac:dyDescent="0.2">
      <c r="B32" s="618" t="s">
        <v>301</v>
      </c>
      <c r="C32" s="619"/>
      <c r="D32" s="619"/>
      <c r="E32" s="619"/>
      <c r="F32" s="619"/>
      <c r="G32" s="619"/>
      <c r="H32" s="619"/>
      <c r="I32" s="619"/>
      <c r="J32" s="619"/>
      <c r="K32" s="619"/>
      <c r="L32" s="619"/>
      <c r="M32" s="619"/>
      <c r="N32" s="619"/>
      <c r="O32" s="619"/>
      <c r="P32" s="619"/>
      <c r="Q32" s="620"/>
      <c r="R32" s="621">
        <v>3924991</v>
      </c>
      <c r="S32" s="622"/>
      <c r="T32" s="622"/>
      <c r="U32" s="622"/>
      <c r="V32" s="622"/>
      <c r="W32" s="622"/>
      <c r="X32" s="622"/>
      <c r="Y32" s="623"/>
      <c r="Z32" s="659">
        <v>7</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6"/>
      <c r="AU32" s="214" t="s">
        <v>302</v>
      </c>
      <c r="AX32" s="618" t="s">
        <v>303</v>
      </c>
      <c r="AY32" s="619"/>
      <c r="AZ32" s="619"/>
      <c r="BA32" s="619"/>
      <c r="BB32" s="619"/>
      <c r="BC32" s="619"/>
      <c r="BD32" s="619"/>
      <c r="BE32" s="619"/>
      <c r="BF32" s="620"/>
      <c r="BG32" s="687">
        <v>99.6</v>
      </c>
      <c r="BH32" s="634"/>
      <c r="BI32" s="634"/>
      <c r="BJ32" s="634"/>
      <c r="BK32" s="634"/>
      <c r="BL32" s="634"/>
      <c r="BM32" s="625">
        <v>98.9</v>
      </c>
      <c r="BN32" s="634"/>
      <c r="BO32" s="634"/>
      <c r="BP32" s="634"/>
      <c r="BQ32" s="657"/>
      <c r="BR32" s="687">
        <v>99.6</v>
      </c>
      <c r="BS32" s="634"/>
      <c r="BT32" s="634"/>
      <c r="BU32" s="634"/>
      <c r="BV32" s="634"/>
      <c r="BW32" s="634"/>
      <c r="BX32" s="625">
        <v>98.9</v>
      </c>
      <c r="BY32" s="634"/>
      <c r="BZ32" s="634"/>
      <c r="CA32" s="634"/>
      <c r="CB32" s="657"/>
      <c r="CD32" s="644"/>
      <c r="CE32" s="645"/>
      <c r="CF32" s="618" t="s">
        <v>304</v>
      </c>
      <c r="CG32" s="619"/>
      <c r="CH32" s="619"/>
      <c r="CI32" s="619"/>
      <c r="CJ32" s="619"/>
      <c r="CK32" s="619"/>
      <c r="CL32" s="619"/>
      <c r="CM32" s="619"/>
      <c r="CN32" s="619"/>
      <c r="CO32" s="619"/>
      <c r="CP32" s="619"/>
      <c r="CQ32" s="620"/>
      <c r="CR32" s="621" t="s">
        <v>122</v>
      </c>
      <c r="CS32" s="622"/>
      <c r="CT32" s="622"/>
      <c r="CU32" s="622"/>
      <c r="CV32" s="622"/>
      <c r="CW32" s="622"/>
      <c r="CX32" s="622"/>
      <c r="CY32" s="623"/>
      <c r="CZ32" s="624" t="s">
        <v>122</v>
      </c>
      <c r="DA32" s="636"/>
      <c r="DB32" s="636"/>
      <c r="DC32" s="637"/>
      <c r="DD32" s="627" t="s">
        <v>122</v>
      </c>
      <c r="DE32" s="622"/>
      <c r="DF32" s="622"/>
      <c r="DG32" s="622"/>
      <c r="DH32" s="622"/>
      <c r="DI32" s="622"/>
      <c r="DJ32" s="622"/>
      <c r="DK32" s="623"/>
      <c r="DL32" s="627" t="s">
        <v>122</v>
      </c>
      <c r="DM32" s="622"/>
      <c r="DN32" s="622"/>
      <c r="DO32" s="622"/>
      <c r="DP32" s="622"/>
      <c r="DQ32" s="622"/>
      <c r="DR32" s="622"/>
      <c r="DS32" s="622"/>
      <c r="DT32" s="622"/>
      <c r="DU32" s="622"/>
      <c r="DV32" s="623"/>
      <c r="DW32" s="624" t="s">
        <v>122</v>
      </c>
      <c r="DX32" s="636"/>
      <c r="DY32" s="636"/>
      <c r="DZ32" s="636"/>
      <c r="EA32" s="636"/>
      <c r="EB32" s="636"/>
      <c r="EC32" s="648"/>
    </row>
    <row r="33" spans="2:133" ht="11.25" customHeight="1" x14ac:dyDescent="0.2">
      <c r="B33" s="618" t="s">
        <v>305</v>
      </c>
      <c r="C33" s="619"/>
      <c r="D33" s="619"/>
      <c r="E33" s="619"/>
      <c r="F33" s="619"/>
      <c r="G33" s="619"/>
      <c r="H33" s="619"/>
      <c r="I33" s="619"/>
      <c r="J33" s="619"/>
      <c r="K33" s="619"/>
      <c r="L33" s="619"/>
      <c r="M33" s="619"/>
      <c r="N33" s="619"/>
      <c r="O33" s="619"/>
      <c r="P33" s="619"/>
      <c r="Q33" s="620"/>
      <c r="R33" s="621">
        <v>47678</v>
      </c>
      <c r="S33" s="622"/>
      <c r="T33" s="622"/>
      <c r="U33" s="622"/>
      <c r="V33" s="622"/>
      <c r="W33" s="622"/>
      <c r="X33" s="622"/>
      <c r="Y33" s="623"/>
      <c r="Z33" s="659">
        <v>0.1</v>
      </c>
      <c r="AA33" s="659"/>
      <c r="AB33" s="659"/>
      <c r="AC33" s="659"/>
      <c r="AD33" s="660">
        <v>12662</v>
      </c>
      <c r="AE33" s="660"/>
      <c r="AF33" s="660"/>
      <c r="AG33" s="660"/>
      <c r="AH33" s="660"/>
      <c r="AI33" s="660"/>
      <c r="AJ33" s="660"/>
      <c r="AK33" s="660"/>
      <c r="AL33" s="624">
        <v>0</v>
      </c>
      <c r="AM33" s="625"/>
      <c r="AN33" s="625"/>
      <c r="AO33" s="661"/>
      <c r="AP33" s="664"/>
      <c r="AQ33" s="665"/>
      <c r="AR33" s="665"/>
      <c r="AS33" s="665"/>
      <c r="AT33" s="697"/>
      <c r="AU33" s="219"/>
      <c r="AV33" s="219"/>
      <c r="AW33" s="219"/>
      <c r="AX33" s="602" t="s">
        <v>306</v>
      </c>
      <c r="AY33" s="603"/>
      <c r="AZ33" s="603"/>
      <c r="BA33" s="603"/>
      <c r="BB33" s="603"/>
      <c r="BC33" s="603"/>
      <c r="BD33" s="603"/>
      <c r="BE33" s="603"/>
      <c r="BF33" s="604"/>
      <c r="BG33" s="682">
        <v>99.6</v>
      </c>
      <c r="BH33" s="606"/>
      <c r="BI33" s="606"/>
      <c r="BJ33" s="606"/>
      <c r="BK33" s="606"/>
      <c r="BL33" s="606"/>
      <c r="BM33" s="652">
        <v>97.4</v>
      </c>
      <c r="BN33" s="606"/>
      <c r="BO33" s="606"/>
      <c r="BP33" s="606"/>
      <c r="BQ33" s="669"/>
      <c r="BR33" s="682">
        <v>99.5</v>
      </c>
      <c r="BS33" s="606"/>
      <c r="BT33" s="606"/>
      <c r="BU33" s="606"/>
      <c r="BV33" s="606"/>
      <c r="BW33" s="606"/>
      <c r="BX33" s="652">
        <v>97.3</v>
      </c>
      <c r="BY33" s="606"/>
      <c r="BZ33" s="606"/>
      <c r="CA33" s="606"/>
      <c r="CB33" s="669"/>
      <c r="CD33" s="618" t="s">
        <v>307</v>
      </c>
      <c r="CE33" s="619"/>
      <c r="CF33" s="619"/>
      <c r="CG33" s="619"/>
      <c r="CH33" s="619"/>
      <c r="CI33" s="619"/>
      <c r="CJ33" s="619"/>
      <c r="CK33" s="619"/>
      <c r="CL33" s="619"/>
      <c r="CM33" s="619"/>
      <c r="CN33" s="619"/>
      <c r="CO33" s="619"/>
      <c r="CP33" s="619"/>
      <c r="CQ33" s="620"/>
      <c r="CR33" s="621">
        <v>20021459</v>
      </c>
      <c r="CS33" s="634"/>
      <c r="CT33" s="634"/>
      <c r="CU33" s="634"/>
      <c r="CV33" s="634"/>
      <c r="CW33" s="634"/>
      <c r="CX33" s="634"/>
      <c r="CY33" s="635"/>
      <c r="CZ33" s="624">
        <v>37.9</v>
      </c>
      <c r="DA33" s="636"/>
      <c r="DB33" s="636"/>
      <c r="DC33" s="637"/>
      <c r="DD33" s="627">
        <v>16508610</v>
      </c>
      <c r="DE33" s="634"/>
      <c r="DF33" s="634"/>
      <c r="DG33" s="634"/>
      <c r="DH33" s="634"/>
      <c r="DI33" s="634"/>
      <c r="DJ33" s="634"/>
      <c r="DK33" s="635"/>
      <c r="DL33" s="627">
        <v>9702957</v>
      </c>
      <c r="DM33" s="634"/>
      <c r="DN33" s="634"/>
      <c r="DO33" s="634"/>
      <c r="DP33" s="634"/>
      <c r="DQ33" s="634"/>
      <c r="DR33" s="634"/>
      <c r="DS33" s="634"/>
      <c r="DT33" s="634"/>
      <c r="DU33" s="634"/>
      <c r="DV33" s="635"/>
      <c r="DW33" s="624">
        <v>32.799999999999997</v>
      </c>
      <c r="DX33" s="636"/>
      <c r="DY33" s="636"/>
      <c r="DZ33" s="636"/>
      <c r="EA33" s="636"/>
      <c r="EB33" s="636"/>
      <c r="EC33" s="648"/>
    </row>
    <row r="34" spans="2:133" ht="11.25" customHeight="1" x14ac:dyDescent="0.2">
      <c r="B34" s="618" t="s">
        <v>308</v>
      </c>
      <c r="C34" s="619"/>
      <c r="D34" s="619"/>
      <c r="E34" s="619"/>
      <c r="F34" s="619"/>
      <c r="G34" s="619"/>
      <c r="H34" s="619"/>
      <c r="I34" s="619"/>
      <c r="J34" s="619"/>
      <c r="K34" s="619"/>
      <c r="L34" s="619"/>
      <c r="M34" s="619"/>
      <c r="N34" s="619"/>
      <c r="O34" s="619"/>
      <c r="P34" s="619"/>
      <c r="Q34" s="620"/>
      <c r="R34" s="621">
        <v>848728</v>
      </c>
      <c r="S34" s="622"/>
      <c r="T34" s="622"/>
      <c r="U34" s="622"/>
      <c r="V34" s="622"/>
      <c r="W34" s="622"/>
      <c r="X34" s="622"/>
      <c r="Y34" s="623"/>
      <c r="Z34" s="659">
        <v>1.5</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6069571</v>
      </c>
      <c r="CS34" s="622"/>
      <c r="CT34" s="622"/>
      <c r="CU34" s="622"/>
      <c r="CV34" s="622"/>
      <c r="CW34" s="622"/>
      <c r="CX34" s="622"/>
      <c r="CY34" s="623"/>
      <c r="CZ34" s="624">
        <v>11.5</v>
      </c>
      <c r="DA34" s="636"/>
      <c r="DB34" s="636"/>
      <c r="DC34" s="637"/>
      <c r="DD34" s="627">
        <v>4984241</v>
      </c>
      <c r="DE34" s="622"/>
      <c r="DF34" s="622"/>
      <c r="DG34" s="622"/>
      <c r="DH34" s="622"/>
      <c r="DI34" s="622"/>
      <c r="DJ34" s="622"/>
      <c r="DK34" s="623"/>
      <c r="DL34" s="627">
        <v>4168883</v>
      </c>
      <c r="DM34" s="622"/>
      <c r="DN34" s="622"/>
      <c r="DO34" s="622"/>
      <c r="DP34" s="622"/>
      <c r="DQ34" s="622"/>
      <c r="DR34" s="622"/>
      <c r="DS34" s="622"/>
      <c r="DT34" s="622"/>
      <c r="DU34" s="622"/>
      <c r="DV34" s="623"/>
      <c r="DW34" s="624">
        <v>14.1</v>
      </c>
      <c r="DX34" s="636"/>
      <c r="DY34" s="636"/>
      <c r="DZ34" s="636"/>
      <c r="EA34" s="636"/>
      <c r="EB34" s="636"/>
      <c r="EC34" s="648"/>
    </row>
    <row r="35" spans="2:133" ht="11.25" customHeight="1" x14ac:dyDescent="0.2">
      <c r="B35" s="618" t="s">
        <v>310</v>
      </c>
      <c r="C35" s="619"/>
      <c r="D35" s="619"/>
      <c r="E35" s="619"/>
      <c r="F35" s="619"/>
      <c r="G35" s="619"/>
      <c r="H35" s="619"/>
      <c r="I35" s="619"/>
      <c r="J35" s="619"/>
      <c r="K35" s="619"/>
      <c r="L35" s="619"/>
      <c r="M35" s="619"/>
      <c r="N35" s="619"/>
      <c r="O35" s="619"/>
      <c r="P35" s="619"/>
      <c r="Q35" s="620"/>
      <c r="R35" s="621">
        <v>1900796</v>
      </c>
      <c r="S35" s="622"/>
      <c r="T35" s="622"/>
      <c r="U35" s="622"/>
      <c r="V35" s="622"/>
      <c r="W35" s="622"/>
      <c r="X35" s="622"/>
      <c r="Y35" s="623"/>
      <c r="Z35" s="659">
        <v>3.4</v>
      </c>
      <c r="AA35" s="659"/>
      <c r="AB35" s="659"/>
      <c r="AC35" s="659"/>
      <c r="AD35" s="660" t="s">
        <v>122</v>
      </c>
      <c r="AE35" s="660"/>
      <c r="AF35" s="660"/>
      <c r="AG35" s="660"/>
      <c r="AH35" s="660"/>
      <c r="AI35" s="660"/>
      <c r="AJ35" s="660"/>
      <c r="AK35" s="660"/>
      <c r="AL35" s="624" t="s">
        <v>122</v>
      </c>
      <c r="AM35" s="625"/>
      <c r="AN35" s="625"/>
      <c r="AO35" s="661"/>
      <c r="AP35" s="222"/>
      <c r="AQ35" s="673" t="s">
        <v>311</v>
      </c>
      <c r="AR35" s="674"/>
      <c r="AS35" s="674"/>
      <c r="AT35" s="674"/>
      <c r="AU35" s="674"/>
      <c r="AV35" s="674"/>
      <c r="AW35" s="674"/>
      <c r="AX35" s="674"/>
      <c r="AY35" s="674"/>
      <c r="AZ35" s="674"/>
      <c r="BA35" s="674"/>
      <c r="BB35" s="674"/>
      <c r="BC35" s="674"/>
      <c r="BD35" s="674"/>
      <c r="BE35" s="674"/>
      <c r="BF35" s="675"/>
      <c r="BG35" s="673" t="s">
        <v>312</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313</v>
      </c>
      <c r="CE35" s="619"/>
      <c r="CF35" s="619"/>
      <c r="CG35" s="619"/>
      <c r="CH35" s="619"/>
      <c r="CI35" s="619"/>
      <c r="CJ35" s="619"/>
      <c r="CK35" s="619"/>
      <c r="CL35" s="619"/>
      <c r="CM35" s="619"/>
      <c r="CN35" s="619"/>
      <c r="CO35" s="619"/>
      <c r="CP35" s="619"/>
      <c r="CQ35" s="620"/>
      <c r="CR35" s="621">
        <v>667254</v>
      </c>
      <c r="CS35" s="634"/>
      <c r="CT35" s="634"/>
      <c r="CU35" s="634"/>
      <c r="CV35" s="634"/>
      <c r="CW35" s="634"/>
      <c r="CX35" s="634"/>
      <c r="CY35" s="635"/>
      <c r="CZ35" s="624">
        <v>1.3</v>
      </c>
      <c r="DA35" s="636"/>
      <c r="DB35" s="636"/>
      <c r="DC35" s="637"/>
      <c r="DD35" s="627">
        <v>476761</v>
      </c>
      <c r="DE35" s="634"/>
      <c r="DF35" s="634"/>
      <c r="DG35" s="634"/>
      <c r="DH35" s="634"/>
      <c r="DI35" s="634"/>
      <c r="DJ35" s="634"/>
      <c r="DK35" s="635"/>
      <c r="DL35" s="627">
        <v>476761</v>
      </c>
      <c r="DM35" s="634"/>
      <c r="DN35" s="634"/>
      <c r="DO35" s="634"/>
      <c r="DP35" s="634"/>
      <c r="DQ35" s="634"/>
      <c r="DR35" s="634"/>
      <c r="DS35" s="634"/>
      <c r="DT35" s="634"/>
      <c r="DU35" s="634"/>
      <c r="DV35" s="635"/>
      <c r="DW35" s="624">
        <v>1.6</v>
      </c>
      <c r="DX35" s="636"/>
      <c r="DY35" s="636"/>
      <c r="DZ35" s="636"/>
      <c r="EA35" s="636"/>
      <c r="EB35" s="636"/>
      <c r="EC35" s="648"/>
    </row>
    <row r="36" spans="2:133" ht="11.25" customHeight="1" x14ac:dyDescent="0.2">
      <c r="B36" s="618" t="s">
        <v>314</v>
      </c>
      <c r="C36" s="619"/>
      <c r="D36" s="619"/>
      <c r="E36" s="619"/>
      <c r="F36" s="619"/>
      <c r="G36" s="619"/>
      <c r="H36" s="619"/>
      <c r="I36" s="619"/>
      <c r="J36" s="619"/>
      <c r="K36" s="619"/>
      <c r="L36" s="619"/>
      <c r="M36" s="619"/>
      <c r="N36" s="619"/>
      <c r="O36" s="619"/>
      <c r="P36" s="619"/>
      <c r="Q36" s="620"/>
      <c r="R36" s="621">
        <v>4194399</v>
      </c>
      <c r="S36" s="622"/>
      <c r="T36" s="622"/>
      <c r="U36" s="622"/>
      <c r="V36" s="622"/>
      <c r="W36" s="622"/>
      <c r="X36" s="622"/>
      <c r="Y36" s="623"/>
      <c r="Z36" s="659">
        <v>7.5</v>
      </c>
      <c r="AA36" s="659"/>
      <c r="AB36" s="659"/>
      <c r="AC36" s="659"/>
      <c r="AD36" s="660" t="s">
        <v>122</v>
      </c>
      <c r="AE36" s="660"/>
      <c r="AF36" s="660"/>
      <c r="AG36" s="660"/>
      <c r="AH36" s="660"/>
      <c r="AI36" s="660"/>
      <c r="AJ36" s="660"/>
      <c r="AK36" s="660"/>
      <c r="AL36" s="624" t="s">
        <v>122</v>
      </c>
      <c r="AM36" s="625"/>
      <c r="AN36" s="625"/>
      <c r="AO36" s="661"/>
      <c r="AP36" s="222"/>
      <c r="AQ36" s="670" t="s">
        <v>315</v>
      </c>
      <c r="AR36" s="671"/>
      <c r="AS36" s="671"/>
      <c r="AT36" s="671"/>
      <c r="AU36" s="671"/>
      <c r="AV36" s="671"/>
      <c r="AW36" s="671"/>
      <c r="AX36" s="671"/>
      <c r="AY36" s="672"/>
      <c r="AZ36" s="676">
        <v>6868137</v>
      </c>
      <c r="BA36" s="677"/>
      <c r="BB36" s="677"/>
      <c r="BC36" s="677"/>
      <c r="BD36" s="677"/>
      <c r="BE36" s="677"/>
      <c r="BF36" s="678"/>
      <c r="BG36" s="679" t="s">
        <v>316</v>
      </c>
      <c r="BH36" s="680"/>
      <c r="BI36" s="680"/>
      <c r="BJ36" s="680"/>
      <c r="BK36" s="680"/>
      <c r="BL36" s="680"/>
      <c r="BM36" s="680"/>
      <c r="BN36" s="680"/>
      <c r="BO36" s="680"/>
      <c r="BP36" s="680"/>
      <c r="BQ36" s="680"/>
      <c r="BR36" s="680"/>
      <c r="BS36" s="680"/>
      <c r="BT36" s="680"/>
      <c r="BU36" s="681"/>
      <c r="BV36" s="676">
        <v>126779</v>
      </c>
      <c r="BW36" s="677"/>
      <c r="BX36" s="677"/>
      <c r="BY36" s="677"/>
      <c r="BZ36" s="677"/>
      <c r="CA36" s="677"/>
      <c r="CB36" s="678"/>
      <c r="CD36" s="618" t="s">
        <v>317</v>
      </c>
      <c r="CE36" s="619"/>
      <c r="CF36" s="619"/>
      <c r="CG36" s="619"/>
      <c r="CH36" s="619"/>
      <c r="CI36" s="619"/>
      <c r="CJ36" s="619"/>
      <c r="CK36" s="619"/>
      <c r="CL36" s="619"/>
      <c r="CM36" s="619"/>
      <c r="CN36" s="619"/>
      <c r="CO36" s="619"/>
      <c r="CP36" s="619"/>
      <c r="CQ36" s="620"/>
      <c r="CR36" s="621">
        <v>3945409</v>
      </c>
      <c r="CS36" s="622"/>
      <c r="CT36" s="622"/>
      <c r="CU36" s="622"/>
      <c r="CV36" s="622"/>
      <c r="CW36" s="622"/>
      <c r="CX36" s="622"/>
      <c r="CY36" s="623"/>
      <c r="CZ36" s="624">
        <v>7.5</v>
      </c>
      <c r="DA36" s="636"/>
      <c r="DB36" s="636"/>
      <c r="DC36" s="637"/>
      <c r="DD36" s="627">
        <v>3330372</v>
      </c>
      <c r="DE36" s="622"/>
      <c r="DF36" s="622"/>
      <c r="DG36" s="622"/>
      <c r="DH36" s="622"/>
      <c r="DI36" s="622"/>
      <c r="DJ36" s="622"/>
      <c r="DK36" s="623"/>
      <c r="DL36" s="627">
        <v>1287419</v>
      </c>
      <c r="DM36" s="622"/>
      <c r="DN36" s="622"/>
      <c r="DO36" s="622"/>
      <c r="DP36" s="622"/>
      <c r="DQ36" s="622"/>
      <c r="DR36" s="622"/>
      <c r="DS36" s="622"/>
      <c r="DT36" s="622"/>
      <c r="DU36" s="622"/>
      <c r="DV36" s="623"/>
      <c r="DW36" s="624">
        <v>4.3</v>
      </c>
      <c r="DX36" s="636"/>
      <c r="DY36" s="636"/>
      <c r="DZ36" s="636"/>
      <c r="EA36" s="636"/>
      <c r="EB36" s="636"/>
      <c r="EC36" s="648"/>
    </row>
    <row r="37" spans="2:133" ht="11.25" customHeight="1" x14ac:dyDescent="0.2">
      <c r="B37" s="618" t="s">
        <v>318</v>
      </c>
      <c r="C37" s="619"/>
      <c r="D37" s="619"/>
      <c r="E37" s="619"/>
      <c r="F37" s="619"/>
      <c r="G37" s="619"/>
      <c r="H37" s="619"/>
      <c r="I37" s="619"/>
      <c r="J37" s="619"/>
      <c r="K37" s="619"/>
      <c r="L37" s="619"/>
      <c r="M37" s="619"/>
      <c r="N37" s="619"/>
      <c r="O37" s="619"/>
      <c r="P37" s="619"/>
      <c r="Q37" s="620"/>
      <c r="R37" s="621">
        <v>1189051</v>
      </c>
      <c r="S37" s="622"/>
      <c r="T37" s="622"/>
      <c r="U37" s="622"/>
      <c r="V37" s="622"/>
      <c r="W37" s="622"/>
      <c r="X37" s="622"/>
      <c r="Y37" s="623"/>
      <c r="Z37" s="659">
        <v>2.1</v>
      </c>
      <c r="AA37" s="659"/>
      <c r="AB37" s="659"/>
      <c r="AC37" s="659"/>
      <c r="AD37" s="660">
        <v>4648</v>
      </c>
      <c r="AE37" s="660"/>
      <c r="AF37" s="660"/>
      <c r="AG37" s="660"/>
      <c r="AH37" s="660"/>
      <c r="AI37" s="660"/>
      <c r="AJ37" s="660"/>
      <c r="AK37" s="660"/>
      <c r="AL37" s="624">
        <v>0</v>
      </c>
      <c r="AM37" s="625"/>
      <c r="AN37" s="625"/>
      <c r="AO37" s="661"/>
      <c r="AQ37" s="654" t="s">
        <v>319</v>
      </c>
      <c r="AR37" s="655"/>
      <c r="AS37" s="655"/>
      <c r="AT37" s="655"/>
      <c r="AU37" s="655"/>
      <c r="AV37" s="655"/>
      <c r="AW37" s="655"/>
      <c r="AX37" s="655"/>
      <c r="AY37" s="656"/>
      <c r="AZ37" s="621">
        <v>1590539</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-86791</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54337</v>
      </c>
      <c r="CS37" s="634"/>
      <c r="CT37" s="634"/>
      <c r="CU37" s="634"/>
      <c r="CV37" s="634"/>
      <c r="CW37" s="634"/>
      <c r="CX37" s="634"/>
      <c r="CY37" s="635"/>
      <c r="CZ37" s="624">
        <v>0.1</v>
      </c>
      <c r="DA37" s="636"/>
      <c r="DB37" s="636"/>
      <c r="DC37" s="637"/>
      <c r="DD37" s="627">
        <v>54337</v>
      </c>
      <c r="DE37" s="634"/>
      <c r="DF37" s="634"/>
      <c r="DG37" s="634"/>
      <c r="DH37" s="634"/>
      <c r="DI37" s="634"/>
      <c r="DJ37" s="634"/>
      <c r="DK37" s="635"/>
      <c r="DL37" s="627">
        <v>54337</v>
      </c>
      <c r="DM37" s="634"/>
      <c r="DN37" s="634"/>
      <c r="DO37" s="634"/>
      <c r="DP37" s="634"/>
      <c r="DQ37" s="634"/>
      <c r="DR37" s="634"/>
      <c r="DS37" s="634"/>
      <c r="DT37" s="634"/>
      <c r="DU37" s="634"/>
      <c r="DV37" s="635"/>
      <c r="DW37" s="624">
        <v>0.2</v>
      </c>
      <c r="DX37" s="636"/>
      <c r="DY37" s="636"/>
      <c r="DZ37" s="636"/>
      <c r="EA37" s="636"/>
      <c r="EB37" s="636"/>
      <c r="EC37" s="648"/>
    </row>
    <row r="38" spans="2:133" ht="11.25" customHeight="1" x14ac:dyDescent="0.2">
      <c r="B38" s="618" t="s">
        <v>322</v>
      </c>
      <c r="C38" s="619"/>
      <c r="D38" s="619"/>
      <c r="E38" s="619"/>
      <c r="F38" s="619"/>
      <c r="G38" s="619"/>
      <c r="H38" s="619"/>
      <c r="I38" s="619"/>
      <c r="J38" s="619"/>
      <c r="K38" s="619"/>
      <c r="L38" s="619"/>
      <c r="M38" s="619"/>
      <c r="N38" s="619"/>
      <c r="O38" s="619"/>
      <c r="P38" s="619"/>
      <c r="Q38" s="620"/>
      <c r="R38" s="621">
        <v>2420900</v>
      </c>
      <c r="S38" s="622"/>
      <c r="T38" s="622"/>
      <c r="U38" s="622"/>
      <c r="V38" s="622"/>
      <c r="W38" s="622"/>
      <c r="X38" s="622"/>
      <c r="Y38" s="623"/>
      <c r="Z38" s="659">
        <v>4.3</v>
      </c>
      <c r="AA38" s="659"/>
      <c r="AB38" s="659"/>
      <c r="AC38" s="659"/>
      <c r="AD38" s="660" t="s">
        <v>122</v>
      </c>
      <c r="AE38" s="660"/>
      <c r="AF38" s="660"/>
      <c r="AG38" s="660"/>
      <c r="AH38" s="660"/>
      <c r="AI38" s="660"/>
      <c r="AJ38" s="660"/>
      <c r="AK38" s="660"/>
      <c r="AL38" s="624" t="s">
        <v>122</v>
      </c>
      <c r="AM38" s="625"/>
      <c r="AN38" s="625"/>
      <c r="AO38" s="661"/>
      <c r="AQ38" s="654" t="s">
        <v>323</v>
      </c>
      <c r="AR38" s="655"/>
      <c r="AS38" s="655"/>
      <c r="AT38" s="655"/>
      <c r="AU38" s="655"/>
      <c r="AV38" s="655"/>
      <c r="AW38" s="655"/>
      <c r="AX38" s="655"/>
      <c r="AY38" s="656"/>
      <c r="AZ38" s="621">
        <v>244805</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13806</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4959439</v>
      </c>
      <c r="CS38" s="622"/>
      <c r="CT38" s="622"/>
      <c r="CU38" s="622"/>
      <c r="CV38" s="622"/>
      <c r="CW38" s="622"/>
      <c r="CX38" s="622"/>
      <c r="CY38" s="623"/>
      <c r="CZ38" s="624">
        <v>9.4</v>
      </c>
      <c r="DA38" s="636"/>
      <c r="DB38" s="636"/>
      <c r="DC38" s="637"/>
      <c r="DD38" s="627">
        <v>3955446</v>
      </c>
      <c r="DE38" s="622"/>
      <c r="DF38" s="622"/>
      <c r="DG38" s="622"/>
      <c r="DH38" s="622"/>
      <c r="DI38" s="622"/>
      <c r="DJ38" s="622"/>
      <c r="DK38" s="623"/>
      <c r="DL38" s="627">
        <v>3575503</v>
      </c>
      <c r="DM38" s="622"/>
      <c r="DN38" s="622"/>
      <c r="DO38" s="622"/>
      <c r="DP38" s="622"/>
      <c r="DQ38" s="622"/>
      <c r="DR38" s="622"/>
      <c r="DS38" s="622"/>
      <c r="DT38" s="622"/>
      <c r="DU38" s="622"/>
      <c r="DV38" s="623"/>
      <c r="DW38" s="624">
        <v>12.1</v>
      </c>
      <c r="DX38" s="636"/>
      <c r="DY38" s="636"/>
      <c r="DZ38" s="636"/>
      <c r="EA38" s="636"/>
      <c r="EB38" s="636"/>
      <c r="EC38" s="648"/>
    </row>
    <row r="39" spans="2:133" ht="11.25" customHeight="1" x14ac:dyDescent="0.2">
      <c r="B39" s="618" t="s">
        <v>326</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327</v>
      </c>
      <c r="AR39" s="655"/>
      <c r="AS39" s="655"/>
      <c r="AT39" s="655"/>
      <c r="AU39" s="655"/>
      <c r="AV39" s="655"/>
      <c r="AW39" s="655"/>
      <c r="AX39" s="655"/>
      <c r="AY39" s="656"/>
      <c r="AZ39" s="621">
        <v>89404</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20515</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3168781</v>
      </c>
      <c r="CS39" s="634"/>
      <c r="CT39" s="634"/>
      <c r="CU39" s="634"/>
      <c r="CV39" s="634"/>
      <c r="CW39" s="634"/>
      <c r="CX39" s="634"/>
      <c r="CY39" s="635"/>
      <c r="CZ39" s="624">
        <v>6</v>
      </c>
      <c r="DA39" s="636"/>
      <c r="DB39" s="636"/>
      <c r="DC39" s="637"/>
      <c r="DD39" s="627">
        <v>3154945</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2">
      <c r="B40" s="618" t="s">
        <v>330</v>
      </c>
      <c r="C40" s="619"/>
      <c r="D40" s="619"/>
      <c r="E40" s="619"/>
      <c r="F40" s="619"/>
      <c r="G40" s="619"/>
      <c r="H40" s="619"/>
      <c r="I40" s="619"/>
      <c r="J40" s="619"/>
      <c r="K40" s="619"/>
      <c r="L40" s="619"/>
      <c r="M40" s="619"/>
      <c r="N40" s="619"/>
      <c r="O40" s="619"/>
      <c r="P40" s="619"/>
      <c r="Q40" s="620"/>
      <c r="R40" s="621" t="s">
        <v>122</v>
      </c>
      <c r="S40" s="622"/>
      <c r="T40" s="622"/>
      <c r="U40" s="622"/>
      <c r="V40" s="622"/>
      <c r="W40" s="622"/>
      <c r="X40" s="622"/>
      <c r="Y40" s="623"/>
      <c r="Z40" s="659" t="s">
        <v>122</v>
      </c>
      <c r="AA40" s="659"/>
      <c r="AB40" s="659"/>
      <c r="AC40" s="659"/>
      <c r="AD40" s="660" t="s">
        <v>122</v>
      </c>
      <c r="AE40" s="660"/>
      <c r="AF40" s="660"/>
      <c r="AG40" s="660"/>
      <c r="AH40" s="660"/>
      <c r="AI40" s="660"/>
      <c r="AJ40" s="660"/>
      <c r="AK40" s="660"/>
      <c r="AL40" s="624" t="s">
        <v>122</v>
      </c>
      <c r="AM40" s="625"/>
      <c r="AN40" s="625"/>
      <c r="AO40" s="661"/>
      <c r="AQ40" s="654" t="s">
        <v>331</v>
      </c>
      <c r="AR40" s="655"/>
      <c r="AS40" s="655"/>
      <c r="AT40" s="655"/>
      <c r="AU40" s="655"/>
      <c r="AV40" s="655"/>
      <c r="AW40" s="655"/>
      <c r="AX40" s="655"/>
      <c r="AY40" s="656"/>
      <c r="AZ40" s="621">
        <v>73354</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95</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1211005</v>
      </c>
      <c r="CS40" s="622"/>
      <c r="CT40" s="622"/>
      <c r="CU40" s="622"/>
      <c r="CV40" s="622"/>
      <c r="CW40" s="622"/>
      <c r="CX40" s="622"/>
      <c r="CY40" s="623"/>
      <c r="CZ40" s="624">
        <v>2.2999999999999998</v>
      </c>
      <c r="DA40" s="636"/>
      <c r="DB40" s="636"/>
      <c r="DC40" s="637"/>
      <c r="DD40" s="627">
        <v>606845</v>
      </c>
      <c r="DE40" s="622"/>
      <c r="DF40" s="622"/>
      <c r="DG40" s="622"/>
      <c r="DH40" s="622"/>
      <c r="DI40" s="622"/>
      <c r="DJ40" s="622"/>
      <c r="DK40" s="623"/>
      <c r="DL40" s="627">
        <v>194391</v>
      </c>
      <c r="DM40" s="622"/>
      <c r="DN40" s="622"/>
      <c r="DO40" s="622"/>
      <c r="DP40" s="622"/>
      <c r="DQ40" s="622"/>
      <c r="DR40" s="622"/>
      <c r="DS40" s="622"/>
      <c r="DT40" s="622"/>
      <c r="DU40" s="622"/>
      <c r="DV40" s="623"/>
      <c r="DW40" s="624">
        <v>0.7</v>
      </c>
      <c r="DX40" s="636"/>
      <c r="DY40" s="636"/>
      <c r="DZ40" s="636"/>
      <c r="EA40" s="636"/>
      <c r="EB40" s="636"/>
      <c r="EC40" s="648"/>
    </row>
    <row r="41" spans="2:133" ht="11.25" customHeight="1" x14ac:dyDescent="0.2">
      <c r="B41" s="602" t="s">
        <v>335</v>
      </c>
      <c r="C41" s="603"/>
      <c r="D41" s="603"/>
      <c r="E41" s="603"/>
      <c r="F41" s="603"/>
      <c r="G41" s="603"/>
      <c r="H41" s="603"/>
      <c r="I41" s="603"/>
      <c r="J41" s="603"/>
      <c r="K41" s="603"/>
      <c r="L41" s="603"/>
      <c r="M41" s="603"/>
      <c r="N41" s="603"/>
      <c r="O41" s="603"/>
      <c r="P41" s="603"/>
      <c r="Q41" s="604"/>
      <c r="R41" s="605">
        <v>55967346</v>
      </c>
      <c r="S41" s="646"/>
      <c r="T41" s="646"/>
      <c r="U41" s="646"/>
      <c r="V41" s="646"/>
      <c r="W41" s="646"/>
      <c r="X41" s="646"/>
      <c r="Y41" s="649"/>
      <c r="Z41" s="650">
        <v>100</v>
      </c>
      <c r="AA41" s="650"/>
      <c r="AB41" s="650"/>
      <c r="AC41" s="650"/>
      <c r="AD41" s="651">
        <v>29615135</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1102838</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122</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2">
      <c r="AQ42" s="666" t="s">
        <v>339</v>
      </c>
      <c r="AR42" s="667"/>
      <c r="AS42" s="667"/>
      <c r="AT42" s="667"/>
      <c r="AU42" s="667"/>
      <c r="AV42" s="667"/>
      <c r="AW42" s="667"/>
      <c r="AX42" s="667"/>
      <c r="AY42" s="668"/>
      <c r="AZ42" s="605">
        <v>3767197</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417</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6103999</v>
      </c>
      <c r="CS42" s="634"/>
      <c r="CT42" s="634"/>
      <c r="CU42" s="634"/>
      <c r="CV42" s="634"/>
      <c r="CW42" s="634"/>
      <c r="CX42" s="634"/>
      <c r="CY42" s="635"/>
      <c r="CZ42" s="624">
        <v>11.6</v>
      </c>
      <c r="DA42" s="636"/>
      <c r="DB42" s="636"/>
      <c r="DC42" s="637"/>
      <c r="DD42" s="627">
        <v>2021658</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2">
      <c r="B43" s="214" t="s">
        <v>342</v>
      </c>
      <c r="CD43" s="618" t="s">
        <v>343</v>
      </c>
      <c r="CE43" s="619"/>
      <c r="CF43" s="619"/>
      <c r="CG43" s="619"/>
      <c r="CH43" s="619"/>
      <c r="CI43" s="619"/>
      <c r="CJ43" s="619"/>
      <c r="CK43" s="619"/>
      <c r="CL43" s="619"/>
      <c r="CM43" s="619"/>
      <c r="CN43" s="619"/>
      <c r="CO43" s="619"/>
      <c r="CP43" s="619"/>
      <c r="CQ43" s="620"/>
      <c r="CR43" s="621">
        <v>278199</v>
      </c>
      <c r="CS43" s="634"/>
      <c r="CT43" s="634"/>
      <c r="CU43" s="634"/>
      <c r="CV43" s="634"/>
      <c r="CW43" s="634"/>
      <c r="CX43" s="634"/>
      <c r="CY43" s="635"/>
      <c r="CZ43" s="624">
        <v>0.5</v>
      </c>
      <c r="DA43" s="636"/>
      <c r="DB43" s="636"/>
      <c r="DC43" s="637"/>
      <c r="DD43" s="627">
        <v>277690</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2">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6094665</v>
      </c>
      <c r="CS44" s="622"/>
      <c r="CT44" s="622"/>
      <c r="CU44" s="622"/>
      <c r="CV44" s="622"/>
      <c r="CW44" s="622"/>
      <c r="CX44" s="622"/>
      <c r="CY44" s="623"/>
      <c r="CZ44" s="624">
        <v>11.5</v>
      </c>
      <c r="DA44" s="625"/>
      <c r="DB44" s="625"/>
      <c r="DC44" s="626"/>
      <c r="DD44" s="627">
        <v>2014733</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2">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3200108</v>
      </c>
      <c r="CS45" s="634"/>
      <c r="CT45" s="634"/>
      <c r="CU45" s="634"/>
      <c r="CV45" s="634"/>
      <c r="CW45" s="634"/>
      <c r="CX45" s="634"/>
      <c r="CY45" s="635"/>
      <c r="CZ45" s="624">
        <v>6.1</v>
      </c>
      <c r="DA45" s="636"/>
      <c r="DB45" s="636"/>
      <c r="DC45" s="637"/>
      <c r="DD45" s="627">
        <v>466450</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2">
      <c r="B46" s="225"/>
      <c r="CD46" s="642"/>
      <c r="CE46" s="643"/>
      <c r="CF46" s="618" t="s">
        <v>348</v>
      </c>
      <c r="CG46" s="619"/>
      <c r="CH46" s="619"/>
      <c r="CI46" s="619"/>
      <c r="CJ46" s="619"/>
      <c r="CK46" s="619"/>
      <c r="CL46" s="619"/>
      <c r="CM46" s="619"/>
      <c r="CN46" s="619"/>
      <c r="CO46" s="619"/>
      <c r="CP46" s="619"/>
      <c r="CQ46" s="620"/>
      <c r="CR46" s="621">
        <v>2156580</v>
      </c>
      <c r="CS46" s="622"/>
      <c r="CT46" s="622"/>
      <c r="CU46" s="622"/>
      <c r="CV46" s="622"/>
      <c r="CW46" s="622"/>
      <c r="CX46" s="622"/>
      <c r="CY46" s="623"/>
      <c r="CZ46" s="624">
        <v>4.0999999999999996</v>
      </c>
      <c r="DA46" s="625"/>
      <c r="DB46" s="625"/>
      <c r="DC46" s="626"/>
      <c r="DD46" s="627">
        <v>934306</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2">
      <c r="B47" s="225"/>
      <c r="CD47" s="642"/>
      <c r="CE47" s="643"/>
      <c r="CF47" s="618" t="s">
        <v>349</v>
      </c>
      <c r="CG47" s="619"/>
      <c r="CH47" s="619"/>
      <c r="CI47" s="619"/>
      <c r="CJ47" s="619"/>
      <c r="CK47" s="619"/>
      <c r="CL47" s="619"/>
      <c r="CM47" s="619"/>
      <c r="CN47" s="619"/>
      <c r="CO47" s="619"/>
      <c r="CP47" s="619"/>
      <c r="CQ47" s="620"/>
      <c r="CR47" s="621">
        <v>9334</v>
      </c>
      <c r="CS47" s="634"/>
      <c r="CT47" s="634"/>
      <c r="CU47" s="634"/>
      <c r="CV47" s="634"/>
      <c r="CW47" s="634"/>
      <c r="CX47" s="634"/>
      <c r="CY47" s="635"/>
      <c r="CZ47" s="624">
        <v>0</v>
      </c>
      <c r="DA47" s="636"/>
      <c r="DB47" s="636"/>
      <c r="DC47" s="637"/>
      <c r="DD47" s="627">
        <v>6925</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ht="10.8" x14ac:dyDescent="0.2">
      <c r="B48" s="225"/>
      <c r="CD48" s="644"/>
      <c r="CE48" s="645"/>
      <c r="CF48" s="618" t="s">
        <v>350</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2">
      <c r="B49" s="225"/>
      <c r="CD49" s="602" t="s">
        <v>351</v>
      </c>
      <c r="CE49" s="603"/>
      <c r="CF49" s="603"/>
      <c r="CG49" s="603"/>
      <c r="CH49" s="603"/>
      <c r="CI49" s="603"/>
      <c r="CJ49" s="603"/>
      <c r="CK49" s="603"/>
      <c r="CL49" s="603"/>
      <c r="CM49" s="603"/>
      <c r="CN49" s="603"/>
      <c r="CO49" s="603"/>
      <c r="CP49" s="603"/>
      <c r="CQ49" s="604"/>
      <c r="CR49" s="605">
        <v>52798850</v>
      </c>
      <c r="CS49" s="606"/>
      <c r="CT49" s="606"/>
      <c r="CU49" s="606"/>
      <c r="CV49" s="606"/>
      <c r="CW49" s="606"/>
      <c r="CX49" s="606"/>
      <c r="CY49" s="607"/>
      <c r="CZ49" s="608">
        <v>100</v>
      </c>
      <c r="DA49" s="609"/>
      <c r="DB49" s="609"/>
      <c r="DC49" s="610"/>
      <c r="DD49" s="611">
        <v>36539447</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ZMm2ABJ3HVZ7gLyLeNtsF7FmHoYsgGvu7GdWAN3PG0YVeZJSLN/ng02IlhvIn7vdy4gk/Imtz+92t/wfHdNddw==" saltValue="3jQcB/Y7ejTLdwSvJt68E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8" scale="8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090" t="s">
        <v>352</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353</v>
      </c>
      <c r="DK2" s="1092"/>
      <c r="DL2" s="1092"/>
      <c r="DM2" s="1092"/>
      <c r="DN2" s="1092"/>
      <c r="DO2" s="1093"/>
      <c r="DP2" s="228"/>
      <c r="DQ2" s="1091" t="s">
        <v>354</v>
      </c>
      <c r="DR2" s="1092"/>
      <c r="DS2" s="1092"/>
      <c r="DT2" s="1092"/>
      <c r="DU2" s="1092"/>
      <c r="DV2" s="1092"/>
      <c r="DW2" s="1092"/>
      <c r="DX2" s="1092"/>
      <c r="DY2" s="1092"/>
      <c r="DZ2" s="1093"/>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59" t="s">
        <v>355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2">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094"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32"/>
      <c r="BA5" s="232"/>
      <c r="BB5" s="232"/>
      <c r="BC5" s="232"/>
      <c r="BD5" s="232"/>
      <c r="BE5" s="233"/>
      <c r="BF5" s="233"/>
      <c r="BG5" s="233"/>
      <c r="BH5" s="233"/>
      <c r="BI5" s="233"/>
      <c r="BJ5" s="233"/>
      <c r="BK5" s="233"/>
      <c r="BL5" s="233"/>
      <c r="BM5" s="233"/>
      <c r="BN5" s="233"/>
      <c r="BO5" s="233"/>
      <c r="BP5" s="233"/>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084" t="s">
        <v>371</v>
      </c>
      <c r="DH5" s="1085"/>
      <c r="DI5" s="1085"/>
      <c r="DJ5" s="1085"/>
      <c r="DK5" s="1086"/>
      <c r="DL5" s="1084" t="s">
        <v>372</v>
      </c>
      <c r="DM5" s="1085"/>
      <c r="DN5" s="1085"/>
      <c r="DO5" s="1085"/>
      <c r="DP5" s="1086"/>
      <c r="DQ5" s="1001" t="s">
        <v>373</v>
      </c>
      <c r="DR5" s="1002"/>
      <c r="DS5" s="1002"/>
      <c r="DT5" s="1002"/>
      <c r="DU5" s="1003"/>
      <c r="DV5" s="1001" t="s">
        <v>364</v>
      </c>
      <c r="DW5" s="1002"/>
      <c r="DX5" s="1002"/>
      <c r="DY5" s="1002"/>
      <c r="DZ5" s="1015"/>
      <c r="EA5" s="234"/>
    </row>
    <row r="6" spans="1:131" s="235" customFormat="1" ht="26.25" customHeight="1" thickBot="1" x14ac:dyDescent="0.25">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2">
      <c r="A7" s="236">
        <v>1</v>
      </c>
      <c r="B7" s="1047" t="s">
        <v>374</v>
      </c>
      <c r="C7" s="1048"/>
      <c r="D7" s="1048"/>
      <c r="E7" s="1048"/>
      <c r="F7" s="1048"/>
      <c r="G7" s="1048"/>
      <c r="H7" s="1048"/>
      <c r="I7" s="1048"/>
      <c r="J7" s="1048"/>
      <c r="K7" s="1048"/>
      <c r="L7" s="1048"/>
      <c r="M7" s="1048"/>
      <c r="N7" s="1048"/>
      <c r="O7" s="1048"/>
      <c r="P7" s="1049"/>
      <c r="Q7" s="1102">
        <v>55902</v>
      </c>
      <c r="R7" s="1103"/>
      <c r="S7" s="1103"/>
      <c r="T7" s="1103"/>
      <c r="U7" s="1103"/>
      <c r="V7" s="1103">
        <v>52747</v>
      </c>
      <c r="W7" s="1103"/>
      <c r="X7" s="1103"/>
      <c r="Y7" s="1103"/>
      <c r="Z7" s="1103"/>
      <c r="AA7" s="1103">
        <v>3156</v>
      </c>
      <c r="AB7" s="1103"/>
      <c r="AC7" s="1103"/>
      <c r="AD7" s="1103"/>
      <c r="AE7" s="1104"/>
      <c r="AF7" s="1105">
        <v>2956</v>
      </c>
      <c r="AG7" s="1106"/>
      <c r="AH7" s="1106"/>
      <c r="AI7" s="1106"/>
      <c r="AJ7" s="1107"/>
      <c r="AK7" s="1108">
        <v>1755</v>
      </c>
      <c r="AL7" s="1109"/>
      <c r="AM7" s="1109"/>
      <c r="AN7" s="1109"/>
      <c r="AO7" s="1109"/>
      <c r="AP7" s="1109">
        <v>58036</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554</v>
      </c>
      <c r="BT7" s="1100"/>
      <c r="BU7" s="1100"/>
      <c r="BV7" s="1100"/>
      <c r="BW7" s="1100"/>
      <c r="BX7" s="1100"/>
      <c r="BY7" s="1100"/>
      <c r="BZ7" s="1100"/>
      <c r="CA7" s="1100"/>
      <c r="CB7" s="1100"/>
      <c r="CC7" s="1100"/>
      <c r="CD7" s="1100"/>
      <c r="CE7" s="1100"/>
      <c r="CF7" s="1100"/>
      <c r="CG7" s="1112"/>
      <c r="CH7" s="1096">
        <v>-1</v>
      </c>
      <c r="CI7" s="1097"/>
      <c r="CJ7" s="1097"/>
      <c r="CK7" s="1097"/>
      <c r="CL7" s="1098"/>
      <c r="CM7" s="1096">
        <v>28</v>
      </c>
      <c r="CN7" s="1097"/>
      <c r="CO7" s="1097"/>
      <c r="CP7" s="1097"/>
      <c r="CQ7" s="1098"/>
      <c r="CR7" s="1096">
        <v>10</v>
      </c>
      <c r="CS7" s="1097"/>
      <c r="CT7" s="1097"/>
      <c r="CU7" s="1097"/>
      <c r="CV7" s="1098"/>
      <c r="CW7" s="1096" t="s">
        <v>553</v>
      </c>
      <c r="CX7" s="1097"/>
      <c r="CY7" s="1097"/>
      <c r="CZ7" s="1097"/>
      <c r="DA7" s="1098"/>
      <c r="DB7" s="1096" t="s">
        <v>553</v>
      </c>
      <c r="DC7" s="1097"/>
      <c r="DD7" s="1097"/>
      <c r="DE7" s="1097"/>
      <c r="DF7" s="1098"/>
      <c r="DG7" s="1096" t="s">
        <v>553</v>
      </c>
      <c r="DH7" s="1097"/>
      <c r="DI7" s="1097"/>
      <c r="DJ7" s="1097"/>
      <c r="DK7" s="1098"/>
      <c r="DL7" s="1096" t="s">
        <v>553</v>
      </c>
      <c r="DM7" s="1097"/>
      <c r="DN7" s="1097"/>
      <c r="DO7" s="1097"/>
      <c r="DP7" s="1098"/>
      <c r="DQ7" s="1096" t="s">
        <v>553</v>
      </c>
      <c r="DR7" s="1097"/>
      <c r="DS7" s="1097"/>
      <c r="DT7" s="1097"/>
      <c r="DU7" s="1098"/>
      <c r="DV7" s="1099"/>
      <c r="DW7" s="1100"/>
      <c r="DX7" s="1100"/>
      <c r="DY7" s="1100"/>
      <c r="DZ7" s="1101"/>
      <c r="EA7" s="234"/>
    </row>
    <row r="8" spans="1:131" s="235" customFormat="1" ht="26.25" customHeight="1" x14ac:dyDescent="0.2">
      <c r="A8" s="238">
        <v>2</v>
      </c>
      <c r="B8" s="1030" t="s">
        <v>375</v>
      </c>
      <c r="C8" s="1031"/>
      <c r="D8" s="1031"/>
      <c r="E8" s="1031"/>
      <c r="F8" s="1031"/>
      <c r="G8" s="1031"/>
      <c r="H8" s="1031"/>
      <c r="I8" s="1031"/>
      <c r="J8" s="1031"/>
      <c r="K8" s="1031"/>
      <c r="L8" s="1031"/>
      <c r="M8" s="1031"/>
      <c r="N8" s="1031"/>
      <c r="O8" s="1031"/>
      <c r="P8" s="1032"/>
      <c r="Q8" s="1038">
        <v>88</v>
      </c>
      <c r="R8" s="1039"/>
      <c r="S8" s="1039"/>
      <c r="T8" s="1039"/>
      <c r="U8" s="1039"/>
      <c r="V8" s="1039">
        <v>88</v>
      </c>
      <c r="W8" s="1039"/>
      <c r="X8" s="1039"/>
      <c r="Y8" s="1039"/>
      <c r="Z8" s="1039"/>
      <c r="AA8" s="1039" t="s">
        <v>553</v>
      </c>
      <c r="AB8" s="1039"/>
      <c r="AC8" s="1039"/>
      <c r="AD8" s="1039"/>
      <c r="AE8" s="1040"/>
      <c r="AF8" s="1035" t="s">
        <v>122</v>
      </c>
      <c r="AG8" s="1036"/>
      <c r="AH8" s="1036"/>
      <c r="AI8" s="1036"/>
      <c r="AJ8" s="1037"/>
      <c r="AK8" s="1080">
        <v>63</v>
      </c>
      <c r="AL8" s="1081"/>
      <c r="AM8" s="1081"/>
      <c r="AN8" s="1081"/>
      <c r="AO8" s="1081"/>
      <c r="AP8" s="1081">
        <v>3</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555</v>
      </c>
      <c r="BT8" s="993"/>
      <c r="BU8" s="993"/>
      <c r="BV8" s="993"/>
      <c r="BW8" s="993"/>
      <c r="BX8" s="993"/>
      <c r="BY8" s="993"/>
      <c r="BZ8" s="993"/>
      <c r="CA8" s="993"/>
      <c r="CB8" s="993"/>
      <c r="CC8" s="993"/>
      <c r="CD8" s="993"/>
      <c r="CE8" s="993"/>
      <c r="CF8" s="993"/>
      <c r="CG8" s="1014"/>
      <c r="CH8" s="989">
        <v>0</v>
      </c>
      <c r="CI8" s="990"/>
      <c r="CJ8" s="990"/>
      <c r="CK8" s="990"/>
      <c r="CL8" s="991"/>
      <c r="CM8" s="989">
        <v>99</v>
      </c>
      <c r="CN8" s="990"/>
      <c r="CO8" s="990"/>
      <c r="CP8" s="990"/>
      <c r="CQ8" s="991"/>
      <c r="CR8" s="989">
        <v>25</v>
      </c>
      <c r="CS8" s="990"/>
      <c r="CT8" s="990"/>
      <c r="CU8" s="990"/>
      <c r="CV8" s="991"/>
      <c r="CW8" s="989">
        <v>1</v>
      </c>
      <c r="CX8" s="990"/>
      <c r="CY8" s="990"/>
      <c r="CZ8" s="990"/>
      <c r="DA8" s="991"/>
      <c r="DB8" s="989" t="s">
        <v>553</v>
      </c>
      <c r="DC8" s="990"/>
      <c r="DD8" s="990"/>
      <c r="DE8" s="990"/>
      <c r="DF8" s="991"/>
      <c r="DG8" s="989" t="s">
        <v>553</v>
      </c>
      <c r="DH8" s="990"/>
      <c r="DI8" s="990"/>
      <c r="DJ8" s="990"/>
      <c r="DK8" s="991"/>
      <c r="DL8" s="989" t="s">
        <v>553</v>
      </c>
      <c r="DM8" s="990"/>
      <c r="DN8" s="990"/>
      <c r="DO8" s="990"/>
      <c r="DP8" s="991"/>
      <c r="DQ8" s="989" t="s">
        <v>553</v>
      </c>
      <c r="DR8" s="990"/>
      <c r="DS8" s="990"/>
      <c r="DT8" s="990"/>
      <c r="DU8" s="991"/>
      <c r="DV8" s="992"/>
      <c r="DW8" s="993"/>
      <c r="DX8" s="993"/>
      <c r="DY8" s="993"/>
      <c r="DZ8" s="994"/>
      <c r="EA8" s="234"/>
    </row>
    <row r="9" spans="1:131" s="235" customFormat="1" ht="26.25" customHeight="1" x14ac:dyDescent="0.2">
      <c r="A9" s="238">
        <v>3</v>
      </c>
      <c r="B9" s="1030" t="s">
        <v>376</v>
      </c>
      <c r="C9" s="1031"/>
      <c r="D9" s="1031"/>
      <c r="E9" s="1031"/>
      <c r="F9" s="1031"/>
      <c r="G9" s="1031"/>
      <c r="H9" s="1031"/>
      <c r="I9" s="1031"/>
      <c r="J9" s="1031"/>
      <c r="K9" s="1031"/>
      <c r="L9" s="1031"/>
      <c r="M9" s="1031"/>
      <c r="N9" s="1031"/>
      <c r="O9" s="1031"/>
      <c r="P9" s="1032"/>
      <c r="Q9" s="1038">
        <v>21</v>
      </c>
      <c r="R9" s="1039"/>
      <c r="S9" s="1039"/>
      <c r="T9" s="1039"/>
      <c r="U9" s="1039"/>
      <c r="V9" s="1039">
        <v>8</v>
      </c>
      <c r="W9" s="1039"/>
      <c r="X9" s="1039"/>
      <c r="Y9" s="1039"/>
      <c r="Z9" s="1039"/>
      <c r="AA9" s="1039">
        <v>13</v>
      </c>
      <c r="AB9" s="1039"/>
      <c r="AC9" s="1039"/>
      <c r="AD9" s="1039"/>
      <c r="AE9" s="1040"/>
      <c r="AF9" s="1035">
        <v>13</v>
      </c>
      <c r="AG9" s="1036"/>
      <c r="AH9" s="1036"/>
      <c r="AI9" s="1036"/>
      <c r="AJ9" s="1037"/>
      <c r="AK9" s="1080" t="s">
        <v>553</v>
      </c>
      <c r="AL9" s="1081"/>
      <c r="AM9" s="1081"/>
      <c r="AN9" s="1081"/>
      <c r="AO9" s="1081"/>
      <c r="AP9" s="1081" t="s">
        <v>553</v>
      </c>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t="s">
        <v>556</v>
      </c>
      <c r="BT9" s="993"/>
      <c r="BU9" s="993"/>
      <c r="BV9" s="993"/>
      <c r="BW9" s="993"/>
      <c r="BX9" s="993"/>
      <c r="BY9" s="993"/>
      <c r="BZ9" s="993"/>
      <c r="CA9" s="993"/>
      <c r="CB9" s="993"/>
      <c r="CC9" s="993"/>
      <c r="CD9" s="993"/>
      <c r="CE9" s="993"/>
      <c r="CF9" s="993"/>
      <c r="CG9" s="1014"/>
      <c r="CH9" s="989">
        <v>0</v>
      </c>
      <c r="CI9" s="990"/>
      <c r="CJ9" s="990"/>
      <c r="CK9" s="990"/>
      <c r="CL9" s="991"/>
      <c r="CM9" s="989">
        <v>108</v>
      </c>
      <c r="CN9" s="990"/>
      <c r="CO9" s="990"/>
      <c r="CP9" s="990"/>
      <c r="CQ9" s="991"/>
      <c r="CR9" s="989">
        <v>5</v>
      </c>
      <c r="CS9" s="990"/>
      <c r="CT9" s="990"/>
      <c r="CU9" s="990"/>
      <c r="CV9" s="991"/>
      <c r="CW9" s="989" t="s">
        <v>553</v>
      </c>
      <c r="CX9" s="990"/>
      <c r="CY9" s="990"/>
      <c r="CZ9" s="990"/>
      <c r="DA9" s="991"/>
      <c r="DB9" s="989">
        <v>23</v>
      </c>
      <c r="DC9" s="990"/>
      <c r="DD9" s="990"/>
      <c r="DE9" s="990"/>
      <c r="DF9" s="991"/>
      <c r="DG9" s="989" t="s">
        <v>553</v>
      </c>
      <c r="DH9" s="990"/>
      <c r="DI9" s="990"/>
      <c r="DJ9" s="990"/>
      <c r="DK9" s="991"/>
      <c r="DL9" s="989" t="s">
        <v>553</v>
      </c>
      <c r="DM9" s="990"/>
      <c r="DN9" s="990"/>
      <c r="DO9" s="990"/>
      <c r="DP9" s="991"/>
      <c r="DQ9" s="989">
        <v>21</v>
      </c>
      <c r="DR9" s="990"/>
      <c r="DS9" s="990"/>
      <c r="DT9" s="990"/>
      <c r="DU9" s="991"/>
      <c r="DV9" s="992"/>
      <c r="DW9" s="993"/>
      <c r="DX9" s="993"/>
      <c r="DY9" s="993"/>
      <c r="DZ9" s="994"/>
      <c r="EA9" s="234"/>
    </row>
    <row r="10" spans="1:131" s="235" customFormat="1" ht="26.25" customHeight="1" x14ac:dyDescent="0.2">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t="s">
        <v>557</v>
      </c>
      <c r="BT10" s="993"/>
      <c r="BU10" s="993"/>
      <c r="BV10" s="993"/>
      <c r="BW10" s="993"/>
      <c r="BX10" s="993"/>
      <c r="BY10" s="993"/>
      <c r="BZ10" s="993"/>
      <c r="CA10" s="993"/>
      <c r="CB10" s="993"/>
      <c r="CC10" s="993"/>
      <c r="CD10" s="993"/>
      <c r="CE10" s="993"/>
      <c r="CF10" s="993"/>
      <c r="CG10" s="1014"/>
      <c r="CH10" s="989">
        <v>-1</v>
      </c>
      <c r="CI10" s="990"/>
      <c r="CJ10" s="990"/>
      <c r="CK10" s="990"/>
      <c r="CL10" s="991"/>
      <c r="CM10" s="989">
        <v>198</v>
      </c>
      <c r="CN10" s="990"/>
      <c r="CO10" s="990"/>
      <c r="CP10" s="990"/>
      <c r="CQ10" s="991"/>
      <c r="CR10" s="989">
        <v>250</v>
      </c>
      <c r="CS10" s="990"/>
      <c r="CT10" s="990"/>
      <c r="CU10" s="990"/>
      <c r="CV10" s="991"/>
      <c r="CW10" s="989" t="s">
        <v>553</v>
      </c>
      <c r="CX10" s="990"/>
      <c r="CY10" s="990"/>
      <c r="CZ10" s="990"/>
      <c r="DA10" s="991"/>
      <c r="DB10" s="989" t="s">
        <v>553</v>
      </c>
      <c r="DC10" s="990"/>
      <c r="DD10" s="990"/>
      <c r="DE10" s="990"/>
      <c r="DF10" s="991"/>
      <c r="DG10" s="989" t="s">
        <v>553</v>
      </c>
      <c r="DH10" s="990"/>
      <c r="DI10" s="990"/>
      <c r="DJ10" s="990"/>
      <c r="DK10" s="991"/>
      <c r="DL10" s="989" t="s">
        <v>553</v>
      </c>
      <c r="DM10" s="990"/>
      <c r="DN10" s="990"/>
      <c r="DO10" s="990"/>
      <c r="DP10" s="991"/>
      <c r="DQ10" s="989" t="s">
        <v>553</v>
      </c>
      <c r="DR10" s="990"/>
      <c r="DS10" s="990"/>
      <c r="DT10" s="990"/>
      <c r="DU10" s="991"/>
      <c r="DV10" s="992"/>
      <c r="DW10" s="993"/>
      <c r="DX10" s="993"/>
      <c r="DY10" s="993"/>
      <c r="DZ10" s="994"/>
      <c r="EA10" s="234"/>
    </row>
    <row r="11" spans="1:131" s="235" customFormat="1" ht="26.25" customHeight="1" x14ac:dyDescent="0.2">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t="s">
        <v>558</v>
      </c>
      <c r="BT11" s="993"/>
      <c r="BU11" s="993"/>
      <c r="BV11" s="993"/>
      <c r="BW11" s="993"/>
      <c r="BX11" s="993"/>
      <c r="BY11" s="993"/>
      <c r="BZ11" s="993"/>
      <c r="CA11" s="993"/>
      <c r="CB11" s="993"/>
      <c r="CC11" s="993"/>
      <c r="CD11" s="993"/>
      <c r="CE11" s="993"/>
      <c r="CF11" s="993"/>
      <c r="CG11" s="1014"/>
      <c r="CH11" s="989">
        <v>-3</v>
      </c>
      <c r="CI11" s="990"/>
      <c r="CJ11" s="990"/>
      <c r="CK11" s="990"/>
      <c r="CL11" s="991"/>
      <c r="CM11" s="989">
        <v>30</v>
      </c>
      <c r="CN11" s="990"/>
      <c r="CO11" s="990"/>
      <c r="CP11" s="990"/>
      <c r="CQ11" s="991"/>
      <c r="CR11" s="989">
        <v>5</v>
      </c>
      <c r="CS11" s="990"/>
      <c r="CT11" s="990"/>
      <c r="CU11" s="990"/>
      <c r="CV11" s="991"/>
      <c r="CW11" s="989" t="s">
        <v>553</v>
      </c>
      <c r="CX11" s="990"/>
      <c r="CY11" s="990"/>
      <c r="CZ11" s="990"/>
      <c r="DA11" s="991"/>
      <c r="DB11" s="989" t="s">
        <v>553</v>
      </c>
      <c r="DC11" s="990"/>
      <c r="DD11" s="990"/>
      <c r="DE11" s="990"/>
      <c r="DF11" s="991"/>
      <c r="DG11" s="989" t="s">
        <v>553</v>
      </c>
      <c r="DH11" s="990"/>
      <c r="DI11" s="990"/>
      <c r="DJ11" s="990"/>
      <c r="DK11" s="991"/>
      <c r="DL11" s="989" t="s">
        <v>553</v>
      </c>
      <c r="DM11" s="990"/>
      <c r="DN11" s="990"/>
      <c r="DO11" s="990"/>
      <c r="DP11" s="991"/>
      <c r="DQ11" s="989" t="s">
        <v>553</v>
      </c>
      <c r="DR11" s="990"/>
      <c r="DS11" s="990"/>
      <c r="DT11" s="990"/>
      <c r="DU11" s="991"/>
      <c r="DV11" s="992"/>
      <c r="DW11" s="993"/>
      <c r="DX11" s="993"/>
      <c r="DY11" s="993"/>
      <c r="DZ11" s="994"/>
      <c r="EA11" s="234"/>
    </row>
    <row r="12" spans="1:131" s="235" customFormat="1" ht="26.25" customHeight="1" x14ac:dyDescent="0.2">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2">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2">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2">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2">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2">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2">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2">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2">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5">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2">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377</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5">
      <c r="A23" s="240" t="s">
        <v>378</v>
      </c>
      <c r="B23" s="937" t="s">
        <v>379</v>
      </c>
      <c r="C23" s="938"/>
      <c r="D23" s="938"/>
      <c r="E23" s="938"/>
      <c r="F23" s="938"/>
      <c r="G23" s="938"/>
      <c r="H23" s="938"/>
      <c r="I23" s="938"/>
      <c r="J23" s="938"/>
      <c r="K23" s="938"/>
      <c r="L23" s="938"/>
      <c r="M23" s="938"/>
      <c r="N23" s="938"/>
      <c r="O23" s="938"/>
      <c r="P23" s="948"/>
      <c r="Q23" s="1067">
        <v>55967</v>
      </c>
      <c r="R23" s="1061"/>
      <c r="S23" s="1061"/>
      <c r="T23" s="1061"/>
      <c r="U23" s="1061"/>
      <c r="V23" s="1061">
        <v>52799</v>
      </c>
      <c r="W23" s="1061"/>
      <c r="X23" s="1061"/>
      <c r="Y23" s="1061"/>
      <c r="Z23" s="1061"/>
      <c r="AA23" s="1061">
        <v>3168</v>
      </c>
      <c r="AB23" s="1061"/>
      <c r="AC23" s="1061"/>
      <c r="AD23" s="1061"/>
      <c r="AE23" s="1068"/>
      <c r="AF23" s="1069">
        <v>2969</v>
      </c>
      <c r="AG23" s="1061"/>
      <c r="AH23" s="1061"/>
      <c r="AI23" s="1061"/>
      <c r="AJ23" s="1070"/>
      <c r="AK23" s="1071"/>
      <c r="AL23" s="1072"/>
      <c r="AM23" s="1072"/>
      <c r="AN23" s="1072"/>
      <c r="AO23" s="1072"/>
      <c r="AP23" s="1061">
        <v>58039</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2">
      <c r="A24" s="1060" t="s">
        <v>380</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5">
      <c r="A25" s="1059" t="s">
        <v>381</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2">
      <c r="A26" s="995" t="s">
        <v>357</v>
      </c>
      <c r="B26" s="996"/>
      <c r="C26" s="996"/>
      <c r="D26" s="996"/>
      <c r="E26" s="996"/>
      <c r="F26" s="996"/>
      <c r="G26" s="996"/>
      <c r="H26" s="996"/>
      <c r="I26" s="996"/>
      <c r="J26" s="996"/>
      <c r="K26" s="996"/>
      <c r="L26" s="996"/>
      <c r="M26" s="996"/>
      <c r="N26" s="996"/>
      <c r="O26" s="996"/>
      <c r="P26" s="997"/>
      <c r="Q26" s="1001" t="s">
        <v>382</v>
      </c>
      <c r="R26" s="1002"/>
      <c r="S26" s="1002"/>
      <c r="T26" s="1002"/>
      <c r="U26" s="1003"/>
      <c r="V26" s="1001" t="s">
        <v>383</v>
      </c>
      <c r="W26" s="1002"/>
      <c r="X26" s="1002"/>
      <c r="Y26" s="1002"/>
      <c r="Z26" s="1003"/>
      <c r="AA26" s="1001" t="s">
        <v>384</v>
      </c>
      <c r="AB26" s="1002"/>
      <c r="AC26" s="1002"/>
      <c r="AD26" s="1002"/>
      <c r="AE26" s="1002"/>
      <c r="AF26" s="1055" t="s">
        <v>385</v>
      </c>
      <c r="AG26" s="1008"/>
      <c r="AH26" s="1008"/>
      <c r="AI26" s="1008"/>
      <c r="AJ26" s="1056"/>
      <c r="AK26" s="1002" t="s">
        <v>386</v>
      </c>
      <c r="AL26" s="1002"/>
      <c r="AM26" s="1002"/>
      <c r="AN26" s="1002"/>
      <c r="AO26" s="1003"/>
      <c r="AP26" s="1001" t="s">
        <v>387</v>
      </c>
      <c r="AQ26" s="1002"/>
      <c r="AR26" s="1002"/>
      <c r="AS26" s="1002"/>
      <c r="AT26" s="1003"/>
      <c r="AU26" s="1001" t="s">
        <v>388</v>
      </c>
      <c r="AV26" s="1002"/>
      <c r="AW26" s="1002"/>
      <c r="AX26" s="1002"/>
      <c r="AY26" s="1003"/>
      <c r="AZ26" s="1001" t="s">
        <v>389</v>
      </c>
      <c r="BA26" s="1002"/>
      <c r="BB26" s="1002"/>
      <c r="BC26" s="1002"/>
      <c r="BD26" s="1003"/>
      <c r="BE26" s="1001" t="s">
        <v>364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5">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2">
      <c r="A28" s="242">
        <v>1</v>
      </c>
      <c r="B28" s="1047" t="s">
        <v>390</v>
      </c>
      <c r="C28" s="1048"/>
      <c r="D28" s="1048"/>
      <c r="E28" s="1048"/>
      <c r="F28" s="1048"/>
      <c r="G28" s="1048"/>
      <c r="H28" s="1048"/>
      <c r="I28" s="1048"/>
      <c r="J28" s="1048"/>
      <c r="K28" s="1048"/>
      <c r="L28" s="1048"/>
      <c r="M28" s="1048"/>
      <c r="N28" s="1048"/>
      <c r="O28" s="1048"/>
      <c r="P28" s="1049"/>
      <c r="Q28" s="1050">
        <v>12033</v>
      </c>
      <c r="R28" s="1051"/>
      <c r="S28" s="1051"/>
      <c r="T28" s="1051"/>
      <c r="U28" s="1051"/>
      <c r="V28" s="1051">
        <v>11906</v>
      </c>
      <c r="W28" s="1051"/>
      <c r="X28" s="1051"/>
      <c r="Y28" s="1051"/>
      <c r="Z28" s="1051"/>
      <c r="AA28" s="1051">
        <v>127</v>
      </c>
      <c r="AB28" s="1051"/>
      <c r="AC28" s="1051"/>
      <c r="AD28" s="1051"/>
      <c r="AE28" s="1052"/>
      <c r="AF28" s="1053">
        <v>127</v>
      </c>
      <c r="AG28" s="1051"/>
      <c r="AH28" s="1051"/>
      <c r="AI28" s="1051"/>
      <c r="AJ28" s="1054"/>
      <c r="AK28" s="1042">
        <v>1259</v>
      </c>
      <c r="AL28" s="1043"/>
      <c r="AM28" s="1043"/>
      <c r="AN28" s="1043"/>
      <c r="AO28" s="1043"/>
      <c r="AP28" s="1043" t="s">
        <v>553</v>
      </c>
      <c r="AQ28" s="1043"/>
      <c r="AR28" s="1043"/>
      <c r="AS28" s="1043"/>
      <c r="AT28" s="1043"/>
      <c r="AU28" s="1043" t="s">
        <v>553</v>
      </c>
      <c r="AV28" s="1043"/>
      <c r="AW28" s="1043"/>
      <c r="AX28" s="1043"/>
      <c r="AY28" s="1043"/>
      <c r="AZ28" s="1044"/>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2">
      <c r="A29" s="242">
        <v>2</v>
      </c>
      <c r="B29" s="1030" t="s">
        <v>391</v>
      </c>
      <c r="C29" s="1031"/>
      <c r="D29" s="1031"/>
      <c r="E29" s="1031"/>
      <c r="F29" s="1031"/>
      <c r="G29" s="1031"/>
      <c r="H29" s="1031"/>
      <c r="I29" s="1031"/>
      <c r="J29" s="1031"/>
      <c r="K29" s="1031"/>
      <c r="L29" s="1031"/>
      <c r="M29" s="1031"/>
      <c r="N29" s="1031"/>
      <c r="O29" s="1031"/>
      <c r="P29" s="1032"/>
      <c r="Q29" s="1038">
        <v>11971</v>
      </c>
      <c r="R29" s="1039"/>
      <c r="S29" s="1039"/>
      <c r="T29" s="1039"/>
      <c r="U29" s="1039"/>
      <c r="V29" s="1039">
        <v>11844</v>
      </c>
      <c r="W29" s="1039"/>
      <c r="X29" s="1039"/>
      <c r="Y29" s="1039"/>
      <c r="Z29" s="1039"/>
      <c r="AA29" s="1039">
        <v>127</v>
      </c>
      <c r="AB29" s="1039"/>
      <c r="AC29" s="1039"/>
      <c r="AD29" s="1039"/>
      <c r="AE29" s="1040"/>
      <c r="AF29" s="1035">
        <v>127</v>
      </c>
      <c r="AG29" s="1036"/>
      <c r="AH29" s="1036"/>
      <c r="AI29" s="1036"/>
      <c r="AJ29" s="1037"/>
      <c r="AK29" s="980">
        <v>1809</v>
      </c>
      <c r="AL29" s="971"/>
      <c r="AM29" s="971"/>
      <c r="AN29" s="971"/>
      <c r="AO29" s="971"/>
      <c r="AP29" s="971" t="s">
        <v>553</v>
      </c>
      <c r="AQ29" s="971"/>
      <c r="AR29" s="971"/>
      <c r="AS29" s="971"/>
      <c r="AT29" s="971"/>
      <c r="AU29" s="971" t="s">
        <v>553</v>
      </c>
      <c r="AV29" s="971"/>
      <c r="AW29" s="971"/>
      <c r="AX29" s="971"/>
      <c r="AY29" s="971"/>
      <c r="AZ29" s="1041"/>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2">
      <c r="A30" s="242">
        <v>3</v>
      </c>
      <c r="B30" s="1030" t="s">
        <v>392</v>
      </c>
      <c r="C30" s="1031"/>
      <c r="D30" s="1031"/>
      <c r="E30" s="1031"/>
      <c r="F30" s="1031"/>
      <c r="G30" s="1031"/>
      <c r="H30" s="1031"/>
      <c r="I30" s="1031"/>
      <c r="J30" s="1031"/>
      <c r="K30" s="1031"/>
      <c r="L30" s="1031"/>
      <c r="M30" s="1031"/>
      <c r="N30" s="1031"/>
      <c r="O30" s="1031"/>
      <c r="P30" s="1032"/>
      <c r="Q30" s="1038">
        <v>1699</v>
      </c>
      <c r="R30" s="1039"/>
      <c r="S30" s="1039"/>
      <c r="T30" s="1039"/>
      <c r="U30" s="1039"/>
      <c r="V30" s="1039">
        <v>1661</v>
      </c>
      <c r="W30" s="1039"/>
      <c r="X30" s="1039"/>
      <c r="Y30" s="1039"/>
      <c r="Z30" s="1039"/>
      <c r="AA30" s="1039">
        <v>38</v>
      </c>
      <c r="AB30" s="1039"/>
      <c r="AC30" s="1039"/>
      <c r="AD30" s="1039"/>
      <c r="AE30" s="1040"/>
      <c r="AF30" s="1035">
        <v>38</v>
      </c>
      <c r="AG30" s="1036"/>
      <c r="AH30" s="1036"/>
      <c r="AI30" s="1036"/>
      <c r="AJ30" s="1037"/>
      <c r="AK30" s="980">
        <v>549</v>
      </c>
      <c r="AL30" s="971"/>
      <c r="AM30" s="971"/>
      <c r="AN30" s="971"/>
      <c r="AO30" s="971"/>
      <c r="AP30" s="971" t="s">
        <v>553</v>
      </c>
      <c r="AQ30" s="971"/>
      <c r="AR30" s="971"/>
      <c r="AS30" s="971"/>
      <c r="AT30" s="971"/>
      <c r="AU30" s="971" t="s">
        <v>553</v>
      </c>
      <c r="AV30" s="971"/>
      <c r="AW30" s="971"/>
      <c r="AX30" s="971"/>
      <c r="AY30" s="971"/>
      <c r="AZ30" s="1041"/>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2">
      <c r="A31" s="242">
        <v>4</v>
      </c>
      <c r="B31" s="1030" t="s">
        <v>393</v>
      </c>
      <c r="C31" s="1031"/>
      <c r="D31" s="1031"/>
      <c r="E31" s="1031"/>
      <c r="F31" s="1031"/>
      <c r="G31" s="1031"/>
      <c r="H31" s="1031"/>
      <c r="I31" s="1031"/>
      <c r="J31" s="1031"/>
      <c r="K31" s="1031"/>
      <c r="L31" s="1031"/>
      <c r="M31" s="1031"/>
      <c r="N31" s="1031"/>
      <c r="O31" s="1031"/>
      <c r="P31" s="1032"/>
      <c r="Q31" s="1038">
        <v>995</v>
      </c>
      <c r="R31" s="1039"/>
      <c r="S31" s="1039"/>
      <c r="T31" s="1039"/>
      <c r="U31" s="1039"/>
      <c r="V31" s="1039">
        <v>898</v>
      </c>
      <c r="W31" s="1039"/>
      <c r="X31" s="1039"/>
      <c r="Y31" s="1039"/>
      <c r="Z31" s="1039"/>
      <c r="AA31" s="1039">
        <v>98</v>
      </c>
      <c r="AB31" s="1039"/>
      <c r="AC31" s="1039"/>
      <c r="AD31" s="1039"/>
      <c r="AE31" s="1040"/>
      <c r="AF31" s="1035">
        <v>1343</v>
      </c>
      <c r="AG31" s="1036"/>
      <c r="AH31" s="1036"/>
      <c r="AI31" s="1036"/>
      <c r="AJ31" s="1037"/>
      <c r="AK31" s="980">
        <v>73</v>
      </c>
      <c r="AL31" s="971"/>
      <c r="AM31" s="971"/>
      <c r="AN31" s="971"/>
      <c r="AO31" s="971"/>
      <c r="AP31" s="971">
        <v>4911</v>
      </c>
      <c r="AQ31" s="971"/>
      <c r="AR31" s="971"/>
      <c r="AS31" s="971"/>
      <c r="AT31" s="971"/>
      <c r="AU31" s="971">
        <v>678</v>
      </c>
      <c r="AV31" s="971"/>
      <c r="AW31" s="971"/>
      <c r="AX31" s="971"/>
      <c r="AY31" s="971"/>
      <c r="AZ31" s="1041"/>
      <c r="BA31" s="1041"/>
      <c r="BB31" s="1041"/>
      <c r="BC31" s="1041"/>
      <c r="BD31" s="1041"/>
      <c r="BE31" s="972" t="s">
        <v>394</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2">
      <c r="A32" s="242">
        <v>5</v>
      </c>
      <c r="B32" s="1030" t="s">
        <v>395</v>
      </c>
      <c r="C32" s="1031"/>
      <c r="D32" s="1031"/>
      <c r="E32" s="1031"/>
      <c r="F32" s="1031"/>
      <c r="G32" s="1031"/>
      <c r="H32" s="1031"/>
      <c r="I32" s="1031"/>
      <c r="J32" s="1031"/>
      <c r="K32" s="1031"/>
      <c r="L32" s="1031"/>
      <c r="M32" s="1031"/>
      <c r="N32" s="1031"/>
      <c r="O32" s="1031"/>
      <c r="P32" s="1032"/>
      <c r="Q32" s="1038">
        <v>139</v>
      </c>
      <c r="R32" s="1039"/>
      <c r="S32" s="1039"/>
      <c r="T32" s="1039"/>
      <c r="U32" s="1039"/>
      <c r="V32" s="1039">
        <v>184</v>
      </c>
      <c r="W32" s="1039"/>
      <c r="X32" s="1039"/>
      <c r="Y32" s="1039"/>
      <c r="Z32" s="1039"/>
      <c r="AA32" s="1039">
        <v>-45</v>
      </c>
      <c r="AB32" s="1039"/>
      <c r="AC32" s="1039"/>
      <c r="AD32" s="1039"/>
      <c r="AE32" s="1040"/>
      <c r="AF32" s="1035">
        <v>9</v>
      </c>
      <c r="AG32" s="1036"/>
      <c r="AH32" s="1036"/>
      <c r="AI32" s="1036"/>
      <c r="AJ32" s="1037"/>
      <c r="AK32" s="980">
        <v>245</v>
      </c>
      <c r="AL32" s="971"/>
      <c r="AM32" s="971"/>
      <c r="AN32" s="971"/>
      <c r="AO32" s="971"/>
      <c r="AP32" s="971">
        <v>584</v>
      </c>
      <c r="AQ32" s="971"/>
      <c r="AR32" s="971"/>
      <c r="AS32" s="971"/>
      <c r="AT32" s="971"/>
      <c r="AU32" s="971">
        <v>575</v>
      </c>
      <c r="AV32" s="971"/>
      <c r="AW32" s="971"/>
      <c r="AX32" s="971"/>
      <c r="AY32" s="971"/>
      <c r="AZ32" s="1041"/>
      <c r="BA32" s="1041"/>
      <c r="BB32" s="1041"/>
      <c r="BC32" s="1041"/>
      <c r="BD32" s="1041"/>
      <c r="BE32" s="972" t="s">
        <v>394</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2">
      <c r="A33" s="242">
        <v>6</v>
      </c>
      <c r="B33" s="1030" t="s">
        <v>396</v>
      </c>
      <c r="C33" s="1031"/>
      <c r="D33" s="1031"/>
      <c r="E33" s="1031"/>
      <c r="F33" s="1031"/>
      <c r="G33" s="1031"/>
      <c r="H33" s="1031"/>
      <c r="I33" s="1031"/>
      <c r="J33" s="1031"/>
      <c r="K33" s="1031"/>
      <c r="L33" s="1031"/>
      <c r="M33" s="1031"/>
      <c r="N33" s="1031"/>
      <c r="O33" s="1031"/>
      <c r="P33" s="1032"/>
      <c r="Q33" s="1038">
        <v>2340</v>
      </c>
      <c r="R33" s="1039"/>
      <c r="S33" s="1039"/>
      <c r="T33" s="1039"/>
      <c r="U33" s="1039"/>
      <c r="V33" s="1039">
        <v>2373</v>
      </c>
      <c r="W33" s="1039"/>
      <c r="X33" s="1039"/>
      <c r="Y33" s="1039"/>
      <c r="Z33" s="1039"/>
      <c r="AA33" s="1039">
        <v>-33</v>
      </c>
      <c r="AB33" s="1039"/>
      <c r="AC33" s="1039"/>
      <c r="AD33" s="1039"/>
      <c r="AE33" s="1040"/>
      <c r="AF33" s="1035">
        <v>259</v>
      </c>
      <c r="AG33" s="1036"/>
      <c r="AH33" s="1036"/>
      <c r="AI33" s="1036"/>
      <c r="AJ33" s="1037"/>
      <c r="AK33" s="980">
        <v>1591</v>
      </c>
      <c r="AL33" s="971"/>
      <c r="AM33" s="971"/>
      <c r="AN33" s="971"/>
      <c r="AO33" s="971"/>
      <c r="AP33" s="971">
        <v>17325</v>
      </c>
      <c r="AQ33" s="971"/>
      <c r="AR33" s="971"/>
      <c r="AS33" s="971"/>
      <c r="AT33" s="971"/>
      <c r="AU33" s="971">
        <v>11937</v>
      </c>
      <c r="AV33" s="971"/>
      <c r="AW33" s="971"/>
      <c r="AX33" s="971"/>
      <c r="AY33" s="971"/>
      <c r="AZ33" s="1041"/>
      <c r="BA33" s="1041"/>
      <c r="BB33" s="1041"/>
      <c r="BC33" s="1041"/>
      <c r="BD33" s="1041"/>
      <c r="BE33" s="972" t="s">
        <v>394</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2">
      <c r="A34" s="242">
        <v>7</v>
      </c>
      <c r="B34" s="1030" t="s">
        <v>397</v>
      </c>
      <c r="C34" s="1031"/>
      <c r="D34" s="1031"/>
      <c r="E34" s="1031"/>
      <c r="F34" s="1031"/>
      <c r="G34" s="1031"/>
      <c r="H34" s="1031"/>
      <c r="I34" s="1031"/>
      <c r="J34" s="1031"/>
      <c r="K34" s="1031"/>
      <c r="L34" s="1031"/>
      <c r="M34" s="1031"/>
      <c r="N34" s="1031"/>
      <c r="O34" s="1031"/>
      <c r="P34" s="1032"/>
      <c r="Q34" s="1038">
        <v>7</v>
      </c>
      <c r="R34" s="1039"/>
      <c r="S34" s="1039"/>
      <c r="T34" s="1039"/>
      <c r="U34" s="1039"/>
      <c r="V34" s="1039">
        <v>7</v>
      </c>
      <c r="W34" s="1039"/>
      <c r="X34" s="1039"/>
      <c r="Y34" s="1039"/>
      <c r="Z34" s="1039"/>
      <c r="AA34" s="1039" t="s">
        <v>553</v>
      </c>
      <c r="AB34" s="1039"/>
      <c r="AC34" s="1039"/>
      <c r="AD34" s="1039"/>
      <c r="AE34" s="1040"/>
      <c r="AF34" s="1035" t="s">
        <v>122</v>
      </c>
      <c r="AG34" s="1036"/>
      <c r="AH34" s="1036"/>
      <c r="AI34" s="1036"/>
      <c r="AJ34" s="1037"/>
      <c r="AK34" s="980">
        <v>2</v>
      </c>
      <c r="AL34" s="971"/>
      <c r="AM34" s="971"/>
      <c r="AN34" s="971"/>
      <c r="AO34" s="971"/>
      <c r="AP34" s="971" t="s">
        <v>553</v>
      </c>
      <c r="AQ34" s="971"/>
      <c r="AR34" s="971"/>
      <c r="AS34" s="971"/>
      <c r="AT34" s="971"/>
      <c r="AU34" s="971" t="s">
        <v>553</v>
      </c>
      <c r="AV34" s="971"/>
      <c r="AW34" s="971"/>
      <c r="AX34" s="971"/>
      <c r="AY34" s="971"/>
      <c r="AZ34" s="1041"/>
      <c r="BA34" s="1041"/>
      <c r="BB34" s="1041"/>
      <c r="BC34" s="1041"/>
      <c r="BD34" s="1041"/>
      <c r="BE34" s="972" t="s">
        <v>398</v>
      </c>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2">
      <c r="A35" s="242">
        <v>8</v>
      </c>
      <c r="B35" s="1030" t="s">
        <v>399</v>
      </c>
      <c r="C35" s="1031"/>
      <c r="D35" s="1031"/>
      <c r="E35" s="1031"/>
      <c r="F35" s="1031"/>
      <c r="G35" s="1031"/>
      <c r="H35" s="1031"/>
      <c r="I35" s="1031"/>
      <c r="J35" s="1031"/>
      <c r="K35" s="1031"/>
      <c r="L35" s="1031"/>
      <c r="M35" s="1031"/>
      <c r="N35" s="1031"/>
      <c r="O35" s="1031"/>
      <c r="P35" s="1032"/>
      <c r="Q35" s="1038">
        <v>17</v>
      </c>
      <c r="R35" s="1039"/>
      <c r="S35" s="1039"/>
      <c r="T35" s="1039"/>
      <c r="U35" s="1039"/>
      <c r="V35" s="1039">
        <v>17</v>
      </c>
      <c r="W35" s="1039"/>
      <c r="X35" s="1039"/>
      <c r="Y35" s="1039"/>
      <c r="Z35" s="1039"/>
      <c r="AA35" s="1039" t="s">
        <v>553</v>
      </c>
      <c r="AB35" s="1039"/>
      <c r="AC35" s="1039"/>
      <c r="AD35" s="1039"/>
      <c r="AE35" s="1040"/>
      <c r="AF35" s="1035" t="s">
        <v>122</v>
      </c>
      <c r="AG35" s="1036"/>
      <c r="AH35" s="1036"/>
      <c r="AI35" s="1036"/>
      <c r="AJ35" s="1037"/>
      <c r="AK35" s="980">
        <v>16</v>
      </c>
      <c r="AL35" s="971"/>
      <c r="AM35" s="971"/>
      <c r="AN35" s="971"/>
      <c r="AO35" s="971"/>
      <c r="AP35" s="971" t="s">
        <v>553</v>
      </c>
      <c r="AQ35" s="971"/>
      <c r="AR35" s="971"/>
      <c r="AS35" s="971"/>
      <c r="AT35" s="971"/>
      <c r="AU35" s="971" t="s">
        <v>553</v>
      </c>
      <c r="AV35" s="971"/>
      <c r="AW35" s="971"/>
      <c r="AX35" s="971"/>
      <c r="AY35" s="971"/>
      <c r="AZ35" s="1041"/>
      <c r="BA35" s="1041"/>
      <c r="BB35" s="1041"/>
      <c r="BC35" s="1041"/>
      <c r="BD35" s="1041"/>
      <c r="BE35" s="972" t="s">
        <v>398</v>
      </c>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2">
      <c r="A36" s="242">
        <v>9</v>
      </c>
      <c r="B36" s="1030" t="s">
        <v>400</v>
      </c>
      <c r="C36" s="1031"/>
      <c r="D36" s="1031"/>
      <c r="E36" s="1031"/>
      <c r="F36" s="1031"/>
      <c r="G36" s="1031"/>
      <c r="H36" s="1031"/>
      <c r="I36" s="1031"/>
      <c r="J36" s="1031"/>
      <c r="K36" s="1031"/>
      <c r="L36" s="1031"/>
      <c r="M36" s="1031"/>
      <c r="N36" s="1031"/>
      <c r="O36" s="1031"/>
      <c r="P36" s="1032"/>
      <c r="Q36" s="1038">
        <v>74</v>
      </c>
      <c r="R36" s="1039"/>
      <c r="S36" s="1039"/>
      <c r="T36" s="1039"/>
      <c r="U36" s="1039"/>
      <c r="V36" s="1039">
        <v>74</v>
      </c>
      <c r="W36" s="1039"/>
      <c r="X36" s="1039"/>
      <c r="Y36" s="1039"/>
      <c r="Z36" s="1039"/>
      <c r="AA36" s="1039" t="s">
        <v>553</v>
      </c>
      <c r="AB36" s="1039"/>
      <c r="AC36" s="1039"/>
      <c r="AD36" s="1039"/>
      <c r="AE36" s="1040"/>
      <c r="AF36" s="1035" t="s">
        <v>122</v>
      </c>
      <c r="AG36" s="1036"/>
      <c r="AH36" s="1036"/>
      <c r="AI36" s="1036"/>
      <c r="AJ36" s="1037"/>
      <c r="AK36" s="980">
        <v>73</v>
      </c>
      <c r="AL36" s="971"/>
      <c r="AM36" s="971"/>
      <c r="AN36" s="971"/>
      <c r="AO36" s="971"/>
      <c r="AP36" s="971">
        <v>116</v>
      </c>
      <c r="AQ36" s="971"/>
      <c r="AR36" s="971"/>
      <c r="AS36" s="971"/>
      <c r="AT36" s="971"/>
      <c r="AU36" s="971">
        <v>112</v>
      </c>
      <c r="AV36" s="971"/>
      <c r="AW36" s="971"/>
      <c r="AX36" s="971"/>
      <c r="AY36" s="971"/>
      <c r="AZ36" s="1041"/>
      <c r="BA36" s="1041"/>
      <c r="BB36" s="1041"/>
      <c r="BC36" s="1041"/>
      <c r="BD36" s="1041"/>
      <c r="BE36" s="972" t="s">
        <v>398</v>
      </c>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2">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2">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2">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2">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2">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2">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2">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2">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2">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2">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2">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2">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2">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2">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2">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2">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2">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2">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2">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2">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2">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2">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2">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2">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5">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2">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401</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5">
      <c r="A63" s="240" t="s">
        <v>378</v>
      </c>
      <c r="B63" s="937" t="s">
        <v>402</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1903</v>
      </c>
      <c r="AG63" s="959"/>
      <c r="AH63" s="959"/>
      <c r="AI63" s="959"/>
      <c r="AJ63" s="1022"/>
      <c r="AK63" s="1023"/>
      <c r="AL63" s="963"/>
      <c r="AM63" s="963"/>
      <c r="AN63" s="963"/>
      <c r="AO63" s="963"/>
      <c r="AP63" s="959">
        <v>22936</v>
      </c>
      <c r="AQ63" s="959"/>
      <c r="AR63" s="959"/>
      <c r="AS63" s="959"/>
      <c r="AT63" s="959"/>
      <c r="AU63" s="959">
        <v>13301</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5">
      <c r="A65" s="232" t="s">
        <v>403</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2">
      <c r="A66" s="995" t="s">
        <v>404</v>
      </c>
      <c r="B66" s="996"/>
      <c r="C66" s="996"/>
      <c r="D66" s="996"/>
      <c r="E66" s="996"/>
      <c r="F66" s="996"/>
      <c r="G66" s="996"/>
      <c r="H66" s="996"/>
      <c r="I66" s="996"/>
      <c r="J66" s="996"/>
      <c r="K66" s="996"/>
      <c r="L66" s="996"/>
      <c r="M66" s="996"/>
      <c r="N66" s="996"/>
      <c r="O66" s="996"/>
      <c r="P66" s="997"/>
      <c r="Q66" s="1001" t="s">
        <v>382</v>
      </c>
      <c r="R66" s="1002"/>
      <c r="S66" s="1002"/>
      <c r="T66" s="1002"/>
      <c r="U66" s="1003"/>
      <c r="V66" s="1001" t="s">
        <v>383</v>
      </c>
      <c r="W66" s="1002"/>
      <c r="X66" s="1002"/>
      <c r="Y66" s="1002"/>
      <c r="Z66" s="1003"/>
      <c r="AA66" s="1001" t="s">
        <v>384</v>
      </c>
      <c r="AB66" s="1002"/>
      <c r="AC66" s="1002"/>
      <c r="AD66" s="1002"/>
      <c r="AE66" s="1003"/>
      <c r="AF66" s="1007" t="s">
        <v>385</v>
      </c>
      <c r="AG66" s="1008"/>
      <c r="AH66" s="1008"/>
      <c r="AI66" s="1008"/>
      <c r="AJ66" s="1009"/>
      <c r="AK66" s="1001" t="s">
        <v>386</v>
      </c>
      <c r="AL66" s="996"/>
      <c r="AM66" s="996"/>
      <c r="AN66" s="996"/>
      <c r="AO66" s="997"/>
      <c r="AP66" s="1001" t="s">
        <v>387</v>
      </c>
      <c r="AQ66" s="1002"/>
      <c r="AR66" s="1002"/>
      <c r="AS66" s="1002"/>
      <c r="AT66" s="1003"/>
      <c r="AU66" s="1001" t="s">
        <v>405</v>
      </c>
      <c r="AV66" s="1002"/>
      <c r="AW66" s="1002"/>
      <c r="AX66" s="1002"/>
      <c r="AY66" s="1003"/>
      <c r="AZ66" s="1001" t="s">
        <v>364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5">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2">
      <c r="A68" s="236">
        <v>1</v>
      </c>
      <c r="B68" s="985" t="s">
        <v>564</v>
      </c>
      <c r="C68" s="986"/>
      <c r="D68" s="986"/>
      <c r="E68" s="986"/>
      <c r="F68" s="986"/>
      <c r="G68" s="986"/>
      <c r="H68" s="986"/>
      <c r="I68" s="986"/>
      <c r="J68" s="986"/>
      <c r="K68" s="986"/>
      <c r="L68" s="986"/>
      <c r="M68" s="986"/>
      <c r="N68" s="986"/>
      <c r="O68" s="986"/>
      <c r="P68" s="987"/>
      <c r="Q68" s="988">
        <v>540</v>
      </c>
      <c r="R68" s="982"/>
      <c r="S68" s="982"/>
      <c r="T68" s="982"/>
      <c r="U68" s="982"/>
      <c r="V68" s="982">
        <v>538</v>
      </c>
      <c r="W68" s="982"/>
      <c r="X68" s="982"/>
      <c r="Y68" s="982"/>
      <c r="Z68" s="982"/>
      <c r="AA68" s="982">
        <v>2</v>
      </c>
      <c r="AB68" s="982"/>
      <c r="AC68" s="982"/>
      <c r="AD68" s="982"/>
      <c r="AE68" s="982"/>
      <c r="AF68" s="982">
        <v>2</v>
      </c>
      <c r="AG68" s="982"/>
      <c r="AH68" s="982"/>
      <c r="AI68" s="982"/>
      <c r="AJ68" s="982"/>
      <c r="AK68" s="982" t="s">
        <v>553</v>
      </c>
      <c r="AL68" s="982"/>
      <c r="AM68" s="982"/>
      <c r="AN68" s="982"/>
      <c r="AO68" s="982"/>
      <c r="AP68" s="982" t="s">
        <v>553</v>
      </c>
      <c r="AQ68" s="982"/>
      <c r="AR68" s="982"/>
      <c r="AS68" s="982"/>
      <c r="AT68" s="982"/>
      <c r="AU68" s="982" t="s">
        <v>553</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2">
      <c r="A69" s="238">
        <v>2</v>
      </c>
      <c r="B69" s="974" t="s">
        <v>565</v>
      </c>
      <c r="C69" s="975"/>
      <c r="D69" s="975"/>
      <c r="E69" s="975"/>
      <c r="F69" s="975"/>
      <c r="G69" s="975"/>
      <c r="H69" s="975"/>
      <c r="I69" s="975"/>
      <c r="J69" s="975"/>
      <c r="K69" s="975"/>
      <c r="L69" s="975"/>
      <c r="M69" s="975"/>
      <c r="N69" s="975"/>
      <c r="O69" s="975"/>
      <c r="P69" s="976"/>
      <c r="Q69" s="977">
        <v>152</v>
      </c>
      <c r="R69" s="971"/>
      <c r="S69" s="971"/>
      <c r="T69" s="971"/>
      <c r="U69" s="971"/>
      <c r="V69" s="971">
        <v>97</v>
      </c>
      <c r="W69" s="971"/>
      <c r="X69" s="971"/>
      <c r="Y69" s="971"/>
      <c r="Z69" s="971"/>
      <c r="AA69" s="971">
        <v>55</v>
      </c>
      <c r="AB69" s="971"/>
      <c r="AC69" s="971"/>
      <c r="AD69" s="971"/>
      <c r="AE69" s="971"/>
      <c r="AF69" s="971">
        <v>55</v>
      </c>
      <c r="AG69" s="971"/>
      <c r="AH69" s="971"/>
      <c r="AI69" s="971"/>
      <c r="AJ69" s="971"/>
      <c r="AK69" s="971" t="s">
        <v>553</v>
      </c>
      <c r="AL69" s="971"/>
      <c r="AM69" s="971"/>
      <c r="AN69" s="971"/>
      <c r="AO69" s="971"/>
      <c r="AP69" s="971" t="s">
        <v>553</v>
      </c>
      <c r="AQ69" s="971"/>
      <c r="AR69" s="971"/>
      <c r="AS69" s="971"/>
      <c r="AT69" s="971"/>
      <c r="AU69" s="971" t="s">
        <v>553</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2">
      <c r="A70" s="238">
        <v>3</v>
      </c>
      <c r="B70" s="974" t="s">
        <v>566</v>
      </c>
      <c r="C70" s="975"/>
      <c r="D70" s="975"/>
      <c r="E70" s="975"/>
      <c r="F70" s="975"/>
      <c r="G70" s="975"/>
      <c r="H70" s="975"/>
      <c r="I70" s="975"/>
      <c r="J70" s="975"/>
      <c r="K70" s="975"/>
      <c r="L70" s="975"/>
      <c r="M70" s="975"/>
      <c r="N70" s="975"/>
      <c r="O70" s="975"/>
      <c r="P70" s="976"/>
      <c r="Q70" s="977">
        <v>88</v>
      </c>
      <c r="R70" s="971"/>
      <c r="S70" s="971"/>
      <c r="T70" s="971"/>
      <c r="U70" s="971"/>
      <c r="V70" s="971">
        <v>69</v>
      </c>
      <c r="W70" s="971"/>
      <c r="X70" s="971"/>
      <c r="Y70" s="971"/>
      <c r="Z70" s="971"/>
      <c r="AA70" s="971">
        <v>19</v>
      </c>
      <c r="AB70" s="971"/>
      <c r="AC70" s="971"/>
      <c r="AD70" s="971"/>
      <c r="AE70" s="971"/>
      <c r="AF70" s="971">
        <v>19</v>
      </c>
      <c r="AG70" s="971"/>
      <c r="AH70" s="971"/>
      <c r="AI70" s="971"/>
      <c r="AJ70" s="971"/>
      <c r="AK70" s="971" t="s">
        <v>553</v>
      </c>
      <c r="AL70" s="971"/>
      <c r="AM70" s="971"/>
      <c r="AN70" s="971"/>
      <c r="AO70" s="971"/>
      <c r="AP70" s="971" t="s">
        <v>553</v>
      </c>
      <c r="AQ70" s="971"/>
      <c r="AR70" s="971"/>
      <c r="AS70" s="971"/>
      <c r="AT70" s="971"/>
      <c r="AU70" s="971" t="s">
        <v>553</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2">
      <c r="A71" s="238">
        <v>4</v>
      </c>
      <c r="B71" s="974" t="s">
        <v>567</v>
      </c>
      <c r="C71" s="975"/>
      <c r="D71" s="975"/>
      <c r="E71" s="975"/>
      <c r="F71" s="975"/>
      <c r="G71" s="975"/>
      <c r="H71" s="975"/>
      <c r="I71" s="975"/>
      <c r="J71" s="975"/>
      <c r="K71" s="975"/>
      <c r="L71" s="975"/>
      <c r="M71" s="975"/>
      <c r="N71" s="975"/>
      <c r="O71" s="975"/>
      <c r="P71" s="976"/>
      <c r="Q71" s="977">
        <v>230159</v>
      </c>
      <c r="R71" s="971"/>
      <c r="S71" s="971"/>
      <c r="T71" s="971"/>
      <c r="U71" s="971"/>
      <c r="V71" s="971">
        <v>223900</v>
      </c>
      <c r="W71" s="971"/>
      <c r="X71" s="971"/>
      <c r="Y71" s="971"/>
      <c r="Z71" s="971"/>
      <c r="AA71" s="971">
        <v>6259</v>
      </c>
      <c r="AB71" s="971"/>
      <c r="AC71" s="971"/>
      <c r="AD71" s="971"/>
      <c r="AE71" s="971"/>
      <c r="AF71" s="971">
        <v>6259</v>
      </c>
      <c r="AG71" s="971"/>
      <c r="AH71" s="971"/>
      <c r="AI71" s="971"/>
      <c r="AJ71" s="971"/>
      <c r="AK71" s="971" t="s">
        <v>553</v>
      </c>
      <c r="AL71" s="971"/>
      <c r="AM71" s="971"/>
      <c r="AN71" s="971"/>
      <c r="AO71" s="971"/>
      <c r="AP71" s="971" t="s">
        <v>553</v>
      </c>
      <c r="AQ71" s="971"/>
      <c r="AR71" s="971"/>
      <c r="AS71" s="971"/>
      <c r="AT71" s="971"/>
      <c r="AU71" s="971" t="s">
        <v>553</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2">
      <c r="A72" s="238">
        <v>5</v>
      </c>
      <c r="B72" s="974"/>
      <c r="C72" s="975"/>
      <c r="D72" s="975"/>
      <c r="E72" s="975"/>
      <c r="F72" s="975"/>
      <c r="G72" s="975"/>
      <c r="H72" s="975"/>
      <c r="I72" s="975"/>
      <c r="J72" s="975"/>
      <c r="K72" s="975"/>
      <c r="L72" s="975"/>
      <c r="M72" s="975"/>
      <c r="N72" s="975"/>
      <c r="O72" s="975"/>
      <c r="P72" s="976"/>
      <c r="Q72" s="977"/>
      <c r="R72" s="971"/>
      <c r="S72" s="971"/>
      <c r="T72" s="971"/>
      <c r="U72" s="971"/>
      <c r="V72" s="971"/>
      <c r="W72" s="971"/>
      <c r="X72" s="971"/>
      <c r="Y72" s="971"/>
      <c r="Z72" s="971"/>
      <c r="AA72" s="971"/>
      <c r="AB72" s="971"/>
      <c r="AC72" s="971"/>
      <c r="AD72" s="971"/>
      <c r="AE72" s="971"/>
      <c r="AF72" s="971"/>
      <c r="AG72" s="971"/>
      <c r="AH72" s="971"/>
      <c r="AI72" s="971"/>
      <c r="AJ72" s="971"/>
      <c r="AK72" s="971"/>
      <c r="AL72" s="971"/>
      <c r="AM72" s="971"/>
      <c r="AN72" s="971"/>
      <c r="AO72" s="971"/>
      <c r="AP72" s="971"/>
      <c r="AQ72" s="971"/>
      <c r="AR72" s="971"/>
      <c r="AS72" s="971"/>
      <c r="AT72" s="971"/>
      <c r="AU72" s="971"/>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2">
      <c r="A73" s="238">
        <v>6</v>
      </c>
      <c r="B73" s="974"/>
      <c r="C73" s="975"/>
      <c r="D73" s="975"/>
      <c r="E73" s="975"/>
      <c r="F73" s="975"/>
      <c r="G73" s="975"/>
      <c r="H73" s="975"/>
      <c r="I73" s="975"/>
      <c r="J73" s="975"/>
      <c r="K73" s="975"/>
      <c r="L73" s="975"/>
      <c r="M73" s="975"/>
      <c r="N73" s="975"/>
      <c r="O73" s="975"/>
      <c r="P73" s="976"/>
      <c r="Q73" s="977"/>
      <c r="R73" s="971"/>
      <c r="S73" s="971"/>
      <c r="T73" s="971"/>
      <c r="U73" s="971"/>
      <c r="V73" s="971"/>
      <c r="W73" s="971"/>
      <c r="X73" s="971"/>
      <c r="Y73" s="971"/>
      <c r="Z73" s="971"/>
      <c r="AA73" s="971"/>
      <c r="AB73" s="971"/>
      <c r="AC73" s="971"/>
      <c r="AD73" s="971"/>
      <c r="AE73" s="971"/>
      <c r="AF73" s="971"/>
      <c r="AG73" s="971"/>
      <c r="AH73" s="971"/>
      <c r="AI73" s="971"/>
      <c r="AJ73" s="971"/>
      <c r="AK73" s="971"/>
      <c r="AL73" s="971"/>
      <c r="AM73" s="971"/>
      <c r="AN73" s="971"/>
      <c r="AO73" s="971"/>
      <c r="AP73" s="971"/>
      <c r="AQ73" s="971"/>
      <c r="AR73" s="971"/>
      <c r="AS73" s="971"/>
      <c r="AT73" s="971"/>
      <c r="AU73" s="971"/>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2">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2">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2">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2">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2">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2">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2">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2">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2">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2">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2">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2">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2">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2">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5">
      <c r="A88" s="240" t="s">
        <v>378</v>
      </c>
      <c r="B88" s="937" t="s">
        <v>406</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4255</v>
      </c>
      <c r="AG88" s="959"/>
      <c r="AH88" s="959"/>
      <c r="AI88" s="959"/>
      <c r="AJ88" s="959"/>
      <c r="AK88" s="963"/>
      <c r="AL88" s="963"/>
      <c r="AM88" s="963"/>
      <c r="AN88" s="963"/>
      <c r="AO88" s="963"/>
      <c r="AP88" s="959"/>
      <c r="AQ88" s="959"/>
      <c r="AR88" s="959"/>
      <c r="AS88" s="959"/>
      <c r="AT88" s="959"/>
      <c r="AU88" s="959"/>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378</v>
      </c>
      <c r="BR102" s="937" t="s">
        <v>407</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295</v>
      </c>
      <c r="CS102" s="953"/>
      <c r="CT102" s="953"/>
      <c r="CU102" s="953"/>
      <c r="CV102" s="954"/>
      <c r="CW102" s="952">
        <v>1</v>
      </c>
      <c r="CX102" s="953"/>
      <c r="CY102" s="953"/>
      <c r="CZ102" s="953"/>
      <c r="DA102" s="954"/>
      <c r="DB102" s="952">
        <v>23</v>
      </c>
      <c r="DC102" s="953"/>
      <c r="DD102" s="953"/>
      <c r="DE102" s="953"/>
      <c r="DF102" s="954"/>
      <c r="DG102" s="952" t="s">
        <v>553</v>
      </c>
      <c r="DH102" s="953"/>
      <c r="DI102" s="953"/>
      <c r="DJ102" s="953"/>
      <c r="DK102" s="954"/>
      <c r="DL102" s="952" t="s">
        <v>553</v>
      </c>
      <c r="DM102" s="953"/>
      <c r="DN102" s="953"/>
      <c r="DO102" s="953"/>
      <c r="DP102" s="954"/>
      <c r="DQ102" s="952">
        <v>21</v>
      </c>
      <c r="DR102" s="953"/>
      <c r="DS102" s="953"/>
      <c r="DT102" s="953"/>
      <c r="DU102" s="954"/>
      <c r="DV102" s="937"/>
      <c r="DW102" s="938"/>
      <c r="DX102" s="938"/>
      <c r="DY102" s="938"/>
      <c r="DZ102" s="939"/>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408</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409</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410</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411</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42" t="s">
        <v>412</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413</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2">
      <c r="A109" s="895" t="s">
        <v>414</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415</v>
      </c>
      <c r="AB109" s="896"/>
      <c r="AC109" s="896"/>
      <c r="AD109" s="896"/>
      <c r="AE109" s="897"/>
      <c r="AF109" s="898" t="s">
        <v>416</v>
      </c>
      <c r="AG109" s="896"/>
      <c r="AH109" s="896"/>
      <c r="AI109" s="896"/>
      <c r="AJ109" s="897"/>
      <c r="AK109" s="898" t="s">
        <v>294</v>
      </c>
      <c r="AL109" s="896"/>
      <c r="AM109" s="896"/>
      <c r="AN109" s="896"/>
      <c r="AO109" s="897"/>
      <c r="AP109" s="898" t="s">
        <v>417</v>
      </c>
      <c r="AQ109" s="896"/>
      <c r="AR109" s="896"/>
      <c r="AS109" s="896"/>
      <c r="AT109" s="929"/>
      <c r="AU109" s="895" t="s">
        <v>414</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415</v>
      </c>
      <c r="BR109" s="896"/>
      <c r="BS109" s="896"/>
      <c r="BT109" s="896"/>
      <c r="BU109" s="897"/>
      <c r="BV109" s="898" t="s">
        <v>416</v>
      </c>
      <c r="BW109" s="896"/>
      <c r="BX109" s="896"/>
      <c r="BY109" s="896"/>
      <c r="BZ109" s="897"/>
      <c r="CA109" s="898" t="s">
        <v>294</v>
      </c>
      <c r="CB109" s="896"/>
      <c r="CC109" s="896"/>
      <c r="CD109" s="896"/>
      <c r="CE109" s="897"/>
      <c r="CF109" s="936" t="s">
        <v>417</v>
      </c>
      <c r="CG109" s="936"/>
      <c r="CH109" s="936"/>
      <c r="CI109" s="936"/>
      <c r="CJ109" s="936"/>
      <c r="CK109" s="898" t="s">
        <v>418</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415</v>
      </c>
      <c r="DH109" s="896"/>
      <c r="DI109" s="896"/>
      <c r="DJ109" s="896"/>
      <c r="DK109" s="897"/>
      <c r="DL109" s="898" t="s">
        <v>416</v>
      </c>
      <c r="DM109" s="896"/>
      <c r="DN109" s="896"/>
      <c r="DO109" s="896"/>
      <c r="DP109" s="897"/>
      <c r="DQ109" s="898" t="s">
        <v>294</v>
      </c>
      <c r="DR109" s="896"/>
      <c r="DS109" s="896"/>
      <c r="DT109" s="896"/>
      <c r="DU109" s="897"/>
      <c r="DV109" s="898" t="s">
        <v>417</v>
      </c>
      <c r="DW109" s="896"/>
      <c r="DX109" s="896"/>
      <c r="DY109" s="896"/>
      <c r="DZ109" s="929"/>
    </row>
    <row r="110" spans="1:131" s="230" customFormat="1" ht="26.25" customHeight="1" x14ac:dyDescent="0.2">
      <c r="A110" s="807" t="s">
        <v>419</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4780409</v>
      </c>
      <c r="AB110" s="889"/>
      <c r="AC110" s="889"/>
      <c r="AD110" s="889"/>
      <c r="AE110" s="890"/>
      <c r="AF110" s="891">
        <v>5206249</v>
      </c>
      <c r="AG110" s="889"/>
      <c r="AH110" s="889"/>
      <c r="AI110" s="889"/>
      <c r="AJ110" s="890"/>
      <c r="AK110" s="891">
        <v>5237586</v>
      </c>
      <c r="AL110" s="889"/>
      <c r="AM110" s="889"/>
      <c r="AN110" s="889"/>
      <c r="AO110" s="890"/>
      <c r="AP110" s="892">
        <v>21.2</v>
      </c>
      <c r="AQ110" s="893"/>
      <c r="AR110" s="893"/>
      <c r="AS110" s="893"/>
      <c r="AT110" s="894"/>
      <c r="AU110" s="930" t="s">
        <v>69</v>
      </c>
      <c r="AV110" s="931"/>
      <c r="AW110" s="931"/>
      <c r="AX110" s="931"/>
      <c r="AY110" s="931"/>
      <c r="AZ110" s="860" t="s">
        <v>420</v>
      </c>
      <c r="BA110" s="808"/>
      <c r="BB110" s="808"/>
      <c r="BC110" s="808"/>
      <c r="BD110" s="808"/>
      <c r="BE110" s="808"/>
      <c r="BF110" s="808"/>
      <c r="BG110" s="808"/>
      <c r="BH110" s="808"/>
      <c r="BI110" s="808"/>
      <c r="BJ110" s="808"/>
      <c r="BK110" s="808"/>
      <c r="BL110" s="808"/>
      <c r="BM110" s="808"/>
      <c r="BN110" s="808"/>
      <c r="BO110" s="808"/>
      <c r="BP110" s="809"/>
      <c r="BQ110" s="861">
        <v>61639045</v>
      </c>
      <c r="BR110" s="842"/>
      <c r="BS110" s="842"/>
      <c r="BT110" s="842"/>
      <c r="BU110" s="842"/>
      <c r="BV110" s="842">
        <v>60566035</v>
      </c>
      <c r="BW110" s="842"/>
      <c r="BX110" s="842"/>
      <c r="BY110" s="842"/>
      <c r="BZ110" s="842"/>
      <c r="CA110" s="842">
        <v>58038735</v>
      </c>
      <c r="CB110" s="842"/>
      <c r="CC110" s="842"/>
      <c r="CD110" s="842"/>
      <c r="CE110" s="842"/>
      <c r="CF110" s="866">
        <v>235.4</v>
      </c>
      <c r="CG110" s="867"/>
      <c r="CH110" s="867"/>
      <c r="CI110" s="867"/>
      <c r="CJ110" s="867"/>
      <c r="CK110" s="926" t="s">
        <v>421</v>
      </c>
      <c r="CL110" s="819"/>
      <c r="CM110" s="860" t="s">
        <v>422</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v>2727406</v>
      </c>
      <c r="DR110" s="842"/>
      <c r="DS110" s="842"/>
      <c r="DT110" s="842"/>
      <c r="DU110" s="842"/>
      <c r="DV110" s="843">
        <v>11.1</v>
      </c>
      <c r="DW110" s="843"/>
      <c r="DX110" s="843"/>
      <c r="DY110" s="843"/>
      <c r="DZ110" s="844"/>
    </row>
    <row r="111" spans="1:131" s="230" customFormat="1" ht="26.25" customHeight="1" x14ac:dyDescent="0.2">
      <c r="A111" s="774" t="s">
        <v>423</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424</v>
      </c>
      <c r="BA111" s="752"/>
      <c r="BB111" s="752"/>
      <c r="BC111" s="752"/>
      <c r="BD111" s="752"/>
      <c r="BE111" s="752"/>
      <c r="BF111" s="752"/>
      <c r="BG111" s="752"/>
      <c r="BH111" s="752"/>
      <c r="BI111" s="752"/>
      <c r="BJ111" s="752"/>
      <c r="BK111" s="752"/>
      <c r="BL111" s="752"/>
      <c r="BM111" s="752"/>
      <c r="BN111" s="752"/>
      <c r="BO111" s="752"/>
      <c r="BP111" s="753"/>
      <c r="BQ111" s="816">
        <v>204</v>
      </c>
      <c r="BR111" s="817"/>
      <c r="BS111" s="817"/>
      <c r="BT111" s="817"/>
      <c r="BU111" s="817"/>
      <c r="BV111" s="817" t="s">
        <v>122</v>
      </c>
      <c r="BW111" s="817"/>
      <c r="BX111" s="817"/>
      <c r="BY111" s="817"/>
      <c r="BZ111" s="817"/>
      <c r="CA111" s="817">
        <v>2727406</v>
      </c>
      <c r="CB111" s="817"/>
      <c r="CC111" s="817"/>
      <c r="CD111" s="817"/>
      <c r="CE111" s="817"/>
      <c r="CF111" s="875">
        <v>11.1</v>
      </c>
      <c r="CG111" s="876"/>
      <c r="CH111" s="876"/>
      <c r="CI111" s="876"/>
      <c r="CJ111" s="876"/>
      <c r="CK111" s="927"/>
      <c r="CL111" s="821"/>
      <c r="CM111" s="815" t="s">
        <v>425</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2">
      <c r="A112" s="912" t="s">
        <v>426</v>
      </c>
      <c r="B112" s="913"/>
      <c r="C112" s="752" t="s">
        <v>427</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428</v>
      </c>
      <c r="BA112" s="752"/>
      <c r="BB112" s="752"/>
      <c r="BC112" s="752"/>
      <c r="BD112" s="752"/>
      <c r="BE112" s="752"/>
      <c r="BF112" s="752"/>
      <c r="BG112" s="752"/>
      <c r="BH112" s="752"/>
      <c r="BI112" s="752"/>
      <c r="BJ112" s="752"/>
      <c r="BK112" s="752"/>
      <c r="BL112" s="752"/>
      <c r="BM112" s="752"/>
      <c r="BN112" s="752"/>
      <c r="BO112" s="752"/>
      <c r="BP112" s="753"/>
      <c r="BQ112" s="816">
        <v>16067403</v>
      </c>
      <c r="BR112" s="817"/>
      <c r="BS112" s="817"/>
      <c r="BT112" s="817"/>
      <c r="BU112" s="817"/>
      <c r="BV112" s="817">
        <v>14821837</v>
      </c>
      <c r="BW112" s="817"/>
      <c r="BX112" s="817"/>
      <c r="BY112" s="817"/>
      <c r="BZ112" s="817"/>
      <c r="CA112" s="817">
        <v>13301466</v>
      </c>
      <c r="CB112" s="817"/>
      <c r="CC112" s="817"/>
      <c r="CD112" s="817"/>
      <c r="CE112" s="817"/>
      <c r="CF112" s="875">
        <v>54</v>
      </c>
      <c r="CG112" s="876"/>
      <c r="CH112" s="876"/>
      <c r="CI112" s="876"/>
      <c r="CJ112" s="876"/>
      <c r="CK112" s="927"/>
      <c r="CL112" s="821"/>
      <c r="CM112" s="815" t="s">
        <v>429</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2">
      <c r="A113" s="914"/>
      <c r="B113" s="915"/>
      <c r="C113" s="752" t="s">
        <v>430</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1427524</v>
      </c>
      <c r="AB113" s="919"/>
      <c r="AC113" s="919"/>
      <c r="AD113" s="919"/>
      <c r="AE113" s="920"/>
      <c r="AF113" s="921">
        <v>1445391</v>
      </c>
      <c r="AG113" s="919"/>
      <c r="AH113" s="919"/>
      <c r="AI113" s="919"/>
      <c r="AJ113" s="920"/>
      <c r="AK113" s="921">
        <v>1537240</v>
      </c>
      <c r="AL113" s="919"/>
      <c r="AM113" s="919"/>
      <c r="AN113" s="919"/>
      <c r="AO113" s="920"/>
      <c r="AP113" s="922">
        <v>6.2</v>
      </c>
      <c r="AQ113" s="923"/>
      <c r="AR113" s="923"/>
      <c r="AS113" s="923"/>
      <c r="AT113" s="924"/>
      <c r="AU113" s="932"/>
      <c r="AV113" s="933"/>
      <c r="AW113" s="933"/>
      <c r="AX113" s="933"/>
      <c r="AY113" s="933"/>
      <c r="AZ113" s="815" t="s">
        <v>431</v>
      </c>
      <c r="BA113" s="752"/>
      <c r="BB113" s="752"/>
      <c r="BC113" s="752"/>
      <c r="BD113" s="752"/>
      <c r="BE113" s="752"/>
      <c r="BF113" s="752"/>
      <c r="BG113" s="752"/>
      <c r="BH113" s="752"/>
      <c r="BI113" s="752"/>
      <c r="BJ113" s="752"/>
      <c r="BK113" s="752"/>
      <c r="BL113" s="752"/>
      <c r="BM113" s="752"/>
      <c r="BN113" s="752"/>
      <c r="BO113" s="752"/>
      <c r="BP113" s="753"/>
      <c r="BQ113" s="816" t="s">
        <v>122</v>
      </c>
      <c r="BR113" s="817"/>
      <c r="BS113" s="817"/>
      <c r="BT113" s="817"/>
      <c r="BU113" s="817"/>
      <c r="BV113" s="817" t="s">
        <v>122</v>
      </c>
      <c r="BW113" s="817"/>
      <c r="BX113" s="817"/>
      <c r="BY113" s="817"/>
      <c r="BZ113" s="817"/>
      <c r="CA113" s="817" t="s">
        <v>122</v>
      </c>
      <c r="CB113" s="817"/>
      <c r="CC113" s="817"/>
      <c r="CD113" s="817"/>
      <c r="CE113" s="817"/>
      <c r="CF113" s="875" t="s">
        <v>122</v>
      </c>
      <c r="CG113" s="876"/>
      <c r="CH113" s="876"/>
      <c r="CI113" s="876"/>
      <c r="CJ113" s="876"/>
      <c r="CK113" s="927"/>
      <c r="CL113" s="821"/>
      <c r="CM113" s="815" t="s">
        <v>432</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2">
      <c r="A114" s="914"/>
      <c r="B114" s="915"/>
      <c r="C114" s="752" t="s">
        <v>433</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t="s">
        <v>122</v>
      </c>
      <c r="AB114" s="780"/>
      <c r="AC114" s="780"/>
      <c r="AD114" s="780"/>
      <c r="AE114" s="781"/>
      <c r="AF114" s="782" t="s">
        <v>122</v>
      </c>
      <c r="AG114" s="780"/>
      <c r="AH114" s="780"/>
      <c r="AI114" s="780"/>
      <c r="AJ114" s="781"/>
      <c r="AK114" s="782" t="s">
        <v>122</v>
      </c>
      <c r="AL114" s="780"/>
      <c r="AM114" s="780"/>
      <c r="AN114" s="780"/>
      <c r="AO114" s="781"/>
      <c r="AP114" s="824" t="s">
        <v>122</v>
      </c>
      <c r="AQ114" s="825"/>
      <c r="AR114" s="825"/>
      <c r="AS114" s="825"/>
      <c r="AT114" s="826"/>
      <c r="AU114" s="932"/>
      <c r="AV114" s="933"/>
      <c r="AW114" s="933"/>
      <c r="AX114" s="933"/>
      <c r="AY114" s="933"/>
      <c r="AZ114" s="815" t="s">
        <v>434</v>
      </c>
      <c r="BA114" s="752"/>
      <c r="BB114" s="752"/>
      <c r="BC114" s="752"/>
      <c r="BD114" s="752"/>
      <c r="BE114" s="752"/>
      <c r="BF114" s="752"/>
      <c r="BG114" s="752"/>
      <c r="BH114" s="752"/>
      <c r="BI114" s="752"/>
      <c r="BJ114" s="752"/>
      <c r="BK114" s="752"/>
      <c r="BL114" s="752"/>
      <c r="BM114" s="752"/>
      <c r="BN114" s="752"/>
      <c r="BO114" s="752"/>
      <c r="BP114" s="753"/>
      <c r="BQ114" s="816">
        <v>6452150</v>
      </c>
      <c r="BR114" s="817"/>
      <c r="BS114" s="817"/>
      <c r="BT114" s="817"/>
      <c r="BU114" s="817"/>
      <c r="BV114" s="817">
        <v>6434314</v>
      </c>
      <c r="BW114" s="817"/>
      <c r="BX114" s="817"/>
      <c r="BY114" s="817"/>
      <c r="BZ114" s="817"/>
      <c r="CA114" s="817">
        <v>6594281</v>
      </c>
      <c r="CB114" s="817"/>
      <c r="CC114" s="817"/>
      <c r="CD114" s="817"/>
      <c r="CE114" s="817"/>
      <c r="CF114" s="875">
        <v>26.7</v>
      </c>
      <c r="CG114" s="876"/>
      <c r="CH114" s="876"/>
      <c r="CI114" s="876"/>
      <c r="CJ114" s="876"/>
      <c r="CK114" s="927"/>
      <c r="CL114" s="821"/>
      <c r="CM114" s="815" t="s">
        <v>435</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2">
      <c r="A115" s="914"/>
      <c r="B115" s="915"/>
      <c r="C115" s="752" t="s">
        <v>436</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38037</v>
      </c>
      <c r="AB115" s="919"/>
      <c r="AC115" s="919"/>
      <c r="AD115" s="919"/>
      <c r="AE115" s="920"/>
      <c r="AF115" s="921">
        <v>37945</v>
      </c>
      <c r="AG115" s="919"/>
      <c r="AH115" s="919"/>
      <c r="AI115" s="919"/>
      <c r="AJ115" s="920"/>
      <c r="AK115" s="921">
        <v>37741</v>
      </c>
      <c r="AL115" s="919"/>
      <c r="AM115" s="919"/>
      <c r="AN115" s="919"/>
      <c r="AO115" s="920"/>
      <c r="AP115" s="922">
        <v>0.2</v>
      </c>
      <c r="AQ115" s="923"/>
      <c r="AR115" s="923"/>
      <c r="AS115" s="923"/>
      <c r="AT115" s="924"/>
      <c r="AU115" s="932"/>
      <c r="AV115" s="933"/>
      <c r="AW115" s="933"/>
      <c r="AX115" s="933"/>
      <c r="AY115" s="933"/>
      <c r="AZ115" s="815" t="s">
        <v>437</v>
      </c>
      <c r="BA115" s="752"/>
      <c r="BB115" s="752"/>
      <c r="BC115" s="752"/>
      <c r="BD115" s="752"/>
      <c r="BE115" s="752"/>
      <c r="BF115" s="752"/>
      <c r="BG115" s="752"/>
      <c r="BH115" s="752"/>
      <c r="BI115" s="752"/>
      <c r="BJ115" s="752"/>
      <c r="BK115" s="752"/>
      <c r="BL115" s="752"/>
      <c r="BM115" s="752"/>
      <c r="BN115" s="752"/>
      <c r="BO115" s="752"/>
      <c r="BP115" s="753"/>
      <c r="BQ115" s="816">
        <v>20790</v>
      </c>
      <c r="BR115" s="817"/>
      <c r="BS115" s="817"/>
      <c r="BT115" s="817"/>
      <c r="BU115" s="817"/>
      <c r="BV115" s="817">
        <v>20930</v>
      </c>
      <c r="BW115" s="817"/>
      <c r="BX115" s="817"/>
      <c r="BY115" s="817"/>
      <c r="BZ115" s="817"/>
      <c r="CA115" s="817">
        <v>20762</v>
      </c>
      <c r="CB115" s="817"/>
      <c r="CC115" s="817"/>
      <c r="CD115" s="817"/>
      <c r="CE115" s="817"/>
      <c r="CF115" s="875">
        <v>0.1</v>
      </c>
      <c r="CG115" s="876"/>
      <c r="CH115" s="876"/>
      <c r="CI115" s="876"/>
      <c r="CJ115" s="876"/>
      <c r="CK115" s="927"/>
      <c r="CL115" s="821"/>
      <c r="CM115" s="815" t="s">
        <v>438</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2">
      <c r="A116" s="916"/>
      <c r="B116" s="917"/>
      <c r="C116" s="839" t="s">
        <v>439</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440</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441</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v>204</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2">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442</v>
      </c>
      <c r="Z117" s="897"/>
      <c r="AA117" s="902">
        <v>6245970</v>
      </c>
      <c r="AB117" s="903"/>
      <c r="AC117" s="903"/>
      <c r="AD117" s="903"/>
      <c r="AE117" s="904"/>
      <c r="AF117" s="905">
        <v>6689585</v>
      </c>
      <c r="AG117" s="903"/>
      <c r="AH117" s="903"/>
      <c r="AI117" s="903"/>
      <c r="AJ117" s="904"/>
      <c r="AK117" s="905">
        <v>6812567</v>
      </c>
      <c r="AL117" s="903"/>
      <c r="AM117" s="903"/>
      <c r="AN117" s="903"/>
      <c r="AO117" s="904"/>
      <c r="AP117" s="906"/>
      <c r="AQ117" s="907"/>
      <c r="AR117" s="907"/>
      <c r="AS117" s="907"/>
      <c r="AT117" s="908"/>
      <c r="AU117" s="932"/>
      <c r="AV117" s="933"/>
      <c r="AW117" s="933"/>
      <c r="AX117" s="933"/>
      <c r="AY117" s="933"/>
      <c r="AZ117" s="863" t="s">
        <v>443</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444</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2">
      <c r="A118" s="895" t="s">
        <v>418</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415</v>
      </c>
      <c r="AB118" s="896"/>
      <c r="AC118" s="896"/>
      <c r="AD118" s="896"/>
      <c r="AE118" s="897"/>
      <c r="AF118" s="898" t="s">
        <v>416</v>
      </c>
      <c r="AG118" s="896"/>
      <c r="AH118" s="896"/>
      <c r="AI118" s="896"/>
      <c r="AJ118" s="897"/>
      <c r="AK118" s="898" t="s">
        <v>294</v>
      </c>
      <c r="AL118" s="896"/>
      <c r="AM118" s="896"/>
      <c r="AN118" s="896"/>
      <c r="AO118" s="897"/>
      <c r="AP118" s="899" t="s">
        <v>417</v>
      </c>
      <c r="AQ118" s="900"/>
      <c r="AR118" s="900"/>
      <c r="AS118" s="900"/>
      <c r="AT118" s="901"/>
      <c r="AU118" s="932"/>
      <c r="AV118" s="933"/>
      <c r="AW118" s="933"/>
      <c r="AX118" s="933"/>
      <c r="AY118" s="933"/>
      <c r="AZ118" s="838" t="s">
        <v>445</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446</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2">
      <c r="A119" s="818" t="s">
        <v>421</v>
      </c>
      <c r="B119" s="819"/>
      <c r="C119" s="860" t="s">
        <v>422</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v>37630</v>
      </c>
      <c r="AB119" s="889"/>
      <c r="AC119" s="889"/>
      <c r="AD119" s="889"/>
      <c r="AE119" s="890"/>
      <c r="AF119" s="891">
        <v>37741</v>
      </c>
      <c r="AG119" s="889"/>
      <c r="AH119" s="889"/>
      <c r="AI119" s="889"/>
      <c r="AJ119" s="890"/>
      <c r="AK119" s="891">
        <v>37741</v>
      </c>
      <c r="AL119" s="889"/>
      <c r="AM119" s="889"/>
      <c r="AN119" s="889"/>
      <c r="AO119" s="890"/>
      <c r="AP119" s="892">
        <v>0.2</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447</v>
      </c>
      <c r="BP119" s="878"/>
      <c r="BQ119" s="879">
        <v>84179592</v>
      </c>
      <c r="BR119" s="845"/>
      <c r="BS119" s="845"/>
      <c r="BT119" s="845"/>
      <c r="BU119" s="845"/>
      <c r="BV119" s="845">
        <v>81843116</v>
      </c>
      <c r="BW119" s="845"/>
      <c r="BX119" s="845"/>
      <c r="BY119" s="845"/>
      <c r="BZ119" s="845"/>
      <c r="CA119" s="845">
        <v>80682650</v>
      </c>
      <c r="CB119" s="845"/>
      <c r="CC119" s="845"/>
      <c r="CD119" s="845"/>
      <c r="CE119" s="845"/>
      <c r="CF119" s="748"/>
      <c r="CG119" s="749"/>
      <c r="CH119" s="749"/>
      <c r="CI119" s="749"/>
      <c r="CJ119" s="834"/>
      <c r="CK119" s="928"/>
      <c r="CL119" s="823"/>
      <c r="CM119" s="838" t="s">
        <v>448</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2">
      <c r="A120" s="820"/>
      <c r="B120" s="821"/>
      <c r="C120" s="815" t="s">
        <v>425</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449</v>
      </c>
      <c r="AV120" s="881"/>
      <c r="AW120" s="881"/>
      <c r="AX120" s="881"/>
      <c r="AY120" s="882"/>
      <c r="AZ120" s="860" t="s">
        <v>450</v>
      </c>
      <c r="BA120" s="808"/>
      <c r="BB120" s="808"/>
      <c r="BC120" s="808"/>
      <c r="BD120" s="808"/>
      <c r="BE120" s="808"/>
      <c r="BF120" s="808"/>
      <c r="BG120" s="808"/>
      <c r="BH120" s="808"/>
      <c r="BI120" s="808"/>
      <c r="BJ120" s="808"/>
      <c r="BK120" s="808"/>
      <c r="BL120" s="808"/>
      <c r="BM120" s="808"/>
      <c r="BN120" s="808"/>
      <c r="BO120" s="808"/>
      <c r="BP120" s="809"/>
      <c r="BQ120" s="861">
        <v>12628929</v>
      </c>
      <c r="BR120" s="842"/>
      <c r="BS120" s="842"/>
      <c r="BT120" s="842"/>
      <c r="BU120" s="842"/>
      <c r="BV120" s="842">
        <v>12707744</v>
      </c>
      <c r="BW120" s="842"/>
      <c r="BX120" s="842"/>
      <c r="BY120" s="842"/>
      <c r="BZ120" s="842"/>
      <c r="CA120" s="842">
        <v>14280649</v>
      </c>
      <c r="CB120" s="842"/>
      <c r="CC120" s="842"/>
      <c r="CD120" s="842"/>
      <c r="CE120" s="842"/>
      <c r="CF120" s="866">
        <v>57.9</v>
      </c>
      <c r="CG120" s="867"/>
      <c r="CH120" s="867"/>
      <c r="CI120" s="867"/>
      <c r="CJ120" s="867"/>
      <c r="CK120" s="868" t="s">
        <v>451</v>
      </c>
      <c r="CL120" s="852"/>
      <c r="CM120" s="852"/>
      <c r="CN120" s="852"/>
      <c r="CO120" s="853"/>
      <c r="CP120" s="872" t="s">
        <v>396</v>
      </c>
      <c r="CQ120" s="873"/>
      <c r="CR120" s="873"/>
      <c r="CS120" s="873"/>
      <c r="CT120" s="873"/>
      <c r="CU120" s="873"/>
      <c r="CV120" s="873"/>
      <c r="CW120" s="873"/>
      <c r="CX120" s="873"/>
      <c r="CY120" s="873"/>
      <c r="CZ120" s="873"/>
      <c r="DA120" s="873"/>
      <c r="DB120" s="873"/>
      <c r="DC120" s="873"/>
      <c r="DD120" s="873"/>
      <c r="DE120" s="873"/>
      <c r="DF120" s="874"/>
      <c r="DG120" s="861">
        <v>14403405</v>
      </c>
      <c r="DH120" s="842"/>
      <c r="DI120" s="842"/>
      <c r="DJ120" s="842"/>
      <c r="DK120" s="842"/>
      <c r="DL120" s="842">
        <v>13185775</v>
      </c>
      <c r="DM120" s="842"/>
      <c r="DN120" s="842"/>
      <c r="DO120" s="842"/>
      <c r="DP120" s="842"/>
      <c r="DQ120" s="842">
        <v>11936969</v>
      </c>
      <c r="DR120" s="842"/>
      <c r="DS120" s="842"/>
      <c r="DT120" s="842"/>
      <c r="DU120" s="842"/>
      <c r="DV120" s="843">
        <v>48.4</v>
      </c>
      <c r="DW120" s="843"/>
      <c r="DX120" s="843"/>
      <c r="DY120" s="843"/>
      <c r="DZ120" s="844"/>
    </row>
    <row r="121" spans="1:130" s="230" customFormat="1" ht="26.25" customHeight="1" x14ac:dyDescent="0.2">
      <c r="A121" s="820"/>
      <c r="B121" s="821"/>
      <c r="C121" s="863" t="s">
        <v>452</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453</v>
      </c>
      <c r="BA121" s="752"/>
      <c r="BB121" s="752"/>
      <c r="BC121" s="752"/>
      <c r="BD121" s="752"/>
      <c r="BE121" s="752"/>
      <c r="BF121" s="752"/>
      <c r="BG121" s="752"/>
      <c r="BH121" s="752"/>
      <c r="BI121" s="752"/>
      <c r="BJ121" s="752"/>
      <c r="BK121" s="752"/>
      <c r="BL121" s="752"/>
      <c r="BM121" s="752"/>
      <c r="BN121" s="752"/>
      <c r="BO121" s="752"/>
      <c r="BP121" s="753"/>
      <c r="BQ121" s="816">
        <v>2205215</v>
      </c>
      <c r="BR121" s="817"/>
      <c r="BS121" s="817"/>
      <c r="BT121" s="817"/>
      <c r="BU121" s="817"/>
      <c r="BV121" s="817">
        <v>2071796</v>
      </c>
      <c r="BW121" s="817"/>
      <c r="BX121" s="817"/>
      <c r="BY121" s="817"/>
      <c r="BZ121" s="817"/>
      <c r="CA121" s="817">
        <v>1890963</v>
      </c>
      <c r="CB121" s="817"/>
      <c r="CC121" s="817"/>
      <c r="CD121" s="817"/>
      <c r="CE121" s="817"/>
      <c r="CF121" s="875">
        <v>7.7</v>
      </c>
      <c r="CG121" s="876"/>
      <c r="CH121" s="876"/>
      <c r="CI121" s="876"/>
      <c r="CJ121" s="876"/>
      <c r="CK121" s="869"/>
      <c r="CL121" s="855"/>
      <c r="CM121" s="855"/>
      <c r="CN121" s="855"/>
      <c r="CO121" s="856"/>
      <c r="CP121" s="835" t="s">
        <v>393</v>
      </c>
      <c r="CQ121" s="836"/>
      <c r="CR121" s="836"/>
      <c r="CS121" s="836"/>
      <c r="CT121" s="836"/>
      <c r="CU121" s="836"/>
      <c r="CV121" s="836"/>
      <c r="CW121" s="836"/>
      <c r="CX121" s="836"/>
      <c r="CY121" s="836"/>
      <c r="CZ121" s="836"/>
      <c r="DA121" s="836"/>
      <c r="DB121" s="836"/>
      <c r="DC121" s="836"/>
      <c r="DD121" s="836"/>
      <c r="DE121" s="836"/>
      <c r="DF121" s="837"/>
      <c r="DG121" s="816">
        <v>810657</v>
      </c>
      <c r="DH121" s="817"/>
      <c r="DI121" s="817"/>
      <c r="DJ121" s="817"/>
      <c r="DK121" s="817"/>
      <c r="DL121" s="817">
        <v>755910</v>
      </c>
      <c r="DM121" s="817"/>
      <c r="DN121" s="817"/>
      <c r="DO121" s="817"/>
      <c r="DP121" s="817"/>
      <c r="DQ121" s="817">
        <v>677683</v>
      </c>
      <c r="DR121" s="817"/>
      <c r="DS121" s="817"/>
      <c r="DT121" s="817"/>
      <c r="DU121" s="817"/>
      <c r="DV121" s="794">
        <v>2.7</v>
      </c>
      <c r="DW121" s="794"/>
      <c r="DX121" s="794"/>
      <c r="DY121" s="794"/>
      <c r="DZ121" s="795"/>
    </row>
    <row r="122" spans="1:130" s="230" customFormat="1" ht="26.25" customHeight="1" x14ac:dyDescent="0.2">
      <c r="A122" s="820"/>
      <c r="B122" s="821"/>
      <c r="C122" s="815" t="s">
        <v>435</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454</v>
      </c>
      <c r="BA122" s="839"/>
      <c r="BB122" s="839"/>
      <c r="BC122" s="839"/>
      <c r="BD122" s="839"/>
      <c r="BE122" s="839"/>
      <c r="BF122" s="839"/>
      <c r="BG122" s="839"/>
      <c r="BH122" s="839"/>
      <c r="BI122" s="839"/>
      <c r="BJ122" s="839"/>
      <c r="BK122" s="839"/>
      <c r="BL122" s="839"/>
      <c r="BM122" s="839"/>
      <c r="BN122" s="839"/>
      <c r="BO122" s="839"/>
      <c r="BP122" s="840"/>
      <c r="BQ122" s="879">
        <v>55525027</v>
      </c>
      <c r="BR122" s="845"/>
      <c r="BS122" s="845"/>
      <c r="BT122" s="845"/>
      <c r="BU122" s="845"/>
      <c r="BV122" s="845">
        <v>54557874</v>
      </c>
      <c r="BW122" s="845"/>
      <c r="BX122" s="845"/>
      <c r="BY122" s="845"/>
      <c r="BZ122" s="845"/>
      <c r="CA122" s="845">
        <v>52209808</v>
      </c>
      <c r="CB122" s="845"/>
      <c r="CC122" s="845"/>
      <c r="CD122" s="845"/>
      <c r="CE122" s="845"/>
      <c r="CF122" s="846">
        <v>211.8</v>
      </c>
      <c r="CG122" s="847"/>
      <c r="CH122" s="847"/>
      <c r="CI122" s="847"/>
      <c r="CJ122" s="847"/>
      <c r="CK122" s="869"/>
      <c r="CL122" s="855"/>
      <c r="CM122" s="855"/>
      <c r="CN122" s="855"/>
      <c r="CO122" s="856"/>
      <c r="CP122" s="835" t="s">
        <v>395</v>
      </c>
      <c r="CQ122" s="836"/>
      <c r="CR122" s="836"/>
      <c r="CS122" s="836"/>
      <c r="CT122" s="836"/>
      <c r="CU122" s="836"/>
      <c r="CV122" s="836"/>
      <c r="CW122" s="836"/>
      <c r="CX122" s="836"/>
      <c r="CY122" s="836"/>
      <c r="CZ122" s="836"/>
      <c r="DA122" s="836"/>
      <c r="DB122" s="836"/>
      <c r="DC122" s="836"/>
      <c r="DD122" s="836"/>
      <c r="DE122" s="836"/>
      <c r="DF122" s="837"/>
      <c r="DG122" s="816">
        <v>668107</v>
      </c>
      <c r="DH122" s="817"/>
      <c r="DI122" s="817"/>
      <c r="DJ122" s="817"/>
      <c r="DK122" s="817"/>
      <c r="DL122" s="817">
        <v>731630</v>
      </c>
      <c r="DM122" s="817"/>
      <c r="DN122" s="817"/>
      <c r="DO122" s="817"/>
      <c r="DP122" s="817"/>
      <c r="DQ122" s="817">
        <v>575171</v>
      </c>
      <c r="DR122" s="817"/>
      <c r="DS122" s="817"/>
      <c r="DT122" s="817"/>
      <c r="DU122" s="817"/>
      <c r="DV122" s="794">
        <v>2.2999999999999998</v>
      </c>
      <c r="DW122" s="794"/>
      <c r="DX122" s="794"/>
      <c r="DY122" s="794"/>
      <c r="DZ122" s="795"/>
    </row>
    <row r="123" spans="1:130" s="230" customFormat="1" ht="26.25" customHeight="1" x14ac:dyDescent="0.2">
      <c r="A123" s="820"/>
      <c r="B123" s="821"/>
      <c r="C123" s="815" t="s">
        <v>441</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v>407</v>
      </c>
      <c r="AB123" s="780"/>
      <c r="AC123" s="780"/>
      <c r="AD123" s="780"/>
      <c r="AE123" s="781"/>
      <c r="AF123" s="782">
        <v>204</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455</v>
      </c>
      <c r="BP123" s="878"/>
      <c r="BQ123" s="832">
        <v>70359171</v>
      </c>
      <c r="BR123" s="833"/>
      <c r="BS123" s="833"/>
      <c r="BT123" s="833"/>
      <c r="BU123" s="833"/>
      <c r="BV123" s="833">
        <v>69337414</v>
      </c>
      <c r="BW123" s="833"/>
      <c r="BX123" s="833"/>
      <c r="BY123" s="833"/>
      <c r="BZ123" s="833"/>
      <c r="CA123" s="833">
        <v>68381420</v>
      </c>
      <c r="CB123" s="833"/>
      <c r="CC123" s="833"/>
      <c r="CD123" s="833"/>
      <c r="CE123" s="833"/>
      <c r="CF123" s="748"/>
      <c r="CG123" s="749"/>
      <c r="CH123" s="749"/>
      <c r="CI123" s="749"/>
      <c r="CJ123" s="834"/>
      <c r="CK123" s="869"/>
      <c r="CL123" s="855"/>
      <c r="CM123" s="855"/>
      <c r="CN123" s="855"/>
      <c r="CO123" s="856"/>
      <c r="CP123" s="835" t="s">
        <v>400</v>
      </c>
      <c r="CQ123" s="836"/>
      <c r="CR123" s="836"/>
      <c r="CS123" s="836"/>
      <c r="CT123" s="836"/>
      <c r="CU123" s="836"/>
      <c r="CV123" s="836"/>
      <c r="CW123" s="836"/>
      <c r="CX123" s="836"/>
      <c r="CY123" s="836"/>
      <c r="CZ123" s="836"/>
      <c r="DA123" s="836"/>
      <c r="DB123" s="836"/>
      <c r="DC123" s="836"/>
      <c r="DD123" s="836"/>
      <c r="DE123" s="836"/>
      <c r="DF123" s="837"/>
      <c r="DG123" s="779">
        <v>185234</v>
      </c>
      <c r="DH123" s="780"/>
      <c r="DI123" s="780"/>
      <c r="DJ123" s="780"/>
      <c r="DK123" s="781"/>
      <c r="DL123" s="782">
        <v>148522</v>
      </c>
      <c r="DM123" s="780"/>
      <c r="DN123" s="780"/>
      <c r="DO123" s="780"/>
      <c r="DP123" s="781"/>
      <c r="DQ123" s="782">
        <v>111643</v>
      </c>
      <c r="DR123" s="780"/>
      <c r="DS123" s="780"/>
      <c r="DT123" s="780"/>
      <c r="DU123" s="781"/>
      <c r="DV123" s="824">
        <v>0.5</v>
      </c>
      <c r="DW123" s="825"/>
      <c r="DX123" s="825"/>
      <c r="DY123" s="825"/>
      <c r="DZ123" s="826"/>
    </row>
    <row r="124" spans="1:130" s="230" customFormat="1" ht="26.25" customHeight="1" thickBot="1" x14ac:dyDescent="0.25">
      <c r="A124" s="820"/>
      <c r="B124" s="821"/>
      <c r="C124" s="815" t="s">
        <v>444</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456</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55.1</v>
      </c>
      <c r="BR124" s="831"/>
      <c r="BS124" s="831"/>
      <c r="BT124" s="831"/>
      <c r="BU124" s="831"/>
      <c r="BV124" s="831">
        <v>51.4</v>
      </c>
      <c r="BW124" s="831"/>
      <c r="BX124" s="831"/>
      <c r="BY124" s="831"/>
      <c r="BZ124" s="831"/>
      <c r="CA124" s="831">
        <v>49.8</v>
      </c>
      <c r="CB124" s="831"/>
      <c r="CC124" s="831"/>
      <c r="CD124" s="831"/>
      <c r="CE124" s="831"/>
      <c r="CF124" s="726"/>
      <c r="CG124" s="727"/>
      <c r="CH124" s="727"/>
      <c r="CI124" s="727"/>
      <c r="CJ124" s="862"/>
      <c r="CK124" s="870"/>
      <c r="CL124" s="870"/>
      <c r="CM124" s="870"/>
      <c r="CN124" s="870"/>
      <c r="CO124" s="871"/>
      <c r="CP124" s="835" t="s">
        <v>457</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2">
      <c r="A125" s="820"/>
      <c r="B125" s="821"/>
      <c r="C125" s="815" t="s">
        <v>446</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458</v>
      </c>
      <c r="CL125" s="852"/>
      <c r="CM125" s="852"/>
      <c r="CN125" s="852"/>
      <c r="CO125" s="853"/>
      <c r="CP125" s="860" t="s">
        <v>459</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5">
      <c r="A126" s="820"/>
      <c r="B126" s="821"/>
      <c r="C126" s="815" t="s">
        <v>448</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460</v>
      </c>
      <c r="CQ126" s="752"/>
      <c r="CR126" s="752"/>
      <c r="CS126" s="752"/>
      <c r="CT126" s="752"/>
      <c r="CU126" s="752"/>
      <c r="CV126" s="752"/>
      <c r="CW126" s="752"/>
      <c r="CX126" s="752"/>
      <c r="CY126" s="752"/>
      <c r="CZ126" s="752"/>
      <c r="DA126" s="752"/>
      <c r="DB126" s="752"/>
      <c r="DC126" s="752"/>
      <c r="DD126" s="752"/>
      <c r="DE126" s="752"/>
      <c r="DF126" s="753"/>
      <c r="DG126" s="816">
        <v>20790</v>
      </c>
      <c r="DH126" s="817"/>
      <c r="DI126" s="817"/>
      <c r="DJ126" s="817"/>
      <c r="DK126" s="817"/>
      <c r="DL126" s="817">
        <v>20930</v>
      </c>
      <c r="DM126" s="817"/>
      <c r="DN126" s="817"/>
      <c r="DO126" s="817"/>
      <c r="DP126" s="817"/>
      <c r="DQ126" s="817">
        <v>20762</v>
      </c>
      <c r="DR126" s="817"/>
      <c r="DS126" s="817"/>
      <c r="DT126" s="817"/>
      <c r="DU126" s="817"/>
      <c r="DV126" s="794">
        <v>0.1</v>
      </c>
      <c r="DW126" s="794"/>
      <c r="DX126" s="794"/>
      <c r="DY126" s="794"/>
      <c r="DZ126" s="795"/>
    </row>
    <row r="127" spans="1:130" s="230" customFormat="1" ht="26.25" customHeight="1" x14ac:dyDescent="0.2">
      <c r="A127" s="822"/>
      <c r="B127" s="823"/>
      <c r="C127" s="838" t="s">
        <v>461</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122</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32"/>
      <c r="AV127" s="232"/>
      <c r="AW127" s="232"/>
      <c r="AX127" s="841" t="s">
        <v>462</v>
      </c>
      <c r="AY127" s="812"/>
      <c r="AZ127" s="812"/>
      <c r="BA127" s="812"/>
      <c r="BB127" s="812"/>
      <c r="BC127" s="812"/>
      <c r="BD127" s="812"/>
      <c r="BE127" s="813"/>
      <c r="BF127" s="811" t="s">
        <v>463</v>
      </c>
      <c r="BG127" s="812"/>
      <c r="BH127" s="812"/>
      <c r="BI127" s="812"/>
      <c r="BJ127" s="812"/>
      <c r="BK127" s="812"/>
      <c r="BL127" s="813"/>
      <c r="BM127" s="811" t="s">
        <v>464</v>
      </c>
      <c r="BN127" s="812"/>
      <c r="BO127" s="812"/>
      <c r="BP127" s="812"/>
      <c r="BQ127" s="812"/>
      <c r="BR127" s="812"/>
      <c r="BS127" s="813"/>
      <c r="BT127" s="811" t="s">
        <v>465</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466</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5">
      <c r="A128" s="796" t="s">
        <v>467</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468</v>
      </c>
      <c r="X128" s="798"/>
      <c r="Y128" s="798"/>
      <c r="Z128" s="799"/>
      <c r="AA128" s="800">
        <v>190491</v>
      </c>
      <c r="AB128" s="801"/>
      <c r="AC128" s="801"/>
      <c r="AD128" s="801"/>
      <c r="AE128" s="802"/>
      <c r="AF128" s="803">
        <v>187095</v>
      </c>
      <c r="AG128" s="801"/>
      <c r="AH128" s="801"/>
      <c r="AI128" s="801"/>
      <c r="AJ128" s="802"/>
      <c r="AK128" s="803">
        <v>200997</v>
      </c>
      <c r="AL128" s="801"/>
      <c r="AM128" s="801"/>
      <c r="AN128" s="801"/>
      <c r="AO128" s="802"/>
      <c r="AP128" s="804"/>
      <c r="AQ128" s="805"/>
      <c r="AR128" s="805"/>
      <c r="AS128" s="805"/>
      <c r="AT128" s="806"/>
      <c r="AU128" s="232"/>
      <c r="AV128" s="232"/>
      <c r="AW128" s="232"/>
      <c r="AX128" s="807" t="s">
        <v>469</v>
      </c>
      <c r="AY128" s="808"/>
      <c r="AZ128" s="808"/>
      <c r="BA128" s="808"/>
      <c r="BB128" s="808"/>
      <c r="BC128" s="808"/>
      <c r="BD128" s="808"/>
      <c r="BE128" s="809"/>
      <c r="BF128" s="786" t="s">
        <v>122</v>
      </c>
      <c r="BG128" s="787"/>
      <c r="BH128" s="787"/>
      <c r="BI128" s="787"/>
      <c r="BJ128" s="787"/>
      <c r="BK128" s="787"/>
      <c r="BL128" s="810"/>
      <c r="BM128" s="786">
        <v>11.84</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470</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2">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471</v>
      </c>
      <c r="X129" s="777"/>
      <c r="Y129" s="777"/>
      <c r="Z129" s="778"/>
      <c r="AA129" s="779">
        <v>29453096</v>
      </c>
      <c r="AB129" s="780"/>
      <c r="AC129" s="780"/>
      <c r="AD129" s="780"/>
      <c r="AE129" s="781"/>
      <c r="AF129" s="782">
        <v>28883930</v>
      </c>
      <c r="AG129" s="780"/>
      <c r="AH129" s="780"/>
      <c r="AI129" s="780"/>
      <c r="AJ129" s="781"/>
      <c r="AK129" s="782">
        <v>29231091</v>
      </c>
      <c r="AL129" s="780"/>
      <c r="AM129" s="780"/>
      <c r="AN129" s="780"/>
      <c r="AO129" s="781"/>
      <c r="AP129" s="783"/>
      <c r="AQ129" s="784"/>
      <c r="AR129" s="784"/>
      <c r="AS129" s="784"/>
      <c r="AT129" s="785"/>
      <c r="AU129" s="233"/>
      <c r="AV129" s="233"/>
      <c r="AW129" s="233"/>
      <c r="AX129" s="751" t="s">
        <v>472</v>
      </c>
      <c r="AY129" s="752"/>
      <c r="AZ129" s="752"/>
      <c r="BA129" s="752"/>
      <c r="BB129" s="752"/>
      <c r="BC129" s="752"/>
      <c r="BD129" s="752"/>
      <c r="BE129" s="753"/>
      <c r="BF129" s="770" t="s">
        <v>122</v>
      </c>
      <c r="BG129" s="771"/>
      <c r="BH129" s="771"/>
      <c r="BI129" s="771"/>
      <c r="BJ129" s="771"/>
      <c r="BK129" s="771"/>
      <c r="BL129" s="772"/>
      <c r="BM129" s="770">
        <v>16.84</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774" t="s">
        <v>473</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474</v>
      </c>
      <c r="X130" s="777"/>
      <c r="Y130" s="777"/>
      <c r="Z130" s="778"/>
      <c r="AA130" s="779">
        <v>4381462</v>
      </c>
      <c r="AB130" s="780"/>
      <c r="AC130" s="780"/>
      <c r="AD130" s="780"/>
      <c r="AE130" s="781"/>
      <c r="AF130" s="782">
        <v>4585888</v>
      </c>
      <c r="AG130" s="780"/>
      <c r="AH130" s="780"/>
      <c r="AI130" s="780"/>
      <c r="AJ130" s="781"/>
      <c r="AK130" s="782">
        <v>4578453</v>
      </c>
      <c r="AL130" s="780"/>
      <c r="AM130" s="780"/>
      <c r="AN130" s="780"/>
      <c r="AO130" s="781"/>
      <c r="AP130" s="783"/>
      <c r="AQ130" s="784"/>
      <c r="AR130" s="784"/>
      <c r="AS130" s="784"/>
      <c r="AT130" s="785"/>
      <c r="AU130" s="233"/>
      <c r="AV130" s="233"/>
      <c r="AW130" s="233"/>
      <c r="AX130" s="751" t="s">
        <v>475</v>
      </c>
      <c r="AY130" s="752"/>
      <c r="AZ130" s="752"/>
      <c r="BA130" s="752"/>
      <c r="BB130" s="752"/>
      <c r="BC130" s="752"/>
      <c r="BD130" s="752"/>
      <c r="BE130" s="753"/>
      <c r="BF130" s="754">
        <v>7.6</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476</v>
      </c>
      <c r="X131" s="761"/>
      <c r="Y131" s="761"/>
      <c r="Z131" s="762"/>
      <c r="AA131" s="763">
        <v>25071634</v>
      </c>
      <c r="AB131" s="764"/>
      <c r="AC131" s="764"/>
      <c r="AD131" s="764"/>
      <c r="AE131" s="765"/>
      <c r="AF131" s="766">
        <v>24298042</v>
      </c>
      <c r="AG131" s="764"/>
      <c r="AH131" s="764"/>
      <c r="AI131" s="764"/>
      <c r="AJ131" s="765"/>
      <c r="AK131" s="766">
        <v>24652638</v>
      </c>
      <c r="AL131" s="764"/>
      <c r="AM131" s="764"/>
      <c r="AN131" s="764"/>
      <c r="AO131" s="765"/>
      <c r="AP131" s="767"/>
      <c r="AQ131" s="768"/>
      <c r="AR131" s="768"/>
      <c r="AS131" s="768"/>
      <c r="AT131" s="769"/>
      <c r="AU131" s="233"/>
      <c r="AV131" s="233"/>
      <c r="AW131" s="233"/>
      <c r="AX131" s="729" t="s">
        <v>477</v>
      </c>
      <c r="AY131" s="730"/>
      <c r="AZ131" s="730"/>
      <c r="BA131" s="730"/>
      <c r="BB131" s="730"/>
      <c r="BC131" s="730"/>
      <c r="BD131" s="730"/>
      <c r="BE131" s="731"/>
      <c r="BF131" s="732">
        <v>49.8</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38" t="s">
        <v>478</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479</v>
      </c>
      <c r="W132" s="742"/>
      <c r="X132" s="742"/>
      <c r="Y132" s="742"/>
      <c r="Z132" s="743"/>
      <c r="AA132" s="744">
        <v>6.6769361739999997</v>
      </c>
      <c r="AB132" s="745"/>
      <c r="AC132" s="745"/>
      <c r="AD132" s="745"/>
      <c r="AE132" s="746"/>
      <c r="AF132" s="747">
        <v>7.8878866040000002</v>
      </c>
      <c r="AG132" s="745"/>
      <c r="AH132" s="745"/>
      <c r="AI132" s="745"/>
      <c r="AJ132" s="746"/>
      <c r="AK132" s="747">
        <v>8.2470565619999991</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480</v>
      </c>
      <c r="W133" s="721"/>
      <c r="X133" s="721"/>
      <c r="Y133" s="721"/>
      <c r="Z133" s="722"/>
      <c r="AA133" s="723">
        <v>6.5</v>
      </c>
      <c r="AB133" s="724"/>
      <c r="AC133" s="724"/>
      <c r="AD133" s="724"/>
      <c r="AE133" s="725"/>
      <c r="AF133" s="723">
        <v>7.1</v>
      </c>
      <c r="AG133" s="724"/>
      <c r="AH133" s="724"/>
      <c r="AI133" s="724"/>
      <c r="AJ133" s="725"/>
      <c r="AK133" s="723">
        <v>7.6</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tRD10dB6+zYz1LzpOG60NSkDPagNuRseV13Ep9NtUPjSXLBvtxish+iBQHD6DujpCOyEr3qfoXBKMAvkc+8jVg==" saltValue="5PSKZvW43NkkPz+GVXh5Y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481</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TOeBNHP6sbH6fhxM1FSJz2RuJ+eoSmFYveonNpddNOM4CLNJQdfPvQm++KJJk2Wah1m8HO7vQDbaKEV1IUJioA==" saltValue="9vhBHbhLjqEo4ccYfgtMRQ==" spinCount="100000" sheet="1" objects="1" scenarios="1"/>
  <dataConsolidate/>
  <phoneticPr fontId="2"/>
  <printOptions horizontalCentered="1" verticalCentered="1"/>
  <pageMargins left="0" right="0" top="0" bottom="0" header="0" footer="0"/>
  <pageSetup paperSize="8" scale="62"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lBmnnDrzadkXq0chcsmHd52MaEWLzE13KXRxHtPHryfDpEbS6AnrztDucXUDvstweMXOCoeqnj0w7tcAeuCDCg==" saltValue="yDWehOXPjNrwQZEXsCTuBA==" spinCount="100000" sheet="1" objects="1" scenarios="1"/>
  <dataConsolidate/>
  <phoneticPr fontId="2"/>
  <printOptions horizontalCentered="1" verticalCentered="1"/>
  <pageMargins left="0" right="0" top="0" bottom="0" header="0" footer="0"/>
  <pageSetup paperSize="8" scale="6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482</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483</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484</v>
      </c>
      <c r="AP7" s="272"/>
      <c r="AQ7" s="273" t="s">
        <v>485</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486</v>
      </c>
      <c r="AQ8" s="279" t="s">
        <v>487</v>
      </c>
      <c r="AR8" s="280" t="s">
        <v>488</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489</v>
      </c>
      <c r="AL9" s="1131"/>
      <c r="AM9" s="1131"/>
      <c r="AN9" s="1132"/>
      <c r="AO9" s="281">
        <v>8105104</v>
      </c>
      <c r="AP9" s="281">
        <v>77580</v>
      </c>
      <c r="AQ9" s="282">
        <v>66571</v>
      </c>
      <c r="AR9" s="283">
        <v>16.5</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490</v>
      </c>
      <c r="AL10" s="1131"/>
      <c r="AM10" s="1131"/>
      <c r="AN10" s="1132"/>
      <c r="AO10" s="284">
        <v>7368</v>
      </c>
      <c r="AP10" s="284">
        <v>71</v>
      </c>
      <c r="AQ10" s="285">
        <v>3999</v>
      </c>
      <c r="AR10" s="286">
        <v>-98.2</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491</v>
      </c>
      <c r="AL11" s="1131"/>
      <c r="AM11" s="1131"/>
      <c r="AN11" s="1132"/>
      <c r="AO11" s="284">
        <v>38082</v>
      </c>
      <c r="AP11" s="284">
        <v>365</v>
      </c>
      <c r="AQ11" s="285">
        <v>2086</v>
      </c>
      <c r="AR11" s="286">
        <v>-82.5</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492</v>
      </c>
      <c r="AL12" s="1131"/>
      <c r="AM12" s="1131"/>
      <c r="AN12" s="1132"/>
      <c r="AO12" s="284" t="s">
        <v>493</v>
      </c>
      <c r="AP12" s="284" t="s">
        <v>493</v>
      </c>
      <c r="AQ12" s="285">
        <v>22</v>
      </c>
      <c r="AR12" s="286" t="s">
        <v>493</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494</v>
      </c>
      <c r="AL13" s="1131"/>
      <c r="AM13" s="1131"/>
      <c r="AN13" s="1132"/>
      <c r="AO13" s="284">
        <v>223857</v>
      </c>
      <c r="AP13" s="284">
        <v>2143</v>
      </c>
      <c r="AQ13" s="285">
        <v>2452</v>
      </c>
      <c r="AR13" s="286">
        <v>-12.6</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495</v>
      </c>
      <c r="AL14" s="1131"/>
      <c r="AM14" s="1131"/>
      <c r="AN14" s="1132"/>
      <c r="AO14" s="284">
        <v>278199</v>
      </c>
      <c r="AP14" s="284">
        <v>2663</v>
      </c>
      <c r="AQ14" s="285">
        <v>1577</v>
      </c>
      <c r="AR14" s="286">
        <v>68.900000000000006</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496</v>
      </c>
      <c r="AL15" s="1134"/>
      <c r="AM15" s="1134"/>
      <c r="AN15" s="1135"/>
      <c r="AO15" s="284">
        <v>-331055</v>
      </c>
      <c r="AP15" s="284">
        <v>-3169</v>
      </c>
      <c r="AQ15" s="285">
        <v>-2400</v>
      </c>
      <c r="AR15" s="286">
        <v>32</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177</v>
      </c>
      <c r="AL16" s="1134"/>
      <c r="AM16" s="1134"/>
      <c r="AN16" s="1135"/>
      <c r="AO16" s="284">
        <v>8321555</v>
      </c>
      <c r="AP16" s="284">
        <v>79652</v>
      </c>
      <c r="AQ16" s="285">
        <v>74306</v>
      </c>
      <c r="AR16" s="286">
        <v>7.2</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497</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498</v>
      </c>
      <c r="AP20" s="293" t="s">
        <v>499</v>
      </c>
      <c r="AQ20" s="294" t="s">
        <v>500</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501</v>
      </c>
      <c r="AL21" s="1137"/>
      <c r="AM21" s="1137"/>
      <c r="AN21" s="1138"/>
      <c r="AO21" s="297">
        <v>8.2899999999999991</v>
      </c>
      <c r="AP21" s="298">
        <v>6.91</v>
      </c>
      <c r="AQ21" s="299">
        <v>1.38</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502</v>
      </c>
      <c r="AL22" s="1137"/>
      <c r="AM22" s="1137"/>
      <c r="AN22" s="1138"/>
      <c r="AO22" s="302">
        <v>94.4</v>
      </c>
      <c r="AP22" s="303">
        <v>99.2</v>
      </c>
      <c r="AQ22" s="304">
        <v>-4.8</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29" t="s">
        <v>503</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ht="13.2" x14ac:dyDescent="0.2">
      <c r="A27" s="309"/>
      <c r="AO27" s="262"/>
      <c r="AP27" s="262"/>
      <c r="AQ27" s="262"/>
      <c r="AR27" s="262"/>
      <c r="AS27" s="262"/>
      <c r="AT27" s="262"/>
    </row>
    <row r="28" spans="1:46" ht="16.2" x14ac:dyDescent="0.2">
      <c r="A28" s="263" t="s">
        <v>504</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505</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484</v>
      </c>
      <c r="AP30" s="272"/>
      <c r="AQ30" s="273" t="s">
        <v>485</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486</v>
      </c>
      <c r="AQ31" s="279" t="s">
        <v>487</v>
      </c>
      <c r="AR31" s="280" t="s">
        <v>488</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506</v>
      </c>
      <c r="AL32" s="1121"/>
      <c r="AM32" s="1121"/>
      <c r="AN32" s="1122"/>
      <c r="AO32" s="312">
        <v>5237586</v>
      </c>
      <c r="AP32" s="312">
        <v>50133</v>
      </c>
      <c r="AQ32" s="313">
        <v>38265</v>
      </c>
      <c r="AR32" s="314">
        <v>31</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507</v>
      </c>
      <c r="AL33" s="1121"/>
      <c r="AM33" s="1121"/>
      <c r="AN33" s="1122"/>
      <c r="AO33" s="312" t="s">
        <v>493</v>
      </c>
      <c r="AP33" s="312" t="s">
        <v>493</v>
      </c>
      <c r="AQ33" s="313" t="s">
        <v>493</v>
      </c>
      <c r="AR33" s="314" t="s">
        <v>493</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508</v>
      </c>
      <c r="AL34" s="1121"/>
      <c r="AM34" s="1121"/>
      <c r="AN34" s="1122"/>
      <c r="AO34" s="312" t="s">
        <v>493</v>
      </c>
      <c r="AP34" s="312" t="s">
        <v>493</v>
      </c>
      <c r="AQ34" s="313" t="s">
        <v>493</v>
      </c>
      <c r="AR34" s="314" t="s">
        <v>493</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509</v>
      </c>
      <c r="AL35" s="1121"/>
      <c r="AM35" s="1121"/>
      <c r="AN35" s="1122"/>
      <c r="AO35" s="312">
        <v>1537240</v>
      </c>
      <c r="AP35" s="312">
        <v>14714</v>
      </c>
      <c r="AQ35" s="313">
        <v>11441</v>
      </c>
      <c r="AR35" s="314">
        <v>28.6</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510</v>
      </c>
      <c r="AL36" s="1121"/>
      <c r="AM36" s="1121"/>
      <c r="AN36" s="1122"/>
      <c r="AO36" s="312" t="s">
        <v>493</v>
      </c>
      <c r="AP36" s="312" t="s">
        <v>493</v>
      </c>
      <c r="AQ36" s="313">
        <v>1708</v>
      </c>
      <c r="AR36" s="314" t="s">
        <v>493</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511</v>
      </c>
      <c r="AL37" s="1121"/>
      <c r="AM37" s="1121"/>
      <c r="AN37" s="1122"/>
      <c r="AO37" s="312">
        <v>37741</v>
      </c>
      <c r="AP37" s="312">
        <v>361</v>
      </c>
      <c r="AQ37" s="313">
        <v>394</v>
      </c>
      <c r="AR37" s="314">
        <v>-8.4</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512</v>
      </c>
      <c r="AL38" s="1124"/>
      <c r="AM38" s="1124"/>
      <c r="AN38" s="1125"/>
      <c r="AO38" s="315" t="s">
        <v>493</v>
      </c>
      <c r="AP38" s="315" t="s">
        <v>493</v>
      </c>
      <c r="AQ38" s="316">
        <v>1</v>
      </c>
      <c r="AR38" s="304" t="s">
        <v>493</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513</v>
      </c>
      <c r="AL39" s="1124"/>
      <c r="AM39" s="1124"/>
      <c r="AN39" s="1125"/>
      <c r="AO39" s="312">
        <v>-200997</v>
      </c>
      <c r="AP39" s="312">
        <v>-1924</v>
      </c>
      <c r="AQ39" s="313">
        <v>-7153</v>
      </c>
      <c r="AR39" s="314">
        <v>-73.099999999999994</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514</v>
      </c>
      <c r="AL40" s="1121"/>
      <c r="AM40" s="1121"/>
      <c r="AN40" s="1122"/>
      <c r="AO40" s="312">
        <v>-4578453</v>
      </c>
      <c r="AP40" s="312">
        <v>-43824</v>
      </c>
      <c r="AQ40" s="313">
        <v>-33456</v>
      </c>
      <c r="AR40" s="314">
        <v>31</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287</v>
      </c>
      <c r="AL41" s="1127"/>
      <c r="AM41" s="1127"/>
      <c r="AN41" s="1128"/>
      <c r="AO41" s="312">
        <v>2033117</v>
      </c>
      <c r="AP41" s="312">
        <v>19461</v>
      </c>
      <c r="AQ41" s="313">
        <v>11199</v>
      </c>
      <c r="AR41" s="314">
        <v>73.8</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515</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516</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484</v>
      </c>
      <c r="AN49" s="1115" t="s">
        <v>517</v>
      </c>
      <c r="AO49" s="1116"/>
      <c r="AP49" s="1116"/>
      <c r="AQ49" s="1116"/>
      <c r="AR49" s="1117"/>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518</v>
      </c>
      <c r="AO50" s="329" t="s">
        <v>519</v>
      </c>
      <c r="AP50" s="330" t="s">
        <v>520</v>
      </c>
      <c r="AQ50" s="331" t="s">
        <v>521</v>
      </c>
      <c r="AR50" s="332" t="s">
        <v>522</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523</v>
      </c>
      <c r="AL51" s="325"/>
      <c r="AM51" s="333">
        <v>11204470</v>
      </c>
      <c r="AN51" s="334">
        <v>102830</v>
      </c>
      <c r="AO51" s="335">
        <v>33.799999999999997</v>
      </c>
      <c r="AP51" s="336">
        <v>72051</v>
      </c>
      <c r="AQ51" s="337">
        <v>7.8</v>
      </c>
      <c r="AR51" s="338">
        <v>26</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524</v>
      </c>
      <c r="AM52" s="341">
        <v>3261651</v>
      </c>
      <c r="AN52" s="342">
        <v>29934</v>
      </c>
      <c r="AO52" s="343">
        <v>-16.100000000000001</v>
      </c>
      <c r="AP52" s="344">
        <v>34140</v>
      </c>
      <c r="AQ52" s="345">
        <v>4.2</v>
      </c>
      <c r="AR52" s="346">
        <v>-20.3</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525</v>
      </c>
      <c r="AL53" s="325"/>
      <c r="AM53" s="333">
        <v>5486626</v>
      </c>
      <c r="AN53" s="334">
        <v>50790</v>
      </c>
      <c r="AO53" s="335">
        <v>-50.6</v>
      </c>
      <c r="AP53" s="336">
        <v>72756</v>
      </c>
      <c r="AQ53" s="337">
        <v>1</v>
      </c>
      <c r="AR53" s="338">
        <v>-51.6</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524</v>
      </c>
      <c r="AM54" s="341">
        <v>2279333</v>
      </c>
      <c r="AN54" s="342">
        <v>21100</v>
      </c>
      <c r="AO54" s="343">
        <v>-29.5</v>
      </c>
      <c r="AP54" s="344">
        <v>32117</v>
      </c>
      <c r="AQ54" s="345">
        <v>-5.9</v>
      </c>
      <c r="AR54" s="346">
        <v>-23.6</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526</v>
      </c>
      <c r="AL55" s="325"/>
      <c r="AM55" s="333">
        <v>5161261</v>
      </c>
      <c r="AN55" s="334">
        <v>48307</v>
      </c>
      <c r="AO55" s="335">
        <v>-4.9000000000000004</v>
      </c>
      <c r="AP55" s="336">
        <v>49217</v>
      </c>
      <c r="AQ55" s="337">
        <v>-32.4</v>
      </c>
      <c r="AR55" s="338">
        <v>27.5</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524</v>
      </c>
      <c r="AM56" s="341">
        <v>1937082</v>
      </c>
      <c r="AN56" s="342">
        <v>18130</v>
      </c>
      <c r="AO56" s="343">
        <v>-14.1</v>
      </c>
      <c r="AP56" s="344">
        <v>27232</v>
      </c>
      <c r="AQ56" s="345">
        <v>-15.2</v>
      </c>
      <c r="AR56" s="346">
        <v>1.1000000000000001</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527</v>
      </c>
      <c r="AL57" s="325"/>
      <c r="AM57" s="333">
        <v>8006691</v>
      </c>
      <c r="AN57" s="334">
        <v>75809</v>
      </c>
      <c r="AO57" s="335">
        <v>56.9</v>
      </c>
      <c r="AP57" s="336">
        <v>49211</v>
      </c>
      <c r="AQ57" s="337">
        <v>0</v>
      </c>
      <c r="AR57" s="338">
        <v>56.9</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524</v>
      </c>
      <c r="AM58" s="341">
        <v>2112986</v>
      </c>
      <c r="AN58" s="342">
        <v>20006</v>
      </c>
      <c r="AO58" s="343">
        <v>10.3</v>
      </c>
      <c r="AP58" s="344">
        <v>28367</v>
      </c>
      <c r="AQ58" s="345">
        <v>4.2</v>
      </c>
      <c r="AR58" s="346">
        <v>6.1</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528</v>
      </c>
      <c r="AL59" s="325"/>
      <c r="AM59" s="333">
        <v>6094665</v>
      </c>
      <c r="AN59" s="334">
        <v>58337</v>
      </c>
      <c r="AO59" s="335">
        <v>-23</v>
      </c>
      <c r="AP59" s="336">
        <v>51738</v>
      </c>
      <c r="AQ59" s="337">
        <v>5.0999999999999996</v>
      </c>
      <c r="AR59" s="338">
        <v>-28.1</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524</v>
      </c>
      <c r="AM60" s="341">
        <v>2156580</v>
      </c>
      <c r="AN60" s="342">
        <v>20642</v>
      </c>
      <c r="AO60" s="343">
        <v>3.2</v>
      </c>
      <c r="AP60" s="344">
        <v>30360</v>
      </c>
      <c r="AQ60" s="345">
        <v>7</v>
      </c>
      <c r="AR60" s="346">
        <v>-3.8</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529</v>
      </c>
      <c r="AL61" s="347"/>
      <c r="AM61" s="348">
        <v>7190743</v>
      </c>
      <c r="AN61" s="349">
        <v>67215</v>
      </c>
      <c r="AO61" s="350">
        <v>2.4</v>
      </c>
      <c r="AP61" s="351">
        <v>58995</v>
      </c>
      <c r="AQ61" s="352">
        <v>-3.7</v>
      </c>
      <c r="AR61" s="338">
        <v>6.1</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524</v>
      </c>
      <c r="AM62" s="341">
        <v>2349526</v>
      </c>
      <c r="AN62" s="342">
        <v>21962</v>
      </c>
      <c r="AO62" s="343">
        <v>-9.1999999999999993</v>
      </c>
      <c r="AP62" s="344">
        <v>30443</v>
      </c>
      <c r="AQ62" s="345">
        <v>-1.1000000000000001</v>
      </c>
      <c r="AR62" s="346">
        <v>-8.1</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HrRVsNIopeUUpdwXjKvKpvg3p+Ujsw9mhORgIIvblV+jEZGHTCfHppsKFBMi7zVsIJCZ/mCH8xUimS5qP0JOBA==" saltValue="0Obkry9rLyvLpTxEYxuMa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481</v>
      </c>
    </row>
    <row r="121" spans="125:125" ht="13.5" hidden="1" customHeight="1" x14ac:dyDescent="0.2">
      <c r="DU121" s="259"/>
    </row>
  </sheetData>
  <sheetProtection algorithmName="SHA-512" hashValue="/x2b1MkQo30pzELigyNdZrqq/bDdgCTLfjQa11n7R0xioXFUtp0ec9HL+NFJhI81RGTQowR753McKifZM+5iMQ==" saltValue="TJRo2Ak8id2kdWYel4WNmA==" spinCount="100000" sheet="1" objects="1" scenarios="1"/>
  <dataConsolidate/>
  <phoneticPr fontId="2"/>
  <printOptions horizontalCentered="1" verticalCentered="1"/>
  <pageMargins left="0" right="0" top="0.19685039370078741" bottom="0" header="0.39370078740157483" footer="0"/>
  <pageSetup paperSize="8" scale="57"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481</v>
      </c>
    </row>
  </sheetData>
  <sheetProtection algorithmName="SHA-512" hashValue="Z3lR77Dm98B/RN70WYjT+T4JpfpDD5fBU9O7EnfRVu6QTNRfGL67DVCybIEzEZo08+CDh1PmahmJ7Xe7+yXqiQ==" saltValue="qy/9wsKhpvimdf0mPFK97g==" spinCount="100000" sheet="1" objects="1" scenarios="1"/>
  <dataConsolidate/>
  <phoneticPr fontId="2"/>
  <printOptions horizontalCentered="1" verticalCentered="1"/>
  <pageMargins left="0" right="0" top="0.19685039370078741" bottom="0" header="0.39370078740157483" footer="0"/>
  <pageSetup paperSize="8" scale="57"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80" zoomScaleNormal="8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s="1" customFormat="1" ht="16.5" customHeight="1" x14ac:dyDescent="0.2"/>
    <row r="32" s="1" customFormat="1"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531</v>
      </c>
      <c r="G46" s="8" t="s">
        <v>532</v>
      </c>
      <c r="H46" s="8" t="s">
        <v>533</v>
      </c>
      <c r="I46" s="8" t="s">
        <v>534</v>
      </c>
      <c r="J46" s="9" t="s">
        <v>535</v>
      </c>
    </row>
    <row r="47" spans="2:10" ht="57.75" customHeight="1" x14ac:dyDescent="0.2">
      <c r="B47" s="10"/>
      <c r="C47" s="1139" t="s">
        <v>3</v>
      </c>
      <c r="D47" s="1139"/>
      <c r="E47" s="1140"/>
      <c r="F47" s="11">
        <v>18.64</v>
      </c>
      <c r="G47" s="12">
        <v>16.38</v>
      </c>
      <c r="H47" s="12">
        <v>19.170000000000002</v>
      </c>
      <c r="I47" s="12">
        <v>19.55</v>
      </c>
      <c r="J47" s="13">
        <v>21.38</v>
      </c>
    </row>
    <row r="48" spans="2:10" ht="57.75" customHeight="1" x14ac:dyDescent="0.2">
      <c r="B48" s="14"/>
      <c r="C48" s="1141" t="s">
        <v>4</v>
      </c>
      <c r="D48" s="1141"/>
      <c r="E48" s="1142"/>
      <c r="F48" s="15">
        <v>8.7899999999999991</v>
      </c>
      <c r="G48" s="16">
        <v>10.99</v>
      </c>
      <c r="H48" s="16">
        <v>12.9</v>
      </c>
      <c r="I48" s="16">
        <v>13.84</v>
      </c>
      <c r="J48" s="17">
        <v>10.16</v>
      </c>
    </row>
    <row r="49" spans="2:10" ht="57.75" customHeight="1" thickBot="1" x14ac:dyDescent="0.25">
      <c r="B49" s="18"/>
      <c r="C49" s="1143" t="s">
        <v>5</v>
      </c>
      <c r="D49" s="1143"/>
      <c r="E49" s="1144"/>
      <c r="F49" s="19" t="s">
        <v>536</v>
      </c>
      <c r="G49" s="20">
        <v>0.64</v>
      </c>
      <c r="H49" s="20">
        <v>6.22</v>
      </c>
      <c r="I49" s="20">
        <v>0.69</v>
      </c>
      <c r="J49" s="21" t="s">
        <v>537</v>
      </c>
    </row>
    <row r="50" spans="2:10" ht="13.2" x14ac:dyDescent="0.2"/>
  </sheetData>
  <sheetProtection algorithmName="SHA-512" hashValue="tPkeOaiSOCdnouF6Mmd2Yx81m9vL7fekOhO00gebTULXUQ95u0WwwLhqkmbgwhrjRGmt9Q3VOPNCIu61y95Tcw==" saltValue="GrUZTitmJ9QTPBAMcrzOVg=="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0"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28"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531</v>
      </c>
      <c r="G33" s="29" t="s">
        <v>532</v>
      </c>
      <c r="H33" s="29" t="s">
        <v>533</v>
      </c>
      <c r="I33" s="29" t="s">
        <v>534</v>
      </c>
      <c r="J33" s="30" t="s">
        <v>535</v>
      </c>
      <c r="K33" s="22"/>
      <c r="L33" s="22"/>
      <c r="M33" s="22"/>
      <c r="N33" s="22"/>
      <c r="O33" s="22"/>
      <c r="P33" s="22"/>
    </row>
    <row r="34" spans="1:16" ht="39" customHeight="1" x14ac:dyDescent="0.2">
      <c r="A34" s="22"/>
      <c r="B34" s="31"/>
      <c r="C34" s="1151" t="s">
        <v>538</v>
      </c>
      <c r="D34" s="1151"/>
      <c r="E34" s="1152"/>
      <c r="F34" s="32">
        <v>8.74</v>
      </c>
      <c r="G34" s="33">
        <v>10.94</v>
      </c>
      <c r="H34" s="33">
        <v>12.85</v>
      </c>
      <c r="I34" s="33">
        <v>13.79</v>
      </c>
      <c r="J34" s="34">
        <v>10.11</v>
      </c>
      <c r="K34" s="22"/>
      <c r="L34" s="22"/>
      <c r="M34" s="22"/>
      <c r="N34" s="22"/>
      <c r="O34" s="22"/>
      <c r="P34" s="22"/>
    </row>
    <row r="35" spans="1:16" ht="39" customHeight="1" x14ac:dyDescent="0.2">
      <c r="A35" s="22"/>
      <c r="B35" s="35"/>
      <c r="C35" s="1145" t="s">
        <v>539</v>
      </c>
      <c r="D35" s="1146"/>
      <c r="E35" s="1147"/>
      <c r="F35" s="36">
        <v>5.95</v>
      </c>
      <c r="G35" s="37">
        <v>5.76</v>
      </c>
      <c r="H35" s="37">
        <v>5.31</v>
      </c>
      <c r="I35" s="37">
        <v>5</v>
      </c>
      <c r="J35" s="38">
        <v>4.59</v>
      </c>
      <c r="K35" s="22"/>
      <c r="L35" s="22"/>
      <c r="M35" s="22"/>
      <c r="N35" s="22"/>
      <c r="O35" s="22"/>
      <c r="P35" s="22"/>
    </row>
    <row r="36" spans="1:16" ht="39" customHeight="1" x14ac:dyDescent="0.2">
      <c r="A36" s="22"/>
      <c r="B36" s="35"/>
      <c r="C36" s="1145" t="s">
        <v>540</v>
      </c>
      <c r="D36" s="1146"/>
      <c r="E36" s="1147"/>
      <c r="F36" s="36" t="s">
        <v>493</v>
      </c>
      <c r="G36" s="37">
        <v>0.81</v>
      </c>
      <c r="H36" s="37">
        <v>0.83</v>
      </c>
      <c r="I36" s="37">
        <v>0.8</v>
      </c>
      <c r="J36" s="38">
        <v>0.88</v>
      </c>
      <c r="K36" s="22"/>
      <c r="L36" s="22"/>
      <c r="M36" s="22"/>
      <c r="N36" s="22"/>
      <c r="O36" s="22"/>
      <c r="P36" s="22"/>
    </row>
    <row r="37" spans="1:16" ht="39" customHeight="1" x14ac:dyDescent="0.2">
      <c r="A37" s="22"/>
      <c r="B37" s="35"/>
      <c r="C37" s="1145" t="s">
        <v>541</v>
      </c>
      <c r="D37" s="1146"/>
      <c r="E37" s="1147"/>
      <c r="F37" s="36">
        <v>0.82</v>
      </c>
      <c r="G37" s="37">
        <v>0.52</v>
      </c>
      <c r="H37" s="37">
        <v>1.1399999999999999</v>
      </c>
      <c r="I37" s="37">
        <v>1.02</v>
      </c>
      <c r="J37" s="38">
        <v>0.43</v>
      </c>
      <c r="K37" s="22"/>
      <c r="L37" s="22"/>
      <c r="M37" s="22"/>
      <c r="N37" s="22"/>
      <c r="O37" s="22"/>
      <c r="P37" s="22"/>
    </row>
    <row r="38" spans="1:16" ht="39" customHeight="1" x14ac:dyDescent="0.2">
      <c r="A38" s="22"/>
      <c r="B38" s="35"/>
      <c r="C38" s="1145" t="s">
        <v>542</v>
      </c>
      <c r="D38" s="1146"/>
      <c r="E38" s="1147"/>
      <c r="F38" s="36">
        <v>0.59</v>
      </c>
      <c r="G38" s="37">
        <v>0.36</v>
      </c>
      <c r="H38" s="37">
        <v>0.28999999999999998</v>
      </c>
      <c r="I38" s="37">
        <v>0.1</v>
      </c>
      <c r="J38" s="38">
        <v>0.43</v>
      </c>
      <c r="K38" s="22"/>
      <c r="L38" s="22"/>
      <c r="M38" s="22"/>
      <c r="N38" s="22"/>
      <c r="O38" s="22"/>
      <c r="P38" s="22"/>
    </row>
    <row r="39" spans="1:16" ht="39" customHeight="1" x14ac:dyDescent="0.2">
      <c r="A39" s="22"/>
      <c r="B39" s="35"/>
      <c r="C39" s="1145" t="s">
        <v>543</v>
      </c>
      <c r="D39" s="1146"/>
      <c r="E39" s="1147"/>
      <c r="F39" s="36">
        <v>0.11</v>
      </c>
      <c r="G39" s="37">
        <v>0.1</v>
      </c>
      <c r="H39" s="37">
        <v>0.11</v>
      </c>
      <c r="I39" s="37">
        <v>0.12</v>
      </c>
      <c r="J39" s="38">
        <v>0.13</v>
      </c>
      <c r="K39" s="22"/>
      <c r="L39" s="22"/>
      <c r="M39" s="22"/>
      <c r="N39" s="22"/>
      <c r="O39" s="22"/>
      <c r="P39" s="22"/>
    </row>
    <row r="40" spans="1:16" ht="39" customHeight="1" x14ac:dyDescent="0.2">
      <c r="A40" s="22"/>
      <c r="B40" s="35"/>
      <c r="C40" s="1145" t="s">
        <v>544</v>
      </c>
      <c r="D40" s="1146"/>
      <c r="E40" s="1147"/>
      <c r="F40" s="36">
        <v>0.04</v>
      </c>
      <c r="G40" s="37">
        <v>0.04</v>
      </c>
      <c r="H40" s="37">
        <v>0.04</v>
      </c>
      <c r="I40" s="37">
        <v>0.04</v>
      </c>
      <c r="J40" s="38">
        <v>0.04</v>
      </c>
      <c r="K40" s="22"/>
      <c r="L40" s="22"/>
      <c r="M40" s="22"/>
      <c r="N40" s="22"/>
      <c r="O40" s="22"/>
      <c r="P40" s="22"/>
    </row>
    <row r="41" spans="1:16" ht="39" customHeight="1" x14ac:dyDescent="0.2">
      <c r="A41" s="22"/>
      <c r="B41" s="35"/>
      <c r="C41" s="1145" t="s">
        <v>545</v>
      </c>
      <c r="D41" s="1146"/>
      <c r="E41" s="1147"/>
      <c r="F41" s="36">
        <v>0.04</v>
      </c>
      <c r="G41" s="37">
        <v>0.04</v>
      </c>
      <c r="H41" s="37">
        <v>0.03</v>
      </c>
      <c r="I41" s="37">
        <v>0.03</v>
      </c>
      <c r="J41" s="38">
        <v>0.03</v>
      </c>
      <c r="K41" s="22"/>
      <c r="L41" s="22"/>
      <c r="M41" s="22"/>
      <c r="N41" s="22"/>
      <c r="O41" s="22"/>
      <c r="P41" s="22"/>
    </row>
    <row r="42" spans="1:16" ht="39" customHeight="1" x14ac:dyDescent="0.2">
      <c r="A42" s="22"/>
      <c r="B42" s="39"/>
      <c r="C42" s="1145" t="s">
        <v>546</v>
      </c>
      <c r="D42" s="1146"/>
      <c r="E42" s="1147"/>
      <c r="F42" s="36" t="s">
        <v>493</v>
      </c>
      <c r="G42" s="37" t="s">
        <v>493</v>
      </c>
      <c r="H42" s="37" t="s">
        <v>493</v>
      </c>
      <c r="I42" s="37" t="s">
        <v>493</v>
      </c>
      <c r="J42" s="38" t="s">
        <v>493</v>
      </c>
      <c r="K42" s="22"/>
      <c r="L42" s="22"/>
      <c r="M42" s="22"/>
      <c r="N42" s="22"/>
      <c r="O42" s="22"/>
      <c r="P42" s="22"/>
    </row>
    <row r="43" spans="1:16" ht="39" customHeight="1" thickBot="1" x14ac:dyDescent="0.25">
      <c r="A43" s="22"/>
      <c r="B43" s="40"/>
      <c r="C43" s="1148" t="s">
        <v>547</v>
      </c>
      <c r="D43" s="1149"/>
      <c r="E43" s="1150"/>
      <c r="F43" s="41">
        <v>0.23</v>
      </c>
      <c r="G43" s="42">
        <v>0.21</v>
      </c>
      <c r="H43" s="42">
        <v>0</v>
      </c>
      <c r="I43" s="42">
        <v>0</v>
      </c>
      <c r="J43" s="43">
        <v>0</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a+CqB9NWauevLcKPMZKC/Ru/PAsSvXJ9fckATG9SZGvTgSMpEnwMjHx9DqpgSyjiwWmqMxO8Y5iXXVcYpjhKHg==" saltValue="anohe72yazwj7g5Rr14R/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7"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70"/>
  <sheetViews>
    <sheetView showGridLines="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5">
      <c r="A44" s="48"/>
      <c r="B44" s="51" t="s">
        <v>8</v>
      </c>
      <c r="C44" s="52"/>
      <c r="D44" s="52"/>
      <c r="E44" s="53"/>
      <c r="F44" s="53"/>
      <c r="G44" s="53"/>
      <c r="H44" s="53"/>
      <c r="I44" s="53"/>
      <c r="J44" s="54" t="s">
        <v>2</v>
      </c>
      <c r="K44" s="55" t="s">
        <v>531</v>
      </c>
      <c r="L44" s="56" t="s">
        <v>532</v>
      </c>
      <c r="M44" s="56" t="s">
        <v>533</v>
      </c>
      <c r="N44" s="56" t="s">
        <v>534</v>
      </c>
      <c r="O44" s="57" t="s">
        <v>535</v>
      </c>
      <c r="P44" s="48"/>
      <c r="Q44" s="48"/>
      <c r="R44" s="48"/>
      <c r="S44" s="48"/>
      <c r="T44" s="48"/>
      <c r="U44" s="48"/>
    </row>
    <row r="45" spans="1:21" ht="30.75" customHeight="1" x14ac:dyDescent="0.2">
      <c r="A45" s="48"/>
      <c r="B45" s="1176" t="s">
        <v>9</v>
      </c>
      <c r="C45" s="1177"/>
      <c r="D45" s="58"/>
      <c r="E45" s="1182" t="s">
        <v>10</v>
      </c>
      <c r="F45" s="1182"/>
      <c r="G45" s="1182"/>
      <c r="H45" s="1182"/>
      <c r="I45" s="1182"/>
      <c r="J45" s="1183"/>
      <c r="K45" s="59">
        <v>4126</v>
      </c>
      <c r="L45" s="60">
        <v>4418</v>
      </c>
      <c r="M45" s="60">
        <v>4780</v>
      </c>
      <c r="N45" s="60">
        <v>5206</v>
      </c>
      <c r="O45" s="61">
        <v>5238</v>
      </c>
      <c r="P45" s="48"/>
      <c r="Q45" s="48"/>
      <c r="R45" s="48"/>
      <c r="S45" s="48"/>
      <c r="T45" s="48"/>
      <c r="U45" s="48"/>
    </row>
    <row r="46" spans="1:21" ht="30.75" customHeight="1" x14ac:dyDescent="0.2">
      <c r="A46" s="48"/>
      <c r="B46" s="1178"/>
      <c r="C46" s="1179"/>
      <c r="D46" s="62"/>
      <c r="E46" s="1155" t="s">
        <v>11</v>
      </c>
      <c r="F46" s="1155"/>
      <c r="G46" s="1155"/>
      <c r="H46" s="1155"/>
      <c r="I46" s="1155"/>
      <c r="J46" s="1156"/>
      <c r="K46" s="63" t="s">
        <v>493</v>
      </c>
      <c r="L46" s="64" t="s">
        <v>493</v>
      </c>
      <c r="M46" s="64" t="s">
        <v>493</v>
      </c>
      <c r="N46" s="64" t="s">
        <v>493</v>
      </c>
      <c r="O46" s="65" t="s">
        <v>493</v>
      </c>
      <c r="P46" s="48"/>
      <c r="Q46" s="48"/>
      <c r="R46" s="48"/>
      <c r="S46" s="48"/>
      <c r="T46" s="48"/>
      <c r="U46" s="48"/>
    </row>
    <row r="47" spans="1:21" ht="30.75" customHeight="1" x14ac:dyDescent="0.2">
      <c r="A47" s="48"/>
      <c r="B47" s="1178"/>
      <c r="C47" s="1179"/>
      <c r="D47" s="62"/>
      <c r="E47" s="1155" t="s">
        <v>12</v>
      </c>
      <c r="F47" s="1155"/>
      <c r="G47" s="1155"/>
      <c r="H47" s="1155"/>
      <c r="I47" s="1155"/>
      <c r="J47" s="1156"/>
      <c r="K47" s="63" t="s">
        <v>493</v>
      </c>
      <c r="L47" s="64" t="s">
        <v>493</v>
      </c>
      <c r="M47" s="64" t="s">
        <v>493</v>
      </c>
      <c r="N47" s="64" t="s">
        <v>493</v>
      </c>
      <c r="O47" s="65" t="s">
        <v>493</v>
      </c>
      <c r="P47" s="48"/>
      <c r="Q47" s="48"/>
      <c r="R47" s="48"/>
      <c r="S47" s="48"/>
      <c r="T47" s="48"/>
      <c r="U47" s="48"/>
    </row>
    <row r="48" spans="1:21" ht="30.75" customHeight="1" x14ac:dyDescent="0.2">
      <c r="A48" s="48"/>
      <c r="B48" s="1178"/>
      <c r="C48" s="1179"/>
      <c r="D48" s="62"/>
      <c r="E48" s="1155" t="s">
        <v>13</v>
      </c>
      <c r="F48" s="1155"/>
      <c r="G48" s="1155"/>
      <c r="H48" s="1155"/>
      <c r="I48" s="1155"/>
      <c r="J48" s="1156"/>
      <c r="K48" s="63">
        <v>1465</v>
      </c>
      <c r="L48" s="64">
        <v>1580</v>
      </c>
      <c r="M48" s="64">
        <v>1428</v>
      </c>
      <c r="N48" s="64">
        <v>1445</v>
      </c>
      <c r="O48" s="65">
        <v>1537</v>
      </c>
      <c r="P48" s="48"/>
      <c r="Q48" s="48"/>
      <c r="R48" s="48"/>
      <c r="S48" s="48"/>
      <c r="T48" s="48"/>
      <c r="U48" s="48"/>
    </row>
    <row r="49" spans="1:21" ht="30.75" customHeight="1" x14ac:dyDescent="0.2">
      <c r="A49" s="48"/>
      <c r="B49" s="1178"/>
      <c r="C49" s="1179"/>
      <c r="D49" s="62"/>
      <c r="E49" s="1155" t="s">
        <v>14</v>
      </c>
      <c r="F49" s="1155"/>
      <c r="G49" s="1155"/>
      <c r="H49" s="1155"/>
      <c r="I49" s="1155"/>
      <c r="J49" s="1156"/>
      <c r="K49" s="63" t="s">
        <v>493</v>
      </c>
      <c r="L49" s="64" t="s">
        <v>493</v>
      </c>
      <c r="M49" s="64" t="s">
        <v>493</v>
      </c>
      <c r="N49" s="64" t="s">
        <v>493</v>
      </c>
      <c r="O49" s="65" t="s">
        <v>493</v>
      </c>
      <c r="P49" s="48"/>
      <c r="Q49" s="48"/>
      <c r="R49" s="48"/>
      <c r="S49" s="48"/>
      <c r="T49" s="48"/>
      <c r="U49" s="48"/>
    </row>
    <row r="50" spans="1:21" ht="30.75" customHeight="1" x14ac:dyDescent="0.2">
      <c r="A50" s="48"/>
      <c r="B50" s="1178"/>
      <c r="C50" s="1179"/>
      <c r="D50" s="62"/>
      <c r="E50" s="1155" t="s">
        <v>15</v>
      </c>
      <c r="F50" s="1155"/>
      <c r="G50" s="1155"/>
      <c r="H50" s="1155"/>
      <c r="I50" s="1155"/>
      <c r="J50" s="1156"/>
      <c r="K50" s="63">
        <v>30</v>
      </c>
      <c r="L50" s="64">
        <v>38</v>
      </c>
      <c r="M50" s="64">
        <v>38</v>
      </c>
      <c r="N50" s="64">
        <v>38</v>
      </c>
      <c r="O50" s="65">
        <v>38</v>
      </c>
      <c r="P50" s="48"/>
      <c r="Q50" s="48"/>
      <c r="R50" s="48"/>
      <c r="S50" s="48"/>
      <c r="T50" s="48"/>
      <c r="U50" s="48"/>
    </row>
    <row r="51" spans="1:21" ht="30.75" customHeight="1" x14ac:dyDescent="0.2">
      <c r="A51" s="48"/>
      <c r="B51" s="1180"/>
      <c r="C51" s="1181"/>
      <c r="D51" s="66"/>
      <c r="E51" s="1155" t="s">
        <v>16</v>
      </c>
      <c r="F51" s="1155"/>
      <c r="G51" s="1155"/>
      <c r="H51" s="1155"/>
      <c r="I51" s="1155"/>
      <c r="J51" s="1156"/>
      <c r="K51" s="63" t="s">
        <v>493</v>
      </c>
      <c r="L51" s="64" t="s">
        <v>493</v>
      </c>
      <c r="M51" s="64" t="s">
        <v>493</v>
      </c>
      <c r="N51" s="64" t="s">
        <v>493</v>
      </c>
      <c r="O51" s="65" t="s">
        <v>493</v>
      </c>
      <c r="P51" s="48"/>
      <c r="Q51" s="48"/>
      <c r="R51" s="48"/>
      <c r="S51" s="48"/>
      <c r="T51" s="48"/>
      <c r="U51" s="48"/>
    </row>
    <row r="52" spans="1:21" ht="30.75" customHeight="1" x14ac:dyDescent="0.2">
      <c r="A52" s="48"/>
      <c r="B52" s="1153" t="s">
        <v>17</v>
      </c>
      <c r="C52" s="1154"/>
      <c r="D52" s="66"/>
      <c r="E52" s="1155" t="s">
        <v>18</v>
      </c>
      <c r="F52" s="1155"/>
      <c r="G52" s="1155"/>
      <c r="H52" s="1155"/>
      <c r="I52" s="1155"/>
      <c r="J52" s="1156"/>
      <c r="K52" s="63">
        <v>4211</v>
      </c>
      <c r="L52" s="64">
        <v>4391</v>
      </c>
      <c r="M52" s="64">
        <v>4571</v>
      </c>
      <c r="N52" s="64">
        <v>4773</v>
      </c>
      <c r="O52" s="65">
        <v>4779</v>
      </c>
      <c r="P52" s="48"/>
      <c r="Q52" s="48"/>
      <c r="R52" s="48"/>
      <c r="S52" s="48"/>
      <c r="T52" s="48"/>
      <c r="U52" s="48"/>
    </row>
    <row r="53" spans="1:21" ht="30.75" customHeight="1" thickBot="1" x14ac:dyDescent="0.25">
      <c r="A53" s="48"/>
      <c r="B53" s="1157" t="s">
        <v>19</v>
      </c>
      <c r="C53" s="1158"/>
      <c r="D53" s="67"/>
      <c r="E53" s="1159" t="s">
        <v>20</v>
      </c>
      <c r="F53" s="1159"/>
      <c r="G53" s="1159"/>
      <c r="H53" s="1159"/>
      <c r="I53" s="1159"/>
      <c r="J53" s="1160"/>
      <c r="K53" s="68">
        <v>1410</v>
      </c>
      <c r="L53" s="69">
        <v>1645</v>
      </c>
      <c r="M53" s="69">
        <v>1675</v>
      </c>
      <c r="N53" s="69">
        <v>1916</v>
      </c>
      <c r="O53" s="70">
        <v>2034</v>
      </c>
      <c r="P53" s="48"/>
      <c r="Q53" s="48"/>
      <c r="R53" s="48"/>
      <c r="S53" s="48"/>
      <c r="T53" s="48"/>
      <c r="U53" s="48"/>
    </row>
    <row r="54" spans="1:21" ht="24" customHeight="1" x14ac:dyDescent="0.2">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5">
      <c r="A57" s="48"/>
      <c r="B57" s="76"/>
      <c r="C57" s="77"/>
      <c r="D57" s="77"/>
      <c r="E57" s="78"/>
      <c r="F57" s="78"/>
      <c r="G57" s="78"/>
      <c r="H57" s="78"/>
      <c r="I57" s="78"/>
      <c r="J57" s="79" t="s">
        <v>2</v>
      </c>
      <c r="K57" s="80" t="s">
        <v>548</v>
      </c>
      <c r="L57" s="81" t="s">
        <v>549</v>
      </c>
      <c r="M57" s="81" t="s">
        <v>550</v>
      </c>
      <c r="N57" s="81" t="s">
        <v>551</v>
      </c>
      <c r="O57" s="82" t="s">
        <v>552</v>
      </c>
      <c r="P57" s="48"/>
      <c r="Q57" s="48"/>
      <c r="R57" s="48"/>
      <c r="S57" s="48"/>
      <c r="T57" s="48"/>
      <c r="U57" s="48"/>
    </row>
    <row r="58" spans="1:21" ht="31.5" customHeight="1" x14ac:dyDescent="0.2">
      <c r="B58" s="1161" t="s">
        <v>24</v>
      </c>
      <c r="C58" s="1162"/>
      <c r="D58" s="1167" t="s">
        <v>25</v>
      </c>
      <c r="E58" s="1168"/>
      <c r="F58" s="1168"/>
      <c r="G58" s="1168"/>
      <c r="H58" s="1168"/>
      <c r="I58" s="1168"/>
      <c r="J58" s="1169"/>
      <c r="K58" s="83" t="s">
        <v>553</v>
      </c>
      <c r="L58" s="84" t="s">
        <v>553</v>
      </c>
      <c r="M58" s="84" t="s">
        <v>553</v>
      </c>
      <c r="N58" s="84" t="s">
        <v>553</v>
      </c>
      <c r="O58" s="85" t="s">
        <v>553</v>
      </c>
    </row>
    <row r="59" spans="1:21" ht="31.5" customHeight="1" x14ac:dyDescent="0.2">
      <c r="B59" s="1163"/>
      <c r="C59" s="1164"/>
      <c r="D59" s="1170" t="s">
        <v>26</v>
      </c>
      <c r="E59" s="1171"/>
      <c r="F59" s="1171"/>
      <c r="G59" s="1171"/>
      <c r="H59" s="1171"/>
      <c r="I59" s="1171"/>
      <c r="J59" s="1172"/>
      <c r="K59" s="86" t="s">
        <v>553</v>
      </c>
      <c r="L59" s="87" t="s">
        <v>553</v>
      </c>
      <c r="M59" s="87" t="s">
        <v>553</v>
      </c>
      <c r="N59" s="87" t="s">
        <v>553</v>
      </c>
      <c r="O59" s="88" t="s">
        <v>553</v>
      </c>
    </row>
    <row r="60" spans="1:21" ht="31.5" customHeight="1" thickBot="1" x14ac:dyDescent="0.25">
      <c r="B60" s="1165"/>
      <c r="C60" s="1166"/>
      <c r="D60" s="1173" t="s">
        <v>27</v>
      </c>
      <c r="E60" s="1174"/>
      <c r="F60" s="1174"/>
      <c r="G60" s="1174"/>
      <c r="H60" s="1174"/>
      <c r="I60" s="1174"/>
      <c r="J60" s="1175"/>
      <c r="K60" s="89" t="s">
        <v>553</v>
      </c>
      <c r="L60" s="90" t="s">
        <v>553</v>
      </c>
      <c r="M60" s="90" t="s">
        <v>553</v>
      </c>
      <c r="N60" s="90" t="s">
        <v>553</v>
      </c>
      <c r="O60" s="91" t="s">
        <v>553</v>
      </c>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row r="65" s="49" customFormat="1" ht="12.6" hidden="1" customHeight="1" x14ac:dyDescent="0.2"/>
    <row r="66" s="49" customFormat="1" ht="12.6" hidden="1" customHeight="1" x14ac:dyDescent="0.2"/>
    <row r="67" s="49" customFormat="1" ht="12.6" hidden="1" customHeight="1" x14ac:dyDescent="0.2"/>
    <row r="68" s="49" customFormat="1" ht="12.6" hidden="1" customHeight="1" x14ac:dyDescent="0.2"/>
    <row r="69" s="49" customFormat="1" ht="12.6" hidden="1" customHeight="1" x14ac:dyDescent="0.2"/>
    <row r="70" s="49" customFormat="1" ht="12.6" hidden="1" customHeight="1" x14ac:dyDescent="0.2"/>
  </sheetData>
  <sheetProtection algorithmName="SHA-512" hashValue="C5YNl1+S9/7g1wwv/9fjRVWULvKijYQS6tVLhs/y60ljUvEjYYYB4YQwVTItBbUYzq2KTSwx4nUXyDgcwq7iow==" saltValue="HuORIRmYHolZ7ExmQ3CrX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8" scale="7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25">
      <c r="B40" s="98" t="s">
        <v>8</v>
      </c>
      <c r="C40" s="99"/>
      <c r="D40" s="99"/>
      <c r="E40" s="100"/>
      <c r="F40" s="100"/>
      <c r="G40" s="100"/>
      <c r="H40" s="101" t="s">
        <v>2</v>
      </c>
      <c r="I40" s="102" t="s">
        <v>531</v>
      </c>
      <c r="J40" s="103" t="s">
        <v>532</v>
      </c>
      <c r="K40" s="103" t="s">
        <v>533</v>
      </c>
      <c r="L40" s="103" t="s">
        <v>534</v>
      </c>
      <c r="M40" s="104" t="s">
        <v>535</v>
      </c>
    </row>
    <row r="41" spans="2:13" ht="27.75" customHeight="1" x14ac:dyDescent="0.2">
      <c r="B41" s="1196" t="s">
        <v>30</v>
      </c>
      <c r="C41" s="1197"/>
      <c r="D41" s="105"/>
      <c r="E41" s="1198" t="s">
        <v>31</v>
      </c>
      <c r="F41" s="1198"/>
      <c r="G41" s="1198"/>
      <c r="H41" s="1199"/>
      <c r="I41" s="355">
        <v>61947</v>
      </c>
      <c r="J41" s="356">
        <v>62070</v>
      </c>
      <c r="K41" s="356">
        <v>61639</v>
      </c>
      <c r="L41" s="356">
        <v>60566</v>
      </c>
      <c r="M41" s="357">
        <v>58039</v>
      </c>
    </row>
    <row r="42" spans="2:13" ht="27.75" customHeight="1" x14ac:dyDescent="0.2">
      <c r="B42" s="1186"/>
      <c r="C42" s="1187"/>
      <c r="D42" s="106"/>
      <c r="E42" s="1190" t="s">
        <v>32</v>
      </c>
      <c r="F42" s="1190"/>
      <c r="G42" s="1190"/>
      <c r="H42" s="1191"/>
      <c r="I42" s="358" t="s">
        <v>493</v>
      </c>
      <c r="J42" s="359">
        <v>1</v>
      </c>
      <c r="K42" s="359">
        <v>0</v>
      </c>
      <c r="L42" s="359" t="s">
        <v>493</v>
      </c>
      <c r="M42" s="360">
        <v>2727</v>
      </c>
    </row>
    <row r="43" spans="2:13" ht="27.75" customHeight="1" x14ac:dyDescent="0.2">
      <c r="B43" s="1186"/>
      <c r="C43" s="1187"/>
      <c r="D43" s="106"/>
      <c r="E43" s="1190" t="s">
        <v>33</v>
      </c>
      <c r="F43" s="1190"/>
      <c r="G43" s="1190"/>
      <c r="H43" s="1191"/>
      <c r="I43" s="358">
        <v>18326</v>
      </c>
      <c r="J43" s="359">
        <v>18065</v>
      </c>
      <c r="K43" s="359">
        <v>16067</v>
      </c>
      <c r="L43" s="359">
        <v>14822</v>
      </c>
      <c r="M43" s="360">
        <v>13301</v>
      </c>
    </row>
    <row r="44" spans="2:13" ht="27.75" customHeight="1" x14ac:dyDescent="0.2">
      <c r="B44" s="1186"/>
      <c r="C44" s="1187"/>
      <c r="D44" s="106"/>
      <c r="E44" s="1190" t="s">
        <v>34</v>
      </c>
      <c r="F44" s="1190"/>
      <c r="G44" s="1190"/>
      <c r="H44" s="1191"/>
      <c r="I44" s="358" t="s">
        <v>493</v>
      </c>
      <c r="J44" s="359" t="s">
        <v>493</v>
      </c>
      <c r="K44" s="359" t="s">
        <v>493</v>
      </c>
      <c r="L44" s="359" t="s">
        <v>493</v>
      </c>
      <c r="M44" s="360" t="s">
        <v>493</v>
      </c>
    </row>
    <row r="45" spans="2:13" ht="27.75" customHeight="1" x14ac:dyDescent="0.2">
      <c r="B45" s="1186"/>
      <c r="C45" s="1187"/>
      <c r="D45" s="106"/>
      <c r="E45" s="1190" t="s">
        <v>35</v>
      </c>
      <c r="F45" s="1190"/>
      <c r="G45" s="1190"/>
      <c r="H45" s="1191"/>
      <c r="I45" s="358">
        <v>6411</v>
      </c>
      <c r="J45" s="359">
        <v>6774</v>
      </c>
      <c r="K45" s="359">
        <v>6452</v>
      </c>
      <c r="L45" s="359">
        <v>6434</v>
      </c>
      <c r="M45" s="360">
        <v>6594</v>
      </c>
    </row>
    <row r="46" spans="2:13" ht="27.75" customHeight="1" x14ac:dyDescent="0.2">
      <c r="B46" s="1186"/>
      <c r="C46" s="1187"/>
      <c r="D46" s="107"/>
      <c r="E46" s="1190" t="s">
        <v>36</v>
      </c>
      <c r="F46" s="1190"/>
      <c r="G46" s="1190"/>
      <c r="H46" s="1191"/>
      <c r="I46" s="358">
        <v>21</v>
      </c>
      <c r="J46" s="359">
        <v>21</v>
      </c>
      <c r="K46" s="359">
        <v>21</v>
      </c>
      <c r="L46" s="359">
        <v>21</v>
      </c>
      <c r="M46" s="360">
        <v>21</v>
      </c>
    </row>
    <row r="47" spans="2:13" ht="27.75" customHeight="1" x14ac:dyDescent="0.2">
      <c r="B47" s="1186"/>
      <c r="C47" s="1187"/>
      <c r="D47" s="108"/>
      <c r="E47" s="1200" t="s">
        <v>37</v>
      </c>
      <c r="F47" s="1201"/>
      <c r="G47" s="1201"/>
      <c r="H47" s="1202"/>
      <c r="I47" s="358" t="s">
        <v>493</v>
      </c>
      <c r="J47" s="359" t="s">
        <v>493</v>
      </c>
      <c r="K47" s="359" t="s">
        <v>493</v>
      </c>
      <c r="L47" s="359" t="s">
        <v>493</v>
      </c>
      <c r="M47" s="360" t="s">
        <v>493</v>
      </c>
    </row>
    <row r="48" spans="2:13" ht="27.75" customHeight="1" x14ac:dyDescent="0.2">
      <c r="B48" s="1186"/>
      <c r="C48" s="1187"/>
      <c r="D48" s="106"/>
      <c r="E48" s="1190" t="s">
        <v>38</v>
      </c>
      <c r="F48" s="1190"/>
      <c r="G48" s="1190"/>
      <c r="H48" s="1191"/>
      <c r="I48" s="358" t="s">
        <v>493</v>
      </c>
      <c r="J48" s="359" t="s">
        <v>493</v>
      </c>
      <c r="K48" s="359" t="s">
        <v>493</v>
      </c>
      <c r="L48" s="359" t="s">
        <v>493</v>
      </c>
      <c r="M48" s="360" t="s">
        <v>493</v>
      </c>
    </row>
    <row r="49" spans="2:13" ht="27.75" customHeight="1" x14ac:dyDescent="0.2">
      <c r="B49" s="1188"/>
      <c r="C49" s="1189"/>
      <c r="D49" s="106"/>
      <c r="E49" s="1190" t="s">
        <v>39</v>
      </c>
      <c r="F49" s="1190"/>
      <c r="G49" s="1190"/>
      <c r="H49" s="1191"/>
      <c r="I49" s="358" t="s">
        <v>493</v>
      </c>
      <c r="J49" s="359" t="s">
        <v>493</v>
      </c>
      <c r="K49" s="359" t="s">
        <v>493</v>
      </c>
      <c r="L49" s="359" t="s">
        <v>493</v>
      </c>
      <c r="M49" s="360" t="s">
        <v>493</v>
      </c>
    </row>
    <row r="50" spans="2:13" ht="27.75" customHeight="1" x14ac:dyDescent="0.2">
      <c r="B50" s="1184" t="s">
        <v>40</v>
      </c>
      <c r="C50" s="1185"/>
      <c r="D50" s="109"/>
      <c r="E50" s="1190" t="s">
        <v>41</v>
      </c>
      <c r="F50" s="1190"/>
      <c r="G50" s="1190"/>
      <c r="H50" s="1191"/>
      <c r="I50" s="358">
        <v>10196</v>
      </c>
      <c r="J50" s="359">
        <v>10263</v>
      </c>
      <c r="K50" s="359">
        <v>12629</v>
      </c>
      <c r="L50" s="359">
        <v>12708</v>
      </c>
      <c r="M50" s="360">
        <v>14281</v>
      </c>
    </row>
    <row r="51" spans="2:13" ht="27.75" customHeight="1" x14ac:dyDescent="0.2">
      <c r="B51" s="1186"/>
      <c r="C51" s="1187"/>
      <c r="D51" s="106"/>
      <c r="E51" s="1190" t="s">
        <v>42</v>
      </c>
      <c r="F51" s="1190"/>
      <c r="G51" s="1190"/>
      <c r="H51" s="1191"/>
      <c r="I51" s="358">
        <v>1278</v>
      </c>
      <c r="J51" s="359">
        <v>2359</v>
      </c>
      <c r="K51" s="359">
        <v>2205</v>
      </c>
      <c r="L51" s="359">
        <v>2072</v>
      </c>
      <c r="M51" s="360">
        <v>1891</v>
      </c>
    </row>
    <row r="52" spans="2:13" ht="27.75" customHeight="1" x14ac:dyDescent="0.2">
      <c r="B52" s="1188"/>
      <c r="C52" s="1189"/>
      <c r="D52" s="106"/>
      <c r="E52" s="1190" t="s">
        <v>43</v>
      </c>
      <c r="F52" s="1190"/>
      <c r="G52" s="1190"/>
      <c r="H52" s="1191"/>
      <c r="I52" s="358">
        <v>56156</v>
      </c>
      <c r="J52" s="359">
        <v>55795</v>
      </c>
      <c r="K52" s="359">
        <v>55525</v>
      </c>
      <c r="L52" s="359">
        <v>54558</v>
      </c>
      <c r="M52" s="360">
        <v>52210</v>
      </c>
    </row>
    <row r="53" spans="2:13" ht="27.75" customHeight="1" thickBot="1" x14ac:dyDescent="0.25">
      <c r="B53" s="1192" t="s">
        <v>19</v>
      </c>
      <c r="C53" s="1193"/>
      <c r="D53" s="110"/>
      <c r="E53" s="1194" t="s">
        <v>44</v>
      </c>
      <c r="F53" s="1194"/>
      <c r="G53" s="1194"/>
      <c r="H53" s="1195"/>
      <c r="I53" s="361">
        <v>19076</v>
      </c>
      <c r="J53" s="362">
        <v>18514</v>
      </c>
      <c r="K53" s="362">
        <v>13820</v>
      </c>
      <c r="L53" s="362">
        <v>12506</v>
      </c>
      <c r="M53" s="363">
        <v>12301</v>
      </c>
    </row>
    <row r="54" spans="2:13" ht="27.75" customHeight="1" x14ac:dyDescent="0.2">
      <c r="B54" s="111"/>
      <c r="C54" s="112"/>
      <c r="D54" s="112"/>
      <c r="E54" s="113"/>
      <c r="F54" s="113"/>
      <c r="G54" s="113"/>
      <c r="H54" s="113"/>
      <c r="I54" s="114"/>
      <c r="J54" s="114"/>
      <c r="K54" s="114"/>
      <c r="L54" s="114"/>
      <c r="M54" s="114"/>
    </row>
    <row r="55" spans="2:13" ht="13.2" x14ac:dyDescent="0.2"/>
  </sheetData>
  <sheetProtection algorithmName="SHA-512" hashValue="B2Kfu8+EDeZ3cLHld6ROOkNdIvIhwzhPS0RJID4PUI0ndjxfgzUaAorKJTytzun8WQKLF32vZ0knqwfu5MUuww==" saltValue="4h62L/dFIMZf2zBbtiEud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70"/>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s="1" customFormat="1" ht="16.5" customHeight="1" x14ac:dyDescent="0.2"/>
    <row r="45" s="1" customFormat="1" ht="16.5" customHeight="1" x14ac:dyDescent="0.2"/>
    <row r="46" s="1" customFormat="1" ht="16.5" customHeight="1" x14ac:dyDescent="0.2"/>
    <row r="47" s="1" customFormat="1" ht="16.5" customHeight="1" x14ac:dyDescent="0.2"/>
    <row r="48" s="1" customFormat="1"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45</v>
      </c>
    </row>
    <row r="54" spans="2:8" ht="29.25" customHeight="1" thickBot="1" x14ac:dyDescent="0.3">
      <c r="B54" s="116" t="s">
        <v>1</v>
      </c>
      <c r="C54" s="117"/>
      <c r="D54" s="117"/>
      <c r="E54" s="118" t="s">
        <v>2</v>
      </c>
      <c r="F54" s="119" t="s">
        <v>533</v>
      </c>
      <c r="G54" s="119" t="s">
        <v>534</v>
      </c>
      <c r="H54" s="120" t="s">
        <v>535</v>
      </c>
    </row>
    <row r="55" spans="2:8" ht="52.5" customHeight="1" x14ac:dyDescent="0.2">
      <c r="B55" s="121"/>
      <c r="C55" s="1211" t="s">
        <v>46</v>
      </c>
      <c r="D55" s="1211"/>
      <c r="E55" s="1212"/>
      <c r="F55" s="122">
        <v>5645</v>
      </c>
      <c r="G55" s="122">
        <v>5647</v>
      </c>
      <c r="H55" s="123">
        <v>6249</v>
      </c>
    </row>
    <row r="56" spans="2:8" ht="52.5" customHeight="1" x14ac:dyDescent="0.2">
      <c r="B56" s="124"/>
      <c r="C56" s="1213" t="s">
        <v>47</v>
      </c>
      <c r="D56" s="1213"/>
      <c r="E56" s="1214"/>
      <c r="F56" s="125">
        <v>3314</v>
      </c>
      <c r="G56" s="125">
        <v>3186</v>
      </c>
      <c r="H56" s="126">
        <v>4037</v>
      </c>
    </row>
    <row r="57" spans="2:8" ht="53.25" customHeight="1" x14ac:dyDescent="0.2">
      <c r="B57" s="124"/>
      <c r="C57" s="1215" t="s">
        <v>48</v>
      </c>
      <c r="D57" s="1215"/>
      <c r="E57" s="1216"/>
      <c r="F57" s="127">
        <v>4495</v>
      </c>
      <c r="G57" s="127">
        <v>5033</v>
      </c>
      <c r="H57" s="128">
        <v>4957</v>
      </c>
    </row>
    <row r="58" spans="2:8" ht="45.75" customHeight="1" x14ac:dyDescent="0.2">
      <c r="B58" s="129"/>
      <c r="C58" s="1203" t="s">
        <v>559</v>
      </c>
      <c r="D58" s="1204"/>
      <c r="E58" s="1205"/>
      <c r="F58" s="130">
        <v>3516</v>
      </c>
      <c r="G58" s="130">
        <v>3517</v>
      </c>
      <c r="H58" s="131">
        <v>3519</v>
      </c>
    </row>
    <row r="59" spans="2:8" ht="45.75" customHeight="1" x14ac:dyDescent="0.2">
      <c r="B59" s="129"/>
      <c r="C59" s="1203" t="s">
        <v>560</v>
      </c>
      <c r="D59" s="1204"/>
      <c r="E59" s="1205"/>
      <c r="F59" s="130" t="s">
        <v>553</v>
      </c>
      <c r="G59" s="130">
        <v>600</v>
      </c>
      <c r="H59" s="131">
        <v>616</v>
      </c>
    </row>
    <row r="60" spans="2:8" ht="45.75" customHeight="1" x14ac:dyDescent="0.2">
      <c r="B60" s="129"/>
      <c r="C60" s="1203" t="s">
        <v>561</v>
      </c>
      <c r="D60" s="1204"/>
      <c r="E60" s="1205"/>
      <c r="F60" s="130">
        <v>373</v>
      </c>
      <c r="G60" s="130">
        <v>357</v>
      </c>
      <c r="H60" s="131">
        <v>345</v>
      </c>
    </row>
    <row r="61" spans="2:8" ht="45.75" customHeight="1" x14ac:dyDescent="0.2">
      <c r="B61" s="129"/>
      <c r="C61" s="1203" t="s">
        <v>562</v>
      </c>
      <c r="D61" s="1204"/>
      <c r="E61" s="1205"/>
      <c r="F61" s="130">
        <v>128</v>
      </c>
      <c r="G61" s="130">
        <v>124</v>
      </c>
      <c r="H61" s="131">
        <v>121</v>
      </c>
    </row>
    <row r="62" spans="2:8" ht="45.75" customHeight="1" thickBot="1" x14ac:dyDescent="0.25">
      <c r="B62" s="132"/>
      <c r="C62" s="1206" t="s">
        <v>563</v>
      </c>
      <c r="D62" s="1207"/>
      <c r="E62" s="1208"/>
      <c r="F62" s="133">
        <v>111</v>
      </c>
      <c r="G62" s="133">
        <v>135</v>
      </c>
      <c r="H62" s="134">
        <v>99</v>
      </c>
    </row>
    <row r="63" spans="2:8" ht="52.5" customHeight="1" thickBot="1" x14ac:dyDescent="0.25">
      <c r="B63" s="135"/>
      <c r="C63" s="1209" t="s">
        <v>49</v>
      </c>
      <c r="D63" s="1209"/>
      <c r="E63" s="1210"/>
      <c r="F63" s="136">
        <v>13455</v>
      </c>
      <c r="G63" s="136">
        <v>13865</v>
      </c>
      <c r="H63" s="137">
        <v>15244</v>
      </c>
    </row>
    <row r="64" spans="2:8" ht="13.2" x14ac:dyDescent="0.2"/>
    <row r="65" s="1" customFormat="1" ht="13.5" hidden="1" customHeight="1" x14ac:dyDescent="0.2"/>
    <row r="66" s="1" customFormat="1" ht="13.5" hidden="1" customHeight="1" x14ac:dyDescent="0.2"/>
    <row r="67" s="1" customFormat="1" ht="13.5" hidden="1" customHeight="1" x14ac:dyDescent="0.2"/>
    <row r="68" s="1" customFormat="1" ht="13.5" hidden="1" customHeight="1" x14ac:dyDescent="0.2"/>
    <row r="69" s="1" customFormat="1" ht="13.5" hidden="1" customHeight="1" x14ac:dyDescent="0.2"/>
    <row r="70" s="1" customFormat="1" ht="13.5" hidden="1" customHeight="1" x14ac:dyDescent="0.2"/>
  </sheetData>
  <sheetProtection algorithmName="SHA-512" hashValue="TYQkjqR9H2YRWQDc+7oUZWIvzXACiSMUwWw9avGUX0mUnzVzMMqPH46L2/BMk7K1L3CsZJulRa4F0UkHWud+lQ==" saltValue="Yxe2r+nGwQklYeWXwMXkA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1"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50</v>
      </c>
      <c r="E2" s="149"/>
      <c r="F2" s="150" t="s">
        <v>530</v>
      </c>
      <c r="G2" s="151"/>
      <c r="H2" s="152"/>
    </row>
    <row r="3" spans="1:8" x14ac:dyDescent="0.2">
      <c r="A3" s="148" t="s">
        <v>523</v>
      </c>
      <c r="B3" s="153"/>
      <c r="C3" s="154"/>
      <c r="D3" s="155">
        <v>102830</v>
      </c>
      <c r="E3" s="156"/>
      <c r="F3" s="157">
        <v>72051</v>
      </c>
      <c r="G3" s="158"/>
      <c r="H3" s="159"/>
    </row>
    <row r="4" spans="1:8" x14ac:dyDescent="0.2">
      <c r="A4" s="160"/>
      <c r="B4" s="161"/>
      <c r="C4" s="162"/>
      <c r="D4" s="163">
        <v>29934</v>
      </c>
      <c r="E4" s="164"/>
      <c r="F4" s="165">
        <v>34140</v>
      </c>
      <c r="G4" s="166"/>
      <c r="H4" s="167"/>
    </row>
    <row r="5" spans="1:8" x14ac:dyDescent="0.2">
      <c r="A5" s="148" t="s">
        <v>525</v>
      </c>
      <c r="B5" s="153"/>
      <c r="C5" s="154"/>
      <c r="D5" s="155">
        <v>50790</v>
      </c>
      <c r="E5" s="156"/>
      <c r="F5" s="157">
        <v>72756</v>
      </c>
      <c r="G5" s="158"/>
      <c r="H5" s="159"/>
    </row>
    <row r="6" spans="1:8" x14ac:dyDescent="0.2">
      <c r="A6" s="160"/>
      <c r="B6" s="161"/>
      <c r="C6" s="162"/>
      <c r="D6" s="163">
        <v>21100</v>
      </c>
      <c r="E6" s="164"/>
      <c r="F6" s="165">
        <v>32117</v>
      </c>
      <c r="G6" s="166"/>
      <c r="H6" s="167"/>
    </row>
    <row r="7" spans="1:8" x14ac:dyDescent="0.2">
      <c r="A7" s="148" t="s">
        <v>526</v>
      </c>
      <c r="B7" s="153"/>
      <c r="C7" s="154"/>
      <c r="D7" s="155">
        <v>48307</v>
      </c>
      <c r="E7" s="156"/>
      <c r="F7" s="157">
        <v>49217</v>
      </c>
      <c r="G7" s="158"/>
      <c r="H7" s="159"/>
    </row>
    <row r="8" spans="1:8" x14ac:dyDescent="0.2">
      <c r="A8" s="160"/>
      <c r="B8" s="161"/>
      <c r="C8" s="162"/>
      <c r="D8" s="163">
        <v>18130</v>
      </c>
      <c r="E8" s="164"/>
      <c r="F8" s="165">
        <v>27232</v>
      </c>
      <c r="G8" s="166"/>
      <c r="H8" s="167"/>
    </row>
    <row r="9" spans="1:8" x14ac:dyDescent="0.2">
      <c r="A9" s="148" t="s">
        <v>527</v>
      </c>
      <c r="B9" s="153"/>
      <c r="C9" s="154"/>
      <c r="D9" s="155">
        <v>75809</v>
      </c>
      <c r="E9" s="156"/>
      <c r="F9" s="157">
        <v>49211</v>
      </c>
      <c r="G9" s="158"/>
      <c r="H9" s="159"/>
    </row>
    <row r="10" spans="1:8" x14ac:dyDescent="0.2">
      <c r="A10" s="160"/>
      <c r="B10" s="161"/>
      <c r="C10" s="162"/>
      <c r="D10" s="163">
        <v>20006</v>
      </c>
      <c r="E10" s="164"/>
      <c r="F10" s="165">
        <v>28367</v>
      </c>
      <c r="G10" s="166"/>
      <c r="H10" s="167"/>
    </row>
    <row r="11" spans="1:8" x14ac:dyDescent="0.2">
      <c r="A11" s="148" t="s">
        <v>528</v>
      </c>
      <c r="B11" s="153"/>
      <c r="C11" s="154"/>
      <c r="D11" s="155">
        <v>58337</v>
      </c>
      <c r="E11" s="156"/>
      <c r="F11" s="157">
        <v>51738</v>
      </c>
      <c r="G11" s="158"/>
      <c r="H11" s="159"/>
    </row>
    <row r="12" spans="1:8" x14ac:dyDescent="0.2">
      <c r="A12" s="160"/>
      <c r="B12" s="161"/>
      <c r="C12" s="168"/>
      <c r="D12" s="163">
        <v>20642</v>
      </c>
      <c r="E12" s="164"/>
      <c r="F12" s="165">
        <v>30360</v>
      </c>
      <c r="G12" s="166"/>
      <c r="H12" s="167"/>
    </row>
    <row r="13" spans="1:8" x14ac:dyDescent="0.2">
      <c r="A13" s="148"/>
      <c r="B13" s="153"/>
      <c r="C13" s="169"/>
      <c r="D13" s="170">
        <v>67215</v>
      </c>
      <c r="E13" s="171"/>
      <c r="F13" s="172">
        <v>58995</v>
      </c>
      <c r="G13" s="173"/>
      <c r="H13" s="159"/>
    </row>
    <row r="14" spans="1:8" x14ac:dyDescent="0.2">
      <c r="A14" s="160"/>
      <c r="B14" s="161"/>
      <c r="C14" s="162"/>
      <c r="D14" s="163">
        <v>21962</v>
      </c>
      <c r="E14" s="164"/>
      <c r="F14" s="165">
        <v>30443</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8.7899999999999991</v>
      </c>
      <c r="C19" s="174">
        <f>ROUND(VALUE(SUBSTITUTE(実質収支比率等に係る経年分析!G$48,"▲","-")),2)</f>
        <v>10.99</v>
      </c>
      <c r="D19" s="174">
        <f>ROUND(VALUE(SUBSTITUTE(実質収支比率等に係る経年分析!H$48,"▲","-")),2)</f>
        <v>12.9</v>
      </c>
      <c r="E19" s="174">
        <f>ROUND(VALUE(SUBSTITUTE(実質収支比率等に係る経年分析!I$48,"▲","-")),2)</f>
        <v>13.84</v>
      </c>
      <c r="F19" s="174">
        <f>ROUND(VALUE(SUBSTITUTE(実質収支比率等に係る経年分析!J$48,"▲","-")),2)</f>
        <v>10.16</v>
      </c>
    </row>
    <row r="20" spans="1:11" x14ac:dyDescent="0.2">
      <c r="A20" s="174" t="s">
        <v>53</v>
      </c>
      <c r="B20" s="174">
        <f>ROUND(VALUE(SUBSTITUTE(実質収支比率等に係る経年分析!F$47,"▲","-")),2)</f>
        <v>18.64</v>
      </c>
      <c r="C20" s="174">
        <f>ROUND(VALUE(SUBSTITUTE(実質収支比率等に係る経年分析!G$47,"▲","-")),2)</f>
        <v>16.38</v>
      </c>
      <c r="D20" s="174">
        <f>ROUND(VALUE(SUBSTITUTE(実質収支比率等に係る経年分析!H$47,"▲","-")),2)</f>
        <v>19.170000000000002</v>
      </c>
      <c r="E20" s="174">
        <f>ROUND(VALUE(SUBSTITUTE(実質収支比率等に係る経年分析!I$47,"▲","-")),2)</f>
        <v>19.55</v>
      </c>
      <c r="F20" s="174">
        <f>ROUND(VALUE(SUBSTITUTE(実質収支比率等に係る経年分析!J$47,"▲","-")),2)</f>
        <v>21.38</v>
      </c>
    </row>
    <row r="21" spans="1:11" x14ac:dyDescent="0.2">
      <c r="A21" s="174" t="s">
        <v>54</v>
      </c>
      <c r="B21" s="174">
        <f>IF(ISNUMBER(VALUE(SUBSTITUTE(実質収支比率等に係る経年分析!F$49,"▲","-"))),ROUND(VALUE(SUBSTITUTE(実質収支比率等に係る経年分析!F$49,"▲","-")),2),NA())</f>
        <v>-0.37</v>
      </c>
      <c r="C21" s="174">
        <f>IF(ISNUMBER(VALUE(SUBSTITUTE(実質収支比率等に係る経年分析!G$49,"▲","-"))),ROUND(VALUE(SUBSTITUTE(実質収支比率等に係る経年分析!G$49,"▲","-")),2),NA())</f>
        <v>0.64</v>
      </c>
      <c r="D21" s="174">
        <f>IF(ISNUMBER(VALUE(SUBSTITUTE(実質収支比率等に係る経年分析!H$49,"▲","-"))),ROUND(VALUE(SUBSTITUTE(実質収支比率等に係る経年分析!H$49,"▲","-")),2),NA())</f>
        <v>6.22</v>
      </c>
      <c r="E21" s="174">
        <f>IF(ISNUMBER(VALUE(SUBSTITUTE(実質収支比率等に係る経年分析!I$49,"▲","-"))),ROUND(VALUE(SUBSTITUTE(実質収支比率等に係る経年分析!I$49,"▲","-")),2),NA())</f>
        <v>0.69</v>
      </c>
      <c r="F21" s="174">
        <f>IF(ISNUMBER(VALUE(SUBSTITUTE(実質収支比率等に係る経年分析!J$49,"▲","-"))),ROUND(VALUE(SUBSTITUTE(実質収支比率等に係る経年分析!J$49,"▲","-")),2),NA())</f>
        <v>-1.46</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0.23</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0.21</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病院事業会計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0.04</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0.04</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0.03</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0.03</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0.03</v>
      </c>
    </row>
    <row r="30" spans="1:11" x14ac:dyDescent="0.2">
      <c r="A30" s="175" t="str">
        <f>IF(連結実質赤字比率に係る赤字・黒字の構成分析!C$40="",NA(),連結実質赤字比率に係る赤字・黒字の構成分析!C$40)</f>
        <v>畑地かん水事業特別会計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0.04</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0.04</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0.04</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0.04</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0.04</v>
      </c>
    </row>
    <row r="31" spans="1:11" x14ac:dyDescent="0.2">
      <c r="A31" s="175" t="str">
        <f>IF(連結実質赤字比率に係る赤字・黒字の構成分析!C$39="",NA(),連結実質赤字比率に係る赤字・黒字の構成分析!C$39)</f>
        <v>後期高齢者医療保険特別会計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0.11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0.11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0.12</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0.13</v>
      </c>
    </row>
    <row r="32" spans="1:11" x14ac:dyDescent="0.2">
      <c r="A32" s="175" t="str">
        <f>IF(連結実質赤字比率に係る赤字・黒字の構成分析!C$38="",NA(),連結実質赤字比率に係る赤字・黒字の構成分析!C$38)</f>
        <v>国民健康保険特別会計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0.59</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0.36</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0.28999999999999998</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0.43</v>
      </c>
    </row>
    <row r="33" spans="1:16" x14ac:dyDescent="0.2">
      <c r="A33" s="175" t="str">
        <f>IF(連結実質赤字比率に係る赤字・黒字の構成分析!C$37="",NA(),連結実質赤字比率に係る赤字・黒字の構成分析!C$37)</f>
        <v>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0.82</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0.52</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1.1399999999999999</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1.02</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0.43</v>
      </c>
    </row>
    <row r="34" spans="1:16" x14ac:dyDescent="0.2">
      <c r="A34" s="175" t="str">
        <f>IF(連結実質赤字比率に係る赤字・黒字の構成分析!C$36="",NA(),連結実質赤字比率に係る赤字・黒字の構成分析!C$36)</f>
        <v>公共下水道事業会計</v>
      </c>
      <c r="B34" s="175" t="e">
        <f>IF(ROUND(VALUE(SUBSTITUTE(連結実質赤字比率に係る赤字・黒字の構成分析!F$36,"▲", "-")), 2) &lt; 0, ABS(ROUND(VALUE(SUBSTITUTE(連結実質赤字比率に係る赤字・黒字の構成分析!F$36,"▲", "-")), 2)), NA())</f>
        <v>#VALUE!</v>
      </c>
      <c r="C34" s="175" t="e">
        <f>IF(ROUND(VALUE(SUBSTITUTE(連結実質赤字比率に係る赤字・黒字の構成分析!F$36,"▲", "-")), 2) &gt;= 0, ABS(ROUND(VALUE(SUBSTITUTE(連結実質赤字比率に係る赤字・黒字の構成分析!F$36,"▲", "-")), 2)), NA())</f>
        <v>#VALUE!</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0.81</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0.83</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0.8</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0.88</v>
      </c>
    </row>
    <row r="35" spans="1:16" x14ac:dyDescent="0.2">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5.95</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5.76</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5.31</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5</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4.59</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8.74</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10.94</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12.85</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13.79</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10.11</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4211</v>
      </c>
      <c r="E42" s="176"/>
      <c r="F42" s="176"/>
      <c r="G42" s="176">
        <f>'実質公債費比率（分子）の構造'!L$52</f>
        <v>4391</v>
      </c>
      <c r="H42" s="176"/>
      <c r="I42" s="176"/>
      <c r="J42" s="176">
        <f>'実質公債費比率（分子）の構造'!M$52</f>
        <v>4571</v>
      </c>
      <c r="K42" s="176"/>
      <c r="L42" s="176"/>
      <c r="M42" s="176">
        <f>'実質公債費比率（分子）の構造'!N$52</f>
        <v>4773</v>
      </c>
      <c r="N42" s="176"/>
      <c r="O42" s="176"/>
      <c r="P42" s="176">
        <f>'実質公債費比率（分子）の構造'!O$52</f>
        <v>4779</v>
      </c>
    </row>
    <row r="43" spans="1:16" x14ac:dyDescent="0.2">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f>'実質公債費比率（分子）の構造'!K$50</f>
        <v>30</v>
      </c>
      <c r="C44" s="176"/>
      <c r="D44" s="176"/>
      <c r="E44" s="176">
        <f>'実質公債費比率（分子）の構造'!L$50</f>
        <v>38</v>
      </c>
      <c r="F44" s="176"/>
      <c r="G44" s="176"/>
      <c r="H44" s="176">
        <f>'実質公債費比率（分子）の構造'!M$50</f>
        <v>38</v>
      </c>
      <c r="I44" s="176"/>
      <c r="J44" s="176"/>
      <c r="K44" s="176">
        <f>'実質公債費比率（分子）の構造'!N$50</f>
        <v>38</v>
      </c>
      <c r="L44" s="176"/>
      <c r="M44" s="176"/>
      <c r="N44" s="176">
        <f>'実質公債費比率（分子）の構造'!O$50</f>
        <v>38</v>
      </c>
      <c r="O44" s="176"/>
      <c r="P44" s="176"/>
    </row>
    <row r="45" spans="1:16" x14ac:dyDescent="0.2">
      <c r="A45" s="176" t="s">
        <v>63</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2">
      <c r="A46" s="176" t="s">
        <v>64</v>
      </c>
      <c r="B46" s="176">
        <f>'実質公債費比率（分子）の構造'!K$48</f>
        <v>1465</v>
      </c>
      <c r="C46" s="176"/>
      <c r="D46" s="176"/>
      <c r="E46" s="176">
        <f>'実質公債費比率（分子）の構造'!L$48</f>
        <v>1580</v>
      </c>
      <c r="F46" s="176"/>
      <c r="G46" s="176"/>
      <c r="H46" s="176">
        <f>'実質公債費比率（分子）の構造'!M$48</f>
        <v>1428</v>
      </c>
      <c r="I46" s="176"/>
      <c r="J46" s="176"/>
      <c r="K46" s="176">
        <f>'実質公債費比率（分子）の構造'!N$48</f>
        <v>1445</v>
      </c>
      <c r="L46" s="176"/>
      <c r="M46" s="176"/>
      <c r="N46" s="176">
        <f>'実質公債費比率（分子）の構造'!O$48</f>
        <v>1537</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4126</v>
      </c>
      <c r="C49" s="176"/>
      <c r="D49" s="176"/>
      <c r="E49" s="176">
        <f>'実質公債費比率（分子）の構造'!L$45</f>
        <v>4418</v>
      </c>
      <c r="F49" s="176"/>
      <c r="G49" s="176"/>
      <c r="H49" s="176">
        <f>'実質公債費比率（分子）の構造'!M$45</f>
        <v>4780</v>
      </c>
      <c r="I49" s="176"/>
      <c r="J49" s="176"/>
      <c r="K49" s="176">
        <f>'実質公債費比率（分子）の構造'!N$45</f>
        <v>5206</v>
      </c>
      <c r="L49" s="176"/>
      <c r="M49" s="176"/>
      <c r="N49" s="176">
        <f>'実質公債費比率（分子）の構造'!O$45</f>
        <v>5238</v>
      </c>
      <c r="O49" s="176"/>
      <c r="P49" s="176"/>
    </row>
    <row r="50" spans="1:16" x14ac:dyDescent="0.2">
      <c r="A50" s="176" t="s">
        <v>67</v>
      </c>
      <c r="B50" s="176" t="e">
        <f>NA()</f>
        <v>#N/A</v>
      </c>
      <c r="C50" s="176">
        <f>IF(ISNUMBER('実質公債費比率（分子）の構造'!K$53),'実質公債費比率（分子）の構造'!K$53,NA())</f>
        <v>1410</v>
      </c>
      <c r="D50" s="176" t="e">
        <f>NA()</f>
        <v>#N/A</v>
      </c>
      <c r="E50" s="176" t="e">
        <f>NA()</f>
        <v>#N/A</v>
      </c>
      <c r="F50" s="176">
        <f>IF(ISNUMBER('実質公債費比率（分子）の構造'!L$53),'実質公債費比率（分子）の構造'!L$53,NA())</f>
        <v>1645</v>
      </c>
      <c r="G50" s="176" t="e">
        <f>NA()</f>
        <v>#N/A</v>
      </c>
      <c r="H50" s="176" t="e">
        <f>NA()</f>
        <v>#N/A</v>
      </c>
      <c r="I50" s="176">
        <f>IF(ISNUMBER('実質公債費比率（分子）の構造'!M$53),'実質公債費比率（分子）の構造'!M$53,NA())</f>
        <v>1675</v>
      </c>
      <c r="J50" s="176" t="e">
        <f>NA()</f>
        <v>#N/A</v>
      </c>
      <c r="K50" s="176" t="e">
        <f>NA()</f>
        <v>#N/A</v>
      </c>
      <c r="L50" s="176">
        <f>IF(ISNUMBER('実質公債費比率（分子）の構造'!N$53),'実質公債費比率（分子）の構造'!N$53,NA())</f>
        <v>1916</v>
      </c>
      <c r="M50" s="176" t="e">
        <f>NA()</f>
        <v>#N/A</v>
      </c>
      <c r="N50" s="176" t="e">
        <f>NA()</f>
        <v>#N/A</v>
      </c>
      <c r="O50" s="176">
        <f>IF(ISNUMBER('実質公債費比率（分子）の構造'!O$53),'実質公債費比率（分子）の構造'!O$53,NA())</f>
        <v>2034</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56156</v>
      </c>
      <c r="E56" s="175"/>
      <c r="F56" s="175"/>
      <c r="G56" s="175">
        <f>'将来負担比率（分子）の構造'!J$52</f>
        <v>55795</v>
      </c>
      <c r="H56" s="175"/>
      <c r="I56" s="175"/>
      <c r="J56" s="175">
        <f>'将来負担比率（分子）の構造'!K$52</f>
        <v>55525</v>
      </c>
      <c r="K56" s="175"/>
      <c r="L56" s="175"/>
      <c r="M56" s="175">
        <f>'将来負担比率（分子）の構造'!L$52</f>
        <v>54558</v>
      </c>
      <c r="N56" s="175"/>
      <c r="O56" s="175"/>
      <c r="P56" s="175">
        <f>'将来負担比率（分子）の構造'!M$52</f>
        <v>52210</v>
      </c>
    </row>
    <row r="57" spans="1:16" x14ac:dyDescent="0.2">
      <c r="A57" s="175" t="s">
        <v>42</v>
      </c>
      <c r="B57" s="175"/>
      <c r="C57" s="175"/>
      <c r="D57" s="175">
        <f>'将来負担比率（分子）の構造'!I$51</f>
        <v>1278</v>
      </c>
      <c r="E57" s="175"/>
      <c r="F57" s="175"/>
      <c r="G57" s="175">
        <f>'将来負担比率（分子）の構造'!J$51</f>
        <v>2359</v>
      </c>
      <c r="H57" s="175"/>
      <c r="I57" s="175"/>
      <c r="J57" s="175">
        <f>'将来負担比率（分子）の構造'!K$51</f>
        <v>2205</v>
      </c>
      <c r="K57" s="175"/>
      <c r="L57" s="175"/>
      <c r="M57" s="175">
        <f>'将来負担比率（分子）の構造'!L$51</f>
        <v>2072</v>
      </c>
      <c r="N57" s="175"/>
      <c r="O57" s="175"/>
      <c r="P57" s="175">
        <f>'将来負担比率（分子）の構造'!M$51</f>
        <v>1891</v>
      </c>
    </row>
    <row r="58" spans="1:16" x14ac:dyDescent="0.2">
      <c r="A58" s="175" t="s">
        <v>41</v>
      </c>
      <c r="B58" s="175"/>
      <c r="C58" s="175"/>
      <c r="D58" s="175">
        <f>'将来負担比率（分子）の構造'!I$50</f>
        <v>10196</v>
      </c>
      <c r="E58" s="175"/>
      <c r="F58" s="175"/>
      <c r="G58" s="175">
        <f>'将来負担比率（分子）の構造'!J$50</f>
        <v>10263</v>
      </c>
      <c r="H58" s="175"/>
      <c r="I58" s="175"/>
      <c r="J58" s="175">
        <f>'将来負担比率（分子）の構造'!K$50</f>
        <v>12629</v>
      </c>
      <c r="K58" s="175"/>
      <c r="L58" s="175"/>
      <c r="M58" s="175">
        <f>'将来負担比率（分子）の構造'!L$50</f>
        <v>12708</v>
      </c>
      <c r="N58" s="175"/>
      <c r="O58" s="175"/>
      <c r="P58" s="175">
        <f>'将来負担比率（分子）の構造'!M$50</f>
        <v>14281</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f>'将来負担比率（分子）の構造'!I$46</f>
        <v>21</v>
      </c>
      <c r="C61" s="175"/>
      <c r="D61" s="175"/>
      <c r="E61" s="175">
        <f>'将来負担比率（分子）の構造'!J$46</f>
        <v>21</v>
      </c>
      <c r="F61" s="175"/>
      <c r="G61" s="175"/>
      <c r="H61" s="175">
        <f>'将来負担比率（分子）の構造'!K$46</f>
        <v>21</v>
      </c>
      <c r="I61" s="175"/>
      <c r="J61" s="175"/>
      <c r="K61" s="175">
        <f>'将来負担比率（分子）の構造'!L$46</f>
        <v>21</v>
      </c>
      <c r="L61" s="175"/>
      <c r="M61" s="175"/>
      <c r="N61" s="175">
        <f>'将来負担比率（分子）の構造'!M$46</f>
        <v>21</v>
      </c>
      <c r="O61" s="175"/>
      <c r="P61" s="175"/>
    </row>
    <row r="62" spans="1:16" x14ac:dyDescent="0.2">
      <c r="A62" s="175" t="s">
        <v>35</v>
      </c>
      <c r="B62" s="175">
        <f>'将来負担比率（分子）の構造'!I$45</f>
        <v>6411</v>
      </c>
      <c r="C62" s="175"/>
      <c r="D62" s="175"/>
      <c r="E62" s="175">
        <f>'将来負担比率（分子）の構造'!J$45</f>
        <v>6774</v>
      </c>
      <c r="F62" s="175"/>
      <c r="G62" s="175"/>
      <c r="H62" s="175">
        <f>'将来負担比率（分子）の構造'!K$45</f>
        <v>6452</v>
      </c>
      <c r="I62" s="175"/>
      <c r="J62" s="175"/>
      <c r="K62" s="175">
        <f>'将来負担比率（分子）の構造'!L$45</f>
        <v>6434</v>
      </c>
      <c r="L62" s="175"/>
      <c r="M62" s="175"/>
      <c r="N62" s="175">
        <f>'将来負担比率（分子）の構造'!M$45</f>
        <v>6594</v>
      </c>
      <c r="O62" s="175"/>
      <c r="P62" s="175"/>
    </row>
    <row r="63" spans="1:16" x14ac:dyDescent="0.2">
      <c r="A63" s="175" t="s">
        <v>34</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2">
      <c r="A64" s="175" t="s">
        <v>33</v>
      </c>
      <c r="B64" s="175">
        <f>'将来負担比率（分子）の構造'!I$43</f>
        <v>18326</v>
      </c>
      <c r="C64" s="175"/>
      <c r="D64" s="175"/>
      <c r="E64" s="175">
        <f>'将来負担比率（分子）の構造'!J$43</f>
        <v>18065</v>
      </c>
      <c r="F64" s="175"/>
      <c r="G64" s="175"/>
      <c r="H64" s="175">
        <f>'将来負担比率（分子）の構造'!K$43</f>
        <v>16067</v>
      </c>
      <c r="I64" s="175"/>
      <c r="J64" s="175"/>
      <c r="K64" s="175">
        <f>'将来負担比率（分子）の構造'!L$43</f>
        <v>14822</v>
      </c>
      <c r="L64" s="175"/>
      <c r="M64" s="175"/>
      <c r="N64" s="175">
        <f>'将来負担比率（分子）の構造'!M$43</f>
        <v>13301</v>
      </c>
      <c r="O64" s="175"/>
      <c r="P64" s="175"/>
    </row>
    <row r="65" spans="1:16" x14ac:dyDescent="0.2">
      <c r="A65" s="175" t="s">
        <v>32</v>
      </c>
      <c r="B65" s="175" t="str">
        <f>'将来負担比率（分子）の構造'!I$42</f>
        <v>-</v>
      </c>
      <c r="C65" s="175"/>
      <c r="D65" s="175"/>
      <c r="E65" s="175">
        <f>'将来負担比率（分子）の構造'!J$42</f>
        <v>1</v>
      </c>
      <c r="F65" s="175"/>
      <c r="G65" s="175"/>
      <c r="H65" s="175">
        <f>'将来負担比率（分子）の構造'!K$42</f>
        <v>0</v>
      </c>
      <c r="I65" s="175"/>
      <c r="J65" s="175"/>
      <c r="K65" s="175" t="str">
        <f>'将来負担比率（分子）の構造'!L$42</f>
        <v>-</v>
      </c>
      <c r="L65" s="175"/>
      <c r="M65" s="175"/>
      <c r="N65" s="175">
        <f>'将来負担比率（分子）の構造'!M$42</f>
        <v>2727</v>
      </c>
      <c r="O65" s="175"/>
      <c r="P65" s="175"/>
    </row>
    <row r="66" spans="1:16" x14ac:dyDescent="0.2">
      <c r="A66" s="175" t="s">
        <v>31</v>
      </c>
      <c r="B66" s="175">
        <f>'将来負担比率（分子）の構造'!I$41</f>
        <v>61947</v>
      </c>
      <c r="C66" s="175"/>
      <c r="D66" s="175"/>
      <c r="E66" s="175">
        <f>'将来負担比率（分子）の構造'!J$41</f>
        <v>62070</v>
      </c>
      <c r="F66" s="175"/>
      <c r="G66" s="175"/>
      <c r="H66" s="175">
        <f>'将来負担比率（分子）の構造'!K$41</f>
        <v>61639</v>
      </c>
      <c r="I66" s="175"/>
      <c r="J66" s="175"/>
      <c r="K66" s="175">
        <f>'将来負担比率（分子）の構造'!L$41</f>
        <v>60566</v>
      </c>
      <c r="L66" s="175"/>
      <c r="M66" s="175"/>
      <c r="N66" s="175">
        <f>'将来負担比率（分子）の構造'!M$41</f>
        <v>58039</v>
      </c>
      <c r="O66" s="175"/>
      <c r="P66" s="175"/>
    </row>
    <row r="67" spans="1:16" x14ac:dyDescent="0.2">
      <c r="A67" s="175" t="s">
        <v>71</v>
      </c>
      <c r="B67" s="175" t="e">
        <f>NA()</f>
        <v>#N/A</v>
      </c>
      <c r="C67" s="175">
        <f>IF(ISNUMBER('将来負担比率（分子）の構造'!I$53), IF('将来負担比率（分子）の構造'!I$53 &lt; 0, 0, '将来負担比率（分子）の構造'!I$53), NA())</f>
        <v>19076</v>
      </c>
      <c r="D67" s="175" t="e">
        <f>NA()</f>
        <v>#N/A</v>
      </c>
      <c r="E67" s="175" t="e">
        <f>NA()</f>
        <v>#N/A</v>
      </c>
      <c r="F67" s="175">
        <f>IF(ISNUMBER('将来負担比率（分子）の構造'!J$53), IF('将来負担比率（分子）の構造'!J$53 &lt; 0, 0, '将来負担比率（分子）の構造'!J$53), NA())</f>
        <v>18514</v>
      </c>
      <c r="G67" s="175" t="e">
        <f>NA()</f>
        <v>#N/A</v>
      </c>
      <c r="H67" s="175" t="e">
        <f>NA()</f>
        <v>#N/A</v>
      </c>
      <c r="I67" s="175">
        <f>IF(ISNUMBER('将来負担比率（分子）の構造'!K$53), IF('将来負担比率（分子）の構造'!K$53 &lt; 0, 0, '将来負担比率（分子）の構造'!K$53), NA())</f>
        <v>13820</v>
      </c>
      <c r="J67" s="175" t="e">
        <f>NA()</f>
        <v>#N/A</v>
      </c>
      <c r="K67" s="175" t="e">
        <f>NA()</f>
        <v>#N/A</v>
      </c>
      <c r="L67" s="175">
        <f>IF(ISNUMBER('将来負担比率（分子）の構造'!L$53), IF('将来負担比率（分子）の構造'!L$53 &lt; 0, 0, '将来負担比率（分子）の構造'!L$53), NA())</f>
        <v>12506</v>
      </c>
      <c r="M67" s="175" t="e">
        <f>NA()</f>
        <v>#N/A</v>
      </c>
      <c r="N67" s="175" t="e">
        <f>NA()</f>
        <v>#N/A</v>
      </c>
      <c r="O67" s="175">
        <f>IF(ISNUMBER('将来負担比率（分子）の構造'!M$53), IF('将来負担比率（分子）の構造'!M$53 &lt; 0, 0, '将来負担比率（分子）の構造'!M$53), NA())</f>
        <v>12301</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5645</v>
      </c>
      <c r="C72" s="179">
        <f>基金残高に係る経年分析!G55</f>
        <v>5647</v>
      </c>
      <c r="D72" s="179">
        <f>基金残高に係る経年分析!H55</f>
        <v>6249</v>
      </c>
    </row>
    <row r="73" spans="1:16" x14ac:dyDescent="0.2">
      <c r="A73" s="178" t="s">
        <v>74</v>
      </c>
      <c r="B73" s="179">
        <f>基金残高に係る経年分析!F56</f>
        <v>3314</v>
      </c>
      <c r="C73" s="179">
        <f>基金残高に係る経年分析!G56</f>
        <v>3186</v>
      </c>
      <c r="D73" s="179">
        <f>基金残高に係る経年分析!H56</f>
        <v>4037</v>
      </c>
    </row>
    <row r="74" spans="1:16" x14ac:dyDescent="0.2">
      <c r="A74" s="178" t="s">
        <v>75</v>
      </c>
      <c r="B74" s="179">
        <f>基金残高に係る経年分析!F57</f>
        <v>4495</v>
      </c>
      <c r="C74" s="179">
        <f>基金残高に係る経年分析!G57</f>
        <v>5033</v>
      </c>
      <c r="D74" s="179">
        <f>基金残高に係る経年分析!H57</f>
        <v>4957</v>
      </c>
    </row>
  </sheetData>
  <sheetProtection algorithmName="SHA-512" hashValue="mhNpsXF9HBFFEz5jxnF0ykDECuZbUUAjBbph3ucPoJsfX4swPNCsTc5FYzg8T9YQpzorCtcmEJwMXa+6j8AsIw==" saltValue="P3sYL/qrjueHKtFmgbq/i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cp:lastModifiedBy>
  <cp:lastPrinted>2025-03-21T07:23:57Z</cp:lastPrinted>
  <dcterms:created xsi:type="dcterms:W3CDTF">2025-02-19T04:34:12Z</dcterms:created>
  <dcterms:modified xsi:type="dcterms:W3CDTF">2025-02-19T04:34:12Z</dcterms:modified>
  <cp:category/>
</cp:coreProperties>
</file>