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共有\決算統計総括\R5年度【R6年度調査】\08_財政状況資料集\04_提出\3.19提出\"/>
    </mc:Choice>
  </mc:AlternateContent>
  <bookViews>
    <workbookView xWindow="0" yWindow="0" windowWidth="22032" windowHeight="9024" tabRatio="92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E36" i="10"/>
  <c r="C36" i="10"/>
  <c r="BE35" i="10"/>
  <c r="U35" i="10"/>
  <c r="U36" i="10" s="1"/>
  <c r="C35" i="10"/>
  <c r="U34" i="10"/>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AM36" i="10" s="1"/>
  <c r="BE34" i="10" l="1"/>
  <c r="BW34" i="10"/>
  <c r="BW35" i="10" s="1"/>
  <c r="BW36" i="10" s="1"/>
  <c r="CO34" i="10" l="1"/>
  <c r="CO35" i="10" s="1"/>
  <c r="CO36" i="10" s="1"/>
  <c r="CO37" i="10" s="1"/>
  <c r="CO38" i="10" s="1"/>
</calcChain>
</file>

<file path=xl/sharedStrings.xml><?xml version="1.0" encoding="utf-8"?>
<sst xmlns="http://schemas.openxmlformats.org/spreadsheetml/2006/main" count="1123" uniqueCount="569">
  <si>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</si>
  <si>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</si>
  <si>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</si>
  <si>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</si>
  <si>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</si>
  <si>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</si>
  <si>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</si>
  <si>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</si>
  <si>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</si>
  <si>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</si>
  <si>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</si>
  <si>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</si>
  <si>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</si>
  <si>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</si>
  <si>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</si>
  <si>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</si>
  <si>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</si>
  <si>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</si>
  <si>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</si>
  <si>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</si>
  <si>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</si>
  <si>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</si>
  <si>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</si>
  <si>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</si>
  <si>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</si>
  <si>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</si>
  <si>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</si>
  <si>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</si>
  <si>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</si>
  <si>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</si>
  <si>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</si>
  <si>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</si>
  <si>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</si>
  <si>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</si>
  <si>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</si>
  <si>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</si>
  <si>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</si>
  <si>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</si>
  <si>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</si>
  <si>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</si>
  <si>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</si>
  <si>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</si>
  <si>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</si>
  <si>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</si>
  <si>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</si>
  <si>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</si>
  <si>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</si>
  <si>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</si>
  <si>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</si>
  <si>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</si>
  <si>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</si>
  <si>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</si>
  <si>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</si>
  <si>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</si>
  <si>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</si>
  <si>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</si>
  <si>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</si>
  <si>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</si>
  <si>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</si>
  <si>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</si>
  <si>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</si>
  <si>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</si>
  <si>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</si>
  <si>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</si>
  <si>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</si>
  <si>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</si>
  <si>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</si>
  <si>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</si>
  <si>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</si>
  <si>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</si>
  <si>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</si>
  <si>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</si>
  <si>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</si>
  <si>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</si>
  <si>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</si>
  <si>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</si>
  <si>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</si>
  <si>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</si>
  <si>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</si>
  <si>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</si>
  <si>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</si>
  <si>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</si>
  <si>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</si>
  <si>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</si>
  <si>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</si>
  <si>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</si>
  <si>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</si>
  <si>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</si>
  <si>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</si>
  <si>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</si>
  <si>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</si>
  <si>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</si>
  <si>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</si>
  <si>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</si>
  <si>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新居浜市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</si>
  <si>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</si>
  <si>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</si>
  <si>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</si>
  <si>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</si>
  <si>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</si>
  <si>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</si>
  <si>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</si>
  <si>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</si>
  <si>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</si>
  <si>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</si>
  <si>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</si>
  <si>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</si>
  <si>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</si>
  <si>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</si>
  <si>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</si>
  <si>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</si>
  <si>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</si>
  <si>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</si>
  <si>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</si>
  <si>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</si>
  <si>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</si>
  <si>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</si>
  <si>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</si>
  <si>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</si>
  <si>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</si>
  <si>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</si>
  <si>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</si>
  <si>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</si>
  <si>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</si>
  <si>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</si>
  <si>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</si>
  <si>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</si>
  <si>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</si>
  <si>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</si>
  <si>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</si>
  <si>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</si>
  <si>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</si>
  <si>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</si>
  <si>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</si>
  <si>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</si>
  <si>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</si>
  <si>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</si>
  <si>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</si>
  <si>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</si>
  <si>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</si>
  <si>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</si>
  <si>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</si>
  <si>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</si>
  <si>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</si>
  <si>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</si>
  <si>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</si>
  <si>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</si>
  <si>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</si>
  <si>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</si>
  <si>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</si>
  <si>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</si>
  <si>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</si>
  <si>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</si>
  <si>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</si>
  <si>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</si>
  <si>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</si>
  <si>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</si>
  <si>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</si>
  <si>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</si>
  <si>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</si>
  <si>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</si>
  <si>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</si>
  <si>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</si>
  <si>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</si>
  <si>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</si>
  <si>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</si>
  <si>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</si>
  <si>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</si>
  <si>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</si>
  <si>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</si>
  <si>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</si>
  <si>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</si>
  <si>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</si>
  <si>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</si>
  <si>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</si>
  <si>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</si>
  <si>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</si>
  <si>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</si>
  <si>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</si>
  <si>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</si>
  <si>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</si>
  <si>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</si>
  <si>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</si>
  <si>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</si>
  <si>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</si>
  <si>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</si>
  <si>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</si>
  <si>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</si>
  <si>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</si>
  <si>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</si>
  <si>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</si>
  <si>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</si>
  <si>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</si>
  <si>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</si>
  <si>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</si>
  <si>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</si>
  <si>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</si>
  <si>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</si>
  <si>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</si>
  <si>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</si>
  <si>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</si>
  <si>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</si>
  <si>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</si>
  <si>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愛媛県新居浜市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</si>
  <si>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</si>
  <si>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</si>
  <si>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</si>
  <si>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</si>
  <si>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</si>
  <si>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</si>
  <si>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</si>
  <si>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</si>
  <si>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</si>
  <si>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</si>
  <si>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</si>
  <si>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</si>
  <si>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</si>
  <si>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</si>
  <si>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</si>
  <si>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</si>
  <si>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</si>
  <si>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</si>
  <si>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</si>
  <si>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</si>
  <si>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</si>
  <si>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</si>
  <si>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</si>
  <si>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</si>
  <si>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</si>
  <si>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</si>
  <si>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</si>
  <si>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</si>
  <si>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</si>
  <si>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</si>
  <si>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</si>
  <si>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</si>
  <si>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</si>
  <si>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</si>
  <si>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</si>
  <si>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</si>
  <si>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</si>
  <si>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</si>
  <si>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</si>
  <si>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</si>
  <si>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</si>
  <si>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</si>
  <si>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</si>
  <si>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</si>
  <si>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</si>
  <si>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</si>
  <si>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</si>
  <si>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</si>
  <si>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</si>
  <si>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</si>
  <si>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</si>
  <si>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</si>
  <si>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</si>
  <si>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</si>
  <si>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</si>
  <si>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</si>
  <si>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</si>
  <si>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</si>
  <si>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</si>
  <si>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</si>
  <si>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</si>
  <si>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</si>
  <si>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</si>
  <si>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</si>
  <si>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</si>
  <si>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</si>
  <si>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</si>
  <si>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</si>
  <si>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</si>
  <si>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</si>
  <si>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</si>
  <si>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</si>
  <si>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</si>
  <si>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</si>
  <si>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</si>
  <si>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</si>
  <si>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</si>
  <si>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</si>
  <si>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</si>
  <si>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</si>
  <si>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</si>
  <si>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</si>
  <si>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</si>
  <si>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</si>
  <si>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</si>
  <si>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</si>
  <si>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</si>
  <si>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</si>
  <si>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</si>
  <si>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</si>
  <si>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</si>
  <si>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</si>
  <si>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</si>
  <si>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</si>
  <si>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</si>
  <si>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</si>
  <si>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</si>
  <si>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</si>
  <si>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</si>
  <si>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</si>
  <si>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</si>
  <si>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</si>
  <si>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</si>
  <si>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</si>
  <si>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</si>
  <si>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</si>
  <si>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</si>
  <si>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</si>
  <si>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</si>
  <si>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</si>
  <si>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</si>
  <si>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</si>
  <si>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</si>
  <si>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</si>
  <si>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</si>
  <si>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</si>
  <si>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</si>
  <si>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</si>
  <si>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</si>
  <si>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港湾整備</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</si>
  <si>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</si>
  <si>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</si>
  <si>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</si>
  <si>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</si>
  <si>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</si>
  <si>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</si>
  <si>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</si>
  <si>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</si>
  <si>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</si>
  <si>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</si>
  <si>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</si>
  <si>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</si>
  <si>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</si>
  <si>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</si>
  <si>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</si>
  <si>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</si>
  <si>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</si>
  <si>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</si>
  <si>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</si>
  <si>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</si>
  <si>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</si>
  <si>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</si>
  <si>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</si>
  <si>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</si>
  <si>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</si>
  <si>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</si>
  <si>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</si>
  <si>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</si>
  <si>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</si>
  <si>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</si>
  <si>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愛媛県新居浜市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</si>
  <si>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</si>
  <si>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</si>
  <si>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</si>
  <si>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</si>
  <si>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</si>
  <si>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</si>
  <si>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</si>
  <si>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</si>
  <si>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</si>
  <si>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</si>
  <si>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</si>
  <si>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</si>
  <si>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</si>
  <si>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</si>
  <si>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</si>
  <si>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</si>
  <si>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</si>
  <si>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</si>
  <si>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</si>
  <si>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</si>
  <si>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平尾墓園事業特別会計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</si>
  <si>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</si>
  <si>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</si>
  <si>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</si>
  <si>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</si>
  <si>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</si>
  <si>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</si>
  <si>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</si>
  <si>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</si>
  <si>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</si>
  <si>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</si>
  <si>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</si>
  <si>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</si>
  <si>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</si>
  <si>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</si>
  <si>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</si>
  <si>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</si>
  <si>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</si>
  <si>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</si>
  <si>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</si>
  <si>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公共下水道事業会計</t>
    <phoneticPr fontId="5"/>
  </si>
  <si>
    <t>渡海船事業特別会計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</si>
  <si>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</si>
  <si>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</si>
  <si>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</si>
  <si>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</si>
  <si>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</si>
  <si>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</si>
  <si>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</si>
  <si>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</si>
  <si>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</si>
  <si>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</si>
  <si>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</si>
  <si>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</si>
  <si>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</si>
  <si>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</si>
  <si>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</si>
  <si>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</si>
  <si>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</si>
  <si>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</si>
  <si>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</si>
  <si>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</si>
  <si>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</si>
  <si>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</si>
  <si>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</si>
  <si>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</si>
  <si>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</si>
  <si>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</si>
  <si>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</si>
  <si>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</si>
  <si>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</si>
  <si>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</si>
  <si>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</si>
  <si>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</si>
  <si>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</si>
  <si>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</si>
  <si>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</si>
  <si>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</si>
  <si>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</si>
  <si>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</si>
  <si>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</si>
  <si>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</si>
  <si>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</si>
  <si>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</si>
  <si>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</si>
  <si>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</si>
  <si>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</si>
  <si>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</si>
  <si>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</si>
  <si>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</si>
  <si>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</si>
  <si>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</si>
  <si>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</si>
  <si>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</si>
  <si>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</si>
  <si>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</si>
  <si>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</si>
  <si>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</si>
  <si>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</si>
  <si>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</si>
  <si>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</si>
  <si>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</si>
  <si>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</si>
  <si>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</si>
  <si>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</si>
  <si>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</si>
  <si>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</si>
  <si>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</si>
  <si>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</si>
  <si>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</si>
  <si>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</si>
  <si>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</si>
  <si>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</si>
  <si>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</si>
  <si>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</si>
  <si>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</si>
  <si>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</si>
  <si>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</si>
  <si>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</si>
  <si>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</si>
  <si>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</si>
  <si>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</si>
  <si>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</si>
  <si>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</si>
  <si>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</si>
  <si>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</si>
  <si>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</si>
  <si>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</si>
  <si>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</si>
  <si>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</si>
  <si>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</si>
  <si>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</si>
  <si>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</si>
  <si>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</si>
  <si>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</si>
  <si>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</si>
  <si>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</si>
  <si>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</si>
  <si>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</si>
  <si>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</si>
  <si>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</si>
  <si>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</si>
  <si>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</si>
  <si>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</si>
  <si>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</si>
  <si>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</si>
  <si>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</si>
  <si>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</si>
  <si>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</si>
  <si>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</si>
  <si>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</si>
  <si>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</si>
  <si>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</si>
  <si>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</si>
  <si>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</si>
  <si>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</si>
  <si>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</si>
  <si>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</si>
  <si>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</si>
  <si>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</si>
  <si>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</si>
  <si>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</si>
  <si>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</si>
  <si>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</si>
  <si>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</si>
  <si>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</si>
  <si>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</si>
  <si>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</si>
  <si>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</si>
  <si>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</si>
  <si>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</si>
  <si>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</si>
  <si>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</si>
  <si>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</si>
  <si>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</si>
  <si>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</si>
  <si>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</si>
  <si>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</si>
  <si>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3.99</t>
  </si>
  <si>
    <t>▲ 2.89</t>
  </si>
  <si>
    <t>▲ 1.50</t>
  </si>
  <si>
    <t>▲ 0.98</t>
  </si>
  <si>
    <t>水道事業会計</t>
  </si>
  <si>
    <t>公共下水道事業会計</t>
  </si>
  <si>
    <t>一般会計</t>
  </si>
  <si>
    <t>工業用水道事業会計</t>
  </si>
  <si>
    <t>介護保険事業特別会計</t>
  </si>
  <si>
    <t>後期高齢者医療事業特別会計</t>
  </si>
  <si>
    <t>平尾墓園事業特別会計</t>
  </si>
  <si>
    <t>国民健康保険事業特別会計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</si>
  <si>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</si>
  <si>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</si>
  <si>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</si>
  <si>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</si>
  <si>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</si>
  <si>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</si>
  <si>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</si>
  <si>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</si>
  <si>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</si>
  <si>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愛媛県地方税滞納整理機構</t>
    <phoneticPr fontId="10"/>
  </si>
  <si>
    <t>愛媛県後期高齢者医療広域連合（特別会計）</t>
    <phoneticPr fontId="10"/>
  </si>
  <si>
    <t>愛媛県後期高齢者医療広域連合（一般会計）</t>
    <phoneticPr fontId="10"/>
  </si>
  <si>
    <t>マイントピア別子</t>
    <rPh sb="6" eb="8">
      <t>ベッシ</t>
    </rPh>
    <phoneticPr fontId="2"/>
  </si>
  <si>
    <t>新居浜市都市開発公社</t>
    <rPh sb="0" eb="4">
      <t>ニイハマシ</t>
    </rPh>
    <rPh sb="4" eb="6">
      <t>トシ</t>
    </rPh>
    <rPh sb="6" eb="8">
      <t>カイハツ</t>
    </rPh>
    <rPh sb="8" eb="10">
      <t>コウシャ</t>
    </rPh>
    <phoneticPr fontId="2"/>
  </si>
  <si>
    <t>新居浜市文化体育振興事業団</t>
    <rPh sb="0" eb="4">
      <t>ニイハマシ</t>
    </rPh>
    <rPh sb="4" eb="6">
      <t>ブンカ</t>
    </rPh>
    <rPh sb="6" eb="8">
      <t>タイイク</t>
    </rPh>
    <rPh sb="8" eb="10">
      <t>シンコウ</t>
    </rPh>
    <rPh sb="10" eb="13">
      <t>ジギョウダン</t>
    </rPh>
    <phoneticPr fontId="2"/>
  </si>
  <si>
    <t>別子木材センター</t>
    <rPh sb="0" eb="2">
      <t>ベッシ</t>
    </rPh>
    <rPh sb="2" eb="4">
      <t>モクザイ</t>
    </rPh>
    <phoneticPr fontId="2"/>
  </si>
  <si>
    <t>えひめ東予産業創造センター</t>
    <rPh sb="3" eb="5">
      <t>トウヨ</t>
    </rPh>
    <rPh sb="5" eb="7">
      <t>サンギョウ</t>
    </rPh>
    <rPh sb="7" eb="9">
      <t>ソウゾウ</t>
    </rPh>
    <phoneticPr fontId="2"/>
  </si>
  <si>
    <t>-</t>
    <phoneticPr fontId="10"/>
  </si>
  <si>
    <t>固定資産圧縮損等による特別損失159百万円あり</t>
    <rPh sb="0" eb="4">
      <t>コテイシサン</t>
    </rPh>
    <rPh sb="4" eb="7">
      <t>アッシュクゾン</t>
    </rPh>
    <rPh sb="7" eb="8">
      <t>トウ</t>
    </rPh>
    <rPh sb="11" eb="13">
      <t>トクベツ</t>
    </rPh>
    <rPh sb="13" eb="15">
      <t>ソンシツ</t>
    </rPh>
    <rPh sb="18" eb="21">
      <t>ヒャクマンエン</t>
    </rPh>
    <phoneticPr fontId="2"/>
  </si>
  <si>
    <t>合併振興基金</t>
    <rPh sb="0" eb="2">
      <t>ガッペイ</t>
    </rPh>
    <rPh sb="2" eb="4">
      <t>シンコウ</t>
    </rPh>
    <rPh sb="4" eb="6">
      <t>キキン</t>
    </rPh>
    <phoneticPr fontId="5"/>
  </si>
  <si>
    <t>公共施設整備基金</t>
    <rPh sb="0" eb="4">
      <t>コウキョウシセツ</t>
    </rPh>
    <rPh sb="4" eb="6">
      <t>セイビ</t>
    </rPh>
    <rPh sb="6" eb="8">
      <t>キキン</t>
    </rPh>
    <phoneticPr fontId="2"/>
  </si>
  <si>
    <t>文化振興基金</t>
    <rPh sb="0" eb="2">
      <t>ブンカ</t>
    </rPh>
    <rPh sb="2" eb="4">
      <t>シンコウ</t>
    </rPh>
    <rPh sb="4" eb="6">
      <t>キキン</t>
    </rPh>
    <phoneticPr fontId="2"/>
  </si>
  <si>
    <t>体育施設建設基金</t>
    <rPh sb="0" eb="4">
      <t>タイイクシセツ</t>
    </rPh>
    <rPh sb="4" eb="6">
      <t>ケンセツ</t>
    </rPh>
    <rPh sb="6" eb="8">
      <t>キキン</t>
    </rPh>
    <phoneticPr fontId="2"/>
  </si>
  <si>
    <t>別子山振興基金</t>
    <rPh sb="0" eb="1">
      <t>ベツ</t>
    </rPh>
    <rPh sb="1" eb="2">
      <t>コ</t>
    </rPh>
    <rPh sb="2" eb="3">
      <t>ヤマ</t>
    </rPh>
    <rPh sb="3" eb="5">
      <t>シンコウ</t>
    </rPh>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</si>
</sst>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24C5-4624-83E4-40C910D5BF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88335</c:v>
                </c:pt>
                <c:pt idx="1">
                  <c:v>60919</c:v>
                </c:pt>
                <c:pt idx="2">
                  <c:v>45649</c:v>
                </c:pt>
                <c:pt idx="3">
                  <c:v>48712</c:v>
                </c:pt>
                <c:pt idx="4">
                  <c:v>75660</c:v>
                </c:pt>
              </c:numCache>
            </c:numRef>
          </c:val>
          <c:smooth val="0"/>
          <c:extLst>
            <c:ext xmlns:c16="http://schemas.microsoft.com/office/drawing/2014/chart" uri="{C3380CC4-5D6E-409C-BE32-E72D297353CC}">
              <c16:uniqueId val="{00000001-24C5-4624-83E4-40C910D5BF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3.55</c:v>
                </c:pt>
                <c:pt idx="1">
                  <c:v>3.25</c:v>
                </c:pt>
                <c:pt idx="2">
                  <c:v>3.45</c:v>
                </c:pt>
                <c:pt idx="3">
                  <c:v>3.84</c:v>
                </c:pt>
                <c:pt idx="4">
                  <c:v>3.32</c:v>
                </c:pt>
              </c:numCache>
            </c:numRef>
          </c:val>
          <c:extLst>
            <c:ext xmlns:c16="http://schemas.microsoft.com/office/drawing/2014/chart" uri="{C3380CC4-5D6E-409C-BE32-E72D297353CC}">
              <c16:uniqueId val="{00000000-FDE3-49FA-A25B-A2AC4D7CCC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11.04</c:v>
                </c:pt>
                <c:pt idx="1">
                  <c:v>8.15</c:v>
                </c:pt>
                <c:pt idx="2">
                  <c:v>6.15</c:v>
                </c:pt>
                <c:pt idx="3">
                  <c:v>4.97</c:v>
                </c:pt>
                <c:pt idx="4">
                  <c:v>5.66</c:v>
                </c:pt>
              </c:numCache>
            </c:numRef>
          </c:val>
          <c:extLst>
            <c:ext xmlns:c16="http://schemas.microsoft.com/office/drawing/2014/chart" uri="{C3380CC4-5D6E-409C-BE32-E72D297353CC}">
              <c16:uniqueId val="{00000001-FDE3-49FA-A25B-A2AC4D7CCC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-3.99</c:v>
                </c:pt>
                <c:pt idx="1">
                  <c:v>-2.89</c:v>
                </c:pt>
                <c:pt idx="2">
                  <c:v>-1.5</c:v>
                </c:pt>
                <c:pt idx="3">
                  <c:v>-0.98</c:v>
                </c:pt>
                <c:pt idx="4">
                  <c:v>0.32</c:v>
                </c:pt>
              </c:numCache>
            </c:numRef>
          </c:val>
          <c:smooth val="0"/>
          <c:extLst>
            <c:ext xmlns:c16="http://schemas.microsoft.com/office/drawing/2014/chart" uri="{C3380CC4-5D6E-409C-BE32-E72D297353CC}">
              <c16:uniqueId val="{00000002-FDE3-49FA-A25B-A2AC4D7CCC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0.52</c:v>
                </c:pt>
                <c:pt idx="2">
                  <c:v>#N/A</c:v>
                </c:pt>
                <c:pt idx="3">
                  <c:v>0.19</c:v>
                </c:pt>
                <c:pt idx="4">
                  <c:v>#N/A</c:v>
                </c:pt>
                <c:pt idx="5">
                  <c:v>0.26</c:v>
                </c:pt>
                <c:pt idx="6">
                  <c:v>#N/A</c:v>
                </c:pt>
                <c:pt idx="7">
                  <c:v>0.14000000000000001</c:v>
                </c:pt>
                <c:pt idx="8">
                  <c:v>#N/A</c:v>
                </c:pt>
                <c:pt idx="9">
                  <c:v>0</c:v>
                </c:pt>
              </c:numCache>
            </c:numRef>
          </c:val>
          <c:extLst>
            <c:ext xmlns:c16="http://schemas.microsoft.com/office/drawing/2014/chart" uri="{C3380CC4-5D6E-409C-BE32-E72D297353CC}">
              <c16:uniqueId val="{00000000-F689-4B82-9FEB-B76AA54C4F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89-4B82-9FEB-B76AA54C4FC9}"/>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689-4B82-9FEB-B76AA54C4FC9}"/>
            </c:ext>
          </c:extLst>
        </c:ser>
        <c:ser>
          <c:idx val="3"/>
          <c:order val="3"/>
          <c:tx>
            <c:strRef>
              <c:f>データシート!$A$30</c:f>
              <c:strCache>
                <c:ptCount val="1"/>
                <c:pt idx="0">
                  <c:v>平尾墓園事業特別会計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689-4B82-9FEB-B76AA54C4FC9}"/>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0.31</c:v>
                </c:pt>
                <c:pt idx="2">
                  <c:v>#N/A</c:v>
                </c:pt>
                <c:pt idx="3">
                  <c:v>0.31</c:v>
                </c:pt>
                <c:pt idx="4">
                  <c:v>#N/A</c:v>
                </c:pt>
                <c:pt idx="5">
                  <c:v>0.28999999999999998</c:v>
                </c:pt>
                <c:pt idx="6">
                  <c:v>#N/A</c:v>
                </c:pt>
                <c:pt idx="7">
                  <c:v>0.33</c:v>
                </c:pt>
                <c:pt idx="8">
                  <c:v>#N/A</c:v>
                </c:pt>
                <c:pt idx="9">
                  <c:v>0.32</c:v>
                </c:pt>
              </c:numCache>
            </c:numRef>
          </c:val>
          <c:extLst>
            <c:ext xmlns:c16="http://schemas.microsoft.com/office/drawing/2014/chart" uri="{C3380CC4-5D6E-409C-BE32-E72D297353CC}">
              <c16:uniqueId val="{00000004-F689-4B82-9FEB-B76AA54C4FC9}"/>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0.19</c:v>
                </c:pt>
                <c:pt idx="4">
                  <c:v>#N/A</c:v>
                </c:pt>
                <c:pt idx="5">
                  <c:v>0.69</c:v>
                </c:pt>
                <c:pt idx="6">
                  <c:v>#N/A</c:v>
                </c:pt>
                <c:pt idx="7">
                  <c:v>1.18</c:v>
                </c:pt>
                <c:pt idx="8">
                  <c:v>#N/A</c:v>
                </c:pt>
                <c:pt idx="9">
                  <c:v>0.76</c:v>
                </c:pt>
              </c:numCache>
            </c:numRef>
          </c:val>
          <c:extLst>
            <c:ext xmlns:c16="http://schemas.microsoft.com/office/drawing/2014/chart" uri="{C3380CC4-5D6E-409C-BE32-E72D297353CC}">
              <c16:uniqueId val="{00000005-F689-4B82-9FEB-B76AA54C4FC9}"/>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4.82</c:v>
                </c:pt>
                <c:pt idx="2">
                  <c:v>#N/A</c:v>
                </c:pt>
                <c:pt idx="3">
                  <c:v>3.56</c:v>
                </c:pt>
                <c:pt idx="4">
                  <c:v>#N/A</c:v>
                </c:pt>
                <c:pt idx="5">
                  <c:v>3.71</c:v>
                </c:pt>
                <c:pt idx="6">
                  <c:v>#N/A</c:v>
                </c:pt>
                <c:pt idx="7">
                  <c:v>3.77</c:v>
                </c:pt>
                <c:pt idx="8">
                  <c:v>#N/A</c:v>
                </c:pt>
                <c:pt idx="9">
                  <c:v>2.91</c:v>
                </c:pt>
              </c:numCache>
            </c:numRef>
          </c:val>
          <c:extLst>
            <c:ext xmlns:c16="http://schemas.microsoft.com/office/drawing/2014/chart" uri="{C3380CC4-5D6E-409C-BE32-E72D297353CC}">
              <c16:uniqueId val="{00000006-F689-4B82-9FEB-B76AA54C4FC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3.32</c:v>
                </c:pt>
                <c:pt idx="2">
                  <c:v>#N/A</c:v>
                </c:pt>
                <c:pt idx="3">
                  <c:v>3.24</c:v>
                </c:pt>
                <c:pt idx="4">
                  <c:v>#N/A</c:v>
                </c:pt>
                <c:pt idx="5">
                  <c:v>3.44</c:v>
                </c:pt>
                <c:pt idx="6">
                  <c:v>#N/A</c:v>
                </c:pt>
                <c:pt idx="7">
                  <c:v>3.26</c:v>
                </c:pt>
                <c:pt idx="8">
                  <c:v>#N/A</c:v>
                </c:pt>
                <c:pt idx="9">
                  <c:v>3.31</c:v>
                </c:pt>
              </c:numCache>
            </c:numRef>
          </c:val>
          <c:extLst>
            <c:ext xmlns:c16="http://schemas.microsoft.com/office/drawing/2014/chart" uri="{C3380CC4-5D6E-409C-BE32-E72D297353CC}">
              <c16:uniqueId val="{00000007-F689-4B82-9FEB-B76AA54C4FC9}"/>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1.41</c:v>
                </c:pt>
                <c:pt idx="2">
                  <c:v>#N/A</c:v>
                </c:pt>
                <c:pt idx="3">
                  <c:v>2.67</c:v>
                </c:pt>
                <c:pt idx="4">
                  <c:v>#N/A</c:v>
                </c:pt>
                <c:pt idx="5">
                  <c:v>2.79</c:v>
                </c:pt>
                <c:pt idx="6">
                  <c:v>#N/A</c:v>
                </c:pt>
                <c:pt idx="7">
                  <c:v>3.47</c:v>
                </c:pt>
                <c:pt idx="8">
                  <c:v>#N/A</c:v>
                </c:pt>
                <c:pt idx="9">
                  <c:v>3.92</c:v>
                </c:pt>
              </c:numCache>
            </c:numRef>
          </c:val>
          <c:extLst>
            <c:ext xmlns:c16="http://schemas.microsoft.com/office/drawing/2014/chart" uri="{C3380CC4-5D6E-409C-BE32-E72D297353CC}">
              <c16:uniqueId val="{00000008-F689-4B82-9FEB-B76AA54C4FC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7.22</c:v>
                </c:pt>
                <c:pt idx="2">
                  <c:v>#N/A</c:v>
                </c:pt>
                <c:pt idx="3">
                  <c:v>7.74</c:v>
                </c:pt>
                <c:pt idx="4">
                  <c:v>#N/A</c:v>
                </c:pt>
                <c:pt idx="5">
                  <c:v>6.56</c:v>
                </c:pt>
                <c:pt idx="6">
                  <c:v>#N/A</c:v>
                </c:pt>
                <c:pt idx="7">
                  <c:v>7.32</c:v>
                </c:pt>
                <c:pt idx="8">
                  <c:v>#N/A</c:v>
                </c:pt>
                <c:pt idx="9">
                  <c:v>8.3800000000000008</c:v>
                </c:pt>
              </c:numCache>
            </c:numRef>
          </c:val>
          <c:extLst>
            <c:ext xmlns:c16="http://schemas.microsoft.com/office/drawing/2014/chart" uri="{C3380CC4-5D6E-409C-BE32-E72D297353CC}">
              <c16:uniqueId val="{00000009-F689-4B82-9FEB-B76AA54C4FC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5551</c:v>
                </c:pt>
                <c:pt idx="5">
                  <c:v>5447</c:v>
                </c:pt>
                <c:pt idx="8">
                  <c:v>5371</c:v>
                </c:pt>
                <c:pt idx="11">
                  <c:v>5267</c:v>
                </c:pt>
                <c:pt idx="14">
                  <c:v>5259</c:v>
                </c:pt>
              </c:numCache>
            </c:numRef>
          </c:val>
          <c:extLst>
            <c:ext xmlns:c16="http://schemas.microsoft.com/office/drawing/2014/chart" uri="{C3380CC4-5D6E-409C-BE32-E72D297353CC}">
              <c16:uniqueId val="{00000000-5725-4A99-A960-513DAA7255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25-4A99-A960-513DAA7255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c:v>
                </c:pt>
                <c:pt idx="3">
                  <c:v>5</c:v>
                </c:pt>
                <c:pt idx="6">
                  <c:v>4</c:v>
                </c:pt>
                <c:pt idx="9">
                  <c:v>2</c:v>
                </c:pt>
                <c:pt idx="12">
                  <c:v>1</c:v>
                </c:pt>
              </c:numCache>
            </c:numRef>
          </c:val>
          <c:extLst>
            <c:ext xmlns:c16="http://schemas.microsoft.com/office/drawing/2014/chart" uri="{C3380CC4-5D6E-409C-BE32-E72D297353CC}">
              <c16:uniqueId val="{00000002-5725-4A99-A960-513DAA7255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25-4A99-A960-513DAA7255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1435</c:v>
                </c:pt>
                <c:pt idx="3">
                  <c:v>1415</c:v>
                </c:pt>
                <c:pt idx="6">
                  <c:v>1329</c:v>
                </c:pt>
                <c:pt idx="9">
                  <c:v>1226</c:v>
                </c:pt>
                <c:pt idx="12">
                  <c:v>1209</c:v>
                </c:pt>
              </c:numCache>
            </c:numRef>
          </c:val>
          <c:extLst>
            <c:ext xmlns:c16="http://schemas.microsoft.com/office/drawing/2014/chart" uri="{C3380CC4-5D6E-409C-BE32-E72D297353CC}">
              <c16:uniqueId val="{00000004-5725-4A99-A960-513DAA7255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25-4A99-A960-513DAA7255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25-4A99-A960-513DAA7255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4422</c:v>
                </c:pt>
                <c:pt idx="3">
                  <c:v>4383</c:v>
                </c:pt>
                <c:pt idx="6">
                  <c:v>4553</c:v>
                </c:pt>
                <c:pt idx="9">
                  <c:v>4760</c:v>
                </c:pt>
                <c:pt idx="12">
                  <c:v>4773</c:v>
                </c:pt>
              </c:numCache>
            </c:numRef>
          </c:val>
          <c:extLst>
            <c:ext xmlns:c16="http://schemas.microsoft.com/office/drawing/2014/chart" uri="{C3380CC4-5D6E-409C-BE32-E72D297353CC}">
              <c16:uniqueId val="{00000007-5725-4A99-A960-513DAA7255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313</c:v>
                </c:pt>
                <c:pt idx="2">
                  <c:v>#N/A</c:v>
                </c:pt>
                <c:pt idx="3">
                  <c:v>#N/A</c:v>
                </c:pt>
                <c:pt idx="4">
                  <c:v>356</c:v>
                </c:pt>
                <c:pt idx="5">
                  <c:v>#N/A</c:v>
                </c:pt>
                <c:pt idx="6">
                  <c:v>#N/A</c:v>
                </c:pt>
                <c:pt idx="7">
                  <c:v>515</c:v>
                </c:pt>
                <c:pt idx="8">
                  <c:v>#N/A</c:v>
                </c:pt>
                <c:pt idx="9">
                  <c:v>#N/A</c:v>
                </c:pt>
                <c:pt idx="10">
                  <c:v>721</c:v>
                </c:pt>
                <c:pt idx="11">
                  <c:v>#N/A</c:v>
                </c:pt>
                <c:pt idx="12">
                  <c:v>#N/A</c:v>
                </c:pt>
                <c:pt idx="13">
                  <c:v>724</c:v>
                </c:pt>
                <c:pt idx="14">
                  <c:v>#N/A</c:v>
                </c:pt>
              </c:numCache>
            </c:numRef>
          </c:val>
          <c:smooth val="0"/>
          <c:extLst>
            <c:ext xmlns:c16="http://schemas.microsoft.com/office/drawing/2014/chart" uri="{C3380CC4-5D6E-409C-BE32-E72D297353CC}">
              <c16:uniqueId val="{00000008-5725-4A99-A960-513DAA7255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51925</c:v>
                </c:pt>
                <c:pt idx="5">
                  <c:v>50968</c:v>
                </c:pt>
                <c:pt idx="8">
                  <c:v>49810</c:v>
                </c:pt>
                <c:pt idx="11">
                  <c:v>47633</c:v>
                </c:pt>
                <c:pt idx="14">
                  <c:v>45497</c:v>
                </c:pt>
              </c:numCache>
            </c:numRef>
          </c:val>
          <c:extLst>
            <c:ext xmlns:c16="http://schemas.microsoft.com/office/drawing/2014/chart" uri="{C3380CC4-5D6E-409C-BE32-E72D297353CC}">
              <c16:uniqueId val="{00000000-A928-4D73-9501-9EE4D631ED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19094</c:v>
                </c:pt>
                <c:pt idx="5">
                  <c:v>18982</c:v>
                </c:pt>
                <c:pt idx="8">
                  <c:v>20533</c:v>
                </c:pt>
                <c:pt idx="11">
                  <c:v>22029</c:v>
                </c:pt>
                <c:pt idx="14">
                  <c:v>24454</c:v>
                </c:pt>
              </c:numCache>
            </c:numRef>
          </c:val>
          <c:extLst>
            <c:ext xmlns:c16="http://schemas.microsoft.com/office/drawing/2014/chart" uri="{C3380CC4-5D6E-409C-BE32-E72D297353CC}">
              <c16:uniqueId val="{00000001-A928-4D73-9501-9EE4D631ED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8200</c:v>
                </c:pt>
                <c:pt idx="5">
                  <c:v>7209</c:v>
                </c:pt>
                <c:pt idx="8">
                  <c:v>8483</c:v>
                </c:pt>
                <c:pt idx="11">
                  <c:v>7410</c:v>
                </c:pt>
                <c:pt idx="14">
                  <c:v>7231</c:v>
                </c:pt>
              </c:numCache>
            </c:numRef>
          </c:val>
          <c:extLst>
            <c:ext xmlns:c16="http://schemas.microsoft.com/office/drawing/2014/chart" uri="{C3380CC4-5D6E-409C-BE32-E72D297353CC}">
              <c16:uniqueId val="{00000002-A928-4D73-9501-9EE4D631ED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28-4D73-9501-9EE4D631ED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28-4D73-9501-9EE4D631ED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28-4D73-9501-9EE4D631ED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7646</c:v>
                </c:pt>
                <c:pt idx="3">
                  <c:v>7382</c:v>
                </c:pt>
                <c:pt idx="6">
                  <c:v>7187</c:v>
                </c:pt>
                <c:pt idx="9">
                  <c:v>6931</c:v>
                </c:pt>
                <c:pt idx="12">
                  <c:v>7102</c:v>
                </c:pt>
              </c:numCache>
            </c:numRef>
          </c:val>
          <c:extLst>
            <c:ext xmlns:c16="http://schemas.microsoft.com/office/drawing/2014/chart" uri="{C3380CC4-5D6E-409C-BE32-E72D297353CC}">
              <c16:uniqueId val="{00000006-A928-4D73-9501-9EE4D631ED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928-4D73-9501-9EE4D631ED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21399</c:v>
                </c:pt>
                <c:pt idx="3">
                  <c:v>21020</c:v>
                </c:pt>
                <c:pt idx="6">
                  <c:v>20446</c:v>
                </c:pt>
                <c:pt idx="9">
                  <c:v>18769</c:v>
                </c:pt>
                <c:pt idx="12">
                  <c:v>17201</c:v>
                </c:pt>
              </c:numCache>
            </c:numRef>
          </c:val>
          <c:extLst>
            <c:ext xmlns:c16="http://schemas.microsoft.com/office/drawing/2014/chart" uri="{C3380CC4-5D6E-409C-BE32-E72D297353CC}">
              <c16:uniqueId val="{00000008-A928-4D73-9501-9EE4D631ED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c:v>
                </c:pt>
                <c:pt idx="3">
                  <c:v>10</c:v>
                </c:pt>
                <c:pt idx="6">
                  <c:v>6</c:v>
                </c:pt>
                <c:pt idx="9">
                  <c:v>4</c:v>
                </c:pt>
                <c:pt idx="12">
                  <c:v>3</c:v>
                </c:pt>
              </c:numCache>
            </c:numRef>
          </c:val>
          <c:extLst>
            <c:ext xmlns:c16="http://schemas.microsoft.com/office/drawing/2014/chart" uri="{C3380CC4-5D6E-409C-BE32-E72D297353CC}">
              <c16:uniqueId val="{00000009-A928-4D73-9501-9EE4D631ED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53359</c:v>
                </c:pt>
                <c:pt idx="3">
                  <c:v>53888</c:v>
                </c:pt>
                <c:pt idx="6">
                  <c:v>54269</c:v>
                </c:pt>
                <c:pt idx="9">
                  <c:v>52427</c:v>
                </c:pt>
                <c:pt idx="12">
                  <c:v>52702</c:v>
                </c:pt>
              </c:numCache>
            </c:numRef>
          </c:val>
          <c:extLst>
            <c:ext xmlns:c16="http://schemas.microsoft.com/office/drawing/2014/chart" uri="{C3380CC4-5D6E-409C-BE32-E72D297353CC}">
              <c16:uniqueId val="{0000000A-A928-4D73-9501-9EE4D631ED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3201</c:v>
                </c:pt>
                <c:pt idx="2">
                  <c:v>#N/A</c:v>
                </c:pt>
                <c:pt idx="3">
                  <c:v>#N/A</c:v>
                </c:pt>
                <c:pt idx="4">
                  <c:v>5141</c:v>
                </c:pt>
                <c:pt idx="5">
                  <c:v>#N/A</c:v>
                </c:pt>
                <c:pt idx="6">
                  <c:v>#N/A</c:v>
                </c:pt>
                <c:pt idx="7">
                  <c:v>3082</c:v>
                </c:pt>
                <c:pt idx="8">
                  <c:v>#N/A</c:v>
                </c:pt>
                <c:pt idx="9">
                  <c:v>#N/A</c:v>
                </c:pt>
                <c:pt idx="10">
                  <c:v>1059</c:v>
                </c:pt>
                <c:pt idx="11">
                  <c:v>#N/A</c:v>
                </c:pt>
                <c:pt idx="12">
                  <c:v>#N/A</c:v>
                </c:pt>
                <c:pt idx="13">
                  <c:v>0</c:v>
                </c:pt>
                <c:pt idx="14">
                  <c:v>#N/A</c:v>
                </c:pt>
              </c:numCache>
            </c:numRef>
          </c:val>
          <c:smooth val="0"/>
          <c:extLst>
            <c:ext xmlns:c16="http://schemas.microsoft.com/office/drawing/2014/chart" uri="{C3380CC4-5D6E-409C-BE32-E72D297353CC}">
              <c16:uniqueId val="{0000000B-A928-4D73-9501-9EE4D631ED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1754</c:v>
                </c:pt>
                <c:pt idx="1">
                  <c:v>1387</c:v>
                </c:pt>
                <c:pt idx="2">
                  <c:v>1608</c:v>
                </c:pt>
              </c:numCache>
            </c:numRef>
          </c:val>
          <c:extLst>
            <c:ext xmlns:c16="http://schemas.microsoft.com/office/drawing/2014/chart" uri="{C3380CC4-5D6E-409C-BE32-E72D297353CC}">
              <c16:uniqueId val="{00000000-B42A-4258-B7FB-484FA15615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1643</c:v>
                </c:pt>
                <c:pt idx="1">
                  <c:v>1144</c:v>
                </c:pt>
                <c:pt idx="2">
                  <c:v>942</c:v>
                </c:pt>
              </c:numCache>
            </c:numRef>
          </c:val>
          <c:extLst>
            <c:ext xmlns:c16="http://schemas.microsoft.com/office/drawing/2014/chart" uri="{C3380CC4-5D6E-409C-BE32-E72D297353CC}">
              <c16:uniqueId val="{00000001-B42A-4258-B7FB-484FA15615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5143</c:v>
                </c:pt>
                <c:pt idx="1">
                  <c:v>5003</c:v>
                </c:pt>
                <c:pt idx="2">
                  <c:v>4652</c:v>
                </c:pt>
              </c:numCache>
            </c:numRef>
          </c:val>
          <c:extLst>
            <c:ext xmlns:c16="http://schemas.microsoft.com/office/drawing/2014/chart" uri="{C3380CC4-5D6E-409C-BE32-E72D297353CC}">
              <c16:uniqueId val="{00000002-B42A-4258-B7FB-484FA156156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114,070
112,469
234.47
56,136,821
55,104,771
942,068
28,392,345
52,084,381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昨年度と同じ</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であったが、類似団体内平均値が低下してきていることから、平均値を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こととなった。当市の一般財源としては、住友企業群の法人税収入並びに企業の新たな設備投資により発生する償却資産税収入により、安定的な財政運営を行うことができるが、ともに景気に左右されやすいことから、新たな公共施設の建設や既存施設の改修の際には、国・県からの支援の他、交付税算入率の高い起債を活用するため、十分な情報収集等を行い、健全財政の維持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35983</xdr:rowOff>
    </xdr:to>
    <xdr:cxnSp macro="">
      <xdr:nvCxnSpPr>
        <xdr:cNvPr id="69" name="直線コネクタ 68"/>
        <xdr:cNvCxnSpPr/>
      </xdr:nvCxnSpPr>
      <xdr:spPr>
        <a:xfrm>
          <a:off x="4114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35983</xdr:rowOff>
    </xdr:to>
    <xdr:cxnSp macro="">
      <xdr:nvCxnSpPr>
        <xdr:cNvPr id="72" name="直線コネクタ 71"/>
        <xdr:cNvCxnSpPr/>
      </xdr:nvCxnSpPr>
      <xdr:spPr>
        <a:xfrm>
          <a:off x="3225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35983</xdr:rowOff>
    </xdr:to>
    <xdr:cxnSp macro="">
      <xdr:nvCxnSpPr>
        <xdr:cNvPr id="75" name="直線コネクタ 74"/>
        <xdr:cNvCxnSpPr/>
      </xdr:nvCxnSpPr>
      <xdr:spPr>
        <a:xfrm>
          <a:off x="2336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35983</xdr:rowOff>
    </xdr:to>
    <xdr:cxnSp macro="">
      <xdr:nvCxnSpPr>
        <xdr:cNvPr id="78" name="直線コネクタ 77"/>
        <xdr:cNvCxnSpPr/>
      </xdr:nvCxnSpPr>
      <xdr:spPr>
        <a:xfrm flipV="1">
          <a:off x="1447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80" name="テキスト ボックス 79"/>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91" name="テキスト ボックス 90"/>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93" name="テキスト ボックス 92"/>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95" name="テキスト ボックス 94"/>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71560</xdr:rowOff>
    </xdr:from>
    <xdr:ext cx="762000" cy="259045"/>
    <xdr:sp macro="" textlink="">
      <xdr:nvSpPr>
        <xdr:cNvPr id="97" name="テキスト ボックス 96"/>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昨年度と比較して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増加の要因としては、繰出金の経常収支比率が上がったためである。繰出金の経常収支比率が上がった理由としては後期高齢者医療事業特別会計や介護保険事業特別会計に対しての法定繰出を臨時経費とみていたことによるものである。今後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年度並みの水準で推移する見通しである。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87884</xdr:rowOff>
    </xdr:from>
    <xdr:to>
      <xdr:col>23</xdr:col>
      <xdr:colOff>133350</xdr:colOff>
      <xdr:row>67</xdr:row>
      <xdr:rowOff>75184</xdr:rowOff>
    </xdr:to>
    <xdr:cxnSp macro="">
      <xdr:nvCxnSpPr>
        <xdr:cNvPr id="125" name="直線コネクタ 124"/>
        <xdr:cNvCxnSpPr/>
      </xdr:nvCxnSpPr>
      <xdr:spPr>
        <a:xfrm flipV="1">
          <a:off x="4953000" y="10717784"/>
          <a:ext cx="0" cy="844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47261</xdr:rowOff>
    </xdr:from>
    <xdr:ext cx="762000" cy="259045"/>
    <xdr:sp macro="" textlink="">
      <xdr:nvSpPr>
        <xdr:cNvPr id="126" name="財政構造の弾力性最小値テキスト"/>
        <xdr:cNvSpPr txBox="1"/>
      </xdr:nvSpPr>
      <xdr:spPr>
        <a:xfrm>
          <a:off x="5041900" y="115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75184</xdr:rowOff>
    </xdr:from>
    <xdr:to>
      <xdr:col>24</xdr:col>
      <xdr:colOff>12700</xdr:colOff>
      <xdr:row>67</xdr:row>
      <xdr:rowOff>75184</xdr:rowOff>
    </xdr:to>
    <xdr:cxnSp macro="">
      <xdr:nvCxnSpPr>
        <xdr:cNvPr id="127" name="直線コネクタ 126"/>
        <xdr:cNvCxnSpPr/>
      </xdr:nvCxnSpPr>
      <xdr:spPr>
        <a:xfrm>
          <a:off x="4864100" y="1156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2811</xdr:rowOff>
    </xdr:from>
    <xdr:ext cx="762000" cy="259045"/>
    <xdr:sp macro="" textlink="">
      <xdr:nvSpPr>
        <xdr:cNvPr id="128" name="財政構造の弾力性最大値テキスト"/>
        <xdr:cNvSpPr txBox="1"/>
      </xdr:nvSpPr>
      <xdr:spPr>
        <a:xfrm>
          <a:off x="5041900" y="10461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87884</xdr:rowOff>
    </xdr:from>
    <xdr:to>
      <xdr:col>24</xdr:col>
      <xdr:colOff>12700</xdr:colOff>
      <xdr:row>62</xdr:row>
      <xdr:rowOff>87884</xdr:rowOff>
    </xdr:to>
    <xdr:cxnSp macro="">
      <xdr:nvCxnSpPr>
        <xdr:cNvPr id="129" name="直線コネクタ 128"/>
        <xdr:cNvCxnSpPr/>
      </xdr:nvCxnSpPr>
      <xdr:spPr>
        <a:xfrm>
          <a:off x="4864100" y="1071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124206</xdr:rowOff>
    </xdr:from>
    <xdr:to>
      <xdr:col>23</xdr:col>
      <xdr:colOff>133350</xdr:colOff>
      <xdr:row>63</xdr:row>
      <xdr:rowOff>3302</xdr:rowOff>
    </xdr:to>
    <xdr:cxnSp macro="">
      <xdr:nvCxnSpPr>
        <xdr:cNvPr id="130" name="直線コネクタ 129"/>
        <xdr:cNvCxnSpPr/>
      </xdr:nvCxnSpPr>
      <xdr:spPr>
        <a:xfrm>
          <a:off x="4114800" y="10582656"/>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57167</xdr:rowOff>
    </xdr:from>
    <xdr:ext cx="762000" cy="259045"/>
    <xdr:sp macro="" textlink="">
      <xdr:nvSpPr>
        <xdr:cNvPr id="131" name="財政構造の弾力性平均値テキスト"/>
        <xdr:cNvSpPr txBox="1"/>
      </xdr:nvSpPr>
      <xdr:spPr>
        <a:xfrm>
          <a:off x="5041900" y="1102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32" name="フローチャート: 判断 131"/>
        <xdr:cNvSpPr/>
      </xdr:nvSpPr>
      <xdr:spPr>
        <a:xfrm>
          <a:off x="49022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35052</xdr:rowOff>
    </xdr:from>
    <xdr:to>
      <xdr:col>19</xdr:col>
      <xdr:colOff>133350</xdr:colOff>
      <xdr:row>61</xdr:row>
      <xdr:rowOff>124206</xdr:rowOff>
    </xdr:to>
    <xdr:cxnSp macro="">
      <xdr:nvCxnSpPr>
        <xdr:cNvPr id="133" name="直線コネクタ 132"/>
        <xdr:cNvCxnSpPr/>
      </xdr:nvCxnSpPr>
      <xdr:spPr>
        <a:xfrm>
          <a:off x="3225800" y="1032205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4" name="フローチャート: 判断 133"/>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5" name="テキスト ボックス 134"/>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35052</xdr:rowOff>
    </xdr:from>
    <xdr:to>
      <xdr:col>15</xdr:col>
      <xdr:colOff>82550</xdr:colOff>
      <xdr:row>61</xdr:row>
      <xdr:rowOff>167640</xdr:rowOff>
    </xdr:to>
    <xdr:cxnSp macro="">
      <xdr:nvCxnSpPr>
        <xdr:cNvPr id="136" name="直線コネクタ 135"/>
        <xdr:cNvCxnSpPr/>
      </xdr:nvCxnSpPr>
      <xdr:spPr>
        <a:xfrm flipV="1">
          <a:off x="2336800" y="10322052"/>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61</xdr:row>
      <xdr:rowOff>167640</xdr:rowOff>
    </xdr:to>
    <xdr:cxnSp macro="">
      <xdr:nvCxnSpPr>
        <xdr:cNvPr id="139" name="直線コネクタ 138"/>
        <xdr:cNvCxnSpPr/>
      </xdr:nvCxnSpPr>
      <xdr:spPr>
        <a:xfrm>
          <a:off x="1447800" y="105537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80264</xdr:rowOff>
    </xdr:from>
    <xdr:to>
      <xdr:col>11</xdr:col>
      <xdr:colOff>82550</xdr:colOff>
      <xdr:row>65</xdr:row>
      <xdr:rowOff>10414</xdr:rowOff>
    </xdr:to>
    <xdr:sp macro="" textlink="">
      <xdr:nvSpPr>
        <xdr:cNvPr id="140" name="フローチャート: 判断 139"/>
        <xdr:cNvSpPr/>
      </xdr:nvSpPr>
      <xdr:spPr>
        <a:xfrm>
          <a:off x="2286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166641</xdr:rowOff>
    </xdr:from>
    <xdr:ext cx="762000" cy="259045"/>
    <xdr:sp macro="" textlink="">
      <xdr:nvSpPr>
        <xdr:cNvPr id="141" name="テキスト ボックス 140"/>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123952</xdr:rowOff>
    </xdr:from>
    <xdr:to>
      <xdr:col>23</xdr:col>
      <xdr:colOff>184150</xdr:colOff>
      <xdr:row>63</xdr:row>
      <xdr:rowOff>54102</xdr:rowOff>
    </xdr:to>
    <xdr:sp macro="" textlink="">
      <xdr:nvSpPr>
        <xdr:cNvPr id="149" name="楕円 148"/>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45229</xdr:rowOff>
    </xdr:from>
    <xdr:ext cx="762000" cy="259045"/>
    <xdr:sp macro="" textlink="">
      <xdr:nvSpPr>
        <xdr:cNvPr id="150" name="財政構造の弾力性該当値テキスト"/>
        <xdr:cNvSpPr txBox="1"/>
      </xdr:nvSpPr>
      <xdr:spPr>
        <a:xfrm>
          <a:off x="5041900" y="1067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73406</xdr:rowOff>
    </xdr:from>
    <xdr:to>
      <xdr:col>19</xdr:col>
      <xdr:colOff>184150</xdr:colOff>
      <xdr:row>62</xdr:row>
      <xdr:rowOff>3556</xdr:rowOff>
    </xdr:to>
    <xdr:sp macro="" textlink="">
      <xdr:nvSpPr>
        <xdr:cNvPr id="151" name="楕円 150"/>
        <xdr:cNvSpPr/>
      </xdr:nvSpPr>
      <xdr:spPr>
        <a:xfrm>
          <a:off x="4064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13733</xdr:rowOff>
    </xdr:from>
    <xdr:ext cx="736600" cy="259045"/>
    <xdr:sp macro="" textlink="">
      <xdr:nvSpPr>
        <xdr:cNvPr id="152" name="テキスト ボックス 151"/>
        <xdr:cNvSpPr txBox="1"/>
      </xdr:nvSpPr>
      <xdr:spPr>
        <a:xfrm>
          <a:off x="3733800" y="1030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155702</xdr:rowOff>
    </xdr:from>
    <xdr:to>
      <xdr:col>15</xdr:col>
      <xdr:colOff>133350</xdr:colOff>
      <xdr:row>60</xdr:row>
      <xdr:rowOff>85852</xdr:rowOff>
    </xdr:to>
    <xdr:sp macro="" textlink="">
      <xdr:nvSpPr>
        <xdr:cNvPr id="153" name="楕円 152"/>
        <xdr:cNvSpPr/>
      </xdr:nvSpPr>
      <xdr:spPr>
        <a:xfrm>
          <a:off x="3175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96029</xdr:rowOff>
    </xdr:from>
    <xdr:ext cx="762000" cy="259045"/>
    <xdr:sp macro="" textlink="">
      <xdr:nvSpPr>
        <xdr:cNvPr id="154" name="テキスト ボックス 153"/>
        <xdr:cNvSpPr txBox="1"/>
      </xdr:nvSpPr>
      <xdr:spPr>
        <a:xfrm>
          <a:off x="2844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5" name="楕円 154"/>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56" name="テキスト ボックス 155"/>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7" name="楕円 156"/>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58" name="テキスト ボックス 157"/>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類似団体平均を下回った。減少理由としては人員配置の見直し等による人件費の減少や新型コロナウイルス感染症予防ワクチン接種費等の減少による物件費の減少によるものである。今後、公共施設の老朽化に加え、物価上昇や賃上げ等の影響により、物件費や維持補修費が上昇していく可能性があるため、公共施設の総量の圧縮等を通じて、物件費や維持補修費の抑制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88" name="直線コネクタ 187"/>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89" name="人件費・物件費等の状況最小値テキスト"/>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90" name="直線コネクタ 189"/>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91" name="人件費・物件費等の状況最大値テキスト"/>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2" name="直線コネクタ 191"/>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97329</xdr:rowOff>
    </xdr:from>
    <xdr:to>
      <xdr:col>23</xdr:col>
      <xdr:colOff>133350</xdr:colOff>
      <xdr:row>85</xdr:row>
      <xdr:rowOff>66718</xdr:rowOff>
    </xdr:to>
    <xdr:cxnSp macro="">
      <xdr:nvCxnSpPr>
        <xdr:cNvPr id="193" name="直線コネクタ 192"/>
        <xdr:cNvCxnSpPr/>
      </xdr:nvCxnSpPr>
      <xdr:spPr>
        <a:xfrm flipV="1">
          <a:off x="4114800" y="14499129"/>
          <a:ext cx="838200" cy="14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60734</xdr:rowOff>
    </xdr:from>
    <xdr:ext cx="762000" cy="259045"/>
    <xdr:sp macro="" textlink="">
      <xdr:nvSpPr>
        <xdr:cNvPr id="194" name="人件費・物件費等の状況平均値テキスト"/>
        <xdr:cNvSpPr txBox="1"/>
      </xdr:nvSpPr>
      <xdr:spPr>
        <a:xfrm>
          <a:off x="5041900" y="14462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5" name="フローチャート: 判断 194"/>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58172</xdr:rowOff>
    </xdr:from>
    <xdr:to>
      <xdr:col>19</xdr:col>
      <xdr:colOff>133350</xdr:colOff>
      <xdr:row>85</xdr:row>
      <xdr:rowOff>66718</xdr:rowOff>
    </xdr:to>
    <xdr:cxnSp macro="">
      <xdr:nvCxnSpPr>
        <xdr:cNvPr id="196" name="直線コネクタ 195"/>
        <xdr:cNvCxnSpPr/>
      </xdr:nvCxnSpPr>
      <xdr:spPr>
        <a:xfrm>
          <a:off x="3225800" y="14631422"/>
          <a:ext cx="889000" cy="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197" name="フローチャート: 判断 196"/>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11329</xdr:rowOff>
    </xdr:from>
    <xdr:ext cx="736600" cy="259045"/>
    <xdr:sp macro="" textlink="">
      <xdr:nvSpPr>
        <xdr:cNvPr id="198" name="テキスト ボックス 197"/>
        <xdr:cNvSpPr txBox="1"/>
      </xdr:nvSpPr>
      <xdr:spPr>
        <a:xfrm>
          <a:off x="3733800" y="14241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51986</xdr:rowOff>
    </xdr:from>
    <xdr:to>
      <xdr:col>15</xdr:col>
      <xdr:colOff>82550</xdr:colOff>
      <xdr:row>85</xdr:row>
      <xdr:rowOff>58172</xdr:rowOff>
    </xdr:to>
    <xdr:cxnSp macro="">
      <xdr:nvCxnSpPr>
        <xdr:cNvPr id="199" name="直線コネクタ 198"/>
        <xdr:cNvCxnSpPr/>
      </xdr:nvCxnSpPr>
      <xdr:spPr>
        <a:xfrm>
          <a:off x="2336800" y="14453786"/>
          <a:ext cx="889000" cy="17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200" name="フローチャート: 判断 199"/>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106266</xdr:rowOff>
    </xdr:from>
    <xdr:ext cx="762000" cy="259045"/>
    <xdr:sp macro="" textlink="">
      <xdr:nvSpPr>
        <xdr:cNvPr id="201" name="テキスト ボックス 200"/>
        <xdr:cNvSpPr txBox="1"/>
      </xdr:nvSpPr>
      <xdr:spPr>
        <a:xfrm>
          <a:off x="2844800" y="141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55229</xdr:rowOff>
    </xdr:from>
    <xdr:to>
      <xdr:col>11</xdr:col>
      <xdr:colOff>31750</xdr:colOff>
      <xdr:row>84</xdr:row>
      <xdr:rowOff>51986</xdr:rowOff>
    </xdr:to>
    <xdr:cxnSp macro="">
      <xdr:nvCxnSpPr>
        <xdr:cNvPr id="202" name="直線コネクタ 201"/>
        <xdr:cNvCxnSpPr/>
      </xdr:nvCxnSpPr>
      <xdr:spPr>
        <a:xfrm>
          <a:off x="1447800" y="14285579"/>
          <a:ext cx="889000" cy="16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6319</xdr:rowOff>
    </xdr:from>
    <xdr:to>
      <xdr:col>11</xdr:col>
      <xdr:colOff>82550</xdr:colOff>
      <xdr:row>83</xdr:row>
      <xdr:rowOff>107919</xdr:rowOff>
    </xdr:to>
    <xdr:sp macro="" textlink="">
      <xdr:nvSpPr>
        <xdr:cNvPr id="203" name="フローチャート: 判断 202"/>
        <xdr:cNvSpPr/>
      </xdr:nvSpPr>
      <xdr:spPr>
        <a:xfrm>
          <a:off x="2286000" y="142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118096</xdr:rowOff>
    </xdr:from>
    <xdr:ext cx="762000" cy="259045"/>
    <xdr:sp macro="" textlink="">
      <xdr:nvSpPr>
        <xdr:cNvPr id="204" name="テキスト ボックス 203"/>
        <xdr:cNvSpPr txBox="1"/>
      </xdr:nvSpPr>
      <xdr:spPr>
        <a:xfrm>
          <a:off x="1955800" y="1400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37855</xdr:rowOff>
    </xdr:from>
    <xdr:to>
      <xdr:col>7</xdr:col>
      <xdr:colOff>31750</xdr:colOff>
      <xdr:row>82</xdr:row>
      <xdr:rowOff>139455</xdr:rowOff>
    </xdr:to>
    <xdr:sp macro="" textlink="">
      <xdr:nvSpPr>
        <xdr:cNvPr id="205" name="フローチャート: 判断 204"/>
        <xdr:cNvSpPr/>
      </xdr:nvSpPr>
      <xdr:spPr>
        <a:xfrm>
          <a:off x="1397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149632</xdr:rowOff>
    </xdr:from>
    <xdr:ext cx="762000" cy="259045"/>
    <xdr:sp macro="" textlink="">
      <xdr:nvSpPr>
        <xdr:cNvPr id="206" name="テキスト ボックス 205"/>
        <xdr:cNvSpPr txBox="1"/>
      </xdr:nvSpPr>
      <xdr:spPr>
        <a:xfrm>
          <a:off x="1066800" y="1386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46529</xdr:rowOff>
    </xdr:from>
    <xdr:to>
      <xdr:col>23</xdr:col>
      <xdr:colOff>184150</xdr:colOff>
      <xdr:row>84</xdr:row>
      <xdr:rowOff>148129</xdr:rowOff>
    </xdr:to>
    <xdr:sp macro="" textlink="">
      <xdr:nvSpPr>
        <xdr:cNvPr id="212" name="楕円 211"/>
        <xdr:cNvSpPr/>
      </xdr:nvSpPr>
      <xdr:spPr>
        <a:xfrm>
          <a:off x="4902200" y="144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63056</xdr:rowOff>
    </xdr:from>
    <xdr:ext cx="762000" cy="259045"/>
    <xdr:sp macro="" textlink="">
      <xdr:nvSpPr>
        <xdr:cNvPr id="213" name="人件費・物件費等の状況該当値テキスト"/>
        <xdr:cNvSpPr txBox="1"/>
      </xdr:nvSpPr>
      <xdr:spPr>
        <a:xfrm>
          <a:off x="5041900" y="1429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15918</xdr:rowOff>
    </xdr:from>
    <xdr:to>
      <xdr:col>19</xdr:col>
      <xdr:colOff>184150</xdr:colOff>
      <xdr:row>85</xdr:row>
      <xdr:rowOff>117518</xdr:rowOff>
    </xdr:to>
    <xdr:sp macro="" textlink="">
      <xdr:nvSpPr>
        <xdr:cNvPr id="214" name="楕円 213"/>
        <xdr:cNvSpPr/>
      </xdr:nvSpPr>
      <xdr:spPr>
        <a:xfrm>
          <a:off x="4064000" y="1458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102295</xdr:rowOff>
    </xdr:from>
    <xdr:ext cx="736600" cy="259045"/>
    <xdr:sp macro="" textlink="">
      <xdr:nvSpPr>
        <xdr:cNvPr id="215" name="テキスト ボックス 214"/>
        <xdr:cNvSpPr txBox="1"/>
      </xdr:nvSpPr>
      <xdr:spPr>
        <a:xfrm>
          <a:off x="3733800" y="146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7372</xdr:rowOff>
    </xdr:from>
    <xdr:to>
      <xdr:col>15</xdr:col>
      <xdr:colOff>133350</xdr:colOff>
      <xdr:row>85</xdr:row>
      <xdr:rowOff>108972</xdr:rowOff>
    </xdr:to>
    <xdr:sp macro="" textlink="">
      <xdr:nvSpPr>
        <xdr:cNvPr id="216" name="楕円 215"/>
        <xdr:cNvSpPr/>
      </xdr:nvSpPr>
      <xdr:spPr>
        <a:xfrm>
          <a:off x="3175000" y="1458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93749</xdr:rowOff>
    </xdr:from>
    <xdr:ext cx="762000" cy="259045"/>
    <xdr:sp macro="" textlink="">
      <xdr:nvSpPr>
        <xdr:cNvPr id="217" name="テキスト ボックス 216"/>
        <xdr:cNvSpPr txBox="1"/>
      </xdr:nvSpPr>
      <xdr:spPr>
        <a:xfrm>
          <a:off x="2844800" y="1466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1186</xdr:rowOff>
    </xdr:from>
    <xdr:to>
      <xdr:col>11</xdr:col>
      <xdr:colOff>82550</xdr:colOff>
      <xdr:row>84</xdr:row>
      <xdr:rowOff>102786</xdr:rowOff>
    </xdr:to>
    <xdr:sp macro="" textlink="">
      <xdr:nvSpPr>
        <xdr:cNvPr id="218" name="楕円 217"/>
        <xdr:cNvSpPr/>
      </xdr:nvSpPr>
      <xdr:spPr>
        <a:xfrm>
          <a:off x="2286000" y="144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87563</xdr:rowOff>
    </xdr:from>
    <xdr:ext cx="762000" cy="259045"/>
    <xdr:sp macro="" textlink="">
      <xdr:nvSpPr>
        <xdr:cNvPr id="219" name="テキスト ボックス 218"/>
        <xdr:cNvSpPr txBox="1"/>
      </xdr:nvSpPr>
      <xdr:spPr>
        <a:xfrm>
          <a:off x="1955800" y="1448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4429</xdr:rowOff>
    </xdr:from>
    <xdr:to>
      <xdr:col>7</xdr:col>
      <xdr:colOff>31750</xdr:colOff>
      <xdr:row>83</xdr:row>
      <xdr:rowOff>106029</xdr:rowOff>
    </xdr:to>
    <xdr:sp macro="" textlink="">
      <xdr:nvSpPr>
        <xdr:cNvPr id="220" name="楕円 219"/>
        <xdr:cNvSpPr/>
      </xdr:nvSpPr>
      <xdr:spPr>
        <a:xfrm>
          <a:off x="1397000" y="1423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90806</xdr:rowOff>
    </xdr:from>
    <xdr:ext cx="762000" cy="259045"/>
    <xdr:sp macro="" textlink="">
      <xdr:nvSpPr>
        <xdr:cNvPr id="221" name="テキスト ボックス 220"/>
        <xdr:cNvSpPr txBox="1"/>
      </xdr:nvSpPr>
      <xdr:spPr>
        <a:xfrm>
          <a:off x="1066800" y="1432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低くなり、類似団体平均をやや下回ったが、全国市平均を上回っているため、民間給与水準や他自治体等の動向にも注視しながら、引続き市民の理解を得られる給与水準となるよう努める。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0" name="直線コネクタ 249"/>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1" name="給与水準   （国との比較）最小値テキスト"/>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2" name="直線コネクタ 251"/>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81491</xdr:rowOff>
    </xdr:to>
    <xdr:cxnSp macro="">
      <xdr:nvCxnSpPr>
        <xdr:cNvPr id="255" name="直線コネクタ 254"/>
        <xdr:cNvCxnSpPr/>
      </xdr:nvCxnSpPr>
      <xdr:spPr>
        <a:xfrm flipV="1">
          <a:off x="16179800" y="1478597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87</xdr:row>
      <xdr:rowOff>30691</xdr:rowOff>
    </xdr:to>
    <xdr:cxnSp macro="">
      <xdr:nvCxnSpPr>
        <xdr:cNvPr id="258" name="直線コネクタ 257"/>
        <xdr:cNvCxnSpPr/>
      </xdr:nvCxnSpPr>
      <xdr:spPr>
        <a:xfrm flipV="1">
          <a:off x="15290800" y="1482619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59" name="フローチャート: 判断 258"/>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60" name="テキスト ボックス 259"/>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161925</xdr:rowOff>
    </xdr:from>
    <xdr:to>
      <xdr:col>72</xdr:col>
      <xdr:colOff>203200</xdr:colOff>
      <xdr:row>87</xdr:row>
      <xdr:rowOff>30691</xdr:rowOff>
    </xdr:to>
    <xdr:cxnSp macro="">
      <xdr:nvCxnSpPr>
        <xdr:cNvPr id="261" name="直線コネクタ 260"/>
        <xdr:cNvCxnSpPr/>
      </xdr:nvCxnSpPr>
      <xdr:spPr>
        <a:xfrm>
          <a:off x="14401800" y="149066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2" name="フローチャート: 判断 261"/>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63" name="テキスト ボックス 262"/>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161925</xdr:rowOff>
    </xdr:to>
    <xdr:cxnSp macro="">
      <xdr:nvCxnSpPr>
        <xdr:cNvPr id="264" name="直線コネクタ 263"/>
        <xdr:cNvCxnSpPr/>
      </xdr:nvCxnSpPr>
      <xdr:spPr>
        <a:xfrm>
          <a:off x="13512800" y="148463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5" name="フローチャート: 判断 264"/>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66" name="テキスト ボックス 265"/>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7" name="フローチャート: 判断 266"/>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68" name="テキスト ボックス 267"/>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4" name="楕円 273"/>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7002</xdr:rowOff>
    </xdr:from>
    <xdr:ext cx="762000" cy="259045"/>
    <xdr:sp macro="" textlink="">
      <xdr:nvSpPr>
        <xdr:cNvPr id="275" name="給与水準   （国との比較）該当値テキスト"/>
        <xdr:cNvSpPr txBox="1"/>
      </xdr:nvSpPr>
      <xdr:spPr>
        <a:xfrm>
          <a:off x="171069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6" name="楕円 275"/>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142468</xdr:rowOff>
    </xdr:from>
    <xdr:ext cx="736600" cy="259045"/>
    <xdr:sp macro="" textlink="">
      <xdr:nvSpPr>
        <xdr:cNvPr id="277" name="テキスト ボックス 276"/>
        <xdr:cNvSpPr txBox="1"/>
      </xdr:nvSpPr>
      <xdr:spPr>
        <a:xfrm>
          <a:off x="15798800" y="14544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151341</xdr:rowOff>
    </xdr:from>
    <xdr:to>
      <xdr:col>73</xdr:col>
      <xdr:colOff>44450</xdr:colOff>
      <xdr:row>87</xdr:row>
      <xdr:rowOff>81491</xdr:rowOff>
    </xdr:to>
    <xdr:sp macro="" textlink="">
      <xdr:nvSpPr>
        <xdr:cNvPr id="278" name="楕円 277"/>
        <xdr:cNvSpPr/>
      </xdr:nvSpPr>
      <xdr:spPr>
        <a:xfrm>
          <a:off x="15240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79" name="テキスト ボックス 278"/>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80" name="楕円 279"/>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81" name="テキスト ボックス 280"/>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3" name="テキスト ボックス 282"/>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増加した。類似団体の平均値をわずかに上回るが、ほぼ平均値で推移している。全国平均、愛媛県平均との比較では共に下回っている。今後も定員管理の適正な推進や管理経費の圧縮に努め、現水準の維持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5" name="直線コネクタ 314"/>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16" name="定員管理の状況最小値テキスト"/>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7" name="直線コネクタ 316"/>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8"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9" name="直線コネクタ 318"/>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136616</xdr:rowOff>
    </xdr:from>
    <xdr:to>
      <xdr:col>81</xdr:col>
      <xdr:colOff>44450</xdr:colOff>
      <xdr:row>61</xdr:row>
      <xdr:rowOff>146957</xdr:rowOff>
    </xdr:to>
    <xdr:cxnSp macro="">
      <xdr:nvCxnSpPr>
        <xdr:cNvPr id="320" name="直線コネクタ 319"/>
        <xdr:cNvCxnSpPr/>
      </xdr:nvCxnSpPr>
      <xdr:spPr>
        <a:xfrm>
          <a:off x="16179800" y="1059506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98896</xdr:rowOff>
    </xdr:from>
    <xdr:ext cx="762000" cy="259045"/>
    <xdr:sp macro="" textlink="">
      <xdr:nvSpPr>
        <xdr:cNvPr id="321" name="定員管理の状況平均値テキスト"/>
        <xdr:cNvSpPr txBox="1"/>
      </xdr:nvSpPr>
      <xdr:spPr>
        <a:xfrm>
          <a:off x="17106900" y="1038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2" name="フローチャート: 判断 321"/>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133169</xdr:rowOff>
    </xdr:from>
    <xdr:to>
      <xdr:col>77</xdr:col>
      <xdr:colOff>44450</xdr:colOff>
      <xdr:row>61</xdr:row>
      <xdr:rowOff>136616</xdr:rowOff>
    </xdr:to>
    <xdr:cxnSp macro="">
      <xdr:nvCxnSpPr>
        <xdr:cNvPr id="323" name="直線コネクタ 322"/>
        <xdr:cNvCxnSpPr/>
      </xdr:nvCxnSpPr>
      <xdr:spPr>
        <a:xfrm>
          <a:off x="15290800" y="1059161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4" name="フローチャート: 判断 323"/>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163121</xdr:rowOff>
    </xdr:from>
    <xdr:ext cx="736600" cy="259045"/>
    <xdr:sp macro="" textlink="">
      <xdr:nvSpPr>
        <xdr:cNvPr id="325" name="テキスト ボックス 324"/>
        <xdr:cNvSpPr txBox="1"/>
      </xdr:nvSpPr>
      <xdr:spPr>
        <a:xfrm>
          <a:off x="15798800" y="1027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109038</xdr:rowOff>
    </xdr:from>
    <xdr:to>
      <xdr:col>72</xdr:col>
      <xdr:colOff>203200</xdr:colOff>
      <xdr:row>61</xdr:row>
      <xdr:rowOff>133169</xdr:rowOff>
    </xdr:to>
    <xdr:cxnSp macro="">
      <xdr:nvCxnSpPr>
        <xdr:cNvPr id="326" name="直線コネクタ 325"/>
        <xdr:cNvCxnSpPr/>
      </xdr:nvCxnSpPr>
      <xdr:spPr>
        <a:xfrm>
          <a:off x="14401800" y="1056748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27" name="フローチャート: 判断 326"/>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152780</xdr:rowOff>
    </xdr:from>
    <xdr:ext cx="762000" cy="259045"/>
    <xdr:sp macro="" textlink="">
      <xdr:nvSpPr>
        <xdr:cNvPr id="328" name="テキスト ボックス 327"/>
        <xdr:cNvSpPr txBox="1"/>
      </xdr:nvSpPr>
      <xdr:spPr>
        <a:xfrm>
          <a:off x="14909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74567</xdr:rowOff>
    </xdr:from>
    <xdr:to>
      <xdr:col>68</xdr:col>
      <xdr:colOff>152400</xdr:colOff>
      <xdr:row>61</xdr:row>
      <xdr:rowOff>109038</xdr:rowOff>
    </xdr:to>
    <xdr:cxnSp macro="">
      <xdr:nvCxnSpPr>
        <xdr:cNvPr id="329" name="直線コネクタ 328"/>
        <xdr:cNvCxnSpPr/>
      </xdr:nvCxnSpPr>
      <xdr:spPr>
        <a:xfrm>
          <a:off x="13512800" y="1053301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30" name="フローチャート: 判断 329"/>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70049</xdr:rowOff>
    </xdr:from>
    <xdr:ext cx="762000" cy="259045"/>
    <xdr:sp macro="" textlink="">
      <xdr:nvSpPr>
        <xdr:cNvPr id="331" name="テキスト ボックス 330"/>
        <xdr:cNvSpPr txBox="1"/>
      </xdr:nvSpPr>
      <xdr:spPr>
        <a:xfrm>
          <a:off x="14020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2" name="フローチャート: 判断 331"/>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33" name="テキスト ボックス 332"/>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96157</xdr:rowOff>
    </xdr:from>
    <xdr:to>
      <xdr:col>81</xdr:col>
      <xdr:colOff>95250</xdr:colOff>
      <xdr:row>62</xdr:row>
      <xdr:rowOff>26307</xdr:rowOff>
    </xdr:to>
    <xdr:sp macro="" textlink="">
      <xdr:nvSpPr>
        <xdr:cNvPr id="339" name="楕円 338"/>
        <xdr:cNvSpPr/>
      </xdr:nvSpPr>
      <xdr:spPr>
        <a:xfrm>
          <a:off x="169672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68234</xdr:rowOff>
    </xdr:from>
    <xdr:ext cx="762000" cy="259045"/>
    <xdr:sp macro="" textlink="">
      <xdr:nvSpPr>
        <xdr:cNvPr id="340" name="定員管理の状況該当値テキスト"/>
        <xdr:cNvSpPr txBox="1"/>
      </xdr:nvSpPr>
      <xdr:spPr>
        <a:xfrm>
          <a:off x="17106900" y="1052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85816</xdr:rowOff>
    </xdr:from>
    <xdr:to>
      <xdr:col>77</xdr:col>
      <xdr:colOff>95250</xdr:colOff>
      <xdr:row>62</xdr:row>
      <xdr:rowOff>15966</xdr:rowOff>
    </xdr:to>
    <xdr:sp macro="" textlink="">
      <xdr:nvSpPr>
        <xdr:cNvPr id="341" name="楕円 340"/>
        <xdr:cNvSpPr/>
      </xdr:nvSpPr>
      <xdr:spPr>
        <a:xfrm>
          <a:off x="16129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743</xdr:rowOff>
    </xdr:from>
    <xdr:ext cx="736600" cy="259045"/>
    <xdr:sp macro="" textlink="">
      <xdr:nvSpPr>
        <xdr:cNvPr id="342" name="テキスト ボックス 341"/>
        <xdr:cNvSpPr txBox="1"/>
      </xdr:nvSpPr>
      <xdr:spPr>
        <a:xfrm>
          <a:off x="15798800" y="1063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82369</xdr:rowOff>
    </xdr:from>
    <xdr:to>
      <xdr:col>73</xdr:col>
      <xdr:colOff>44450</xdr:colOff>
      <xdr:row>62</xdr:row>
      <xdr:rowOff>12519</xdr:rowOff>
    </xdr:to>
    <xdr:sp macro="" textlink="">
      <xdr:nvSpPr>
        <xdr:cNvPr id="343" name="楕円 342"/>
        <xdr:cNvSpPr/>
      </xdr:nvSpPr>
      <xdr:spPr>
        <a:xfrm>
          <a:off x="15240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168746</xdr:rowOff>
    </xdr:from>
    <xdr:ext cx="762000" cy="259045"/>
    <xdr:sp macro="" textlink="">
      <xdr:nvSpPr>
        <xdr:cNvPr id="344" name="テキスト ボックス 343"/>
        <xdr:cNvSpPr txBox="1"/>
      </xdr:nvSpPr>
      <xdr:spPr>
        <a:xfrm>
          <a:off x="14909800" y="1062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58238</xdr:rowOff>
    </xdr:from>
    <xdr:to>
      <xdr:col>68</xdr:col>
      <xdr:colOff>203200</xdr:colOff>
      <xdr:row>61</xdr:row>
      <xdr:rowOff>159838</xdr:rowOff>
    </xdr:to>
    <xdr:sp macro="" textlink="">
      <xdr:nvSpPr>
        <xdr:cNvPr id="345" name="楕円 344"/>
        <xdr:cNvSpPr/>
      </xdr:nvSpPr>
      <xdr:spPr>
        <a:xfrm>
          <a:off x="14351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46" name="テキスト ボックス 345"/>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23767</xdr:rowOff>
    </xdr:from>
    <xdr:to>
      <xdr:col>64</xdr:col>
      <xdr:colOff>152400</xdr:colOff>
      <xdr:row>61</xdr:row>
      <xdr:rowOff>125367</xdr:rowOff>
    </xdr:to>
    <xdr:sp macro="" textlink="">
      <xdr:nvSpPr>
        <xdr:cNvPr id="347" name="楕円 346"/>
        <xdr:cNvSpPr/>
      </xdr:nvSpPr>
      <xdr:spPr>
        <a:xfrm>
          <a:off x="13462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110144</xdr:rowOff>
    </xdr:from>
    <xdr:ext cx="762000" cy="259045"/>
    <xdr:sp macro="" textlink="">
      <xdr:nvSpPr>
        <xdr:cNvPr id="348" name="テキスト ボックス 347"/>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ポイント上昇したものの、依然類似団体平均を下回っている。上昇した要因としては、令和４年度から小中学校空調整備事業等の元金償還開始等によるものであり、３年平均では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ポイント上昇しているが、単年度で比べると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ポイント低下となりほぼ横ばいである。今後も西部学校給食センター建設事業の起債の元金償還開始等により、上昇することが見込まれる。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77" name="直線コネクタ 376"/>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78" name="公債費負担の状況最小値テキスト"/>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79" name="直線コネクタ 378"/>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0"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1" name="直線コネクタ 380"/>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131939</xdr:rowOff>
    </xdr:from>
    <xdr:to>
      <xdr:col>81</xdr:col>
      <xdr:colOff>44450</xdr:colOff>
      <xdr:row>38</xdr:row>
      <xdr:rowOff>27517</xdr:rowOff>
    </xdr:to>
    <xdr:cxnSp macro="">
      <xdr:nvCxnSpPr>
        <xdr:cNvPr id="382" name="直線コネクタ 381"/>
        <xdr:cNvCxnSpPr/>
      </xdr:nvCxnSpPr>
      <xdr:spPr>
        <a:xfrm>
          <a:off x="16179800" y="6475589"/>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3" name="公債費負担の状況平均値テキスト"/>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4" name="フローチャート: 判断 383"/>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51505</xdr:rowOff>
    </xdr:from>
    <xdr:to>
      <xdr:col>77</xdr:col>
      <xdr:colOff>44450</xdr:colOff>
      <xdr:row>37</xdr:row>
      <xdr:rowOff>131939</xdr:rowOff>
    </xdr:to>
    <xdr:cxnSp macro="">
      <xdr:nvCxnSpPr>
        <xdr:cNvPr id="385" name="直線コネクタ 384"/>
        <xdr:cNvCxnSpPr/>
      </xdr:nvCxnSpPr>
      <xdr:spPr>
        <a:xfrm>
          <a:off x="15290800" y="63951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6" name="フローチャート: 判断 385"/>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87" name="テキスト ボックス 386"/>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24695</xdr:rowOff>
    </xdr:from>
    <xdr:to>
      <xdr:col>72</xdr:col>
      <xdr:colOff>203200</xdr:colOff>
      <xdr:row>37</xdr:row>
      <xdr:rowOff>51505</xdr:rowOff>
    </xdr:to>
    <xdr:cxnSp macro="">
      <xdr:nvCxnSpPr>
        <xdr:cNvPr id="388" name="直線コネクタ 387"/>
        <xdr:cNvCxnSpPr/>
      </xdr:nvCxnSpPr>
      <xdr:spPr>
        <a:xfrm>
          <a:off x="14401800" y="63683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9" name="フローチャート: 判断 388"/>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0" name="テキスト ボックス 389"/>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24695</xdr:rowOff>
    </xdr:from>
    <xdr:to>
      <xdr:col>68</xdr:col>
      <xdr:colOff>152400</xdr:colOff>
      <xdr:row>37</xdr:row>
      <xdr:rowOff>38100</xdr:rowOff>
    </xdr:to>
    <xdr:cxnSp macro="">
      <xdr:nvCxnSpPr>
        <xdr:cNvPr id="391" name="直線コネクタ 390"/>
        <xdr:cNvCxnSpPr/>
      </xdr:nvCxnSpPr>
      <xdr:spPr>
        <a:xfrm flipV="1">
          <a:off x="13512800" y="63683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92" name="フローチャート: 判断 391"/>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55332</xdr:rowOff>
    </xdr:from>
    <xdr:ext cx="762000" cy="259045"/>
    <xdr:sp macro="" textlink="">
      <xdr:nvSpPr>
        <xdr:cNvPr id="393" name="テキスト ボックス 392"/>
        <xdr:cNvSpPr txBox="1"/>
      </xdr:nvSpPr>
      <xdr:spPr>
        <a:xfrm>
          <a:off x="14020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4" name="フローチャート: 判断 393"/>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95" name="テキスト ボックス 394"/>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148167</xdr:rowOff>
    </xdr:from>
    <xdr:to>
      <xdr:col>81</xdr:col>
      <xdr:colOff>95250</xdr:colOff>
      <xdr:row>38</xdr:row>
      <xdr:rowOff>78316</xdr:rowOff>
    </xdr:to>
    <xdr:sp macro="" textlink="">
      <xdr:nvSpPr>
        <xdr:cNvPr id="401" name="楕円 400"/>
        <xdr:cNvSpPr/>
      </xdr:nvSpPr>
      <xdr:spPr>
        <a:xfrm>
          <a:off x="16967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164694</xdr:rowOff>
    </xdr:from>
    <xdr:ext cx="762000" cy="259045"/>
    <xdr:sp macro="" textlink="">
      <xdr:nvSpPr>
        <xdr:cNvPr id="402" name="公債費負担の状況該当値テキスト"/>
        <xdr:cNvSpPr txBox="1"/>
      </xdr:nvSpPr>
      <xdr:spPr>
        <a:xfrm>
          <a:off x="17106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81139</xdr:rowOff>
    </xdr:from>
    <xdr:to>
      <xdr:col>77</xdr:col>
      <xdr:colOff>95250</xdr:colOff>
      <xdr:row>38</xdr:row>
      <xdr:rowOff>11289</xdr:rowOff>
    </xdr:to>
    <xdr:sp macro="" textlink="">
      <xdr:nvSpPr>
        <xdr:cNvPr id="403" name="楕円 402"/>
        <xdr:cNvSpPr/>
      </xdr:nvSpPr>
      <xdr:spPr>
        <a:xfrm>
          <a:off x="16129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21466</xdr:rowOff>
    </xdr:from>
    <xdr:ext cx="736600" cy="259045"/>
    <xdr:sp macro="" textlink="">
      <xdr:nvSpPr>
        <xdr:cNvPr id="404" name="テキスト ボックス 403"/>
        <xdr:cNvSpPr txBox="1"/>
      </xdr:nvSpPr>
      <xdr:spPr>
        <a:xfrm>
          <a:off x="15798800" y="619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705</xdr:rowOff>
    </xdr:from>
    <xdr:to>
      <xdr:col>73</xdr:col>
      <xdr:colOff>44450</xdr:colOff>
      <xdr:row>37</xdr:row>
      <xdr:rowOff>102305</xdr:rowOff>
    </xdr:to>
    <xdr:sp macro="" textlink="">
      <xdr:nvSpPr>
        <xdr:cNvPr id="405" name="楕円 404"/>
        <xdr:cNvSpPr/>
      </xdr:nvSpPr>
      <xdr:spPr>
        <a:xfrm>
          <a:off x="152400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112482</xdr:rowOff>
    </xdr:from>
    <xdr:ext cx="762000" cy="259045"/>
    <xdr:sp macro="" textlink="">
      <xdr:nvSpPr>
        <xdr:cNvPr id="406" name="テキスト ボックス 405"/>
        <xdr:cNvSpPr txBox="1"/>
      </xdr:nvSpPr>
      <xdr:spPr>
        <a:xfrm>
          <a:off x="14909800" y="611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145345</xdr:rowOff>
    </xdr:from>
    <xdr:to>
      <xdr:col>68</xdr:col>
      <xdr:colOff>203200</xdr:colOff>
      <xdr:row>37</xdr:row>
      <xdr:rowOff>75495</xdr:rowOff>
    </xdr:to>
    <xdr:sp macro="" textlink="">
      <xdr:nvSpPr>
        <xdr:cNvPr id="407" name="楕円 406"/>
        <xdr:cNvSpPr/>
      </xdr:nvSpPr>
      <xdr:spPr>
        <a:xfrm>
          <a:off x="143510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85672</xdr:rowOff>
    </xdr:from>
    <xdr:ext cx="762000" cy="259045"/>
    <xdr:sp macro="" textlink="">
      <xdr:nvSpPr>
        <xdr:cNvPr id="408" name="テキスト ボックス 407"/>
        <xdr:cNvSpPr txBox="1"/>
      </xdr:nvSpPr>
      <xdr:spPr>
        <a:xfrm>
          <a:off x="14020800" y="608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09" name="楕円 408"/>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410" name="テキスト ボックス 409"/>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市税等が増加したことに伴う標準税収入額等の増加や、都市計画税収等充当可能特定歳入の増加により、将来負担比率が低下した。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今後も将来負担を軽減するためにも、普通建設事業において地方債に依存しすぎず、その他の特定財源を最大限活用することで将来負担比率の抑制を図る。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39" name="直線コネクタ 438"/>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40" name="将来負担の状況最小値テキスト"/>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41" name="直線コネクタ 440"/>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29351</xdr:rowOff>
    </xdr:from>
    <xdr:to>
      <xdr:col>77</xdr:col>
      <xdr:colOff>44450</xdr:colOff>
      <xdr:row>14</xdr:row>
      <xdr:rowOff>139277</xdr:rowOff>
    </xdr:to>
    <xdr:cxnSp macro="">
      <xdr:nvCxnSpPr>
        <xdr:cNvPr id="444" name="直線コネクタ 443"/>
        <xdr:cNvCxnSpPr/>
      </xdr:nvCxnSpPr>
      <xdr:spPr>
        <a:xfrm flipV="1">
          <a:off x="15290800" y="2429651"/>
          <a:ext cx="889000" cy="10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139277</xdr:rowOff>
    </xdr:from>
    <xdr:to>
      <xdr:col>72</xdr:col>
      <xdr:colOff>203200</xdr:colOff>
      <xdr:row>15</xdr:row>
      <xdr:rowOff>92498</xdr:rowOff>
    </xdr:to>
    <xdr:cxnSp macro="">
      <xdr:nvCxnSpPr>
        <xdr:cNvPr id="447" name="直線コネクタ 446"/>
        <xdr:cNvCxnSpPr/>
      </xdr:nvCxnSpPr>
      <xdr:spPr>
        <a:xfrm flipV="1">
          <a:off x="14401800" y="2539577"/>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8" name="フローチャート: 判断 44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9" name="テキスト ボックス 44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158044</xdr:rowOff>
    </xdr:from>
    <xdr:to>
      <xdr:col>68</xdr:col>
      <xdr:colOff>152400</xdr:colOff>
      <xdr:row>15</xdr:row>
      <xdr:rowOff>92498</xdr:rowOff>
    </xdr:to>
    <xdr:cxnSp macro="">
      <xdr:nvCxnSpPr>
        <xdr:cNvPr id="450" name="直線コネクタ 449"/>
        <xdr:cNvCxnSpPr/>
      </xdr:nvCxnSpPr>
      <xdr:spPr>
        <a:xfrm>
          <a:off x="13512800" y="2558344"/>
          <a:ext cx="889000" cy="10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145979</xdr:rowOff>
    </xdr:from>
    <xdr:to>
      <xdr:col>73</xdr:col>
      <xdr:colOff>44450</xdr:colOff>
      <xdr:row>14</xdr:row>
      <xdr:rowOff>76129</xdr:rowOff>
    </xdr:to>
    <xdr:sp macro="" textlink="">
      <xdr:nvSpPr>
        <xdr:cNvPr id="451" name="フローチャート: 判断 450"/>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52" name="テキスト ボックス 451"/>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170109</xdr:rowOff>
    </xdr:from>
    <xdr:to>
      <xdr:col>68</xdr:col>
      <xdr:colOff>203200</xdr:colOff>
      <xdr:row>14</xdr:row>
      <xdr:rowOff>100259</xdr:rowOff>
    </xdr:to>
    <xdr:sp macro="" textlink="">
      <xdr:nvSpPr>
        <xdr:cNvPr id="453" name="フローチャート: 判断 452"/>
        <xdr:cNvSpPr/>
      </xdr:nvSpPr>
      <xdr:spPr>
        <a:xfrm>
          <a:off x="14351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110436</xdr:rowOff>
    </xdr:from>
    <xdr:ext cx="762000" cy="259045"/>
    <xdr:sp macro="" textlink="">
      <xdr:nvSpPr>
        <xdr:cNvPr id="454" name="テキスト ボックス 453"/>
        <xdr:cNvSpPr txBox="1"/>
      </xdr:nvSpPr>
      <xdr:spPr>
        <a:xfrm>
          <a:off x="14020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55" name="フローチャート: 判断 454"/>
        <xdr:cNvSpPr/>
      </xdr:nvSpPr>
      <xdr:spPr>
        <a:xfrm>
          <a:off x="13462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56" name="テキスト ボックス 455"/>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150001</xdr:rowOff>
    </xdr:from>
    <xdr:to>
      <xdr:col>77</xdr:col>
      <xdr:colOff>95250</xdr:colOff>
      <xdr:row>14</xdr:row>
      <xdr:rowOff>80151</xdr:rowOff>
    </xdr:to>
    <xdr:sp macro="" textlink="">
      <xdr:nvSpPr>
        <xdr:cNvPr id="462" name="楕円 461"/>
        <xdr:cNvSpPr/>
      </xdr:nvSpPr>
      <xdr:spPr>
        <a:xfrm>
          <a:off x="16129000" y="237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64928</xdr:rowOff>
    </xdr:from>
    <xdr:ext cx="736600" cy="259045"/>
    <xdr:sp macro="" textlink="">
      <xdr:nvSpPr>
        <xdr:cNvPr id="463" name="テキスト ボックス 462"/>
        <xdr:cNvSpPr txBox="1"/>
      </xdr:nvSpPr>
      <xdr:spPr>
        <a:xfrm>
          <a:off x="15798800" y="246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88477</xdr:rowOff>
    </xdr:from>
    <xdr:to>
      <xdr:col>73</xdr:col>
      <xdr:colOff>44450</xdr:colOff>
      <xdr:row>15</xdr:row>
      <xdr:rowOff>18627</xdr:rowOff>
    </xdr:to>
    <xdr:sp macro="" textlink="">
      <xdr:nvSpPr>
        <xdr:cNvPr id="464" name="楕円 463"/>
        <xdr:cNvSpPr/>
      </xdr:nvSpPr>
      <xdr:spPr>
        <a:xfrm>
          <a:off x="15240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3404</xdr:rowOff>
    </xdr:from>
    <xdr:ext cx="762000" cy="259045"/>
    <xdr:sp macro="" textlink="">
      <xdr:nvSpPr>
        <xdr:cNvPr id="465" name="テキスト ボックス 464"/>
        <xdr:cNvSpPr txBox="1"/>
      </xdr:nvSpPr>
      <xdr:spPr>
        <a:xfrm>
          <a:off x="14909800" y="257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41698</xdr:rowOff>
    </xdr:from>
    <xdr:to>
      <xdr:col>68</xdr:col>
      <xdr:colOff>203200</xdr:colOff>
      <xdr:row>15</xdr:row>
      <xdr:rowOff>143298</xdr:rowOff>
    </xdr:to>
    <xdr:sp macro="" textlink="">
      <xdr:nvSpPr>
        <xdr:cNvPr id="466" name="楕円 465"/>
        <xdr:cNvSpPr/>
      </xdr:nvSpPr>
      <xdr:spPr>
        <a:xfrm>
          <a:off x="14351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128075</xdr:rowOff>
    </xdr:from>
    <xdr:ext cx="762000" cy="259045"/>
    <xdr:sp macro="" textlink="">
      <xdr:nvSpPr>
        <xdr:cNvPr id="467" name="テキスト ボックス 466"/>
        <xdr:cNvSpPr txBox="1"/>
      </xdr:nvSpPr>
      <xdr:spPr>
        <a:xfrm>
          <a:off x="14020800" y="269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107244</xdr:rowOff>
    </xdr:from>
    <xdr:to>
      <xdr:col>64</xdr:col>
      <xdr:colOff>152400</xdr:colOff>
      <xdr:row>15</xdr:row>
      <xdr:rowOff>37394</xdr:rowOff>
    </xdr:to>
    <xdr:sp macro="" textlink="">
      <xdr:nvSpPr>
        <xdr:cNvPr id="468" name="楕円 467"/>
        <xdr:cNvSpPr/>
      </xdr:nvSpPr>
      <xdr:spPr>
        <a:xfrm>
          <a:off x="13462000" y="25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22171</xdr:rowOff>
    </xdr:from>
    <xdr:ext cx="762000" cy="259045"/>
    <xdr:sp macro="" textlink="">
      <xdr:nvSpPr>
        <xdr:cNvPr id="469" name="テキスト ボックス 468"/>
        <xdr:cNvSpPr txBox="1"/>
      </xdr:nvSpPr>
      <xdr:spPr>
        <a:xfrm>
          <a:off x="13131800" y="259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114,070
112,469
234.47
56,136,821
55,104,771
942,068
28,392,345
52,084,381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ポイント低下した。低下した理由としては適正な人員配置の見直しに伴う人員減や退職手当の減少等により、人件費の経常一般財源充当額として約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％減少となっているためである。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例年、類似団体平均を上回っていることから、今後も業務の効率化を図り、適正な定員管理に努める。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61685</xdr:rowOff>
    </xdr:to>
    <xdr:cxnSp macro="">
      <xdr:nvCxnSpPr>
        <xdr:cNvPr id="63" name="直線コネクタ 62"/>
        <xdr:cNvCxnSpPr/>
      </xdr:nvCxnSpPr>
      <xdr:spPr>
        <a:xfrm flipV="1">
          <a:off x="4826000" y="5760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45357</xdr:rowOff>
    </xdr:from>
    <xdr:to>
      <xdr:col>24</xdr:col>
      <xdr:colOff>25400</xdr:colOff>
      <xdr:row>39</xdr:row>
      <xdr:rowOff>167822</xdr:rowOff>
    </xdr:to>
    <xdr:cxnSp macro="">
      <xdr:nvCxnSpPr>
        <xdr:cNvPr id="68" name="直線コネクタ 67"/>
        <xdr:cNvCxnSpPr/>
      </xdr:nvCxnSpPr>
      <xdr:spPr>
        <a:xfrm flipV="1">
          <a:off x="3987800" y="6560457"/>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84563</xdr:rowOff>
    </xdr:from>
    <xdr:ext cx="762000" cy="259045"/>
    <xdr:sp macro="" textlink="">
      <xdr:nvSpPr>
        <xdr:cNvPr id="69" name="人件費平均値テキスト"/>
        <xdr:cNvSpPr txBox="1"/>
      </xdr:nvSpPr>
      <xdr:spPr>
        <a:xfrm>
          <a:off x="4914900" y="6256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macro="" textlink="">
      <xdr:nvSpPr>
        <xdr:cNvPr id="70" name="フローチャート: 判断 69"/>
        <xdr:cNvSpPr/>
      </xdr:nvSpPr>
      <xdr:spPr>
        <a:xfrm>
          <a:off x="4775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39</xdr:row>
      <xdr:rowOff>167822</xdr:rowOff>
    </xdr:to>
    <xdr:cxnSp macro="">
      <xdr:nvCxnSpPr>
        <xdr:cNvPr id="71" name="直線コネクタ 70"/>
        <xdr:cNvCxnSpPr/>
      </xdr:nvCxnSpPr>
      <xdr:spPr>
        <a:xfrm>
          <a:off x="3098800" y="65278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100693</xdr:rowOff>
    </xdr:from>
    <xdr:to>
      <xdr:col>20</xdr:col>
      <xdr:colOff>38100</xdr:colOff>
      <xdr:row>38</xdr:row>
      <xdr:rowOff>30843</xdr:rowOff>
    </xdr:to>
    <xdr:sp macro="" textlink="">
      <xdr:nvSpPr>
        <xdr:cNvPr id="72" name="フローチャート: 判断 71"/>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41020</xdr:rowOff>
    </xdr:from>
    <xdr:ext cx="736600" cy="259045"/>
    <xdr:sp macro="" textlink="">
      <xdr:nvSpPr>
        <xdr:cNvPr id="73" name="テキスト ボックス 72"/>
        <xdr:cNvSpPr txBox="1"/>
      </xdr:nvSpPr>
      <xdr:spPr>
        <a:xfrm>
          <a:off x="3606800" y="621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40</xdr:row>
      <xdr:rowOff>29028</xdr:rowOff>
    </xdr:to>
    <xdr:cxnSp macro="">
      <xdr:nvCxnSpPr>
        <xdr:cNvPr id="74" name="直線コネクタ 73"/>
        <xdr:cNvCxnSpPr/>
      </xdr:nvCxnSpPr>
      <xdr:spPr>
        <a:xfrm flipV="1">
          <a:off x="2209800" y="6527800"/>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5" name="フローチャート: 判断 74"/>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6" name="テキスト ボックス 75"/>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29028</xdr:rowOff>
    </xdr:from>
    <xdr:to>
      <xdr:col>11</xdr:col>
      <xdr:colOff>9525</xdr:colOff>
      <xdr:row>40</xdr:row>
      <xdr:rowOff>29028</xdr:rowOff>
    </xdr:to>
    <xdr:cxnSp macro="">
      <xdr:nvCxnSpPr>
        <xdr:cNvPr id="77" name="直線コネクタ 76"/>
        <xdr:cNvCxnSpPr/>
      </xdr:nvCxnSpPr>
      <xdr:spPr>
        <a:xfrm>
          <a:off x="1320800" y="6544128"/>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59872</xdr:rowOff>
    </xdr:from>
    <xdr:to>
      <xdr:col>11</xdr:col>
      <xdr:colOff>60325</xdr:colOff>
      <xdr:row>38</xdr:row>
      <xdr:rowOff>161472</xdr:rowOff>
    </xdr:to>
    <xdr:sp macro="" textlink="">
      <xdr:nvSpPr>
        <xdr:cNvPr id="78" name="フローチャート: 判断 77"/>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199</xdr:rowOff>
    </xdr:from>
    <xdr:ext cx="762000" cy="259045"/>
    <xdr:sp macro="" textlink="">
      <xdr:nvSpPr>
        <xdr:cNvPr id="79" name="テキスト ボックス 78"/>
        <xdr:cNvSpPr txBox="1"/>
      </xdr:nvSpPr>
      <xdr:spPr>
        <a:xfrm>
          <a:off x="1828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166007</xdr:rowOff>
    </xdr:from>
    <xdr:to>
      <xdr:col>24</xdr:col>
      <xdr:colOff>76200</xdr:colOff>
      <xdr:row>38</xdr:row>
      <xdr:rowOff>96157</xdr:rowOff>
    </xdr:to>
    <xdr:sp macro="" textlink="">
      <xdr:nvSpPr>
        <xdr:cNvPr id="87" name="楕円 86"/>
        <xdr:cNvSpPr/>
      </xdr:nvSpPr>
      <xdr:spPr>
        <a:xfrm>
          <a:off x="47752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138084</xdr:rowOff>
    </xdr:from>
    <xdr:ext cx="762000" cy="259045"/>
    <xdr:sp macro="" textlink="">
      <xdr:nvSpPr>
        <xdr:cNvPr id="88" name="人件費該当値テキスト"/>
        <xdr:cNvSpPr txBox="1"/>
      </xdr:nvSpPr>
      <xdr:spPr>
        <a:xfrm>
          <a:off x="49149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117022</xdr:rowOff>
    </xdr:from>
    <xdr:to>
      <xdr:col>20</xdr:col>
      <xdr:colOff>38100</xdr:colOff>
      <xdr:row>40</xdr:row>
      <xdr:rowOff>47172</xdr:rowOff>
    </xdr:to>
    <xdr:sp macro="" textlink="">
      <xdr:nvSpPr>
        <xdr:cNvPr id="89" name="楕円 88"/>
        <xdr:cNvSpPr/>
      </xdr:nvSpPr>
      <xdr:spPr>
        <a:xfrm>
          <a:off x="3937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31949</xdr:rowOff>
    </xdr:from>
    <xdr:ext cx="736600" cy="259045"/>
    <xdr:sp macro="" textlink="">
      <xdr:nvSpPr>
        <xdr:cNvPr id="90" name="テキスト ボックス 89"/>
        <xdr:cNvSpPr txBox="1"/>
      </xdr:nvSpPr>
      <xdr:spPr>
        <a:xfrm>
          <a:off x="3606800" y="688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91" name="楕円 90"/>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2" name="テキスト ボックス 91"/>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149678</xdr:rowOff>
    </xdr:from>
    <xdr:to>
      <xdr:col>11</xdr:col>
      <xdr:colOff>60325</xdr:colOff>
      <xdr:row>40</xdr:row>
      <xdr:rowOff>79828</xdr:rowOff>
    </xdr:to>
    <xdr:sp macro="" textlink="">
      <xdr:nvSpPr>
        <xdr:cNvPr id="93" name="楕円 92"/>
        <xdr:cNvSpPr/>
      </xdr:nvSpPr>
      <xdr:spPr>
        <a:xfrm>
          <a:off x="2159000" y="68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64605</xdr:rowOff>
    </xdr:from>
    <xdr:ext cx="762000" cy="259045"/>
    <xdr:sp macro="" textlink="">
      <xdr:nvSpPr>
        <xdr:cNvPr id="94" name="テキスト ボックス 93"/>
        <xdr:cNvSpPr txBox="1"/>
      </xdr:nvSpPr>
      <xdr:spPr>
        <a:xfrm>
          <a:off x="1828800" y="692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149678</xdr:rowOff>
    </xdr:from>
    <xdr:to>
      <xdr:col>6</xdr:col>
      <xdr:colOff>171450</xdr:colOff>
      <xdr:row>38</xdr:row>
      <xdr:rowOff>79828</xdr:rowOff>
    </xdr:to>
    <xdr:sp macro="" textlink="">
      <xdr:nvSpPr>
        <xdr:cNvPr id="95" name="楕円 94"/>
        <xdr:cNvSpPr/>
      </xdr:nvSpPr>
      <xdr:spPr>
        <a:xfrm>
          <a:off x="1270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64605</xdr:rowOff>
    </xdr:from>
    <xdr:ext cx="762000" cy="259045"/>
    <xdr:sp macro="" textlink="">
      <xdr:nvSpPr>
        <xdr:cNvPr id="96" name="テキスト ボックス 95"/>
        <xdr:cNvSpPr txBox="1"/>
      </xdr:nvSpPr>
      <xdr:spPr>
        <a:xfrm>
          <a:off x="939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類似団体平均、全国平均、愛媛県平均全てを下回っている。令和４年度衛生センター閉鎖に伴う委託料の減等により、昨年度と比較して、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ポイント低下した。今後も公共施設の再編を通じた維持管理経費の圧縮による、経常経費の削減に努める。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6" name="直線コネクタ 125"/>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7"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8" name="直線コネクタ 127"/>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9"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30" name="直線コネクタ 129"/>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26307</xdr:rowOff>
    </xdr:from>
    <xdr:to>
      <xdr:col>82</xdr:col>
      <xdr:colOff>107950</xdr:colOff>
      <xdr:row>13</xdr:row>
      <xdr:rowOff>69850</xdr:rowOff>
    </xdr:to>
    <xdr:cxnSp macro="">
      <xdr:nvCxnSpPr>
        <xdr:cNvPr id="131" name="直線コネクタ 130"/>
        <xdr:cNvCxnSpPr/>
      </xdr:nvCxnSpPr>
      <xdr:spPr>
        <a:xfrm flipV="1">
          <a:off x="15671800" y="22551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168020</xdr:rowOff>
    </xdr:from>
    <xdr:ext cx="762000" cy="259045"/>
    <xdr:sp macro="" textlink="">
      <xdr:nvSpPr>
        <xdr:cNvPr id="132" name="物件費平均値テキスト"/>
        <xdr:cNvSpPr txBox="1"/>
      </xdr:nvSpPr>
      <xdr:spPr>
        <a:xfrm>
          <a:off x="16598900" y="256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3" name="フローチャート: 判断 132"/>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143329</xdr:rowOff>
    </xdr:from>
    <xdr:to>
      <xdr:col>78</xdr:col>
      <xdr:colOff>69850</xdr:colOff>
      <xdr:row>13</xdr:row>
      <xdr:rowOff>69850</xdr:rowOff>
    </xdr:to>
    <xdr:cxnSp macro="">
      <xdr:nvCxnSpPr>
        <xdr:cNvPr id="134" name="直線コネクタ 133"/>
        <xdr:cNvCxnSpPr/>
      </xdr:nvCxnSpPr>
      <xdr:spPr>
        <a:xfrm>
          <a:off x="14782800" y="22007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5" name="フローチャート: 判断 134"/>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78213</xdr:rowOff>
    </xdr:from>
    <xdr:ext cx="736600" cy="259045"/>
    <xdr:sp macro="" textlink="">
      <xdr:nvSpPr>
        <xdr:cNvPr id="136" name="テキスト ボックス 135"/>
        <xdr:cNvSpPr txBox="1"/>
      </xdr:nvSpPr>
      <xdr:spPr>
        <a:xfrm>
          <a:off x="15290800" y="264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143329</xdr:rowOff>
    </xdr:from>
    <xdr:to>
      <xdr:col>73</xdr:col>
      <xdr:colOff>180975</xdr:colOff>
      <xdr:row>13</xdr:row>
      <xdr:rowOff>113393</xdr:rowOff>
    </xdr:to>
    <xdr:cxnSp macro="">
      <xdr:nvCxnSpPr>
        <xdr:cNvPr id="137" name="直線コネクタ 136"/>
        <xdr:cNvCxnSpPr/>
      </xdr:nvCxnSpPr>
      <xdr:spPr>
        <a:xfrm flipV="1">
          <a:off x="13893800" y="22007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8" name="フローチャート: 判断 137"/>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119034</xdr:rowOff>
    </xdr:from>
    <xdr:ext cx="762000" cy="259045"/>
    <xdr:sp macro="" textlink="">
      <xdr:nvSpPr>
        <xdr:cNvPr id="139" name="テキスト ボックス 138"/>
        <xdr:cNvSpPr txBox="1"/>
      </xdr:nvSpPr>
      <xdr:spPr>
        <a:xfrm>
          <a:off x="14401800" y="25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113393</xdr:rowOff>
    </xdr:from>
    <xdr:to>
      <xdr:col>69</xdr:col>
      <xdr:colOff>92075</xdr:colOff>
      <xdr:row>13</xdr:row>
      <xdr:rowOff>146050</xdr:rowOff>
    </xdr:to>
    <xdr:cxnSp macro="">
      <xdr:nvCxnSpPr>
        <xdr:cNvPr id="140" name="直線コネクタ 139"/>
        <xdr:cNvCxnSpPr/>
      </xdr:nvCxnSpPr>
      <xdr:spPr>
        <a:xfrm flipV="1">
          <a:off x="13004800" y="2342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41" name="フローチャート: 判断 140"/>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42" name="テキスト ボックス 141"/>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3" name="フローチャート: 判断 142"/>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44" name="テキスト ボックス 143"/>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146957</xdr:rowOff>
    </xdr:from>
    <xdr:to>
      <xdr:col>82</xdr:col>
      <xdr:colOff>158750</xdr:colOff>
      <xdr:row>13</xdr:row>
      <xdr:rowOff>77107</xdr:rowOff>
    </xdr:to>
    <xdr:sp macro="" textlink="">
      <xdr:nvSpPr>
        <xdr:cNvPr id="150" name="楕円 149"/>
        <xdr:cNvSpPr/>
      </xdr:nvSpPr>
      <xdr:spPr>
        <a:xfrm>
          <a:off x="164592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55534</xdr:rowOff>
    </xdr:from>
    <xdr:ext cx="762000" cy="259045"/>
    <xdr:sp macro="" textlink="">
      <xdr:nvSpPr>
        <xdr:cNvPr id="151" name="物件費該当値テキスト"/>
        <xdr:cNvSpPr txBox="1"/>
      </xdr:nvSpPr>
      <xdr:spPr>
        <a:xfrm>
          <a:off x="16598900" y="21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19050</xdr:rowOff>
    </xdr:from>
    <xdr:to>
      <xdr:col>78</xdr:col>
      <xdr:colOff>120650</xdr:colOff>
      <xdr:row>13</xdr:row>
      <xdr:rowOff>120650</xdr:rowOff>
    </xdr:to>
    <xdr:sp macro="" textlink="">
      <xdr:nvSpPr>
        <xdr:cNvPr id="152" name="楕円 151"/>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130827</xdr:rowOff>
    </xdr:from>
    <xdr:ext cx="736600" cy="259045"/>
    <xdr:sp macro="" textlink="">
      <xdr:nvSpPr>
        <xdr:cNvPr id="153" name="テキスト ボックス 152"/>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92529</xdr:rowOff>
    </xdr:from>
    <xdr:to>
      <xdr:col>74</xdr:col>
      <xdr:colOff>31750</xdr:colOff>
      <xdr:row>13</xdr:row>
      <xdr:rowOff>22679</xdr:rowOff>
    </xdr:to>
    <xdr:sp macro="" textlink="">
      <xdr:nvSpPr>
        <xdr:cNvPr id="154" name="楕円 153"/>
        <xdr:cNvSpPr/>
      </xdr:nvSpPr>
      <xdr:spPr>
        <a:xfrm>
          <a:off x="14732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32856</xdr:rowOff>
    </xdr:from>
    <xdr:ext cx="762000" cy="259045"/>
    <xdr:sp macro="" textlink="">
      <xdr:nvSpPr>
        <xdr:cNvPr id="155" name="テキスト ボックス 154"/>
        <xdr:cNvSpPr txBox="1"/>
      </xdr:nvSpPr>
      <xdr:spPr>
        <a:xfrm>
          <a:off x="14401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62593</xdr:rowOff>
    </xdr:from>
    <xdr:to>
      <xdr:col>69</xdr:col>
      <xdr:colOff>142875</xdr:colOff>
      <xdr:row>13</xdr:row>
      <xdr:rowOff>164193</xdr:rowOff>
    </xdr:to>
    <xdr:sp macro="" textlink="">
      <xdr:nvSpPr>
        <xdr:cNvPr id="156" name="楕円 155"/>
        <xdr:cNvSpPr/>
      </xdr:nvSpPr>
      <xdr:spPr>
        <a:xfrm>
          <a:off x="13843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2920</xdr:rowOff>
    </xdr:from>
    <xdr:ext cx="762000" cy="259045"/>
    <xdr:sp macro="" textlink="">
      <xdr:nvSpPr>
        <xdr:cNvPr id="157" name="テキスト ボックス 156"/>
        <xdr:cNvSpPr txBox="1"/>
      </xdr:nvSpPr>
      <xdr:spPr>
        <a:xfrm>
          <a:off x="13512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8" name="楕円 157"/>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9" name="テキスト ボックス 158"/>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ポイント上昇した。小学生から高校生までを対象とした子ども医療費助成の経費等の増加に伴い上昇している。割合としては類似団体平均、全国平均、愛媛県平均の全てにおいて下回っている。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7" name="直線コネクタ 186"/>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8"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9" name="直線コネクタ 188"/>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9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91" name="直線コネクタ 19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88900</xdr:rowOff>
    </xdr:to>
    <xdr:cxnSp macro="">
      <xdr:nvCxnSpPr>
        <xdr:cNvPr id="192" name="直線コネクタ 191"/>
        <xdr:cNvCxnSpPr/>
      </xdr:nvCxnSpPr>
      <xdr:spPr>
        <a:xfrm>
          <a:off x="3987800" y="9461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93"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4" name="フローチャート: 判断 193"/>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55</xdr:row>
      <xdr:rowOff>31750</xdr:rowOff>
    </xdr:to>
    <xdr:cxnSp macro="">
      <xdr:nvCxnSpPr>
        <xdr:cNvPr id="195" name="直線コネクタ 194"/>
        <xdr:cNvCxnSpPr/>
      </xdr:nvCxnSpPr>
      <xdr:spPr>
        <a:xfrm>
          <a:off x="3098800" y="9366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6" name="フローチャート: 判断 195"/>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97" name="テキスト ボックス 196"/>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107950</xdr:rowOff>
    </xdr:to>
    <xdr:cxnSp macro="">
      <xdr:nvCxnSpPr>
        <xdr:cNvPr id="198" name="直線コネクタ 197"/>
        <xdr:cNvCxnSpPr/>
      </xdr:nvCxnSpPr>
      <xdr:spPr>
        <a:xfrm>
          <a:off x="2209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55</xdr:row>
      <xdr:rowOff>88900</xdr:rowOff>
    </xdr:to>
    <xdr:cxnSp macro="">
      <xdr:nvCxnSpPr>
        <xdr:cNvPr id="201" name="直線コネクタ 200"/>
        <xdr:cNvCxnSpPr/>
      </xdr:nvCxnSpPr>
      <xdr:spPr>
        <a:xfrm flipV="1">
          <a:off x="1320800" y="93281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2" name="フローチャート: 判断 201"/>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3" name="テキスト ボックス 202"/>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4" name="フローチャート: 判断 203"/>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05" name="テキスト ボックス 204"/>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11" name="楕円 210"/>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12"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3" name="楕円 212"/>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4" name="テキスト ボックス 21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15" name="楕円 214"/>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16" name="テキスト ボックス 215"/>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7" name="楕円 216"/>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8" name="テキスト ボックス 217"/>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9" name="楕円 218"/>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20" name="テキスト ボックス 219"/>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昨年度と比較して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経常収支比率が上がった理由としては後期高齢者医療事業特別会計や介護保険事業特別会計に対しての法定繰出を臨時経費としてみていたことによるものである。後期高齢者医療事業特別会計の給付費等による繰出金などが多いことから、類似団体等より数値が高いため、後期高齢者医療事業など特別会計の事務経費等の見直しを行うなどにより、普通会計の負担を減らす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48" name="直線コネクタ 247"/>
        <xdr:cNvCxnSpPr/>
      </xdr:nvCxnSpPr>
      <xdr:spPr>
        <a:xfrm flipV="1">
          <a:off x="16510000" y="9067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16527</xdr:rowOff>
    </xdr:from>
    <xdr:ext cx="762000" cy="259045"/>
    <xdr:sp macro="" textlink="">
      <xdr:nvSpPr>
        <xdr:cNvPr id="249" name="その他最小値テキスト"/>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50" name="直線コネクタ 249"/>
        <xdr:cNvCxnSpPr/>
      </xdr:nvCxnSpPr>
      <xdr:spPr>
        <a:xfrm>
          <a:off x="16421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51"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2" name="直線コネクタ 251"/>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60</xdr:row>
      <xdr:rowOff>76200</xdr:rowOff>
    </xdr:to>
    <xdr:cxnSp macro="">
      <xdr:nvCxnSpPr>
        <xdr:cNvPr id="253" name="直線コネクタ 252"/>
        <xdr:cNvCxnSpPr/>
      </xdr:nvCxnSpPr>
      <xdr:spPr>
        <a:xfrm>
          <a:off x="15671800" y="9652000"/>
          <a:ext cx="838200" cy="7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5" name="フローチャート: 判断 254"/>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95250</xdr:rowOff>
    </xdr:from>
    <xdr:to>
      <xdr:col>78</xdr:col>
      <xdr:colOff>69850</xdr:colOff>
      <xdr:row>56</xdr:row>
      <xdr:rowOff>50800</xdr:rowOff>
    </xdr:to>
    <xdr:cxnSp macro="">
      <xdr:nvCxnSpPr>
        <xdr:cNvPr id="256" name="直線コネクタ 255"/>
        <xdr:cNvCxnSpPr/>
      </xdr:nvCxnSpPr>
      <xdr:spPr>
        <a:xfrm>
          <a:off x="14782800" y="9525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8" name="テキスト ボックス 257"/>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95250</xdr:rowOff>
    </xdr:from>
    <xdr:to>
      <xdr:col>73</xdr:col>
      <xdr:colOff>180975</xdr:colOff>
      <xdr:row>56</xdr:row>
      <xdr:rowOff>139700</xdr:rowOff>
    </xdr:to>
    <xdr:cxnSp macro="">
      <xdr:nvCxnSpPr>
        <xdr:cNvPr id="259" name="直線コネクタ 258"/>
        <xdr:cNvCxnSpPr/>
      </xdr:nvCxnSpPr>
      <xdr:spPr>
        <a:xfrm flipV="1">
          <a:off x="13893800" y="9525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60" name="フローチャート: 判断 259"/>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61" name="テキスト ボックス 260"/>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76200</xdr:rowOff>
    </xdr:from>
    <xdr:to>
      <xdr:col>69</xdr:col>
      <xdr:colOff>92075</xdr:colOff>
      <xdr:row>56</xdr:row>
      <xdr:rowOff>139700</xdr:rowOff>
    </xdr:to>
    <xdr:cxnSp macro="">
      <xdr:nvCxnSpPr>
        <xdr:cNvPr id="262" name="直線コネクタ 261"/>
        <xdr:cNvCxnSpPr/>
      </xdr:nvCxnSpPr>
      <xdr:spPr>
        <a:xfrm>
          <a:off x="13004800" y="9677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3" name="フローチャート: 判断 262"/>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64" name="テキスト ボックス 263"/>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66" name="テキスト ボックス 265"/>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25400</xdr:rowOff>
    </xdr:from>
    <xdr:to>
      <xdr:col>82</xdr:col>
      <xdr:colOff>158750</xdr:colOff>
      <xdr:row>60</xdr:row>
      <xdr:rowOff>127000</xdr:rowOff>
    </xdr:to>
    <xdr:sp macro="" textlink="">
      <xdr:nvSpPr>
        <xdr:cNvPr id="272" name="楕円 271"/>
        <xdr:cNvSpPr/>
      </xdr:nvSpPr>
      <xdr:spPr>
        <a:xfrm>
          <a:off x="164592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168927</xdr:rowOff>
    </xdr:from>
    <xdr:ext cx="762000" cy="259045"/>
    <xdr:sp macro="" textlink="">
      <xdr:nvSpPr>
        <xdr:cNvPr id="273" name="その他該当値テキスト"/>
        <xdr:cNvSpPr txBox="1"/>
      </xdr:nvSpPr>
      <xdr:spPr>
        <a:xfrm>
          <a:off x="165989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4" name="楕円 273"/>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5" name="テキスト ボックス 274"/>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44450</xdr:rowOff>
    </xdr:from>
    <xdr:to>
      <xdr:col>74</xdr:col>
      <xdr:colOff>31750</xdr:colOff>
      <xdr:row>55</xdr:row>
      <xdr:rowOff>146050</xdr:rowOff>
    </xdr:to>
    <xdr:sp macro="" textlink="">
      <xdr:nvSpPr>
        <xdr:cNvPr id="276" name="楕円 275"/>
        <xdr:cNvSpPr/>
      </xdr:nvSpPr>
      <xdr:spPr>
        <a:xfrm>
          <a:off x="14732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156227</xdr:rowOff>
    </xdr:from>
    <xdr:ext cx="762000" cy="259045"/>
    <xdr:sp macro="" textlink="">
      <xdr:nvSpPr>
        <xdr:cNvPr id="277" name="テキスト ボックス 276"/>
        <xdr:cNvSpPr txBox="1"/>
      </xdr:nvSpPr>
      <xdr:spPr>
        <a:xfrm>
          <a:off x="14401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88900</xdr:rowOff>
    </xdr:from>
    <xdr:to>
      <xdr:col>69</xdr:col>
      <xdr:colOff>142875</xdr:colOff>
      <xdr:row>57</xdr:row>
      <xdr:rowOff>19050</xdr:rowOff>
    </xdr:to>
    <xdr:sp macro="" textlink="">
      <xdr:nvSpPr>
        <xdr:cNvPr id="278" name="楕円 277"/>
        <xdr:cNvSpPr/>
      </xdr:nvSpPr>
      <xdr:spPr>
        <a:xfrm>
          <a:off x="13843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29227</xdr:rowOff>
    </xdr:from>
    <xdr:ext cx="762000" cy="259045"/>
    <xdr:sp macro="" textlink="">
      <xdr:nvSpPr>
        <xdr:cNvPr id="279" name="テキスト ボックス 278"/>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80" name="楕円 279"/>
        <xdr:cNvSpPr/>
      </xdr:nvSpPr>
      <xdr:spPr>
        <a:xfrm>
          <a:off x="12954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137177</xdr:rowOff>
    </xdr:from>
    <xdr:ext cx="762000" cy="259045"/>
    <xdr:sp macro="" textlink="">
      <xdr:nvSpPr>
        <xdr:cNvPr id="281" name="テキスト ボックス 280"/>
        <xdr:cNvSpPr txBox="1"/>
      </xdr:nvSpPr>
      <xdr:spPr>
        <a:xfrm>
          <a:off x="12623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ポイント上昇している。機構改革に伴う下水等整備負担金等の増加によるものである。昨年度より増加はしているものの、前年度と同様に類似団体平均、全国平均、愛媛県平均を大幅に下回っている。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81280</xdr:rowOff>
    </xdr:to>
    <xdr:cxnSp macro="">
      <xdr:nvCxnSpPr>
        <xdr:cNvPr id="309" name="直線コネクタ 308"/>
        <xdr:cNvCxnSpPr/>
      </xdr:nvCxnSpPr>
      <xdr:spPr>
        <a:xfrm flipV="1">
          <a:off x="16510000" y="55981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10"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11" name="直線コネクタ 310"/>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2"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3" name="直線コネクタ 312"/>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31750</xdr:rowOff>
    </xdr:from>
    <xdr:to>
      <xdr:col>82</xdr:col>
      <xdr:colOff>107950</xdr:colOff>
      <xdr:row>33</xdr:row>
      <xdr:rowOff>100330</xdr:rowOff>
    </xdr:to>
    <xdr:cxnSp macro="">
      <xdr:nvCxnSpPr>
        <xdr:cNvPr id="314" name="直線コネクタ 313"/>
        <xdr:cNvCxnSpPr/>
      </xdr:nvCxnSpPr>
      <xdr:spPr>
        <a:xfrm>
          <a:off x="15671800" y="5689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90187</xdr:rowOff>
    </xdr:from>
    <xdr:ext cx="762000" cy="259045"/>
    <xdr:sp macro="" textlink="">
      <xdr:nvSpPr>
        <xdr:cNvPr id="315" name="補助費等平均値テキスト"/>
        <xdr:cNvSpPr txBox="1"/>
      </xdr:nvSpPr>
      <xdr:spPr>
        <a:xfrm>
          <a:off x="16598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16" name="フローチャート: 判断 315"/>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31750</xdr:rowOff>
    </xdr:from>
    <xdr:to>
      <xdr:col>78</xdr:col>
      <xdr:colOff>69850</xdr:colOff>
      <xdr:row>33</xdr:row>
      <xdr:rowOff>77470</xdr:rowOff>
    </xdr:to>
    <xdr:cxnSp macro="">
      <xdr:nvCxnSpPr>
        <xdr:cNvPr id="317" name="直線コネクタ 316"/>
        <xdr:cNvCxnSpPr/>
      </xdr:nvCxnSpPr>
      <xdr:spPr>
        <a:xfrm flipV="1">
          <a:off x="14782800" y="568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17797</xdr:rowOff>
    </xdr:from>
    <xdr:ext cx="736600" cy="259045"/>
    <xdr:sp macro="" textlink="">
      <xdr:nvSpPr>
        <xdr:cNvPr id="319" name="テキスト ボックス 318"/>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77470</xdr:rowOff>
    </xdr:from>
    <xdr:to>
      <xdr:col>73</xdr:col>
      <xdr:colOff>180975</xdr:colOff>
      <xdr:row>33</xdr:row>
      <xdr:rowOff>115570</xdr:rowOff>
    </xdr:to>
    <xdr:cxnSp macro="">
      <xdr:nvCxnSpPr>
        <xdr:cNvPr id="320" name="直線コネクタ 319"/>
        <xdr:cNvCxnSpPr/>
      </xdr:nvCxnSpPr>
      <xdr:spPr>
        <a:xfrm flipV="1">
          <a:off x="13893800" y="573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49530</xdr:rowOff>
    </xdr:from>
    <xdr:to>
      <xdr:col>74</xdr:col>
      <xdr:colOff>31750</xdr:colOff>
      <xdr:row>35</xdr:row>
      <xdr:rowOff>151130</xdr:rowOff>
    </xdr:to>
    <xdr:sp macro="" textlink="">
      <xdr:nvSpPr>
        <xdr:cNvPr id="321" name="フローチャート: 判断 320"/>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135907</xdr:rowOff>
    </xdr:from>
    <xdr:ext cx="762000" cy="259045"/>
    <xdr:sp macro="" textlink="">
      <xdr:nvSpPr>
        <xdr:cNvPr id="322" name="テキスト ボックス 321"/>
        <xdr:cNvSpPr txBox="1"/>
      </xdr:nvSpPr>
      <xdr:spPr>
        <a:xfrm>
          <a:off x="14401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77470</xdr:rowOff>
    </xdr:from>
    <xdr:to>
      <xdr:col>69</xdr:col>
      <xdr:colOff>92075</xdr:colOff>
      <xdr:row>33</xdr:row>
      <xdr:rowOff>115570</xdr:rowOff>
    </xdr:to>
    <xdr:cxnSp macro="">
      <xdr:nvCxnSpPr>
        <xdr:cNvPr id="323" name="直線コネクタ 322"/>
        <xdr:cNvCxnSpPr/>
      </xdr:nvCxnSpPr>
      <xdr:spPr>
        <a:xfrm>
          <a:off x="13004800" y="573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102870</xdr:rowOff>
    </xdr:from>
    <xdr:to>
      <xdr:col>69</xdr:col>
      <xdr:colOff>142875</xdr:colOff>
      <xdr:row>36</xdr:row>
      <xdr:rowOff>33020</xdr:rowOff>
    </xdr:to>
    <xdr:sp macro="" textlink="">
      <xdr:nvSpPr>
        <xdr:cNvPr id="324" name="フローチャート: 判断 323"/>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17797</xdr:rowOff>
    </xdr:from>
    <xdr:ext cx="762000" cy="259045"/>
    <xdr:sp macro="" textlink="">
      <xdr:nvSpPr>
        <xdr:cNvPr id="325" name="テキスト ボックス 324"/>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6" name="フローチャート: 判断 325"/>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128287</xdr:rowOff>
    </xdr:from>
    <xdr:ext cx="762000" cy="259045"/>
    <xdr:sp macro="" textlink="">
      <xdr:nvSpPr>
        <xdr:cNvPr id="327" name="テキスト ボックス 326"/>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49530</xdr:rowOff>
    </xdr:from>
    <xdr:to>
      <xdr:col>82</xdr:col>
      <xdr:colOff>158750</xdr:colOff>
      <xdr:row>33</xdr:row>
      <xdr:rowOff>151130</xdr:rowOff>
    </xdr:to>
    <xdr:sp macro="" textlink="">
      <xdr:nvSpPr>
        <xdr:cNvPr id="333" name="楕円 332"/>
        <xdr:cNvSpPr/>
      </xdr:nvSpPr>
      <xdr:spPr>
        <a:xfrm>
          <a:off x="164592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66057</xdr:rowOff>
    </xdr:from>
    <xdr:ext cx="762000" cy="259045"/>
    <xdr:sp macro="" textlink="">
      <xdr:nvSpPr>
        <xdr:cNvPr id="334" name="補助費等該当値テキスト"/>
        <xdr:cNvSpPr txBox="1"/>
      </xdr:nvSpPr>
      <xdr:spPr>
        <a:xfrm>
          <a:off x="165989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152400</xdr:rowOff>
    </xdr:from>
    <xdr:to>
      <xdr:col>78</xdr:col>
      <xdr:colOff>120650</xdr:colOff>
      <xdr:row>33</xdr:row>
      <xdr:rowOff>82550</xdr:rowOff>
    </xdr:to>
    <xdr:sp macro="" textlink="">
      <xdr:nvSpPr>
        <xdr:cNvPr id="335" name="楕円 334"/>
        <xdr:cNvSpPr/>
      </xdr:nvSpPr>
      <xdr:spPr>
        <a:xfrm>
          <a:off x="15621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92727</xdr:rowOff>
    </xdr:from>
    <xdr:ext cx="736600" cy="259045"/>
    <xdr:sp macro="" textlink="">
      <xdr:nvSpPr>
        <xdr:cNvPr id="336" name="テキスト ボックス 335"/>
        <xdr:cNvSpPr txBox="1"/>
      </xdr:nvSpPr>
      <xdr:spPr>
        <a:xfrm>
          <a:off x="15290800" y="540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26670</xdr:rowOff>
    </xdr:from>
    <xdr:to>
      <xdr:col>74</xdr:col>
      <xdr:colOff>31750</xdr:colOff>
      <xdr:row>33</xdr:row>
      <xdr:rowOff>128270</xdr:rowOff>
    </xdr:to>
    <xdr:sp macro="" textlink="">
      <xdr:nvSpPr>
        <xdr:cNvPr id="337" name="楕円 336"/>
        <xdr:cNvSpPr/>
      </xdr:nvSpPr>
      <xdr:spPr>
        <a:xfrm>
          <a:off x="14732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138447</xdr:rowOff>
    </xdr:from>
    <xdr:ext cx="762000" cy="259045"/>
    <xdr:sp macro="" textlink="">
      <xdr:nvSpPr>
        <xdr:cNvPr id="338" name="テキスト ボックス 337"/>
        <xdr:cNvSpPr txBox="1"/>
      </xdr:nvSpPr>
      <xdr:spPr>
        <a:xfrm>
          <a:off x="14401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64770</xdr:rowOff>
    </xdr:from>
    <xdr:to>
      <xdr:col>69</xdr:col>
      <xdr:colOff>142875</xdr:colOff>
      <xdr:row>33</xdr:row>
      <xdr:rowOff>166370</xdr:rowOff>
    </xdr:to>
    <xdr:sp macro="" textlink="">
      <xdr:nvSpPr>
        <xdr:cNvPr id="339" name="楕円 338"/>
        <xdr:cNvSpPr/>
      </xdr:nvSpPr>
      <xdr:spPr>
        <a:xfrm>
          <a:off x="13843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5097</xdr:rowOff>
    </xdr:from>
    <xdr:ext cx="762000" cy="259045"/>
    <xdr:sp macro="" textlink="">
      <xdr:nvSpPr>
        <xdr:cNvPr id="340" name="テキスト ボックス 339"/>
        <xdr:cNvSpPr txBox="1"/>
      </xdr:nvSpPr>
      <xdr:spPr>
        <a:xfrm>
          <a:off x="13512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26670</xdr:rowOff>
    </xdr:from>
    <xdr:to>
      <xdr:col>65</xdr:col>
      <xdr:colOff>53975</xdr:colOff>
      <xdr:row>33</xdr:row>
      <xdr:rowOff>128270</xdr:rowOff>
    </xdr:to>
    <xdr:sp macro="" textlink="">
      <xdr:nvSpPr>
        <xdr:cNvPr id="341" name="楕円 340"/>
        <xdr:cNvSpPr/>
      </xdr:nvSpPr>
      <xdr:spPr>
        <a:xfrm>
          <a:off x="12954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138447</xdr:rowOff>
    </xdr:from>
    <xdr:ext cx="762000" cy="259045"/>
    <xdr:sp macro="" textlink="">
      <xdr:nvSpPr>
        <xdr:cNvPr id="342" name="テキスト ボックス 341"/>
        <xdr:cNvSpPr txBox="1"/>
      </xdr:nvSpPr>
      <xdr:spPr>
        <a:xfrm>
          <a:off x="12623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昨年度と同じ</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った。類似団体平均を上回っているが、全国平均、愛媛県平均は下回っている。令和６年度に完成する西部学校給食センターの建設に伴う公債費の償還も今後開始するため、緊急度や住民ニーズ等による事業の選択を行うことで、公債費に対する負担割合が著しく増加しないよう、計画的な事業の実施及び借入を行う。</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71" name="直線コネクタ 370"/>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2"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3" name="直線コネクタ 372"/>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107406</xdr:rowOff>
    </xdr:from>
    <xdr:to>
      <xdr:col>24</xdr:col>
      <xdr:colOff>25400</xdr:colOff>
      <xdr:row>78</xdr:row>
      <xdr:rowOff>107406</xdr:rowOff>
    </xdr:to>
    <xdr:cxnSp macro="">
      <xdr:nvCxnSpPr>
        <xdr:cNvPr id="376" name="直線コネクタ 375"/>
        <xdr:cNvCxnSpPr/>
      </xdr:nvCxnSpPr>
      <xdr:spPr>
        <a:xfrm>
          <a:off x="3987800" y="134805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20882</xdr:rowOff>
    </xdr:from>
    <xdr:ext cx="762000" cy="259045"/>
    <xdr:sp macro="" textlink="">
      <xdr:nvSpPr>
        <xdr:cNvPr id="377" name="公債費平均値テキスト"/>
        <xdr:cNvSpPr txBox="1"/>
      </xdr:nvSpPr>
      <xdr:spPr>
        <a:xfrm>
          <a:off x="4914900" y="13222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78" name="フローチャート: 判断 377"/>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2902</xdr:rowOff>
    </xdr:from>
    <xdr:to>
      <xdr:col>19</xdr:col>
      <xdr:colOff>187325</xdr:colOff>
      <xdr:row>78</xdr:row>
      <xdr:rowOff>107406</xdr:rowOff>
    </xdr:to>
    <xdr:cxnSp macro="">
      <xdr:nvCxnSpPr>
        <xdr:cNvPr id="379" name="直線コネクタ 378"/>
        <xdr:cNvCxnSpPr/>
      </xdr:nvCxnSpPr>
      <xdr:spPr>
        <a:xfrm>
          <a:off x="3098800" y="13376002"/>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80" name="フローチャート: 判断 379"/>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129195</xdr:rowOff>
    </xdr:from>
    <xdr:ext cx="736600" cy="259045"/>
    <xdr:sp macro="" textlink="">
      <xdr:nvSpPr>
        <xdr:cNvPr id="381" name="テキスト ボックス 380"/>
        <xdr:cNvSpPr txBox="1"/>
      </xdr:nvSpPr>
      <xdr:spPr>
        <a:xfrm>
          <a:off x="3606800" y="1315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2902</xdr:rowOff>
    </xdr:from>
    <xdr:to>
      <xdr:col>15</xdr:col>
      <xdr:colOff>98425</xdr:colOff>
      <xdr:row>78</xdr:row>
      <xdr:rowOff>55155</xdr:rowOff>
    </xdr:to>
    <xdr:cxnSp macro="">
      <xdr:nvCxnSpPr>
        <xdr:cNvPr id="382" name="直線コネクタ 381"/>
        <xdr:cNvCxnSpPr/>
      </xdr:nvCxnSpPr>
      <xdr:spPr>
        <a:xfrm flipV="1">
          <a:off x="2209800" y="13376002"/>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3" name="フローチャート: 判断 382"/>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4" name="テキスト ボックス 383"/>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55155</xdr:rowOff>
    </xdr:from>
    <xdr:to>
      <xdr:col>11</xdr:col>
      <xdr:colOff>9525</xdr:colOff>
      <xdr:row>78</xdr:row>
      <xdr:rowOff>74749</xdr:rowOff>
    </xdr:to>
    <xdr:cxnSp macro="">
      <xdr:nvCxnSpPr>
        <xdr:cNvPr id="385" name="直線コネクタ 384"/>
        <xdr:cNvCxnSpPr/>
      </xdr:nvCxnSpPr>
      <xdr:spPr>
        <a:xfrm flipV="1">
          <a:off x="1320800" y="1342825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37012</xdr:rowOff>
    </xdr:from>
    <xdr:to>
      <xdr:col>11</xdr:col>
      <xdr:colOff>60325</xdr:colOff>
      <xdr:row>78</xdr:row>
      <xdr:rowOff>138612</xdr:rowOff>
    </xdr:to>
    <xdr:sp macro="" textlink="">
      <xdr:nvSpPr>
        <xdr:cNvPr id="386" name="フローチャート: 判断 385"/>
        <xdr:cNvSpPr/>
      </xdr:nvSpPr>
      <xdr:spPr>
        <a:xfrm>
          <a:off x="2159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123389</xdr:rowOff>
    </xdr:from>
    <xdr:ext cx="762000" cy="259045"/>
    <xdr:sp macro="" textlink="">
      <xdr:nvSpPr>
        <xdr:cNvPr id="387" name="テキスト ボックス 386"/>
        <xdr:cNvSpPr txBox="1"/>
      </xdr:nvSpPr>
      <xdr:spPr>
        <a:xfrm>
          <a:off x="1828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8" name="フローチャート: 判断 387"/>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89" name="テキスト ボックス 388"/>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56606</xdr:rowOff>
    </xdr:from>
    <xdr:to>
      <xdr:col>24</xdr:col>
      <xdr:colOff>76200</xdr:colOff>
      <xdr:row>78</xdr:row>
      <xdr:rowOff>158206</xdr:rowOff>
    </xdr:to>
    <xdr:sp macro="" textlink="">
      <xdr:nvSpPr>
        <xdr:cNvPr id="395" name="楕円 394"/>
        <xdr:cNvSpPr/>
      </xdr:nvSpPr>
      <xdr:spPr>
        <a:xfrm>
          <a:off x="47752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28683</xdr:rowOff>
    </xdr:from>
    <xdr:ext cx="762000" cy="259045"/>
    <xdr:sp macro="" textlink="">
      <xdr:nvSpPr>
        <xdr:cNvPr id="396" name="公債費該当値テキスト"/>
        <xdr:cNvSpPr txBox="1"/>
      </xdr:nvSpPr>
      <xdr:spPr>
        <a:xfrm>
          <a:off x="49149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56606</xdr:rowOff>
    </xdr:from>
    <xdr:to>
      <xdr:col>20</xdr:col>
      <xdr:colOff>38100</xdr:colOff>
      <xdr:row>78</xdr:row>
      <xdr:rowOff>158206</xdr:rowOff>
    </xdr:to>
    <xdr:sp macro="" textlink="">
      <xdr:nvSpPr>
        <xdr:cNvPr id="397" name="楕円 396"/>
        <xdr:cNvSpPr/>
      </xdr:nvSpPr>
      <xdr:spPr>
        <a:xfrm>
          <a:off x="3937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142983</xdr:rowOff>
    </xdr:from>
    <xdr:ext cx="736600" cy="259045"/>
    <xdr:sp macro="" textlink="">
      <xdr:nvSpPr>
        <xdr:cNvPr id="398" name="テキスト ボックス 397"/>
        <xdr:cNvSpPr txBox="1"/>
      </xdr:nvSpPr>
      <xdr:spPr>
        <a:xfrm>
          <a:off x="3606800" y="13516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123552</xdr:rowOff>
    </xdr:from>
    <xdr:to>
      <xdr:col>15</xdr:col>
      <xdr:colOff>149225</xdr:colOff>
      <xdr:row>78</xdr:row>
      <xdr:rowOff>53702</xdr:rowOff>
    </xdr:to>
    <xdr:sp macro="" textlink="">
      <xdr:nvSpPr>
        <xdr:cNvPr id="399" name="楕円 398"/>
        <xdr:cNvSpPr/>
      </xdr:nvSpPr>
      <xdr:spPr>
        <a:xfrm>
          <a:off x="3048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63879</xdr:rowOff>
    </xdr:from>
    <xdr:ext cx="762000" cy="259045"/>
    <xdr:sp macro="" textlink="">
      <xdr:nvSpPr>
        <xdr:cNvPr id="400" name="テキスト ボックス 399"/>
        <xdr:cNvSpPr txBox="1"/>
      </xdr:nvSpPr>
      <xdr:spPr>
        <a:xfrm>
          <a:off x="2717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4355</xdr:rowOff>
    </xdr:from>
    <xdr:to>
      <xdr:col>11</xdr:col>
      <xdr:colOff>60325</xdr:colOff>
      <xdr:row>78</xdr:row>
      <xdr:rowOff>105955</xdr:rowOff>
    </xdr:to>
    <xdr:sp macro="" textlink="">
      <xdr:nvSpPr>
        <xdr:cNvPr id="401" name="楕円 400"/>
        <xdr:cNvSpPr/>
      </xdr:nvSpPr>
      <xdr:spPr>
        <a:xfrm>
          <a:off x="2159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116132</xdr:rowOff>
    </xdr:from>
    <xdr:ext cx="762000" cy="259045"/>
    <xdr:sp macro="" textlink="">
      <xdr:nvSpPr>
        <xdr:cNvPr id="402" name="テキスト ボックス 401"/>
        <xdr:cNvSpPr txBox="1"/>
      </xdr:nvSpPr>
      <xdr:spPr>
        <a:xfrm>
          <a:off x="1828800" y="1314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23949</xdr:rowOff>
    </xdr:from>
    <xdr:to>
      <xdr:col>6</xdr:col>
      <xdr:colOff>171450</xdr:colOff>
      <xdr:row>78</xdr:row>
      <xdr:rowOff>125549</xdr:rowOff>
    </xdr:to>
    <xdr:sp macro="" textlink="">
      <xdr:nvSpPr>
        <xdr:cNvPr id="403" name="楕円 402"/>
        <xdr:cNvSpPr/>
      </xdr:nvSpPr>
      <xdr:spPr>
        <a:xfrm>
          <a:off x="1270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110326</xdr:rowOff>
    </xdr:from>
    <xdr:ext cx="762000" cy="259045"/>
    <xdr:sp macro="" textlink="">
      <xdr:nvSpPr>
        <xdr:cNvPr id="404" name="テキスト ボックス 403"/>
        <xdr:cNvSpPr txBox="1"/>
      </xdr:nvSpPr>
      <xdr:spPr>
        <a:xfrm>
          <a:off x="939800" y="1348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経常収支比率自体が低いことから、公債費を除いた経常収支比率も類似団体内平均を大幅に下回っている。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161289</xdr:rowOff>
    </xdr:from>
    <xdr:to>
      <xdr:col>82</xdr:col>
      <xdr:colOff>107950</xdr:colOff>
      <xdr:row>81</xdr:row>
      <xdr:rowOff>65278</xdr:rowOff>
    </xdr:to>
    <xdr:cxnSp macro="">
      <xdr:nvCxnSpPr>
        <xdr:cNvPr id="430" name="直線コネクタ 429"/>
        <xdr:cNvCxnSpPr/>
      </xdr:nvCxnSpPr>
      <xdr:spPr>
        <a:xfrm flipV="1">
          <a:off x="16510000" y="13020039"/>
          <a:ext cx="0" cy="93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37355</xdr:rowOff>
    </xdr:from>
    <xdr:ext cx="762000" cy="259045"/>
    <xdr:sp macro="" textlink="">
      <xdr:nvSpPr>
        <xdr:cNvPr id="431" name="公債費以外最小値テキスト"/>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65278</xdr:rowOff>
    </xdr:from>
    <xdr:to>
      <xdr:col>82</xdr:col>
      <xdr:colOff>196850</xdr:colOff>
      <xdr:row>81</xdr:row>
      <xdr:rowOff>65278</xdr:rowOff>
    </xdr:to>
    <xdr:cxnSp macro="">
      <xdr:nvCxnSpPr>
        <xdr:cNvPr id="432" name="直線コネクタ 431"/>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76217</xdr:rowOff>
    </xdr:from>
    <xdr:ext cx="762000" cy="259045"/>
    <xdr:sp macro="" textlink="">
      <xdr:nvSpPr>
        <xdr:cNvPr id="433" name="公債費以外最大値テキスト"/>
        <xdr:cNvSpPr txBox="1"/>
      </xdr:nvSpPr>
      <xdr:spPr>
        <a:xfrm>
          <a:off x="16598900" y="1276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161289</xdr:rowOff>
    </xdr:from>
    <xdr:to>
      <xdr:col>82</xdr:col>
      <xdr:colOff>196850</xdr:colOff>
      <xdr:row>75</xdr:row>
      <xdr:rowOff>161289</xdr:rowOff>
    </xdr:to>
    <xdr:cxnSp macro="">
      <xdr:nvCxnSpPr>
        <xdr:cNvPr id="434" name="直線コネクタ 433"/>
        <xdr:cNvCxnSpPr/>
      </xdr:nvCxnSpPr>
      <xdr:spPr>
        <a:xfrm>
          <a:off x="16421100" y="1302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122428</xdr:rowOff>
    </xdr:from>
    <xdr:to>
      <xdr:col>82</xdr:col>
      <xdr:colOff>107950</xdr:colOff>
      <xdr:row>75</xdr:row>
      <xdr:rowOff>161289</xdr:rowOff>
    </xdr:to>
    <xdr:cxnSp macro="">
      <xdr:nvCxnSpPr>
        <xdr:cNvPr id="435" name="直線コネクタ 434"/>
        <xdr:cNvCxnSpPr/>
      </xdr:nvCxnSpPr>
      <xdr:spPr>
        <a:xfrm>
          <a:off x="15671800" y="12809728"/>
          <a:ext cx="8382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6" name="公債費以外平均値テキスト"/>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7" name="フローチャート: 判断 436"/>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120142</xdr:rowOff>
    </xdr:from>
    <xdr:to>
      <xdr:col>78</xdr:col>
      <xdr:colOff>69850</xdr:colOff>
      <xdr:row>74</xdr:row>
      <xdr:rowOff>122428</xdr:rowOff>
    </xdr:to>
    <xdr:cxnSp macro="">
      <xdr:nvCxnSpPr>
        <xdr:cNvPr id="438" name="直線コネクタ 437"/>
        <xdr:cNvCxnSpPr/>
      </xdr:nvCxnSpPr>
      <xdr:spPr>
        <a:xfrm>
          <a:off x="14782800" y="126359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9" name="フローチャート: 判断 438"/>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40" name="テキスト ボックス 439"/>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120142</xdr:rowOff>
    </xdr:from>
    <xdr:to>
      <xdr:col>73</xdr:col>
      <xdr:colOff>180975</xdr:colOff>
      <xdr:row>75</xdr:row>
      <xdr:rowOff>28702</xdr:rowOff>
    </xdr:to>
    <xdr:cxnSp macro="">
      <xdr:nvCxnSpPr>
        <xdr:cNvPr id="441" name="直線コネクタ 440"/>
        <xdr:cNvCxnSpPr/>
      </xdr:nvCxnSpPr>
      <xdr:spPr>
        <a:xfrm flipV="1">
          <a:off x="13893800" y="12635992"/>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42" name="フローチャート: 判断 441"/>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43" name="テキスト ボックス 442"/>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117856</xdr:rowOff>
    </xdr:from>
    <xdr:to>
      <xdr:col>69</xdr:col>
      <xdr:colOff>92075</xdr:colOff>
      <xdr:row>75</xdr:row>
      <xdr:rowOff>28702</xdr:rowOff>
    </xdr:to>
    <xdr:cxnSp macro="">
      <xdr:nvCxnSpPr>
        <xdr:cNvPr id="444" name="直線コネクタ 443"/>
        <xdr:cNvCxnSpPr/>
      </xdr:nvCxnSpPr>
      <xdr:spPr>
        <a:xfrm>
          <a:off x="13004800" y="128051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5" name="フローチャート: 判断 444"/>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6" name="テキスト ボックス 445"/>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47" name="フローチャート: 判断 446"/>
        <xdr:cNvSpPr/>
      </xdr:nvSpPr>
      <xdr:spPr>
        <a:xfrm>
          <a:off x="12954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48" name="テキスト ボックス 447"/>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54" name="楕円 453"/>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19067</xdr:rowOff>
    </xdr:from>
    <xdr:ext cx="762000" cy="259045"/>
    <xdr:sp macro="" textlink="">
      <xdr:nvSpPr>
        <xdr:cNvPr id="455" name="公債費以外該当値テキスト"/>
        <xdr:cNvSpPr txBox="1"/>
      </xdr:nvSpPr>
      <xdr:spPr>
        <a:xfrm>
          <a:off x="16598900" y="1287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71628</xdr:rowOff>
    </xdr:from>
    <xdr:to>
      <xdr:col>78</xdr:col>
      <xdr:colOff>120650</xdr:colOff>
      <xdr:row>75</xdr:row>
      <xdr:rowOff>1778</xdr:rowOff>
    </xdr:to>
    <xdr:sp macro="" textlink="">
      <xdr:nvSpPr>
        <xdr:cNvPr id="456" name="楕円 455"/>
        <xdr:cNvSpPr/>
      </xdr:nvSpPr>
      <xdr:spPr>
        <a:xfrm>
          <a:off x="15621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11955</xdr:rowOff>
    </xdr:from>
    <xdr:ext cx="736600" cy="259045"/>
    <xdr:sp macro="" textlink="">
      <xdr:nvSpPr>
        <xdr:cNvPr id="457" name="テキスト ボックス 456"/>
        <xdr:cNvSpPr txBox="1"/>
      </xdr:nvSpPr>
      <xdr:spPr>
        <a:xfrm>
          <a:off x="15290800" y="1252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69342</xdr:rowOff>
    </xdr:from>
    <xdr:to>
      <xdr:col>74</xdr:col>
      <xdr:colOff>31750</xdr:colOff>
      <xdr:row>73</xdr:row>
      <xdr:rowOff>170942</xdr:rowOff>
    </xdr:to>
    <xdr:sp macro="" textlink="">
      <xdr:nvSpPr>
        <xdr:cNvPr id="458" name="楕円 457"/>
        <xdr:cNvSpPr/>
      </xdr:nvSpPr>
      <xdr:spPr>
        <a:xfrm>
          <a:off x="14732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9669</xdr:rowOff>
    </xdr:from>
    <xdr:ext cx="762000" cy="259045"/>
    <xdr:sp macro="" textlink="">
      <xdr:nvSpPr>
        <xdr:cNvPr id="459" name="テキスト ボックス 458"/>
        <xdr:cNvSpPr txBox="1"/>
      </xdr:nvSpPr>
      <xdr:spPr>
        <a:xfrm>
          <a:off x="14401800" y="123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149352</xdr:rowOff>
    </xdr:from>
    <xdr:to>
      <xdr:col>69</xdr:col>
      <xdr:colOff>142875</xdr:colOff>
      <xdr:row>75</xdr:row>
      <xdr:rowOff>79502</xdr:rowOff>
    </xdr:to>
    <xdr:sp macro="" textlink="">
      <xdr:nvSpPr>
        <xdr:cNvPr id="460" name="楕円 459"/>
        <xdr:cNvSpPr/>
      </xdr:nvSpPr>
      <xdr:spPr>
        <a:xfrm>
          <a:off x="13843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89679</xdr:rowOff>
    </xdr:from>
    <xdr:ext cx="762000" cy="259045"/>
    <xdr:sp macro="" textlink="">
      <xdr:nvSpPr>
        <xdr:cNvPr id="461" name="テキスト ボックス 460"/>
        <xdr:cNvSpPr txBox="1"/>
      </xdr:nvSpPr>
      <xdr:spPr>
        <a:xfrm>
          <a:off x="13512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67056</xdr:rowOff>
    </xdr:from>
    <xdr:to>
      <xdr:col>65</xdr:col>
      <xdr:colOff>53975</xdr:colOff>
      <xdr:row>74</xdr:row>
      <xdr:rowOff>168656</xdr:rowOff>
    </xdr:to>
    <xdr:sp macro="" textlink="">
      <xdr:nvSpPr>
        <xdr:cNvPr id="462" name="楕円 461"/>
        <xdr:cNvSpPr/>
      </xdr:nvSpPr>
      <xdr:spPr>
        <a:xfrm>
          <a:off x="12954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7383</xdr:rowOff>
    </xdr:from>
    <xdr:ext cx="762000" cy="259045"/>
    <xdr:sp macro="" textlink="">
      <xdr:nvSpPr>
        <xdr:cNvPr id="463" name="テキスト ボックス 462"/>
        <xdr:cNvSpPr txBox="1"/>
      </xdr:nvSpPr>
      <xdr:spPr>
        <a:xfrm>
          <a:off x="12623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67160</xdr:rowOff>
    </xdr:from>
    <xdr:to>
      <xdr:col>29</xdr:col>
      <xdr:colOff>127000</xdr:colOff>
      <xdr:row>20</xdr:row>
      <xdr:rowOff>88900</xdr:rowOff>
    </xdr:to>
    <xdr:cxnSp macro="">
      <xdr:nvCxnSpPr>
        <xdr:cNvPr id="43" name="直線コネクタ 42"/>
        <xdr:cNvCxnSpPr/>
      </xdr:nvCxnSpPr>
      <xdr:spPr bwMode="auto">
        <a:xfrm flipV="1">
          <a:off x="5651500" y="2343635"/>
          <a:ext cx="0" cy="1221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60977</xdr:rowOff>
    </xdr:from>
    <xdr:ext cx="762000" cy="259045"/>
    <xdr:sp macro="" textlink="">
      <xdr:nvSpPr>
        <xdr:cNvPr id="44" name="人口1人当たり決算額の推移最小値テキスト130"/>
        <xdr:cNvSpPr txBox="1"/>
      </xdr:nvSpPr>
      <xdr:spPr>
        <a:xfrm>
          <a:off x="5740400" y="35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xdr:cNvCxnSpPr/>
      </xdr:nvCxnSpPr>
      <xdr:spPr bwMode="auto">
        <a:xfrm>
          <a:off x="5562600" y="3565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153537</xdr:rowOff>
    </xdr:from>
    <xdr:ext cx="762000" cy="259045"/>
    <xdr:sp macro="" textlink="">
      <xdr:nvSpPr>
        <xdr:cNvPr id="46" name="人口1人当たり決算額の推移最大値テキスト130"/>
        <xdr:cNvSpPr txBox="1"/>
      </xdr:nvSpPr>
      <xdr:spPr>
        <a:xfrm>
          <a:off x="5740400" y="20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67160</xdr:rowOff>
    </xdr:from>
    <xdr:to>
      <xdr:col>30</xdr:col>
      <xdr:colOff>25400</xdr:colOff>
      <xdr:row>13</xdr:row>
      <xdr:rowOff>67160</xdr:rowOff>
    </xdr:to>
    <xdr:cxnSp macro="">
      <xdr:nvCxnSpPr>
        <xdr:cNvPr id="47" name="直線コネクタ 46"/>
        <xdr:cNvCxnSpPr/>
      </xdr:nvCxnSpPr>
      <xdr:spPr bwMode="auto">
        <a:xfrm>
          <a:off x="5562600" y="2343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77333</xdr:rowOff>
    </xdr:from>
    <xdr:to>
      <xdr:col>29</xdr:col>
      <xdr:colOff>127000</xdr:colOff>
      <xdr:row>18</xdr:row>
      <xdr:rowOff>117086</xdr:rowOff>
    </xdr:to>
    <xdr:cxnSp macro="">
      <xdr:nvCxnSpPr>
        <xdr:cNvPr id="48" name="直線コネクタ 47"/>
        <xdr:cNvCxnSpPr/>
      </xdr:nvCxnSpPr>
      <xdr:spPr bwMode="auto">
        <a:xfrm flipV="1">
          <a:off x="5003800" y="3211058"/>
          <a:ext cx="647700" cy="39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156217</xdr:rowOff>
    </xdr:from>
    <xdr:ext cx="762000" cy="259045"/>
    <xdr:sp macro="" textlink="">
      <xdr:nvSpPr>
        <xdr:cNvPr id="49" name="人口1人当たり決算額の推移平均値テキスト130"/>
        <xdr:cNvSpPr txBox="1"/>
      </xdr:nvSpPr>
      <xdr:spPr>
        <a:xfrm>
          <a:off x="5740400" y="294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139690</xdr:rowOff>
    </xdr:from>
    <xdr:to>
      <xdr:col>29</xdr:col>
      <xdr:colOff>177800</xdr:colOff>
      <xdr:row>18</xdr:row>
      <xdr:rowOff>69840</xdr:rowOff>
    </xdr:to>
    <xdr:sp macro="" textlink="">
      <xdr:nvSpPr>
        <xdr:cNvPr id="50" name="フローチャート: 判断 49"/>
        <xdr:cNvSpPr/>
      </xdr:nvSpPr>
      <xdr:spPr bwMode="auto">
        <a:xfrm>
          <a:off x="5600700" y="310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117086</xdr:rowOff>
    </xdr:from>
    <xdr:to>
      <xdr:col>26</xdr:col>
      <xdr:colOff>50800</xdr:colOff>
      <xdr:row>18</xdr:row>
      <xdr:rowOff>148427</xdr:rowOff>
    </xdr:to>
    <xdr:cxnSp macro="">
      <xdr:nvCxnSpPr>
        <xdr:cNvPr id="51" name="直線コネクタ 50"/>
        <xdr:cNvCxnSpPr/>
      </xdr:nvCxnSpPr>
      <xdr:spPr bwMode="auto">
        <a:xfrm flipV="1">
          <a:off x="4305300" y="3250811"/>
          <a:ext cx="698500" cy="31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7582</xdr:rowOff>
    </xdr:from>
    <xdr:to>
      <xdr:col>26</xdr:col>
      <xdr:colOff>101600</xdr:colOff>
      <xdr:row>18</xdr:row>
      <xdr:rowOff>109182</xdr:rowOff>
    </xdr:to>
    <xdr:sp macro="" textlink="">
      <xdr:nvSpPr>
        <xdr:cNvPr id="52" name="フローチャート: 判断 51"/>
        <xdr:cNvSpPr/>
      </xdr:nvSpPr>
      <xdr:spPr bwMode="auto">
        <a:xfrm>
          <a:off x="4953000" y="3141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119359</xdr:rowOff>
    </xdr:from>
    <xdr:ext cx="736600" cy="259045"/>
    <xdr:sp macro="" textlink="">
      <xdr:nvSpPr>
        <xdr:cNvPr id="53" name="テキスト ボックス 52"/>
        <xdr:cNvSpPr txBox="1"/>
      </xdr:nvSpPr>
      <xdr:spPr>
        <a:xfrm>
          <a:off x="4622800" y="2910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148427</xdr:rowOff>
    </xdr:from>
    <xdr:to>
      <xdr:col>22</xdr:col>
      <xdr:colOff>114300</xdr:colOff>
      <xdr:row>19</xdr:row>
      <xdr:rowOff>5095</xdr:rowOff>
    </xdr:to>
    <xdr:cxnSp macro="">
      <xdr:nvCxnSpPr>
        <xdr:cNvPr id="54" name="直線コネクタ 53"/>
        <xdr:cNvCxnSpPr/>
      </xdr:nvCxnSpPr>
      <xdr:spPr bwMode="auto">
        <a:xfrm flipV="1">
          <a:off x="3606800" y="3282152"/>
          <a:ext cx="698500" cy="28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19012</xdr:rowOff>
    </xdr:from>
    <xdr:to>
      <xdr:col>22</xdr:col>
      <xdr:colOff>165100</xdr:colOff>
      <xdr:row>18</xdr:row>
      <xdr:rowOff>120612</xdr:rowOff>
    </xdr:to>
    <xdr:sp macro="" textlink="">
      <xdr:nvSpPr>
        <xdr:cNvPr id="55" name="フローチャート: 判断 54"/>
        <xdr:cNvSpPr/>
      </xdr:nvSpPr>
      <xdr:spPr bwMode="auto">
        <a:xfrm>
          <a:off x="4254500" y="3152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130789</xdr:rowOff>
    </xdr:from>
    <xdr:ext cx="762000" cy="259045"/>
    <xdr:sp macro="" textlink="">
      <xdr:nvSpPr>
        <xdr:cNvPr id="56" name="テキスト ボックス 55"/>
        <xdr:cNvSpPr txBox="1"/>
      </xdr:nvSpPr>
      <xdr:spPr>
        <a:xfrm>
          <a:off x="3924300" y="292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5095</xdr:rowOff>
    </xdr:from>
    <xdr:to>
      <xdr:col>18</xdr:col>
      <xdr:colOff>177800</xdr:colOff>
      <xdr:row>19</xdr:row>
      <xdr:rowOff>34836</xdr:rowOff>
    </xdr:to>
    <xdr:cxnSp macro="">
      <xdr:nvCxnSpPr>
        <xdr:cNvPr id="57" name="直線コネクタ 56"/>
        <xdr:cNvCxnSpPr/>
      </xdr:nvCxnSpPr>
      <xdr:spPr bwMode="auto">
        <a:xfrm flipV="1">
          <a:off x="2908300" y="3310270"/>
          <a:ext cx="698500" cy="29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91912</xdr:rowOff>
    </xdr:from>
    <xdr:to>
      <xdr:col>19</xdr:col>
      <xdr:colOff>38100</xdr:colOff>
      <xdr:row>19</xdr:row>
      <xdr:rowOff>22062</xdr:rowOff>
    </xdr:to>
    <xdr:sp macro="" textlink="">
      <xdr:nvSpPr>
        <xdr:cNvPr id="58" name="フローチャート: 判断 57"/>
        <xdr:cNvSpPr/>
      </xdr:nvSpPr>
      <xdr:spPr bwMode="auto">
        <a:xfrm>
          <a:off x="3556000" y="3225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32239</xdr:rowOff>
    </xdr:from>
    <xdr:ext cx="762000" cy="259045"/>
    <xdr:sp macro="" textlink="">
      <xdr:nvSpPr>
        <xdr:cNvPr id="59" name="テキスト ボックス 58"/>
        <xdr:cNvSpPr txBox="1"/>
      </xdr:nvSpPr>
      <xdr:spPr>
        <a:xfrm>
          <a:off x="3225800" y="2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117241</xdr:rowOff>
    </xdr:from>
    <xdr:to>
      <xdr:col>15</xdr:col>
      <xdr:colOff>101600</xdr:colOff>
      <xdr:row>19</xdr:row>
      <xdr:rowOff>47391</xdr:rowOff>
    </xdr:to>
    <xdr:sp macro="" textlink="">
      <xdr:nvSpPr>
        <xdr:cNvPr id="60" name="フローチャート: 判断 59"/>
        <xdr:cNvSpPr/>
      </xdr:nvSpPr>
      <xdr:spPr bwMode="auto">
        <a:xfrm>
          <a:off x="2857500" y="32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57568</xdr:rowOff>
    </xdr:from>
    <xdr:ext cx="762000" cy="259045"/>
    <xdr:sp macro="" textlink="">
      <xdr:nvSpPr>
        <xdr:cNvPr id="61" name="テキスト ボックス 60"/>
        <xdr:cNvSpPr txBox="1"/>
      </xdr:nvSpPr>
      <xdr:spPr>
        <a:xfrm>
          <a:off x="2527300" y="301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26533</xdr:rowOff>
    </xdr:from>
    <xdr:to>
      <xdr:col>29</xdr:col>
      <xdr:colOff>177800</xdr:colOff>
      <xdr:row>18</xdr:row>
      <xdr:rowOff>128133</xdr:rowOff>
    </xdr:to>
    <xdr:sp macro="" textlink="">
      <xdr:nvSpPr>
        <xdr:cNvPr id="67" name="楕円 66"/>
        <xdr:cNvSpPr/>
      </xdr:nvSpPr>
      <xdr:spPr bwMode="auto">
        <a:xfrm>
          <a:off x="5600700" y="3160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170060</xdr:rowOff>
    </xdr:from>
    <xdr:ext cx="762000" cy="259045"/>
    <xdr:sp macro="" textlink="">
      <xdr:nvSpPr>
        <xdr:cNvPr id="68" name="人口1人当たり決算額の推移該当値テキスト130"/>
        <xdr:cNvSpPr txBox="1"/>
      </xdr:nvSpPr>
      <xdr:spPr>
        <a:xfrm>
          <a:off x="5740400" y="313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66286</xdr:rowOff>
    </xdr:from>
    <xdr:to>
      <xdr:col>26</xdr:col>
      <xdr:colOff>101600</xdr:colOff>
      <xdr:row>18</xdr:row>
      <xdr:rowOff>167887</xdr:rowOff>
    </xdr:to>
    <xdr:sp macro="" textlink="">
      <xdr:nvSpPr>
        <xdr:cNvPr id="69" name="楕円 68"/>
        <xdr:cNvSpPr/>
      </xdr:nvSpPr>
      <xdr:spPr bwMode="auto">
        <a:xfrm>
          <a:off x="4953000" y="320001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152663</xdr:rowOff>
    </xdr:from>
    <xdr:ext cx="736600" cy="259045"/>
    <xdr:sp macro="" textlink="">
      <xdr:nvSpPr>
        <xdr:cNvPr id="70" name="テキスト ボックス 69"/>
        <xdr:cNvSpPr txBox="1"/>
      </xdr:nvSpPr>
      <xdr:spPr>
        <a:xfrm>
          <a:off x="4622800" y="3286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97627</xdr:rowOff>
    </xdr:from>
    <xdr:to>
      <xdr:col>22</xdr:col>
      <xdr:colOff>165100</xdr:colOff>
      <xdr:row>19</xdr:row>
      <xdr:rowOff>27777</xdr:rowOff>
    </xdr:to>
    <xdr:sp macro="" textlink="">
      <xdr:nvSpPr>
        <xdr:cNvPr id="71" name="楕円 70"/>
        <xdr:cNvSpPr/>
      </xdr:nvSpPr>
      <xdr:spPr bwMode="auto">
        <a:xfrm>
          <a:off x="4254500" y="3231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12554</xdr:rowOff>
    </xdr:from>
    <xdr:ext cx="762000" cy="259045"/>
    <xdr:sp macro="" textlink="">
      <xdr:nvSpPr>
        <xdr:cNvPr id="72" name="テキスト ボックス 71"/>
        <xdr:cNvSpPr txBox="1"/>
      </xdr:nvSpPr>
      <xdr:spPr>
        <a:xfrm>
          <a:off x="3924300" y="331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125745</xdr:rowOff>
    </xdr:from>
    <xdr:to>
      <xdr:col>19</xdr:col>
      <xdr:colOff>38100</xdr:colOff>
      <xdr:row>19</xdr:row>
      <xdr:rowOff>55895</xdr:rowOff>
    </xdr:to>
    <xdr:sp macro="" textlink="">
      <xdr:nvSpPr>
        <xdr:cNvPr id="73" name="楕円 72"/>
        <xdr:cNvSpPr/>
      </xdr:nvSpPr>
      <xdr:spPr bwMode="auto">
        <a:xfrm>
          <a:off x="3556000" y="3259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40672</xdr:rowOff>
    </xdr:from>
    <xdr:ext cx="762000" cy="259045"/>
    <xdr:sp macro="" textlink="">
      <xdr:nvSpPr>
        <xdr:cNvPr id="74" name="テキスト ボックス 73"/>
        <xdr:cNvSpPr txBox="1"/>
      </xdr:nvSpPr>
      <xdr:spPr>
        <a:xfrm>
          <a:off x="3225800" y="334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155486</xdr:rowOff>
    </xdr:from>
    <xdr:to>
      <xdr:col>15</xdr:col>
      <xdr:colOff>101600</xdr:colOff>
      <xdr:row>19</xdr:row>
      <xdr:rowOff>85636</xdr:rowOff>
    </xdr:to>
    <xdr:sp macro="" textlink="">
      <xdr:nvSpPr>
        <xdr:cNvPr id="75" name="楕円 74"/>
        <xdr:cNvSpPr/>
      </xdr:nvSpPr>
      <xdr:spPr bwMode="auto">
        <a:xfrm>
          <a:off x="2857500" y="3289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70413</xdr:rowOff>
    </xdr:from>
    <xdr:ext cx="762000" cy="259045"/>
    <xdr:sp macro="" textlink="">
      <xdr:nvSpPr>
        <xdr:cNvPr id="76" name="テキスト ボックス 75"/>
        <xdr:cNvSpPr txBox="1"/>
      </xdr:nvSpPr>
      <xdr:spPr>
        <a:xfrm>
          <a:off x="2527300" y="337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3" name="直線コネクタ 102"/>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4" name="人口1人当たり決算額の推移最小値テキスト445"/>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5" name="直線コネクタ 104"/>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6" name="人口1人当たり決算額の推移最大値テキスト445"/>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7" name="直線コネクタ 106"/>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65187</xdr:rowOff>
    </xdr:from>
    <xdr:to>
      <xdr:col>29</xdr:col>
      <xdr:colOff>127000</xdr:colOff>
      <xdr:row>37</xdr:row>
      <xdr:rowOff>69713</xdr:rowOff>
    </xdr:to>
    <xdr:cxnSp macro="">
      <xdr:nvCxnSpPr>
        <xdr:cNvPr id="108" name="直線コネクタ 107"/>
        <xdr:cNvCxnSpPr/>
      </xdr:nvCxnSpPr>
      <xdr:spPr bwMode="auto">
        <a:xfrm flipV="1">
          <a:off x="5003800" y="7189887"/>
          <a:ext cx="647700" cy="4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152209</xdr:rowOff>
    </xdr:from>
    <xdr:ext cx="762000" cy="259045"/>
    <xdr:sp macro="" textlink="">
      <xdr:nvSpPr>
        <xdr:cNvPr id="109" name="人口1人当たり決算額の推移平均値テキスト445"/>
        <xdr:cNvSpPr txBox="1"/>
      </xdr:nvSpPr>
      <xdr:spPr>
        <a:xfrm>
          <a:off x="5740400" y="67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0" name="フローチャート: 判断 109"/>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69713</xdr:rowOff>
    </xdr:from>
    <xdr:to>
      <xdr:col>26</xdr:col>
      <xdr:colOff>50800</xdr:colOff>
      <xdr:row>37</xdr:row>
      <xdr:rowOff>153975</xdr:rowOff>
    </xdr:to>
    <xdr:cxnSp macro="">
      <xdr:nvCxnSpPr>
        <xdr:cNvPr id="111" name="直線コネクタ 110"/>
        <xdr:cNvCxnSpPr/>
      </xdr:nvCxnSpPr>
      <xdr:spPr bwMode="auto">
        <a:xfrm flipV="1">
          <a:off x="4305300" y="7194413"/>
          <a:ext cx="698500" cy="8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2" name="フローチャート: 判断 111"/>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82135</xdr:rowOff>
    </xdr:from>
    <xdr:ext cx="736600" cy="259045"/>
    <xdr:sp macro="" textlink="">
      <xdr:nvSpPr>
        <xdr:cNvPr id="113" name="テキスト ボックス 112"/>
        <xdr:cNvSpPr txBox="1"/>
      </xdr:nvSpPr>
      <xdr:spPr>
        <a:xfrm>
          <a:off x="4622800" y="669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153975</xdr:rowOff>
    </xdr:from>
    <xdr:to>
      <xdr:col>22</xdr:col>
      <xdr:colOff>114300</xdr:colOff>
      <xdr:row>37</xdr:row>
      <xdr:rowOff>217525</xdr:rowOff>
    </xdr:to>
    <xdr:cxnSp macro="">
      <xdr:nvCxnSpPr>
        <xdr:cNvPr id="114" name="直線コネクタ 113"/>
        <xdr:cNvCxnSpPr/>
      </xdr:nvCxnSpPr>
      <xdr:spPr bwMode="auto">
        <a:xfrm flipV="1">
          <a:off x="3606800" y="7278675"/>
          <a:ext cx="698500" cy="63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5" name="フローチャート: 判断 114"/>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96628</xdr:rowOff>
    </xdr:from>
    <xdr:ext cx="762000" cy="259045"/>
    <xdr:sp macro="" textlink="">
      <xdr:nvSpPr>
        <xdr:cNvPr id="116" name="テキスト ボックス 115"/>
        <xdr:cNvSpPr txBox="1"/>
      </xdr:nvSpPr>
      <xdr:spPr>
        <a:xfrm>
          <a:off x="3924300" y="670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217525</xdr:rowOff>
    </xdr:from>
    <xdr:to>
      <xdr:col>18</xdr:col>
      <xdr:colOff>177800</xdr:colOff>
      <xdr:row>37</xdr:row>
      <xdr:rowOff>235128</xdr:rowOff>
    </xdr:to>
    <xdr:cxnSp macro="">
      <xdr:nvCxnSpPr>
        <xdr:cNvPr id="117" name="直線コネクタ 116"/>
        <xdr:cNvCxnSpPr/>
      </xdr:nvCxnSpPr>
      <xdr:spPr bwMode="auto">
        <a:xfrm flipV="1">
          <a:off x="2908300" y="7342225"/>
          <a:ext cx="698500" cy="17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18" name="フローチャート: 判断 117"/>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129227</xdr:rowOff>
    </xdr:from>
    <xdr:ext cx="762000" cy="259045"/>
    <xdr:sp macro="" textlink="">
      <xdr:nvSpPr>
        <xdr:cNvPr id="119" name="テキスト ボックス 118"/>
        <xdr:cNvSpPr txBox="1"/>
      </xdr:nvSpPr>
      <xdr:spPr>
        <a:xfrm>
          <a:off x="32258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0" name="フローチャート: 判断 119"/>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139743</xdr:rowOff>
    </xdr:from>
    <xdr:ext cx="762000" cy="259045"/>
    <xdr:sp macro="" textlink="">
      <xdr:nvSpPr>
        <xdr:cNvPr id="121" name="テキスト ボックス 120"/>
        <xdr:cNvSpPr txBox="1"/>
      </xdr:nvSpPr>
      <xdr:spPr>
        <a:xfrm>
          <a:off x="25273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14387</xdr:rowOff>
    </xdr:from>
    <xdr:to>
      <xdr:col>29</xdr:col>
      <xdr:colOff>177800</xdr:colOff>
      <xdr:row>37</xdr:row>
      <xdr:rowOff>115987</xdr:rowOff>
    </xdr:to>
    <xdr:sp macro="" textlink="">
      <xdr:nvSpPr>
        <xdr:cNvPr id="127" name="楕円 126"/>
        <xdr:cNvSpPr/>
      </xdr:nvSpPr>
      <xdr:spPr bwMode="auto">
        <a:xfrm>
          <a:off x="5600700" y="7139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157914</xdr:rowOff>
    </xdr:from>
    <xdr:ext cx="762000" cy="259045"/>
    <xdr:sp macro="" textlink="">
      <xdr:nvSpPr>
        <xdr:cNvPr id="128" name="人口1人当たり決算額の推移該当値テキスト445"/>
        <xdr:cNvSpPr txBox="1"/>
      </xdr:nvSpPr>
      <xdr:spPr>
        <a:xfrm>
          <a:off x="5740400" y="711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18913</xdr:rowOff>
    </xdr:from>
    <xdr:to>
      <xdr:col>26</xdr:col>
      <xdr:colOff>101600</xdr:colOff>
      <xdr:row>37</xdr:row>
      <xdr:rowOff>120513</xdr:rowOff>
    </xdr:to>
    <xdr:sp macro="" textlink="">
      <xdr:nvSpPr>
        <xdr:cNvPr id="129" name="楕円 128"/>
        <xdr:cNvSpPr/>
      </xdr:nvSpPr>
      <xdr:spPr bwMode="auto">
        <a:xfrm>
          <a:off x="4953000" y="7143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105290</xdr:rowOff>
    </xdr:from>
    <xdr:ext cx="736600" cy="259045"/>
    <xdr:sp macro="" textlink="">
      <xdr:nvSpPr>
        <xdr:cNvPr id="130" name="テキスト ボックス 129"/>
        <xdr:cNvSpPr txBox="1"/>
      </xdr:nvSpPr>
      <xdr:spPr>
        <a:xfrm>
          <a:off x="4622800" y="7229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103175</xdr:rowOff>
    </xdr:from>
    <xdr:to>
      <xdr:col>22</xdr:col>
      <xdr:colOff>165100</xdr:colOff>
      <xdr:row>37</xdr:row>
      <xdr:rowOff>204775</xdr:rowOff>
    </xdr:to>
    <xdr:sp macro="" textlink="">
      <xdr:nvSpPr>
        <xdr:cNvPr id="131" name="楕円 130"/>
        <xdr:cNvSpPr/>
      </xdr:nvSpPr>
      <xdr:spPr bwMode="auto">
        <a:xfrm>
          <a:off x="4254500" y="7227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189552</xdr:rowOff>
    </xdr:from>
    <xdr:ext cx="762000" cy="259045"/>
    <xdr:sp macro="" textlink="">
      <xdr:nvSpPr>
        <xdr:cNvPr id="132" name="テキスト ボックス 131"/>
        <xdr:cNvSpPr txBox="1"/>
      </xdr:nvSpPr>
      <xdr:spPr>
        <a:xfrm>
          <a:off x="3924300" y="731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166725</xdr:rowOff>
    </xdr:from>
    <xdr:to>
      <xdr:col>19</xdr:col>
      <xdr:colOff>38100</xdr:colOff>
      <xdr:row>37</xdr:row>
      <xdr:rowOff>268325</xdr:rowOff>
    </xdr:to>
    <xdr:sp macro="" textlink="">
      <xdr:nvSpPr>
        <xdr:cNvPr id="133" name="楕円 132"/>
        <xdr:cNvSpPr/>
      </xdr:nvSpPr>
      <xdr:spPr bwMode="auto">
        <a:xfrm>
          <a:off x="3556000" y="7291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253102</xdr:rowOff>
    </xdr:from>
    <xdr:ext cx="762000" cy="259045"/>
    <xdr:sp macro="" textlink="">
      <xdr:nvSpPr>
        <xdr:cNvPr id="134" name="テキスト ボックス 133"/>
        <xdr:cNvSpPr txBox="1"/>
      </xdr:nvSpPr>
      <xdr:spPr>
        <a:xfrm>
          <a:off x="3225800" y="737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184328</xdr:rowOff>
    </xdr:from>
    <xdr:to>
      <xdr:col>15</xdr:col>
      <xdr:colOff>101600</xdr:colOff>
      <xdr:row>37</xdr:row>
      <xdr:rowOff>285928</xdr:rowOff>
    </xdr:to>
    <xdr:sp macro="" textlink="">
      <xdr:nvSpPr>
        <xdr:cNvPr id="135" name="楕円 134"/>
        <xdr:cNvSpPr/>
      </xdr:nvSpPr>
      <xdr:spPr bwMode="auto">
        <a:xfrm>
          <a:off x="2857500" y="7309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270705</xdr:rowOff>
    </xdr:from>
    <xdr:ext cx="762000" cy="259045"/>
    <xdr:sp macro="" textlink="">
      <xdr:nvSpPr>
        <xdr:cNvPr id="136" name="テキスト ボックス 135"/>
        <xdr:cNvSpPr txBox="1"/>
      </xdr:nvSpPr>
      <xdr:spPr>
        <a:xfrm>
          <a:off x="2527300" y="739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114,070
112,469
234.47
56,136,821
55,104,771
942,068
28,392,345
52,084,381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160045</xdr:rowOff>
    </xdr:from>
    <xdr:to>
      <xdr:col>24</xdr:col>
      <xdr:colOff>62865</xdr:colOff>
      <xdr:row>39</xdr:row>
      <xdr:rowOff>41745</xdr:rowOff>
    </xdr:to>
    <xdr:cxnSp macro="">
      <xdr:nvCxnSpPr>
        <xdr:cNvPr id="56" name="直線コネクタ 55"/>
        <xdr:cNvCxnSpPr/>
      </xdr:nvCxnSpPr>
      <xdr:spPr>
        <a:xfrm flipV="1">
          <a:off x="4633595" y="5132095"/>
          <a:ext cx="1270" cy="159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45572</xdr:rowOff>
    </xdr:from>
    <xdr:ext cx="534377" cy="259045"/>
    <xdr:sp macro="" textlink="">
      <xdr:nvSpPr>
        <xdr:cNvPr id="57" name="人件費最小値テキスト"/>
        <xdr:cNvSpPr txBox="1"/>
      </xdr:nvSpPr>
      <xdr:spPr>
        <a:xfrm>
          <a:off x="4686300" y="67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41745</xdr:rowOff>
    </xdr:from>
    <xdr:to>
      <xdr:col>24</xdr:col>
      <xdr:colOff>152400</xdr:colOff>
      <xdr:row>39</xdr:row>
      <xdr:rowOff>41745</xdr:rowOff>
    </xdr:to>
    <xdr:cxnSp macro="">
      <xdr:nvCxnSpPr>
        <xdr:cNvPr id="58" name="直線コネクタ 57"/>
        <xdr:cNvCxnSpPr/>
      </xdr:nvCxnSpPr>
      <xdr:spPr>
        <a:xfrm>
          <a:off x="4546600" y="672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106722</xdr:rowOff>
    </xdr:from>
    <xdr:ext cx="534377" cy="259045"/>
    <xdr:sp macro="" textlink="">
      <xdr:nvSpPr>
        <xdr:cNvPr id="59" name="人件費最大値テキスト"/>
        <xdr:cNvSpPr txBox="1"/>
      </xdr:nvSpPr>
      <xdr:spPr>
        <a:xfrm>
          <a:off x="4686300" y="49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160045</xdr:rowOff>
    </xdr:from>
    <xdr:to>
      <xdr:col>24</xdr:col>
      <xdr:colOff>152400</xdr:colOff>
      <xdr:row>29</xdr:row>
      <xdr:rowOff>160045</xdr:rowOff>
    </xdr:to>
    <xdr:cxnSp macro="">
      <xdr:nvCxnSpPr>
        <xdr:cNvPr id="60" name="直線コネクタ 59"/>
        <xdr:cNvCxnSpPr/>
      </xdr:nvCxnSpPr>
      <xdr:spPr>
        <a:xfrm>
          <a:off x="4546600" y="513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2616</xdr:rowOff>
    </xdr:from>
    <xdr:to>
      <xdr:col>24</xdr:col>
      <xdr:colOff>63500</xdr:colOff>
      <xdr:row>34</xdr:row>
      <xdr:rowOff>163817</xdr:rowOff>
    </xdr:to>
    <xdr:cxnSp macro="">
      <xdr:nvCxnSpPr>
        <xdr:cNvPr id="61" name="直線コネクタ 60"/>
        <xdr:cNvCxnSpPr/>
      </xdr:nvCxnSpPr>
      <xdr:spPr>
        <a:xfrm>
          <a:off x="3797300" y="5831916"/>
          <a:ext cx="838200" cy="16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26522</xdr:rowOff>
    </xdr:from>
    <xdr:ext cx="534377" cy="259045"/>
    <xdr:sp macro="" textlink="">
      <xdr:nvSpPr>
        <xdr:cNvPr id="62" name="人件費平均値テキスト"/>
        <xdr:cNvSpPr txBox="1"/>
      </xdr:nvSpPr>
      <xdr:spPr>
        <a:xfrm>
          <a:off x="4686300" y="6027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48095</xdr:rowOff>
    </xdr:from>
    <xdr:to>
      <xdr:col>24</xdr:col>
      <xdr:colOff>114300</xdr:colOff>
      <xdr:row>35</xdr:row>
      <xdr:rowOff>149695</xdr:rowOff>
    </xdr:to>
    <xdr:sp macro="" textlink="">
      <xdr:nvSpPr>
        <xdr:cNvPr id="63" name="フローチャート: 判断 62"/>
        <xdr:cNvSpPr/>
      </xdr:nvSpPr>
      <xdr:spPr>
        <a:xfrm>
          <a:off x="4584700" y="604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2616</xdr:rowOff>
    </xdr:from>
    <xdr:to>
      <xdr:col>19</xdr:col>
      <xdr:colOff>177800</xdr:colOff>
      <xdr:row>34</xdr:row>
      <xdr:rowOff>59690</xdr:rowOff>
    </xdr:to>
    <xdr:cxnSp macro="">
      <xdr:nvCxnSpPr>
        <xdr:cNvPr id="64" name="直線コネクタ 63"/>
        <xdr:cNvCxnSpPr/>
      </xdr:nvCxnSpPr>
      <xdr:spPr>
        <a:xfrm flipV="1">
          <a:off x="2908300" y="5831916"/>
          <a:ext cx="889000" cy="5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60439</xdr:rowOff>
    </xdr:from>
    <xdr:to>
      <xdr:col>20</xdr:col>
      <xdr:colOff>38100</xdr:colOff>
      <xdr:row>35</xdr:row>
      <xdr:rowOff>162039</xdr:rowOff>
    </xdr:to>
    <xdr:sp macro="" textlink="">
      <xdr:nvSpPr>
        <xdr:cNvPr id="65" name="フローチャート: 判断 64"/>
        <xdr:cNvSpPr/>
      </xdr:nvSpPr>
      <xdr:spPr>
        <a:xfrm>
          <a:off x="37465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153166</xdr:rowOff>
    </xdr:from>
    <xdr:ext cx="534377" cy="259045"/>
    <xdr:sp macro="" textlink="">
      <xdr:nvSpPr>
        <xdr:cNvPr id="66" name="テキスト ボックス 65"/>
        <xdr:cNvSpPr txBox="1"/>
      </xdr:nvSpPr>
      <xdr:spPr>
        <a:xfrm>
          <a:off x="3530111" y="615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59690</xdr:rowOff>
    </xdr:from>
    <xdr:to>
      <xdr:col>15</xdr:col>
      <xdr:colOff>50800</xdr:colOff>
      <xdr:row>34</xdr:row>
      <xdr:rowOff>109677</xdr:rowOff>
    </xdr:to>
    <xdr:cxnSp macro="">
      <xdr:nvCxnSpPr>
        <xdr:cNvPr id="67" name="直線コネクタ 66"/>
        <xdr:cNvCxnSpPr/>
      </xdr:nvCxnSpPr>
      <xdr:spPr>
        <a:xfrm flipV="1">
          <a:off x="2019300" y="5888990"/>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61049</xdr:rowOff>
    </xdr:from>
    <xdr:to>
      <xdr:col>15</xdr:col>
      <xdr:colOff>101600</xdr:colOff>
      <xdr:row>35</xdr:row>
      <xdr:rowOff>162649</xdr:rowOff>
    </xdr:to>
    <xdr:sp macro="" textlink="">
      <xdr:nvSpPr>
        <xdr:cNvPr id="68" name="フローチャート: 判断 67"/>
        <xdr:cNvSpPr/>
      </xdr:nvSpPr>
      <xdr:spPr>
        <a:xfrm>
          <a:off x="2857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153776</xdr:rowOff>
    </xdr:from>
    <xdr:ext cx="534377" cy="259045"/>
    <xdr:sp macro="" textlink="">
      <xdr:nvSpPr>
        <xdr:cNvPr id="69" name="テキスト ボックス 68"/>
        <xdr:cNvSpPr txBox="1"/>
      </xdr:nvSpPr>
      <xdr:spPr>
        <a:xfrm>
          <a:off x="2641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109677</xdr:rowOff>
    </xdr:from>
    <xdr:to>
      <xdr:col>10</xdr:col>
      <xdr:colOff>114300</xdr:colOff>
      <xdr:row>36</xdr:row>
      <xdr:rowOff>6502</xdr:rowOff>
    </xdr:to>
    <xdr:cxnSp macro="">
      <xdr:nvCxnSpPr>
        <xdr:cNvPr id="70" name="直線コネクタ 69"/>
        <xdr:cNvCxnSpPr/>
      </xdr:nvCxnSpPr>
      <xdr:spPr>
        <a:xfrm flipV="1">
          <a:off x="1130300" y="5938977"/>
          <a:ext cx="889000" cy="23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171005</xdr:rowOff>
    </xdr:from>
    <xdr:to>
      <xdr:col>10</xdr:col>
      <xdr:colOff>165100</xdr:colOff>
      <xdr:row>36</xdr:row>
      <xdr:rowOff>101155</xdr:rowOff>
    </xdr:to>
    <xdr:sp macro="" textlink="">
      <xdr:nvSpPr>
        <xdr:cNvPr id="71" name="フローチャート: 判断 70"/>
        <xdr:cNvSpPr/>
      </xdr:nvSpPr>
      <xdr:spPr>
        <a:xfrm>
          <a:off x="196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92282</xdr:rowOff>
    </xdr:from>
    <xdr:ext cx="534377" cy="259045"/>
    <xdr:sp macro="" textlink="">
      <xdr:nvSpPr>
        <xdr:cNvPr id="72" name="テキスト ボックス 71"/>
        <xdr:cNvSpPr txBox="1"/>
      </xdr:nvSpPr>
      <xdr:spPr>
        <a:xfrm>
          <a:off x="1752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82309</xdr:rowOff>
    </xdr:from>
    <xdr:to>
      <xdr:col>6</xdr:col>
      <xdr:colOff>38100</xdr:colOff>
      <xdr:row>38</xdr:row>
      <xdr:rowOff>12458</xdr:rowOff>
    </xdr:to>
    <xdr:sp macro="" textlink="">
      <xdr:nvSpPr>
        <xdr:cNvPr id="73" name="フローチャート: 判断 72"/>
        <xdr:cNvSpPr/>
      </xdr:nvSpPr>
      <xdr:spPr>
        <a:xfrm>
          <a:off x="1079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3586</xdr:rowOff>
    </xdr:from>
    <xdr:ext cx="534377" cy="259045"/>
    <xdr:sp macro="" textlink="">
      <xdr:nvSpPr>
        <xdr:cNvPr id="74" name="テキスト ボックス 73"/>
        <xdr:cNvSpPr txBox="1"/>
      </xdr:nvSpPr>
      <xdr:spPr>
        <a:xfrm>
          <a:off x="863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113017</xdr:rowOff>
    </xdr:from>
    <xdr:to>
      <xdr:col>24</xdr:col>
      <xdr:colOff>114300</xdr:colOff>
      <xdr:row>35</xdr:row>
      <xdr:rowOff>43167</xdr:rowOff>
    </xdr:to>
    <xdr:sp macro="" textlink="">
      <xdr:nvSpPr>
        <xdr:cNvPr id="80" name="楕円 79"/>
        <xdr:cNvSpPr/>
      </xdr:nvSpPr>
      <xdr:spPr>
        <a:xfrm>
          <a:off x="4584700" y="594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135894</xdr:rowOff>
    </xdr:from>
    <xdr:ext cx="534377" cy="259045"/>
    <xdr:sp macro="" textlink="">
      <xdr:nvSpPr>
        <xdr:cNvPr id="81" name="人件費該当値テキスト"/>
        <xdr:cNvSpPr txBox="1"/>
      </xdr:nvSpPr>
      <xdr:spPr>
        <a:xfrm>
          <a:off x="4686300" y="579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123266</xdr:rowOff>
    </xdr:from>
    <xdr:to>
      <xdr:col>20</xdr:col>
      <xdr:colOff>38100</xdr:colOff>
      <xdr:row>34</xdr:row>
      <xdr:rowOff>53416</xdr:rowOff>
    </xdr:to>
    <xdr:sp macro="" textlink="">
      <xdr:nvSpPr>
        <xdr:cNvPr id="82" name="楕円 81"/>
        <xdr:cNvSpPr/>
      </xdr:nvSpPr>
      <xdr:spPr>
        <a:xfrm>
          <a:off x="3746500" y="578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69943</xdr:rowOff>
    </xdr:from>
    <xdr:ext cx="534377" cy="259045"/>
    <xdr:sp macro="" textlink="">
      <xdr:nvSpPr>
        <xdr:cNvPr id="83" name="テキスト ボックス 82"/>
        <xdr:cNvSpPr txBox="1"/>
      </xdr:nvSpPr>
      <xdr:spPr>
        <a:xfrm>
          <a:off x="3530111" y="555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8890</xdr:rowOff>
    </xdr:from>
    <xdr:to>
      <xdr:col>15</xdr:col>
      <xdr:colOff>101600</xdr:colOff>
      <xdr:row>34</xdr:row>
      <xdr:rowOff>110490</xdr:rowOff>
    </xdr:to>
    <xdr:sp macro="" textlink="">
      <xdr:nvSpPr>
        <xdr:cNvPr id="84" name="楕円 83"/>
        <xdr:cNvSpPr/>
      </xdr:nvSpPr>
      <xdr:spPr>
        <a:xfrm>
          <a:off x="2857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127017</xdr:rowOff>
    </xdr:from>
    <xdr:ext cx="534377" cy="259045"/>
    <xdr:sp macro="" textlink="">
      <xdr:nvSpPr>
        <xdr:cNvPr id="85" name="テキスト ボックス 84"/>
        <xdr:cNvSpPr txBox="1"/>
      </xdr:nvSpPr>
      <xdr:spPr>
        <a:xfrm>
          <a:off x="2641111" y="56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58877</xdr:rowOff>
    </xdr:from>
    <xdr:to>
      <xdr:col>10</xdr:col>
      <xdr:colOff>165100</xdr:colOff>
      <xdr:row>34</xdr:row>
      <xdr:rowOff>160477</xdr:rowOff>
    </xdr:to>
    <xdr:sp macro="" textlink="">
      <xdr:nvSpPr>
        <xdr:cNvPr id="86" name="楕円 85"/>
        <xdr:cNvSpPr/>
      </xdr:nvSpPr>
      <xdr:spPr>
        <a:xfrm>
          <a:off x="1968500" y="58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5554</xdr:rowOff>
    </xdr:from>
    <xdr:ext cx="534377" cy="259045"/>
    <xdr:sp macro="" textlink="">
      <xdr:nvSpPr>
        <xdr:cNvPr id="87" name="テキスト ボックス 86"/>
        <xdr:cNvSpPr txBox="1"/>
      </xdr:nvSpPr>
      <xdr:spPr>
        <a:xfrm>
          <a:off x="1752111" y="566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127152</xdr:rowOff>
    </xdr:from>
    <xdr:to>
      <xdr:col>6</xdr:col>
      <xdr:colOff>38100</xdr:colOff>
      <xdr:row>36</xdr:row>
      <xdr:rowOff>57302</xdr:rowOff>
    </xdr:to>
    <xdr:sp macro="" textlink="">
      <xdr:nvSpPr>
        <xdr:cNvPr id="88" name="楕円 87"/>
        <xdr:cNvSpPr/>
      </xdr:nvSpPr>
      <xdr:spPr>
        <a:xfrm>
          <a:off x="1079500" y="61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73829</xdr:rowOff>
    </xdr:from>
    <xdr:ext cx="534377" cy="259045"/>
    <xdr:sp macro="" textlink="">
      <xdr:nvSpPr>
        <xdr:cNvPr id="89" name="テキスト ボックス 88"/>
        <xdr:cNvSpPr txBox="1"/>
      </xdr:nvSpPr>
      <xdr:spPr>
        <a:xfrm>
          <a:off x="863111" y="590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6" name="直線コネクタ 115"/>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7" name="物件費最小値テキスト"/>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18" name="直線コネクタ 117"/>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19" name="物件費最大値テキスト"/>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0" name="直線コネクタ 119"/>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133462</xdr:rowOff>
    </xdr:from>
    <xdr:to>
      <xdr:col>24</xdr:col>
      <xdr:colOff>63500</xdr:colOff>
      <xdr:row>55</xdr:row>
      <xdr:rowOff>3749</xdr:rowOff>
    </xdr:to>
    <xdr:cxnSp macro="">
      <xdr:nvCxnSpPr>
        <xdr:cNvPr id="121" name="直線コネクタ 120"/>
        <xdr:cNvCxnSpPr/>
      </xdr:nvCxnSpPr>
      <xdr:spPr>
        <a:xfrm>
          <a:off x="3797300" y="9220312"/>
          <a:ext cx="838200" cy="21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73144</xdr:rowOff>
    </xdr:from>
    <xdr:ext cx="534377" cy="259045"/>
    <xdr:sp macro="" textlink="">
      <xdr:nvSpPr>
        <xdr:cNvPr id="122" name="物件費平均値テキスト"/>
        <xdr:cNvSpPr txBox="1"/>
      </xdr:nvSpPr>
      <xdr:spPr>
        <a:xfrm>
          <a:off x="4686300" y="9159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3" name="フローチャート: 判断 122"/>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117264</xdr:rowOff>
    </xdr:from>
    <xdr:to>
      <xdr:col>19</xdr:col>
      <xdr:colOff>177800</xdr:colOff>
      <xdr:row>53</xdr:row>
      <xdr:rowOff>133462</xdr:rowOff>
    </xdr:to>
    <xdr:cxnSp macro="">
      <xdr:nvCxnSpPr>
        <xdr:cNvPr id="124" name="直線コネクタ 123"/>
        <xdr:cNvCxnSpPr/>
      </xdr:nvCxnSpPr>
      <xdr:spPr>
        <a:xfrm>
          <a:off x="2908300" y="9204114"/>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5" name="フローチャート: 判断 124"/>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108867</xdr:rowOff>
    </xdr:from>
    <xdr:ext cx="534377" cy="259045"/>
    <xdr:sp macro="" textlink="">
      <xdr:nvSpPr>
        <xdr:cNvPr id="126" name="テキスト ボックス 125"/>
        <xdr:cNvSpPr txBox="1"/>
      </xdr:nvSpPr>
      <xdr:spPr>
        <a:xfrm>
          <a:off x="3530111" y="936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117264</xdr:rowOff>
    </xdr:from>
    <xdr:to>
      <xdr:col>15</xdr:col>
      <xdr:colOff>50800</xdr:colOff>
      <xdr:row>55</xdr:row>
      <xdr:rowOff>41532</xdr:rowOff>
    </xdr:to>
    <xdr:cxnSp macro="">
      <xdr:nvCxnSpPr>
        <xdr:cNvPr id="127" name="直線コネクタ 126"/>
        <xdr:cNvCxnSpPr/>
      </xdr:nvCxnSpPr>
      <xdr:spPr>
        <a:xfrm flipV="1">
          <a:off x="2019300" y="9204114"/>
          <a:ext cx="889000" cy="26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28" name="フローチャート: 判断 127"/>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51227</xdr:rowOff>
    </xdr:from>
    <xdr:ext cx="534377" cy="259045"/>
    <xdr:sp macro="" textlink="">
      <xdr:nvSpPr>
        <xdr:cNvPr id="129" name="テキスト ボックス 128"/>
        <xdr:cNvSpPr txBox="1"/>
      </xdr:nvSpPr>
      <xdr:spPr>
        <a:xfrm>
          <a:off x="2641111" y="94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41532</xdr:rowOff>
    </xdr:from>
    <xdr:to>
      <xdr:col>10</xdr:col>
      <xdr:colOff>114300</xdr:colOff>
      <xdr:row>55</xdr:row>
      <xdr:rowOff>165173</xdr:rowOff>
    </xdr:to>
    <xdr:cxnSp macro="">
      <xdr:nvCxnSpPr>
        <xdr:cNvPr id="130" name="直線コネクタ 129"/>
        <xdr:cNvCxnSpPr/>
      </xdr:nvCxnSpPr>
      <xdr:spPr>
        <a:xfrm flipV="1">
          <a:off x="1130300" y="9471282"/>
          <a:ext cx="889000" cy="1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111041</xdr:rowOff>
    </xdr:from>
    <xdr:to>
      <xdr:col>10</xdr:col>
      <xdr:colOff>165100</xdr:colOff>
      <xdr:row>56</xdr:row>
      <xdr:rowOff>41191</xdr:rowOff>
    </xdr:to>
    <xdr:sp macro="" textlink="">
      <xdr:nvSpPr>
        <xdr:cNvPr id="131" name="フローチャート: 判断 130"/>
        <xdr:cNvSpPr/>
      </xdr:nvSpPr>
      <xdr:spPr>
        <a:xfrm>
          <a:off x="1968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32318</xdr:rowOff>
    </xdr:from>
    <xdr:ext cx="534377" cy="259045"/>
    <xdr:sp macro="" textlink="">
      <xdr:nvSpPr>
        <xdr:cNvPr id="132" name="テキスト ボックス 131"/>
        <xdr:cNvSpPr txBox="1"/>
      </xdr:nvSpPr>
      <xdr:spPr>
        <a:xfrm>
          <a:off x="1752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33" name="フローチャート: 判断 132"/>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58437</xdr:rowOff>
    </xdr:from>
    <xdr:ext cx="534377" cy="259045"/>
    <xdr:sp macro="" textlink="">
      <xdr:nvSpPr>
        <xdr:cNvPr id="134" name="テキスト ボックス 133"/>
        <xdr:cNvSpPr txBox="1"/>
      </xdr:nvSpPr>
      <xdr:spPr>
        <a:xfrm>
          <a:off x="863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124399</xdr:rowOff>
    </xdr:from>
    <xdr:to>
      <xdr:col>24</xdr:col>
      <xdr:colOff>114300</xdr:colOff>
      <xdr:row>55</xdr:row>
      <xdr:rowOff>54549</xdr:rowOff>
    </xdr:to>
    <xdr:sp macro="" textlink="">
      <xdr:nvSpPr>
        <xdr:cNvPr id="140" name="楕円 139"/>
        <xdr:cNvSpPr/>
      </xdr:nvSpPr>
      <xdr:spPr>
        <a:xfrm>
          <a:off x="4584700" y="938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102826</xdr:rowOff>
    </xdr:from>
    <xdr:ext cx="534377" cy="259045"/>
    <xdr:sp macro="" textlink="">
      <xdr:nvSpPr>
        <xdr:cNvPr id="141" name="物件費該当値テキスト"/>
        <xdr:cNvSpPr txBox="1"/>
      </xdr:nvSpPr>
      <xdr:spPr>
        <a:xfrm>
          <a:off x="4686300" y="936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82662</xdr:rowOff>
    </xdr:from>
    <xdr:to>
      <xdr:col>20</xdr:col>
      <xdr:colOff>38100</xdr:colOff>
      <xdr:row>54</xdr:row>
      <xdr:rowOff>12812</xdr:rowOff>
    </xdr:to>
    <xdr:sp macro="" textlink="">
      <xdr:nvSpPr>
        <xdr:cNvPr id="142" name="楕円 141"/>
        <xdr:cNvSpPr/>
      </xdr:nvSpPr>
      <xdr:spPr>
        <a:xfrm>
          <a:off x="3746500" y="916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29339</xdr:rowOff>
    </xdr:from>
    <xdr:ext cx="534377" cy="259045"/>
    <xdr:sp macro="" textlink="">
      <xdr:nvSpPr>
        <xdr:cNvPr id="143" name="テキスト ボックス 142"/>
        <xdr:cNvSpPr txBox="1"/>
      </xdr:nvSpPr>
      <xdr:spPr>
        <a:xfrm>
          <a:off x="3530111" y="894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66464</xdr:rowOff>
    </xdr:from>
    <xdr:to>
      <xdr:col>15</xdr:col>
      <xdr:colOff>101600</xdr:colOff>
      <xdr:row>53</xdr:row>
      <xdr:rowOff>168064</xdr:rowOff>
    </xdr:to>
    <xdr:sp macro="" textlink="">
      <xdr:nvSpPr>
        <xdr:cNvPr id="144" name="楕円 143"/>
        <xdr:cNvSpPr/>
      </xdr:nvSpPr>
      <xdr:spPr>
        <a:xfrm>
          <a:off x="2857500" y="91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13141</xdr:rowOff>
    </xdr:from>
    <xdr:ext cx="534377" cy="259045"/>
    <xdr:sp macro="" textlink="">
      <xdr:nvSpPr>
        <xdr:cNvPr id="145" name="テキスト ボックス 144"/>
        <xdr:cNvSpPr txBox="1"/>
      </xdr:nvSpPr>
      <xdr:spPr>
        <a:xfrm>
          <a:off x="2641111" y="892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162182</xdr:rowOff>
    </xdr:from>
    <xdr:to>
      <xdr:col>10</xdr:col>
      <xdr:colOff>165100</xdr:colOff>
      <xdr:row>55</xdr:row>
      <xdr:rowOff>92332</xdr:rowOff>
    </xdr:to>
    <xdr:sp macro="" textlink="">
      <xdr:nvSpPr>
        <xdr:cNvPr id="146" name="楕円 145"/>
        <xdr:cNvSpPr/>
      </xdr:nvSpPr>
      <xdr:spPr>
        <a:xfrm>
          <a:off x="1968500" y="942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108859</xdr:rowOff>
    </xdr:from>
    <xdr:ext cx="534377" cy="259045"/>
    <xdr:sp macro="" textlink="">
      <xdr:nvSpPr>
        <xdr:cNvPr id="147" name="テキスト ボックス 146"/>
        <xdr:cNvSpPr txBox="1"/>
      </xdr:nvSpPr>
      <xdr:spPr>
        <a:xfrm>
          <a:off x="1752111" y="919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114373</xdr:rowOff>
    </xdr:from>
    <xdr:to>
      <xdr:col>6</xdr:col>
      <xdr:colOff>38100</xdr:colOff>
      <xdr:row>56</xdr:row>
      <xdr:rowOff>44523</xdr:rowOff>
    </xdr:to>
    <xdr:sp macro="" textlink="">
      <xdr:nvSpPr>
        <xdr:cNvPr id="148" name="楕円 147"/>
        <xdr:cNvSpPr/>
      </xdr:nvSpPr>
      <xdr:spPr>
        <a:xfrm>
          <a:off x="1079500" y="954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35650</xdr:rowOff>
    </xdr:from>
    <xdr:ext cx="534377" cy="259045"/>
    <xdr:sp macro="" textlink="">
      <xdr:nvSpPr>
        <xdr:cNvPr id="149" name="テキスト ボックス 148"/>
        <xdr:cNvSpPr txBox="1"/>
      </xdr:nvSpPr>
      <xdr:spPr>
        <a:xfrm>
          <a:off x="863111" y="96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3" name="直線コネクタ 172"/>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4" name="維持補修費最小値テキスト"/>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5" name="直線コネクタ 174"/>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6" name="維持補修費最大値テキスト"/>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7" name="直線コネクタ 176"/>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132207</xdr:rowOff>
    </xdr:from>
    <xdr:to>
      <xdr:col>24</xdr:col>
      <xdr:colOff>63500</xdr:colOff>
      <xdr:row>77</xdr:row>
      <xdr:rowOff>60833</xdr:rowOff>
    </xdr:to>
    <xdr:cxnSp macro="">
      <xdr:nvCxnSpPr>
        <xdr:cNvPr id="178" name="直線コネクタ 177"/>
        <xdr:cNvCxnSpPr/>
      </xdr:nvCxnSpPr>
      <xdr:spPr>
        <a:xfrm>
          <a:off x="3797300" y="13162407"/>
          <a:ext cx="838200" cy="10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80154</xdr:rowOff>
    </xdr:from>
    <xdr:ext cx="469744" cy="259045"/>
    <xdr:sp macro="" textlink="">
      <xdr:nvSpPr>
        <xdr:cNvPr id="179" name="維持補修費平均値テキスト"/>
        <xdr:cNvSpPr txBox="1"/>
      </xdr:nvSpPr>
      <xdr:spPr>
        <a:xfrm>
          <a:off x="4686300" y="12767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0" name="フローチャート: 判断 179"/>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132207</xdr:rowOff>
    </xdr:from>
    <xdr:to>
      <xdr:col>19</xdr:col>
      <xdr:colOff>177800</xdr:colOff>
      <xdr:row>76</xdr:row>
      <xdr:rowOff>133223</xdr:rowOff>
    </xdr:to>
    <xdr:cxnSp macro="">
      <xdr:nvCxnSpPr>
        <xdr:cNvPr id="181" name="直線コネクタ 180"/>
        <xdr:cNvCxnSpPr/>
      </xdr:nvCxnSpPr>
      <xdr:spPr>
        <a:xfrm flipV="1">
          <a:off x="2908300" y="13162407"/>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2" name="フローチャート: 判断 181"/>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25417</xdr:rowOff>
    </xdr:from>
    <xdr:ext cx="469744" cy="259045"/>
    <xdr:sp macro="" textlink="">
      <xdr:nvSpPr>
        <xdr:cNvPr id="183" name="テキスト ボックス 182"/>
        <xdr:cNvSpPr txBox="1"/>
      </xdr:nvSpPr>
      <xdr:spPr>
        <a:xfrm>
          <a:off x="3562428" y="1271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57531</xdr:rowOff>
    </xdr:from>
    <xdr:to>
      <xdr:col>15</xdr:col>
      <xdr:colOff>50800</xdr:colOff>
      <xdr:row>76</xdr:row>
      <xdr:rowOff>133223</xdr:rowOff>
    </xdr:to>
    <xdr:cxnSp macro="">
      <xdr:nvCxnSpPr>
        <xdr:cNvPr id="184" name="直線コネクタ 183"/>
        <xdr:cNvCxnSpPr/>
      </xdr:nvCxnSpPr>
      <xdr:spPr>
        <a:xfrm>
          <a:off x="2019300" y="13087731"/>
          <a:ext cx="889000" cy="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5" name="フローチャート: 判断 184"/>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34053</xdr:rowOff>
    </xdr:from>
    <xdr:ext cx="469744" cy="259045"/>
    <xdr:sp macro="" textlink="">
      <xdr:nvSpPr>
        <xdr:cNvPr id="186" name="テキスト ボックス 185"/>
        <xdr:cNvSpPr txBox="1"/>
      </xdr:nvSpPr>
      <xdr:spPr>
        <a:xfrm>
          <a:off x="2673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57531</xdr:rowOff>
    </xdr:from>
    <xdr:to>
      <xdr:col>10</xdr:col>
      <xdr:colOff>114300</xdr:colOff>
      <xdr:row>76</xdr:row>
      <xdr:rowOff>90170</xdr:rowOff>
    </xdr:to>
    <xdr:cxnSp macro="">
      <xdr:nvCxnSpPr>
        <xdr:cNvPr id="187" name="直線コネクタ 186"/>
        <xdr:cNvCxnSpPr/>
      </xdr:nvCxnSpPr>
      <xdr:spPr>
        <a:xfrm flipV="1">
          <a:off x="1130300" y="13087731"/>
          <a:ext cx="8890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88" name="フローチャート: 判断 187"/>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95394</xdr:rowOff>
    </xdr:from>
    <xdr:ext cx="469744" cy="259045"/>
    <xdr:sp macro="" textlink="">
      <xdr:nvSpPr>
        <xdr:cNvPr id="189" name="テキスト ボックス 188"/>
        <xdr:cNvSpPr txBox="1"/>
      </xdr:nvSpPr>
      <xdr:spPr>
        <a:xfrm>
          <a:off x="1784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90" name="フローチャート: 判断 189"/>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103141</xdr:rowOff>
    </xdr:from>
    <xdr:ext cx="469744" cy="259045"/>
    <xdr:sp macro="" textlink="">
      <xdr:nvSpPr>
        <xdr:cNvPr id="191" name="テキスト ボックス 190"/>
        <xdr:cNvSpPr txBox="1"/>
      </xdr:nvSpPr>
      <xdr:spPr>
        <a:xfrm>
          <a:off x="895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10033</xdr:rowOff>
    </xdr:from>
    <xdr:to>
      <xdr:col>24</xdr:col>
      <xdr:colOff>114300</xdr:colOff>
      <xdr:row>77</xdr:row>
      <xdr:rowOff>111633</xdr:rowOff>
    </xdr:to>
    <xdr:sp macro="" textlink="">
      <xdr:nvSpPr>
        <xdr:cNvPr id="197" name="楕円 196"/>
        <xdr:cNvSpPr/>
      </xdr:nvSpPr>
      <xdr:spPr>
        <a:xfrm>
          <a:off x="4584700" y="1321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159910</xdr:rowOff>
    </xdr:from>
    <xdr:ext cx="469744" cy="259045"/>
    <xdr:sp macro="" textlink="">
      <xdr:nvSpPr>
        <xdr:cNvPr id="198" name="維持補修費該当値テキスト"/>
        <xdr:cNvSpPr txBox="1"/>
      </xdr:nvSpPr>
      <xdr:spPr>
        <a:xfrm>
          <a:off x="4686300" y="1319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81407</xdr:rowOff>
    </xdr:from>
    <xdr:to>
      <xdr:col>20</xdr:col>
      <xdr:colOff>38100</xdr:colOff>
      <xdr:row>77</xdr:row>
      <xdr:rowOff>11557</xdr:rowOff>
    </xdr:to>
    <xdr:sp macro="" textlink="">
      <xdr:nvSpPr>
        <xdr:cNvPr id="199" name="楕円 198"/>
        <xdr:cNvSpPr/>
      </xdr:nvSpPr>
      <xdr:spPr>
        <a:xfrm>
          <a:off x="3746500" y="1311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2684</xdr:rowOff>
    </xdr:from>
    <xdr:ext cx="469744" cy="259045"/>
    <xdr:sp macro="" textlink="">
      <xdr:nvSpPr>
        <xdr:cNvPr id="200" name="テキスト ボックス 199"/>
        <xdr:cNvSpPr txBox="1"/>
      </xdr:nvSpPr>
      <xdr:spPr>
        <a:xfrm>
          <a:off x="3562428" y="1320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82423</xdr:rowOff>
    </xdr:from>
    <xdr:to>
      <xdr:col>15</xdr:col>
      <xdr:colOff>101600</xdr:colOff>
      <xdr:row>77</xdr:row>
      <xdr:rowOff>12573</xdr:rowOff>
    </xdr:to>
    <xdr:sp macro="" textlink="">
      <xdr:nvSpPr>
        <xdr:cNvPr id="201" name="楕円 200"/>
        <xdr:cNvSpPr/>
      </xdr:nvSpPr>
      <xdr:spPr>
        <a:xfrm>
          <a:off x="2857500" y="131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3700</xdr:rowOff>
    </xdr:from>
    <xdr:ext cx="469744" cy="259045"/>
    <xdr:sp macro="" textlink="">
      <xdr:nvSpPr>
        <xdr:cNvPr id="202" name="テキスト ボックス 201"/>
        <xdr:cNvSpPr txBox="1"/>
      </xdr:nvSpPr>
      <xdr:spPr>
        <a:xfrm>
          <a:off x="2673428" y="132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6731</xdr:rowOff>
    </xdr:from>
    <xdr:to>
      <xdr:col>10</xdr:col>
      <xdr:colOff>165100</xdr:colOff>
      <xdr:row>76</xdr:row>
      <xdr:rowOff>108331</xdr:rowOff>
    </xdr:to>
    <xdr:sp macro="" textlink="">
      <xdr:nvSpPr>
        <xdr:cNvPr id="203" name="楕円 202"/>
        <xdr:cNvSpPr/>
      </xdr:nvSpPr>
      <xdr:spPr>
        <a:xfrm>
          <a:off x="1968500" y="130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99458</xdr:rowOff>
    </xdr:from>
    <xdr:ext cx="469744" cy="259045"/>
    <xdr:sp macro="" textlink="">
      <xdr:nvSpPr>
        <xdr:cNvPr id="204" name="テキスト ボックス 203"/>
        <xdr:cNvSpPr txBox="1"/>
      </xdr:nvSpPr>
      <xdr:spPr>
        <a:xfrm>
          <a:off x="1784428" y="1312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39370</xdr:rowOff>
    </xdr:from>
    <xdr:to>
      <xdr:col>6</xdr:col>
      <xdr:colOff>38100</xdr:colOff>
      <xdr:row>76</xdr:row>
      <xdr:rowOff>140970</xdr:rowOff>
    </xdr:to>
    <xdr:sp macro="" textlink="">
      <xdr:nvSpPr>
        <xdr:cNvPr id="205" name="楕円 204"/>
        <xdr:cNvSpPr/>
      </xdr:nvSpPr>
      <xdr:spPr>
        <a:xfrm>
          <a:off x="1079500" y="130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132097</xdr:rowOff>
    </xdr:from>
    <xdr:ext cx="469744" cy="259045"/>
    <xdr:sp macro="" textlink="">
      <xdr:nvSpPr>
        <xdr:cNvPr id="206" name="テキスト ボックス 205"/>
        <xdr:cNvSpPr txBox="1"/>
      </xdr:nvSpPr>
      <xdr:spPr>
        <a:xfrm>
          <a:off x="895428" y="131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123403</xdr:rowOff>
    </xdr:from>
    <xdr:to>
      <xdr:col>24</xdr:col>
      <xdr:colOff>62865</xdr:colOff>
      <xdr:row>97</xdr:row>
      <xdr:rowOff>140615</xdr:rowOff>
    </xdr:to>
    <xdr:cxnSp macro="">
      <xdr:nvCxnSpPr>
        <xdr:cNvPr id="233" name="直線コネクタ 232"/>
        <xdr:cNvCxnSpPr/>
      </xdr:nvCxnSpPr>
      <xdr:spPr>
        <a:xfrm flipV="1">
          <a:off x="4633595" y="15382453"/>
          <a:ext cx="1270" cy="1388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144442</xdr:rowOff>
    </xdr:from>
    <xdr:ext cx="534377" cy="259045"/>
    <xdr:sp macro="" textlink="">
      <xdr:nvSpPr>
        <xdr:cNvPr id="234" name="扶助費最小値テキスト"/>
        <xdr:cNvSpPr txBox="1"/>
      </xdr:nvSpPr>
      <xdr:spPr>
        <a:xfrm>
          <a:off x="4686300" y="1677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140615</xdr:rowOff>
    </xdr:from>
    <xdr:to>
      <xdr:col>24</xdr:col>
      <xdr:colOff>152400</xdr:colOff>
      <xdr:row>97</xdr:row>
      <xdr:rowOff>140615</xdr:rowOff>
    </xdr:to>
    <xdr:cxnSp macro="">
      <xdr:nvCxnSpPr>
        <xdr:cNvPr id="235" name="直線コネクタ 234"/>
        <xdr:cNvCxnSpPr/>
      </xdr:nvCxnSpPr>
      <xdr:spPr>
        <a:xfrm>
          <a:off x="4546600" y="167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70080</xdr:rowOff>
    </xdr:from>
    <xdr:ext cx="599010" cy="259045"/>
    <xdr:sp macro="" textlink="">
      <xdr:nvSpPr>
        <xdr:cNvPr id="236" name="扶助費最大値テキスト"/>
        <xdr:cNvSpPr txBox="1"/>
      </xdr:nvSpPr>
      <xdr:spPr>
        <a:xfrm>
          <a:off x="4686300" y="1515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123403</xdr:rowOff>
    </xdr:from>
    <xdr:to>
      <xdr:col>24</xdr:col>
      <xdr:colOff>152400</xdr:colOff>
      <xdr:row>89</xdr:row>
      <xdr:rowOff>123403</xdr:rowOff>
    </xdr:to>
    <xdr:cxnSp macro="">
      <xdr:nvCxnSpPr>
        <xdr:cNvPr id="237" name="直線コネクタ 236"/>
        <xdr:cNvCxnSpPr/>
      </xdr:nvCxnSpPr>
      <xdr:spPr>
        <a:xfrm>
          <a:off x="4546600" y="153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70075</xdr:rowOff>
    </xdr:from>
    <xdr:to>
      <xdr:col>24</xdr:col>
      <xdr:colOff>63500</xdr:colOff>
      <xdr:row>92</xdr:row>
      <xdr:rowOff>133528</xdr:rowOff>
    </xdr:to>
    <xdr:cxnSp macro="">
      <xdr:nvCxnSpPr>
        <xdr:cNvPr id="238" name="直線コネクタ 237"/>
        <xdr:cNvCxnSpPr/>
      </xdr:nvCxnSpPr>
      <xdr:spPr>
        <a:xfrm flipV="1">
          <a:off x="3797300" y="15500575"/>
          <a:ext cx="838200" cy="40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112264</xdr:rowOff>
    </xdr:from>
    <xdr:ext cx="599010" cy="259045"/>
    <xdr:sp macro="" textlink="">
      <xdr:nvSpPr>
        <xdr:cNvPr id="239" name="扶助費平均値テキスト"/>
        <xdr:cNvSpPr txBox="1"/>
      </xdr:nvSpPr>
      <xdr:spPr>
        <a:xfrm>
          <a:off x="4686300" y="1605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133837</xdr:rowOff>
    </xdr:from>
    <xdr:to>
      <xdr:col>24</xdr:col>
      <xdr:colOff>114300</xdr:colOff>
      <xdr:row>94</xdr:row>
      <xdr:rowOff>63987</xdr:rowOff>
    </xdr:to>
    <xdr:sp macro="" textlink="">
      <xdr:nvSpPr>
        <xdr:cNvPr id="240" name="フローチャート: 判断 239"/>
        <xdr:cNvSpPr/>
      </xdr:nvSpPr>
      <xdr:spPr>
        <a:xfrm>
          <a:off x="4584700" y="160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51068</xdr:rowOff>
    </xdr:from>
    <xdr:to>
      <xdr:col>19</xdr:col>
      <xdr:colOff>177800</xdr:colOff>
      <xdr:row>92</xdr:row>
      <xdr:rowOff>133528</xdr:rowOff>
    </xdr:to>
    <xdr:cxnSp macro="">
      <xdr:nvCxnSpPr>
        <xdr:cNvPr id="241" name="直線コネクタ 240"/>
        <xdr:cNvCxnSpPr/>
      </xdr:nvCxnSpPr>
      <xdr:spPr>
        <a:xfrm>
          <a:off x="2908300" y="15481568"/>
          <a:ext cx="889000" cy="42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66856</xdr:rowOff>
    </xdr:from>
    <xdr:to>
      <xdr:col>20</xdr:col>
      <xdr:colOff>38100</xdr:colOff>
      <xdr:row>95</xdr:row>
      <xdr:rowOff>168456</xdr:rowOff>
    </xdr:to>
    <xdr:sp macro="" textlink="">
      <xdr:nvSpPr>
        <xdr:cNvPr id="242" name="フローチャート: 判断 241"/>
        <xdr:cNvSpPr/>
      </xdr:nvSpPr>
      <xdr:spPr>
        <a:xfrm>
          <a:off x="3746500" y="163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159583</xdr:rowOff>
    </xdr:from>
    <xdr:ext cx="599010" cy="259045"/>
    <xdr:sp macro="" textlink="">
      <xdr:nvSpPr>
        <xdr:cNvPr id="243" name="テキスト ボックス 242"/>
        <xdr:cNvSpPr txBox="1"/>
      </xdr:nvSpPr>
      <xdr:spPr>
        <a:xfrm>
          <a:off x="3497795" y="1644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51068</xdr:rowOff>
    </xdr:from>
    <xdr:to>
      <xdr:col>15</xdr:col>
      <xdr:colOff>50800</xdr:colOff>
      <xdr:row>94</xdr:row>
      <xdr:rowOff>131894</xdr:rowOff>
    </xdr:to>
    <xdr:cxnSp macro="">
      <xdr:nvCxnSpPr>
        <xdr:cNvPr id="244" name="直線コネクタ 243"/>
        <xdr:cNvCxnSpPr/>
      </xdr:nvCxnSpPr>
      <xdr:spPr>
        <a:xfrm flipV="1">
          <a:off x="2019300" y="15481568"/>
          <a:ext cx="889000" cy="76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11633</xdr:rowOff>
    </xdr:from>
    <xdr:to>
      <xdr:col>15</xdr:col>
      <xdr:colOff>101600</xdr:colOff>
      <xdr:row>93</xdr:row>
      <xdr:rowOff>113233</xdr:rowOff>
    </xdr:to>
    <xdr:sp macro="" textlink="">
      <xdr:nvSpPr>
        <xdr:cNvPr id="245" name="フローチャート: 判断 244"/>
        <xdr:cNvSpPr/>
      </xdr:nvSpPr>
      <xdr:spPr>
        <a:xfrm>
          <a:off x="2857500" y="159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104360</xdr:rowOff>
    </xdr:from>
    <xdr:ext cx="599010" cy="259045"/>
    <xdr:sp macro="" textlink="">
      <xdr:nvSpPr>
        <xdr:cNvPr id="246" name="テキスト ボックス 245"/>
        <xdr:cNvSpPr txBox="1"/>
      </xdr:nvSpPr>
      <xdr:spPr>
        <a:xfrm>
          <a:off x="2608795" y="1604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131894</xdr:rowOff>
    </xdr:from>
    <xdr:to>
      <xdr:col>10</xdr:col>
      <xdr:colOff>114300</xdr:colOff>
      <xdr:row>95</xdr:row>
      <xdr:rowOff>69160</xdr:rowOff>
    </xdr:to>
    <xdr:cxnSp macro="">
      <xdr:nvCxnSpPr>
        <xdr:cNvPr id="247" name="直線コネクタ 246"/>
        <xdr:cNvCxnSpPr/>
      </xdr:nvCxnSpPr>
      <xdr:spPr>
        <a:xfrm flipV="1">
          <a:off x="1130300" y="16248194"/>
          <a:ext cx="889000" cy="10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96084</xdr:rowOff>
    </xdr:from>
    <xdr:to>
      <xdr:col>10</xdr:col>
      <xdr:colOff>165100</xdr:colOff>
      <xdr:row>98</xdr:row>
      <xdr:rowOff>26234</xdr:rowOff>
    </xdr:to>
    <xdr:sp macro="" textlink="">
      <xdr:nvSpPr>
        <xdr:cNvPr id="248" name="フローチャート: 判断 247"/>
        <xdr:cNvSpPr/>
      </xdr:nvSpPr>
      <xdr:spPr>
        <a:xfrm>
          <a:off x="1968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17361</xdr:rowOff>
    </xdr:from>
    <xdr:ext cx="534377" cy="259045"/>
    <xdr:sp macro="" textlink="">
      <xdr:nvSpPr>
        <xdr:cNvPr id="249" name="テキスト ボックス 248"/>
        <xdr:cNvSpPr txBox="1"/>
      </xdr:nvSpPr>
      <xdr:spPr>
        <a:xfrm>
          <a:off x="1752111" y="168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49809</xdr:rowOff>
    </xdr:from>
    <xdr:to>
      <xdr:col>6</xdr:col>
      <xdr:colOff>38100</xdr:colOff>
      <xdr:row>98</xdr:row>
      <xdr:rowOff>151409</xdr:rowOff>
    </xdr:to>
    <xdr:sp macro="" textlink="">
      <xdr:nvSpPr>
        <xdr:cNvPr id="250" name="フローチャート: 判断 249"/>
        <xdr:cNvSpPr/>
      </xdr:nvSpPr>
      <xdr:spPr>
        <a:xfrm>
          <a:off x="1079500" y="1685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142536</xdr:rowOff>
    </xdr:from>
    <xdr:ext cx="534377" cy="259045"/>
    <xdr:sp macro="" textlink="">
      <xdr:nvSpPr>
        <xdr:cNvPr id="251" name="テキスト ボックス 250"/>
        <xdr:cNvSpPr txBox="1"/>
      </xdr:nvSpPr>
      <xdr:spPr>
        <a:xfrm>
          <a:off x="863111" y="169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19275</xdr:rowOff>
    </xdr:from>
    <xdr:to>
      <xdr:col>24</xdr:col>
      <xdr:colOff>114300</xdr:colOff>
      <xdr:row>90</xdr:row>
      <xdr:rowOff>120875</xdr:rowOff>
    </xdr:to>
    <xdr:sp macro="" textlink="">
      <xdr:nvSpPr>
        <xdr:cNvPr id="257" name="楕円 256"/>
        <xdr:cNvSpPr/>
      </xdr:nvSpPr>
      <xdr:spPr>
        <a:xfrm>
          <a:off x="4584700" y="1544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105652</xdr:rowOff>
    </xdr:from>
    <xdr:ext cx="599010" cy="259045"/>
    <xdr:sp macro="" textlink="">
      <xdr:nvSpPr>
        <xdr:cNvPr id="258" name="扶助費該当値テキスト"/>
        <xdr:cNvSpPr txBox="1"/>
      </xdr:nvSpPr>
      <xdr:spPr>
        <a:xfrm>
          <a:off x="4686300" y="1536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82728</xdr:rowOff>
    </xdr:from>
    <xdr:to>
      <xdr:col>20</xdr:col>
      <xdr:colOff>38100</xdr:colOff>
      <xdr:row>93</xdr:row>
      <xdr:rowOff>12878</xdr:rowOff>
    </xdr:to>
    <xdr:sp macro="" textlink="">
      <xdr:nvSpPr>
        <xdr:cNvPr id="259" name="楕円 258"/>
        <xdr:cNvSpPr/>
      </xdr:nvSpPr>
      <xdr:spPr>
        <a:xfrm>
          <a:off x="3746500" y="1585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29405</xdr:rowOff>
    </xdr:from>
    <xdr:ext cx="599010" cy="259045"/>
    <xdr:sp macro="" textlink="">
      <xdr:nvSpPr>
        <xdr:cNvPr id="260" name="テキスト ボックス 259"/>
        <xdr:cNvSpPr txBox="1"/>
      </xdr:nvSpPr>
      <xdr:spPr>
        <a:xfrm>
          <a:off x="3497795" y="1563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268</xdr:rowOff>
    </xdr:from>
    <xdr:to>
      <xdr:col>15</xdr:col>
      <xdr:colOff>101600</xdr:colOff>
      <xdr:row>90</xdr:row>
      <xdr:rowOff>101868</xdr:rowOff>
    </xdr:to>
    <xdr:sp macro="" textlink="">
      <xdr:nvSpPr>
        <xdr:cNvPr id="261" name="楕円 260"/>
        <xdr:cNvSpPr/>
      </xdr:nvSpPr>
      <xdr:spPr>
        <a:xfrm>
          <a:off x="2857500" y="154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118395</xdr:rowOff>
    </xdr:from>
    <xdr:ext cx="599010" cy="259045"/>
    <xdr:sp macro="" textlink="">
      <xdr:nvSpPr>
        <xdr:cNvPr id="262" name="テキスト ボックス 261"/>
        <xdr:cNvSpPr txBox="1"/>
      </xdr:nvSpPr>
      <xdr:spPr>
        <a:xfrm>
          <a:off x="2608795" y="1520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81094</xdr:rowOff>
    </xdr:from>
    <xdr:to>
      <xdr:col>10</xdr:col>
      <xdr:colOff>165100</xdr:colOff>
      <xdr:row>95</xdr:row>
      <xdr:rowOff>11244</xdr:rowOff>
    </xdr:to>
    <xdr:sp macro="" textlink="">
      <xdr:nvSpPr>
        <xdr:cNvPr id="263" name="楕円 262"/>
        <xdr:cNvSpPr/>
      </xdr:nvSpPr>
      <xdr:spPr>
        <a:xfrm>
          <a:off x="1968500" y="161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27771</xdr:rowOff>
    </xdr:from>
    <xdr:ext cx="599010" cy="259045"/>
    <xdr:sp macro="" textlink="">
      <xdr:nvSpPr>
        <xdr:cNvPr id="264" name="テキスト ボックス 263"/>
        <xdr:cNvSpPr txBox="1"/>
      </xdr:nvSpPr>
      <xdr:spPr>
        <a:xfrm>
          <a:off x="1719795" y="1597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18360</xdr:rowOff>
    </xdr:from>
    <xdr:to>
      <xdr:col>6</xdr:col>
      <xdr:colOff>38100</xdr:colOff>
      <xdr:row>95</xdr:row>
      <xdr:rowOff>119960</xdr:rowOff>
    </xdr:to>
    <xdr:sp macro="" textlink="">
      <xdr:nvSpPr>
        <xdr:cNvPr id="265" name="楕円 264"/>
        <xdr:cNvSpPr/>
      </xdr:nvSpPr>
      <xdr:spPr>
        <a:xfrm>
          <a:off x="1079500" y="163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136487</xdr:rowOff>
    </xdr:from>
    <xdr:ext cx="599010" cy="259045"/>
    <xdr:sp macro="" textlink="">
      <xdr:nvSpPr>
        <xdr:cNvPr id="266" name="テキスト ボックス 265"/>
        <xdr:cNvSpPr txBox="1"/>
      </xdr:nvSpPr>
      <xdr:spPr>
        <a:xfrm>
          <a:off x="830795" y="1608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143282</xdr:rowOff>
    </xdr:from>
    <xdr:to>
      <xdr:col>54</xdr:col>
      <xdr:colOff>189865</xdr:colOff>
      <xdr:row>38</xdr:row>
      <xdr:rowOff>53496</xdr:rowOff>
    </xdr:to>
    <xdr:cxnSp macro="">
      <xdr:nvCxnSpPr>
        <xdr:cNvPr id="292" name="直線コネクタ 291"/>
        <xdr:cNvCxnSpPr/>
      </xdr:nvCxnSpPr>
      <xdr:spPr>
        <a:xfrm flipV="1">
          <a:off x="10475595" y="5629682"/>
          <a:ext cx="1270" cy="938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57323</xdr:rowOff>
    </xdr:from>
    <xdr:ext cx="534377" cy="259045"/>
    <xdr:sp macro="" textlink="">
      <xdr:nvSpPr>
        <xdr:cNvPr id="293" name="補助費等最小値テキスト"/>
        <xdr:cNvSpPr txBox="1"/>
      </xdr:nvSpPr>
      <xdr:spPr>
        <a:xfrm>
          <a:off x="10528300" y="65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53496</xdr:rowOff>
    </xdr:from>
    <xdr:to>
      <xdr:col>55</xdr:col>
      <xdr:colOff>88900</xdr:colOff>
      <xdr:row>38</xdr:row>
      <xdr:rowOff>53496</xdr:rowOff>
    </xdr:to>
    <xdr:cxnSp macro="">
      <xdr:nvCxnSpPr>
        <xdr:cNvPr id="294" name="直線コネクタ 293"/>
        <xdr:cNvCxnSpPr/>
      </xdr:nvCxnSpPr>
      <xdr:spPr>
        <a:xfrm>
          <a:off x="10388600" y="656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89959</xdr:rowOff>
    </xdr:from>
    <xdr:ext cx="599010" cy="259045"/>
    <xdr:sp macro="" textlink="">
      <xdr:nvSpPr>
        <xdr:cNvPr id="295" name="補助費等最大値テキスト"/>
        <xdr:cNvSpPr txBox="1"/>
      </xdr:nvSpPr>
      <xdr:spPr>
        <a:xfrm>
          <a:off x="10528300" y="540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143282</xdr:rowOff>
    </xdr:from>
    <xdr:to>
      <xdr:col>55</xdr:col>
      <xdr:colOff>88900</xdr:colOff>
      <xdr:row>32</xdr:row>
      <xdr:rowOff>143282</xdr:rowOff>
    </xdr:to>
    <xdr:cxnSp macro="">
      <xdr:nvCxnSpPr>
        <xdr:cNvPr id="296" name="直線コネクタ 295"/>
        <xdr:cNvCxnSpPr/>
      </xdr:nvCxnSpPr>
      <xdr:spPr>
        <a:xfrm>
          <a:off x="10388600" y="562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39943</xdr:rowOff>
    </xdr:from>
    <xdr:to>
      <xdr:col>55</xdr:col>
      <xdr:colOff>0</xdr:colOff>
      <xdr:row>37</xdr:row>
      <xdr:rowOff>54073</xdr:rowOff>
    </xdr:to>
    <xdr:cxnSp macro="">
      <xdr:nvCxnSpPr>
        <xdr:cNvPr id="297" name="直線コネクタ 296"/>
        <xdr:cNvCxnSpPr/>
      </xdr:nvCxnSpPr>
      <xdr:spPr>
        <a:xfrm>
          <a:off x="9639300" y="6383593"/>
          <a:ext cx="838200" cy="1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15471</xdr:rowOff>
    </xdr:from>
    <xdr:ext cx="534377" cy="259045"/>
    <xdr:sp macro="" textlink="">
      <xdr:nvSpPr>
        <xdr:cNvPr id="298" name="補助費等平均値テキスト"/>
        <xdr:cNvSpPr txBox="1"/>
      </xdr:nvSpPr>
      <xdr:spPr>
        <a:xfrm>
          <a:off x="10528300" y="6016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164044</xdr:rowOff>
    </xdr:from>
    <xdr:to>
      <xdr:col>55</xdr:col>
      <xdr:colOff>50800</xdr:colOff>
      <xdr:row>36</xdr:row>
      <xdr:rowOff>94194</xdr:rowOff>
    </xdr:to>
    <xdr:sp macro="" textlink="">
      <xdr:nvSpPr>
        <xdr:cNvPr id="299" name="フローチャート: 判断 298"/>
        <xdr:cNvSpPr/>
      </xdr:nvSpPr>
      <xdr:spPr>
        <a:xfrm>
          <a:off x="10426700" y="61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107957</xdr:rowOff>
    </xdr:from>
    <xdr:to>
      <xdr:col>50</xdr:col>
      <xdr:colOff>114300</xdr:colOff>
      <xdr:row>37</xdr:row>
      <xdr:rowOff>39943</xdr:rowOff>
    </xdr:to>
    <xdr:cxnSp macro="">
      <xdr:nvCxnSpPr>
        <xdr:cNvPr id="300" name="直線コネクタ 299"/>
        <xdr:cNvCxnSpPr/>
      </xdr:nvCxnSpPr>
      <xdr:spPr>
        <a:xfrm>
          <a:off x="8750300" y="6280157"/>
          <a:ext cx="889000" cy="10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151471</xdr:rowOff>
    </xdr:from>
    <xdr:to>
      <xdr:col>50</xdr:col>
      <xdr:colOff>165100</xdr:colOff>
      <xdr:row>36</xdr:row>
      <xdr:rowOff>81621</xdr:rowOff>
    </xdr:to>
    <xdr:sp macro="" textlink="">
      <xdr:nvSpPr>
        <xdr:cNvPr id="301" name="フローチャート: 判断 300"/>
        <xdr:cNvSpPr/>
      </xdr:nvSpPr>
      <xdr:spPr>
        <a:xfrm>
          <a:off x="9588500" y="61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98148</xdr:rowOff>
    </xdr:from>
    <xdr:ext cx="534377" cy="259045"/>
    <xdr:sp macro="" textlink="">
      <xdr:nvSpPr>
        <xdr:cNvPr id="302" name="テキスト ボックス 301"/>
        <xdr:cNvSpPr txBox="1"/>
      </xdr:nvSpPr>
      <xdr:spPr>
        <a:xfrm>
          <a:off x="9372111" y="59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18237</xdr:rowOff>
    </xdr:from>
    <xdr:to>
      <xdr:col>45</xdr:col>
      <xdr:colOff>177800</xdr:colOff>
      <xdr:row>36</xdr:row>
      <xdr:rowOff>107957</xdr:rowOff>
    </xdr:to>
    <xdr:cxnSp macro="">
      <xdr:nvCxnSpPr>
        <xdr:cNvPr id="303" name="直線コネクタ 302"/>
        <xdr:cNvCxnSpPr/>
      </xdr:nvCxnSpPr>
      <xdr:spPr>
        <a:xfrm>
          <a:off x="7861300" y="5333187"/>
          <a:ext cx="889000" cy="94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170478</xdr:rowOff>
    </xdr:from>
    <xdr:to>
      <xdr:col>46</xdr:col>
      <xdr:colOff>38100</xdr:colOff>
      <xdr:row>36</xdr:row>
      <xdr:rowOff>100628</xdr:rowOff>
    </xdr:to>
    <xdr:sp macro="" textlink="">
      <xdr:nvSpPr>
        <xdr:cNvPr id="304" name="フローチャート: 判断 303"/>
        <xdr:cNvSpPr/>
      </xdr:nvSpPr>
      <xdr:spPr>
        <a:xfrm>
          <a:off x="8699500" y="61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117155</xdr:rowOff>
    </xdr:from>
    <xdr:ext cx="534377" cy="259045"/>
    <xdr:sp macro="" textlink="">
      <xdr:nvSpPr>
        <xdr:cNvPr id="305" name="テキスト ボックス 304"/>
        <xdr:cNvSpPr txBox="1"/>
      </xdr:nvSpPr>
      <xdr:spPr>
        <a:xfrm>
          <a:off x="8483111" y="59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18237</xdr:rowOff>
    </xdr:from>
    <xdr:to>
      <xdr:col>41</xdr:col>
      <xdr:colOff>50800</xdr:colOff>
      <xdr:row>37</xdr:row>
      <xdr:rowOff>127911</xdr:rowOff>
    </xdr:to>
    <xdr:cxnSp macro="">
      <xdr:nvCxnSpPr>
        <xdr:cNvPr id="306" name="直線コネクタ 305"/>
        <xdr:cNvCxnSpPr/>
      </xdr:nvCxnSpPr>
      <xdr:spPr>
        <a:xfrm flipV="1">
          <a:off x="6972300" y="5333187"/>
          <a:ext cx="889000" cy="113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123538</xdr:rowOff>
    </xdr:from>
    <xdr:to>
      <xdr:col>41</xdr:col>
      <xdr:colOff>101600</xdr:colOff>
      <xdr:row>30</xdr:row>
      <xdr:rowOff>53688</xdr:rowOff>
    </xdr:to>
    <xdr:sp macro="" textlink="">
      <xdr:nvSpPr>
        <xdr:cNvPr id="307" name="フローチャート: 判断 306"/>
        <xdr:cNvSpPr/>
      </xdr:nvSpPr>
      <xdr:spPr>
        <a:xfrm>
          <a:off x="7810500" y="509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70215</xdr:rowOff>
    </xdr:from>
    <xdr:ext cx="599010" cy="259045"/>
    <xdr:sp macro="" textlink="">
      <xdr:nvSpPr>
        <xdr:cNvPr id="308" name="テキスト ボックス 307"/>
        <xdr:cNvSpPr txBox="1"/>
      </xdr:nvSpPr>
      <xdr:spPr>
        <a:xfrm>
          <a:off x="7561795" y="487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120469</xdr:rowOff>
    </xdr:from>
    <xdr:to>
      <xdr:col>36</xdr:col>
      <xdr:colOff>165100</xdr:colOff>
      <xdr:row>37</xdr:row>
      <xdr:rowOff>50619</xdr:rowOff>
    </xdr:to>
    <xdr:sp macro="" textlink="">
      <xdr:nvSpPr>
        <xdr:cNvPr id="309" name="フローチャート: 判断 308"/>
        <xdr:cNvSpPr/>
      </xdr:nvSpPr>
      <xdr:spPr>
        <a:xfrm>
          <a:off x="692150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67146</xdr:rowOff>
    </xdr:from>
    <xdr:ext cx="534377" cy="259045"/>
    <xdr:sp macro="" textlink="">
      <xdr:nvSpPr>
        <xdr:cNvPr id="310" name="テキスト ボックス 309"/>
        <xdr:cNvSpPr txBox="1"/>
      </xdr:nvSpPr>
      <xdr:spPr>
        <a:xfrm>
          <a:off x="6705111" y="606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3273</xdr:rowOff>
    </xdr:from>
    <xdr:to>
      <xdr:col>55</xdr:col>
      <xdr:colOff>50800</xdr:colOff>
      <xdr:row>37</xdr:row>
      <xdr:rowOff>104873</xdr:rowOff>
    </xdr:to>
    <xdr:sp macro="" textlink="">
      <xdr:nvSpPr>
        <xdr:cNvPr id="316" name="楕円 315"/>
        <xdr:cNvSpPr/>
      </xdr:nvSpPr>
      <xdr:spPr>
        <a:xfrm>
          <a:off x="10426700" y="634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153150</xdr:rowOff>
    </xdr:from>
    <xdr:ext cx="534377" cy="259045"/>
    <xdr:sp macro="" textlink="">
      <xdr:nvSpPr>
        <xdr:cNvPr id="317" name="補助費等該当値テキスト"/>
        <xdr:cNvSpPr txBox="1"/>
      </xdr:nvSpPr>
      <xdr:spPr>
        <a:xfrm>
          <a:off x="10528300" y="632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160593</xdr:rowOff>
    </xdr:from>
    <xdr:to>
      <xdr:col>50</xdr:col>
      <xdr:colOff>165100</xdr:colOff>
      <xdr:row>37</xdr:row>
      <xdr:rowOff>90743</xdr:rowOff>
    </xdr:to>
    <xdr:sp macro="" textlink="">
      <xdr:nvSpPr>
        <xdr:cNvPr id="318" name="楕円 317"/>
        <xdr:cNvSpPr/>
      </xdr:nvSpPr>
      <xdr:spPr>
        <a:xfrm>
          <a:off x="9588500" y="633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81870</xdr:rowOff>
    </xdr:from>
    <xdr:ext cx="534377" cy="259045"/>
    <xdr:sp macro="" textlink="">
      <xdr:nvSpPr>
        <xdr:cNvPr id="319" name="テキスト ボックス 318"/>
        <xdr:cNvSpPr txBox="1"/>
      </xdr:nvSpPr>
      <xdr:spPr>
        <a:xfrm>
          <a:off x="9372111" y="642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57157</xdr:rowOff>
    </xdr:from>
    <xdr:to>
      <xdr:col>46</xdr:col>
      <xdr:colOff>38100</xdr:colOff>
      <xdr:row>36</xdr:row>
      <xdr:rowOff>158757</xdr:rowOff>
    </xdr:to>
    <xdr:sp macro="" textlink="">
      <xdr:nvSpPr>
        <xdr:cNvPr id="320" name="楕円 319"/>
        <xdr:cNvSpPr/>
      </xdr:nvSpPr>
      <xdr:spPr>
        <a:xfrm>
          <a:off x="8699500" y="622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149884</xdr:rowOff>
    </xdr:from>
    <xdr:ext cx="534377" cy="259045"/>
    <xdr:sp macro="" textlink="">
      <xdr:nvSpPr>
        <xdr:cNvPr id="321" name="テキスト ボックス 320"/>
        <xdr:cNvSpPr txBox="1"/>
      </xdr:nvSpPr>
      <xdr:spPr>
        <a:xfrm>
          <a:off x="8483111" y="632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138887</xdr:rowOff>
    </xdr:from>
    <xdr:to>
      <xdr:col>41</xdr:col>
      <xdr:colOff>101600</xdr:colOff>
      <xdr:row>31</xdr:row>
      <xdr:rowOff>69037</xdr:rowOff>
    </xdr:to>
    <xdr:sp macro="" textlink="">
      <xdr:nvSpPr>
        <xdr:cNvPr id="322" name="楕円 321"/>
        <xdr:cNvSpPr/>
      </xdr:nvSpPr>
      <xdr:spPr>
        <a:xfrm>
          <a:off x="7810500" y="528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60164</xdr:rowOff>
    </xdr:from>
    <xdr:ext cx="599010" cy="259045"/>
    <xdr:sp macro="" textlink="">
      <xdr:nvSpPr>
        <xdr:cNvPr id="323" name="テキスト ボックス 322"/>
        <xdr:cNvSpPr txBox="1"/>
      </xdr:nvSpPr>
      <xdr:spPr>
        <a:xfrm>
          <a:off x="7561795" y="537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77111</xdr:rowOff>
    </xdr:from>
    <xdr:to>
      <xdr:col>36</xdr:col>
      <xdr:colOff>165100</xdr:colOff>
      <xdr:row>38</xdr:row>
      <xdr:rowOff>7261</xdr:rowOff>
    </xdr:to>
    <xdr:sp macro="" textlink="">
      <xdr:nvSpPr>
        <xdr:cNvPr id="324" name="楕円 323"/>
        <xdr:cNvSpPr/>
      </xdr:nvSpPr>
      <xdr:spPr>
        <a:xfrm>
          <a:off x="6921500" y="642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169838</xdr:rowOff>
    </xdr:from>
    <xdr:ext cx="534377" cy="259045"/>
    <xdr:sp macro="" textlink="">
      <xdr:nvSpPr>
        <xdr:cNvPr id="325" name="テキスト ボックス 324"/>
        <xdr:cNvSpPr txBox="1"/>
      </xdr:nvSpPr>
      <xdr:spPr>
        <a:xfrm>
          <a:off x="6705111" y="65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49" name="直線コネクタ 348"/>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50" name="普通建設事業費最小値テキスト"/>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51" name="直線コネクタ 350"/>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52" name="普通建設事業費最大値テキスト"/>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53" name="直線コネクタ 352"/>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112268</xdr:rowOff>
    </xdr:from>
    <xdr:to>
      <xdr:col>55</xdr:col>
      <xdr:colOff>0</xdr:colOff>
      <xdr:row>55</xdr:row>
      <xdr:rowOff>111608</xdr:rowOff>
    </xdr:to>
    <xdr:cxnSp macro="">
      <xdr:nvCxnSpPr>
        <xdr:cNvPr id="354" name="直線コネクタ 353"/>
        <xdr:cNvCxnSpPr/>
      </xdr:nvCxnSpPr>
      <xdr:spPr>
        <a:xfrm flipV="1">
          <a:off x="9639300" y="9199118"/>
          <a:ext cx="838200" cy="3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805</xdr:rowOff>
    </xdr:from>
    <xdr:ext cx="534377" cy="259045"/>
    <xdr:sp macro="" textlink="">
      <xdr:nvSpPr>
        <xdr:cNvPr id="355" name="普通建設事業費平均値テキスト"/>
        <xdr:cNvSpPr txBox="1"/>
      </xdr:nvSpPr>
      <xdr:spPr>
        <a:xfrm>
          <a:off x="10528300" y="943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6" name="フローチャート: 判断 355"/>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111608</xdr:rowOff>
    </xdr:from>
    <xdr:to>
      <xdr:col>50</xdr:col>
      <xdr:colOff>114300</xdr:colOff>
      <xdr:row>55</xdr:row>
      <xdr:rowOff>150508</xdr:rowOff>
    </xdr:to>
    <xdr:cxnSp macro="">
      <xdr:nvCxnSpPr>
        <xdr:cNvPr id="357" name="直線コネクタ 356"/>
        <xdr:cNvCxnSpPr/>
      </xdr:nvCxnSpPr>
      <xdr:spPr>
        <a:xfrm flipV="1">
          <a:off x="8750300" y="9541358"/>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58" name="フローチャート: 判断 357"/>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1147</xdr:rowOff>
    </xdr:from>
    <xdr:ext cx="534377" cy="259045"/>
    <xdr:sp macro="" textlink="">
      <xdr:nvSpPr>
        <xdr:cNvPr id="359" name="テキスト ボックス 358"/>
        <xdr:cNvSpPr txBox="1"/>
      </xdr:nvSpPr>
      <xdr:spPr>
        <a:xfrm>
          <a:off x="9372111" y="92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128029</xdr:rowOff>
    </xdr:from>
    <xdr:to>
      <xdr:col>45</xdr:col>
      <xdr:colOff>177800</xdr:colOff>
      <xdr:row>55</xdr:row>
      <xdr:rowOff>150508</xdr:rowOff>
    </xdr:to>
    <xdr:cxnSp macro="">
      <xdr:nvCxnSpPr>
        <xdr:cNvPr id="360" name="直線コネクタ 359"/>
        <xdr:cNvCxnSpPr/>
      </xdr:nvCxnSpPr>
      <xdr:spPr>
        <a:xfrm>
          <a:off x="7861300" y="9386329"/>
          <a:ext cx="889000" cy="19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61" name="フローチャート: 判断 360"/>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1071</xdr:rowOff>
    </xdr:from>
    <xdr:ext cx="534377" cy="259045"/>
    <xdr:sp macro="" textlink="">
      <xdr:nvSpPr>
        <xdr:cNvPr id="362" name="テキスト ボックス 361"/>
        <xdr:cNvSpPr txBox="1"/>
      </xdr:nvSpPr>
      <xdr:spPr>
        <a:xfrm>
          <a:off x="8483111" y="92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122745</xdr:rowOff>
    </xdr:from>
    <xdr:to>
      <xdr:col>41</xdr:col>
      <xdr:colOff>50800</xdr:colOff>
      <xdr:row>54</xdr:row>
      <xdr:rowOff>128029</xdr:rowOff>
    </xdr:to>
    <xdr:cxnSp macro="">
      <xdr:nvCxnSpPr>
        <xdr:cNvPr id="363" name="直線コネクタ 362"/>
        <xdr:cNvCxnSpPr/>
      </xdr:nvCxnSpPr>
      <xdr:spPr>
        <a:xfrm>
          <a:off x="6972300" y="9038145"/>
          <a:ext cx="889000" cy="34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64" name="フローチャート: 判断 363"/>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55694</xdr:rowOff>
    </xdr:from>
    <xdr:ext cx="534377" cy="259045"/>
    <xdr:sp macro="" textlink="">
      <xdr:nvSpPr>
        <xdr:cNvPr id="365" name="テキスト ボックス 364"/>
        <xdr:cNvSpPr txBox="1"/>
      </xdr:nvSpPr>
      <xdr:spPr>
        <a:xfrm>
          <a:off x="7594111" y="94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66" name="フローチャート: 判断 365"/>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101071</xdr:rowOff>
    </xdr:from>
    <xdr:ext cx="534377" cy="259045"/>
    <xdr:sp macro="" textlink="">
      <xdr:nvSpPr>
        <xdr:cNvPr id="367" name="テキスト ボックス 366"/>
        <xdr:cNvSpPr txBox="1"/>
      </xdr:nvSpPr>
      <xdr:spPr>
        <a:xfrm>
          <a:off x="6705111" y="93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61468</xdr:rowOff>
    </xdr:from>
    <xdr:to>
      <xdr:col>55</xdr:col>
      <xdr:colOff>50800</xdr:colOff>
      <xdr:row>53</xdr:row>
      <xdr:rowOff>163068</xdr:rowOff>
    </xdr:to>
    <xdr:sp macro="" textlink="">
      <xdr:nvSpPr>
        <xdr:cNvPr id="373" name="楕円 372"/>
        <xdr:cNvSpPr/>
      </xdr:nvSpPr>
      <xdr:spPr>
        <a:xfrm>
          <a:off x="10426700" y="914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84345</xdr:rowOff>
    </xdr:from>
    <xdr:ext cx="534377" cy="259045"/>
    <xdr:sp macro="" textlink="">
      <xdr:nvSpPr>
        <xdr:cNvPr id="374" name="普通建設事業費該当値テキスト"/>
        <xdr:cNvSpPr txBox="1"/>
      </xdr:nvSpPr>
      <xdr:spPr>
        <a:xfrm>
          <a:off x="10528300" y="899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60808</xdr:rowOff>
    </xdr:from>
    <xdr:to>
      <xdr:col>50</xdr:col>
      <xdr:colOff>165100</xdr:colOff>
      <xdr:row>55</xdr:row>
      <xdr:rowOff>162408</xdr:rowOff>
    </xdr:to>
    <xdr:sp macro="" textlink="">
      <xdr:nvSpPr>
        <xdr:cNvPr id="375" name="楕円 374"/>
        <xdr:cNvSpPr/>
      </xdr:nvSpPr>
      <xdr:spPr>
        <a:xfrm>
          <a:off x="9588500" y="949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153535</xdr:rowOff>
    </xdr:from>
    <xdr:ext cx="534377" cy="259045"/>
    <xdr:sp macro="" textlink="">
      <xdr:nvSpPr>
        <xdr:cNvPr id="376" name="テキスト ボックス 375"/>
        <xdr:cNvSpPr txBox="1"/>
      </xdr:nvSpPr>
      <xdr:spPr>
        <a:xfrm>
          <a:off x="9372111" y="958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99708</xdr:rowOff>
    </xdr:from>
    <xdr:to>
      <xdr:col>46</xdr:col>
      <xdr:colOff>38100</xdr:colOff>
      <xdr:row>56</xdr:row>
      <xdr:rowOff>29858</xdr:rowOff>
    </xdr:to>
    <xdr:sp macro="" textlink="">
      <xdr:nvSpPr>
        <xdr:cNvPr id="377" name="楕円 376"/>
        <xdr:cNvSpPr/>
      </xdr:nvSpPr>
      <xdr:spPr>
        <a:xfrm>
          <a:off x="8699500" y="952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20985</xdr:rowOff>
    </xdr:from>
    <xdr:ext cx="534377" cy="259045"/>
    <xdr:sp macro="" textlink="">
      <xdr:nvSpPr>
        <xdr:cNvPr id="378" name="テキスト ボックス 377"/>
        <xdr:cNvSpPr txBox="1"/>
      </xdr:nvSpPr>
      <xdr:spPr>
        <a:xfrm>
          <a:off x="8483111" y="962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77229</xdr:rowOff>
    </xdr:from>
    <xdr:to>
      <xdr:col>41</xdr:col>
      <xdr:colOff>101600</xdr:colOff>
      <xdr:row>55</xdr:row>
      <xdr:rowOff>7379</xdr:rowOff>
    </xdr:to>
    <xdr:sp macro="" textlink="">
      <xdr:nvSpPr>
        <xdr:cNvPr id="379" name="楕円 378"/>
        <xdr:cNvSpPr/>
      </xdr:nvSpPr>
      <xdr:spPr>
        <a:xfrm>
          <a:off x="7810500" y="93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23906</xdr:rowOff>
    </xdr:from>
    <xdr:ext cx="534377" cy="259045"/>
    <xdr:sp macro="" textlink="">
      <xdr:nvSpPr>
        <xdr:cNvPr id="380" name="テキスト ボックス 379"/>
        <xdr:cNvSpPr txBox="1"/>
      </xdr:nvSpPr>
      <xdr:spPr>
        <a:xfrm>
          <a:off x="7594111" y="911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71945</xdr:rowOff>
    </xdr:from>
    <xdr:to>
      <xdr:col>36</xdr:col>
      <xdr:colOff>165100</xdr:colOff>
      <xdr:row>53</xdr:row>
      <xdr:rowOff>2095</xdr:rowOff>
    </xdr:to>
    <xdr:sp macro="" textlink="">
      <xdr:nvSpPr>
        <xdr:cNvPr id="381" name="楕円 380"/>
        <xdr:cNvSpPr/>
      </xdr:nvSpPr>
      <xdr:spPr>
        <a:xfrm>
          <a:off x="6921500" y="89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18622</xdr:rowOff>
    </xdr:from>
    <xdr:ext cx="534377" cy="259045"/>
    <xdr:sp macro="" textlink="">
      <xdr:nvSpPr>
        <xdr:cNvPr id="382" name="テキスト ボックス 381"/>
        <xdr:cNvSpPr txBox="1"/>
      </xdr:nvSpPr>
      <xdr:spPr>
        <a:xfrm>
          <a:off x="6705111" y="876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4" name="直線コネクタ 403"/>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5" name="普通建設事業費 （ うち新規整備　）最小値テキスト"/>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6" name="直線コネクタ 405"/>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7" name="普通建設事業費 （ うち新規整備　）最大値テキスト"/>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08" name="直線コネクタ 407"/>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85910</xdr:rowOff>
    </xdr:from>
    <xdr:to>
      <xdr:col>55</xdr:col>
      <xdr:colOff>0</xdr:colOff>
      <xdr:row>78</xdr:row>
      <xdr:rowOff>47369</xdr:rowOff>
    </xdr:to>
    <xdr:cxnSp macro="">
      <xdr:nvCxnSpPr>
        <xdr:cNvPr id="409" name="直線コネクタ 408"/>
        <xdr:cNvCxnSpPr/>
      </xdr:nvCxnSpPr>
      <xdr:spPr>
        <a:xfrm flipV="1">
          <a:off x="9639300" y="12944660"/>
          <a:ext cx="838200" cy="47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143268</xdr:rowOff>
    </xdr:from>
    <xdr:ext cx="534377" cy="259045"/>
    <xdr:sp macro="" textlink="">
      <xdr:nvSpPr>
        <xdr:cNvPr id="410" name="普通建設事業費 （ うち新規整備　）平均値テキスト"/>
        <xdr:cNvSpPr txBox="1"/>
      </xdr:nvSpPr>
      <xdr:spPr>
        <a:xfrm>
          <a:off x="10528300" y="13173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11" name="フローチャート: 判断 410"/>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47369</xdr:rowOff>
    </xdr:from>
    <xdr:to>
      <xdr:col>50</xdr:col>
      <xdr:colOff>114300</xdr:colOff>
      <xdr:row>78</xdr:row>
      <xdr:rowOff>102964</xdr:rowOff>
    </xdr:to>
    <xdr:cxnSp macro="">
      <xdr:nvCxnSpPr>
        <xdr:cNvPr id="412" name="直線コネクタ 411"/>
        <xdr:cNvCxnSpPr/>
      </xdr:nvCxnSpPr>
      <xdr:spPr>
        <a:xfrm flipV="1">
          <a:off x="8750300" y="13420469"/>
          <a:ext cx="889000" cy="5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13" name="フローチャート: 判断 412"/>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142744</xdr:rowOff>
    </xdr:from>
    <xdr:ext cx="534377" cy="259045"/>
    <xdr:sp macro="" textlink="">
      <xdr:nvSpPr>
        <xdr:cNvPr id="414" name="テキスト ボックス 413"/>
        <xdr:cNvSpPr txBox="1"/>
      </xdr:nvSpPr>
      <xdr:spPr>
        <a:xfrm>
          <a:off x="9372111" y="1300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32829</xdr:rowOff>
    </xdr:from>
    <xdr:to>
      <xdr:col>45</xdr:col>
      <xdr:colOff>177800</xdr:colOff>
      <xdr:row>78</xdr:row>
      <xdr:rowOff>102964</xdr:rowOff>
    </xdr:to>
    <xdr:cxnSp macro="">
      <xdr:nvCxnSpPr>
        <xdr:cNvPr id="415" name="直線コネクタ 414"/>
        <xdr:cNvCxnSpPr/>
      </xdr:nvCxnSpPr>
      <xdr:spPr>
        <a:xfrm>
          <a:off x="7861300" y="13405929"/>
          <a:ext cx="889000" cy="7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6" name="フローチャート: 判断 415"/>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111106</xdr:rowOff>
    </xdr:from>
    <xdr:ext cx="534377" cy="259045"/>
    <xdr:sp macro="" textlink="">
      <xdr:nvSpPr>
        <xdr:cNvPr id="417" name="テキスト ボックス 416"/>
        <xdr:cNvSpPr txBox="1"/>
      </xdr:nvSpPr>
      <xdr:spPr>
        <a:xfrm>
          <a:off x="8483111" y="129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111330</xdr:rowOff>
    </xdr:from>
    <xdr:to>
      <xdr:col>41</xdr:col>
      <xdr:colOff>50800</xdr:colOff>
      <xdr:row>78</xdr:row>
      <xdr:rowOff>32829</xdr:rowOff>
    </xdr:to>
    <xdr:cxnSp macro="">
      <xdr:nvCxnSpPr>
        <xdr:cNvPr id="418" name="直線コネクタ 417"/>
        <xdr:cNvCxnSpPr/>
      </xdr:nvCxnSpPr>
      <xdr:spPr>
        <a:xfrm>
          <a:off x="6972300" y="12284280"/>
          <a:ext cx="889000" cy="112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9" name="フローチャート: 判断 418"/>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17906</xdr:rowOff>
    </xdr:from>
    <xdr:ext cx="534377" cy="259045"/>
    <xdr:sp macro="" textlink="">
      <xdr:nvSpPr>
        <xdr:cNvPr id="420" name="テキスト ボックス 419"/>
        <xdr:cNvSpPr txBox="1"/>
      </xdr:nvSpPr>
      <xdr:spPr>
        <a:xfrm>
          <a:off x="7594111" y="128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21" name="フローチャート: 判断 420"/>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141964</xdr:rowOff>
    </xdr:from>
    <xdr:ext cx="534377" cy="259045"/>
    <xdr:sp macro="" textlink="">
      <xdr:nvSpPr>
        <xdr:cNvPr id="422" name="テキスト ボックス 421"/>
        <xdr:cNvSpPr txBox="1"/>
      </xdr:nvSpPr>
      <xdr:spPr>
        <a:xfrm>
          <a:off x="6705111" y="1300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35110</xdr:rowOff>
    </xdr:from>
    <xdr:to>
      <xdr:col>55</xdr:col>
      <xdr:colOff>50800</xdr:colOff>
      <xdr:row>75</xdr:row>
      <xdr:rowOff>136710</xdr:rowOff>
    </xdr:to>
    <xdr:sp macro="" textlink="">
      <xdr:nvSpPr>
        <xdr:cNvPr id="428" name="楕円 427"/>
        <xdr:cNvSpPr/>
      </xdr:nvSpPr>
      <xdr:spPr>
        <a:xfrm>
          <a:off x="10426700" y="1289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57987</xdr:rowOff>
    </xdr:from>
    <xdr:ext cx="534377" cy="259045"/>
    <xdr:sp macro="" textlink="">
      <xdr:nvSpPr>
        <xdr:cNvPr id="429" name="普通建設事業費 （ うち新規整備　）該当値テキスト"/>
        <xdr:cNvSpPr txBox="1"/>
      </xdr:nvSpPr>
      <xdr:spPr>
        <a:xfrm>
          <a:off x="10528300" y="127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168019</xdr:rowOff>
    </xdr:from>
    <xdr:to>
      <xdr:col>50</xdr:col>
      <xdr:colOff>165100</xdr:colOff>
      <xdr:row>78</xdr:row>
      <xdr:rowOff>98169</xdr:rowOff>
    </xdr:to>
    <xdr:sp macro="" textlink="">
      <xdr:nvSpPr>
        <xdr:cNvPr id="430" name="楕円 429"/>
        <xdr:cNvSpPr/>
      </xdr:nvSpPr>
      <xdr:spPr>
        <a:xfrm>
          <a:off x="9588500" y="1336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89296</xdr:rowOff>
    </xdr:from>
    <xdr:ext cx="469744" cy="259045"/>
    <xdr:sp macro="" textlink="">
      <xdr:nvSpPr>
        <xdr:cNvPr id="431" name="テキスト ボックス 430"/>
        <xdr:cNvSpPr txBox="1"/>
      </xdr:nvSpPr>
      <xdr:spPr>
        <a:xfrm>
          <a:off x="9404428" y="134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52164</xdr:rowOff>
    </xdr:from>
    <xdr:to>
      <xdr:col>46</xdr:col>
      <xdr:colOff>38100</xdr:colOff>
      <xdr:row>78</xdr:row>
      <xdr:rowOff>153764</xdr:rowOff>
    </xdr:to>
    <xdr:sp macro="" textlink="">
      <xdr:nvSpPr>
        <xdr:cNvPr id="432" name="楕円 431"/>
        <xdr:cNvSpPr/>
      </xdr:nvSpPr>
      <xdr:spPr>
        <a:xfrm>
          <a:off x="8699500" y="1342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144891</xdr:rowOff>
    </xdr:from>
    <xdr:ext cx="469744" cy="259045"/>
    <xdr:sp macro="" textlink="">
      <xdr:nvSpPr>
        <xdr:cNvPr id="433" name="テキスト ボックス 432"/>
        <xdr:cNvSpPr txBox="1"/>
      </xdr:nvSpPr>
      <xdr:spPr>
        <a:xfrm>
          <a:off x="8515428" y="1351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153479</xdr:rowOff>
    </xdr:from>
    <xdr:to>
      <xdr:col>41</xdr:col>
      <xdr:colOff>101600</xdr:colOff>
      <xdr:row>78</xdr:row>
      <xdr:rowOff>83629</xdr:rowOff>
    </xdr:to>
    <xdr:sp macro="" textlink="">
      <xdr:nvSpPr>
        <xdr:cNvPr id="434" name="楕円 433"/>
        <xdr:cNvSpPr/>
      </xdr:nvSpPr>
      <xdr:spPr>
        <a:xfrm>
          <a:off x="7810500" y="1335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74756</xdr:rowOff>
    </xdr:from>
    <xdr:ext cx="469744" cy="259045"/>
    <xdr:sp macro="" textlink="">
      <xdr:nvSpPr>
        <xdr:cNvPr id="435" name="テキスト ボックス 434"/>
        <xdr:cNvSpPr txBox="1"/>
      </xdr:nvSpPr>
      <xdr:spPr>
        <a:xfrm>
          <a:off x="7626428" y="1344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60530</xdr:rowOff>
    </xdr:from>
    <xdr:to>
      <xdr:col>36</xdr:col>
      <xdr:colOff>165100</xdr:colOff>
      <xdr:row>71</xdr:row>
      <xdr:rowOff>162130</xdr:rowOff>
    </xdr:to>
    <xdr:sp macro="" textlink="">
      <xdr:nvSpPr>
        <xdr:cNvPr id="436" name="楕円 435"/>
        <xdr:cNvSpPr/>
      </xdr:nvSpPr>
      <xdr:spPr>
        <a:xfrm>
          <a:off x="6921500" y="1223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7207</xdr:rowOff>
    </xdr:from>
    <xdr:ext cx="534377" cy="259045"/>
    <xdr:sp macro="" textlink="">
      <xdr:nvSpPr>
        <xdr:cNvPr id="437" name="テキスト ボックス 436"/>
        <xdr:cNvSpPr txBox="1"/>
      </xdr:nvSpPr>
      <xdr:spPr>
        <a:xfrm>
          <a:off x="6705111" y="1200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61" name="直線コネクタ 460"/>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62" name="普通建設事業費 （ うち更新整備　）最小値テキスト"/>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63" name="直線コネクタ 462"/>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64" name="普通建設事業費 （ うち更新整備　）最大値テキスト"/>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5" name="直線コネクタ 464"/>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36373</xdr:rowOff>
    </xdr:from>
    <xdr:to>
      <xdr:col>55</xdr:col>
      <xdr:colOff>0</xdr:colOff>
      <xdr:row>95</xdr:row>
      <xdr:rowOff>99276</xdr:rowOff>
    </xdr:to>
    <xdr:cxnSp macro="">
      <xdr:nvCxnSpPr>
        <xdr:cNvPr id="466" name="直線コネクタ 465"/>
        <xdr:cNvCxnSpPr/>
      </xdr:nvCxnSpPr>
      <xdr:spPr>
        <a:xfrm flipV="1">
          <a:off x="9639300" y="16324123"/>
          <a:ext cx="838200" cy="6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70527</xdr:rowOff>
    </xdr:from>
    <xdr:ext cx="534377" cy="259045"/>
    <xdr:sp macro="" textlink="">
      <xdr:nvSpPr>
        <xdr:cNvPr id="467" name="普通建設事業費 （ うち更新整備　）平均値テキスト"/>
        <xdr:cNvSpPr txBox="1"/>
      </xdr:nvSpPr>
      <xdr:spPr>
        <a:xfrm>
          <a:off x="10528300" y="163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68" name="フローチャート: 判断 467"/>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26981</xdr:rowOff>
    </xdr:from>
    <xdr:to>
      <xdr:col>50</xdr:col>
      <xdr:colOff>114300</xdr:colOff>
      <xdr:row>95</xdr:row>
      <xdr:rowOff>99276</xdr:rowOff>
    </xdr:to>
    <xdr:cxnSp macro="">
      <xdr:nvCxnSpPr>
        <xdr:cNvPr id="469" name="直線コネクタ 468"/>
        <xdr:cNvCxnSpPr/>
      </xdr:nvCxnSpPr>
      <xdr:spPr>
        <a:xfrm>
          <a:off x="8750300" y="16314731"/>
          <a:ext cx="889000" cy="7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70" name="フローチャート: 判断 469"/>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35341</xdr:rowOff>
    </xdr:from>
    <xdr:ext cx="534377" cy="259045"/>
    <xdr:sp macro="" textlink="">
      <xdr:nvSpPr>
        <xdr:cNvPr id="471" name="テキスト ボックス 470"/>
        <xdr:cNvSpPr txBox="1"/>
      </xdr:nvSpPr>
      <xdr:spPr>
        <a:xfrm>
          <a:off x="9372111" y="1649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110668</xdr:rowOff>
    </xdr:from>
    <xdr:to>
      <xdr:col>45</xdr:col>
      <xdr:colOff>177800</xdr:colOff>
      <xdr:row>95</xdr:row>
      <xdr:rowOff>26981</xdr:rowOff>
    </xdr:to>
    <xdr:cxnSp macro="">
      <xdr:nvCxnSpPr>
        <xdr:cNvPr id="472" name="直線コネクタ 471"/>
        <xdr:cNvCxnSpPr/>
      </xdr:nvCxnSpPr>
      <xdr:spPr>
        <a:xfrm>
          <a:off x="7861300" y="16226968"/>
          <a:ext cx="889000" cy="8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73" name="フローチャート: 判断 472"/>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90225</xdr:rowOff>
    </xdr:from>
    <xdr:ext cx="534377" cy="259045"/>
    <xdr:sp macro="" textlink="">
      <xdr:nvSpPr>
        <xdr:cNvPr id="474" name="テキスト ボックス 473"/>
        <xdr:cNvSpPr txBox="1"/>
      </xdr:nvSpPr>
      <xdr:spPr>
        <a:xfrm>
          <a:off x="8483111" y="165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110668</xdr:rowOff>
    </xdr:from>
    <xdr:to>
      <xdr:col>41</xdr:col>
      <xdr:colOff>50800</xdr:colOff>
      <xdr:row>96</xdr:row>
      <xdr:rowOff>19475</xdr:rowOff>
    </xdr:to>
    <xdr:cxnSp macro="">
      <xdr:nvCxnSpPr>
        <xdr:cNvPr id="475" name="直線コネクタ 474"/>
        <xdr:cNvCxnSpPr/>
      </xdr:nvCxnSpPr>
      <xdr:spPr>
        <a:xfrm flipV="1">
          <a:off x="6972300" y="16226968"/>
          <a:ext cx="889000" cy="2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76" name="フローチャート: 判断 475"/>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170178</xdr:rowOff>
    </xdr:from>
    <xdr:ext cx="534377" cy="259045"/>
    <xdr:sp macro="" textlink="">
      <xdr:nvSpPr>
        <xdr:cNvPr id="477" name="テキスト ボックス 476"/>
        <xdr:cNvSpPr txBox="1"/>
      </xdr:nvSpPr>
      <xdr:spPr>
        <a:xfrm>
          <a:off x="7594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78" name="フローチャート: 判断 477"/>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78128</xdr:rowOff>
    </xdr:from>
    <xdr:ext cx="534377" cy="259045"/>
    <xdr:sp macro="" textlink="">
      <xdr:nvSpPr>
        <xdr:cNvPr id="479" name="テキスト ボックス 478"/>
        <xdr:cNvSpPr txBox="1"/>
      </xdr:nvSpPr>
      <xdr:spPr>
        <a:xfrm>
          <a:off x="6705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157023</xdr:rowOff>
    </xdr:from>
    <xdr:to>
      <xdr:col>55</xdr:col>
      <xdr:colOff>50800</xdr:colOff>
      <xdr:row>95</xdr:row>
      <xdr:rowOff>87173</xdr:rowOff>
    </xdr:to>
    <xdr:sp macro="" textlink="">
      <xdr:nvSpPr>
        <xdr:cNvPr id="485" name="楕円 484"/>
        <xdr:cNvSpPr/>
      </xdr:nvSpPr>
      <xdr:spPr>
        <a:xfrm>
          <a:off x="10426700" y="162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8450</xdr:rowOff>
    </xdr:from>
    <xdr:ext cx="534377" cy="259045"/>
    <xdr:sp macro="" textlink="">
      <xdr:nvSpPr>
        <xdr:cNvPr id="486" name="普通建設事業費 （ うち更新整備　）該当値テキスト"/>
        <xdr:cNvSpPr txBox="1"/>
      </xdr:nvSpPr>
      <xdr:spPr>
        <a:xfrm>
          <a:off x="10528300" y="161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48476</xdr:rowOff>
    </xdr:from>
    <xdr:to>
      <xdr:col>50</xdr:col>
      <xdr:colOff>165100</xdr:colOff>
      <xdr:row>95</xdr:row>
      <xdr:rowOff>150076</xdr:rowOff>
    </xdr:to>
    <xdr:sp macro="" textlink="">
      <xdr:nvSpPr>
        <xdr:cNvPr id="487" name="楕円 486"/>
        <xdr:cNvSpPr/>
      </xdr:nvSpPr>
      <xdr:spPr>
        <a:xfrm>
          <a:off x="9588500" y="1633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166603</xdr:rowOff>
    </xdr:from>
    <xdr:ext cx="534377" cy="259045"/>
    <xdr:sp macro="" textlink="">
      <xdr:nvSpPr>
        <xdr:cNvPr id="488" name="テキスト ボックス 487"/>
        <xdr:cNvSpPr txBox="1"/>
      </xdr:nvSpPr>
      <xdr:spPr>
        <a:xfrm>
          <a:off x="9372111" y="1611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147631</xdr:rowOff>
    </xdr:from>
    <xdr:to>
      <xdr:col>46</xdr:col>
      <xdr:colOff>38100</xdr:colOff>
      <xdr:row>95</xdr:row>
      <xdr:rowOff>77781</xdr:rowOff>
    </xdr:to>
    <xdr:sp macro="" textlink="">
      <xdr:nvSpPr>
        <xdr:cNvPr id="489" name="楕円 488"/>
        <xdr:cNvSpPr/>
      </xdr:nvSpPr>
      <xdr:spPr>
        <a:xfrm>
          <a:off x="8699500" y="1626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94308</xdr:rowOff>
    </xdr:from>
    <xdr:ext cx="534377" cy="259045"/>
    <xdr:sp macro="" textlink="">
      <xdr:nvSpPr>
        <xdr:cNvPr id="490" name="テキスト ボックス 489"/>
        <xdr:cNvSpPr txBox="1"/>
      </xdr:nvSpPr>
      <xdr:spPr>
        <a:xfrm>
          <a:off x="8483111" y="1603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59868</xdr:rowOff>
    </xdr:from>
    <xdr:to>
      <xdr:col>41</xdr:col>
      <xdr:colOff>101600</xdr:colOff>
      <xdr:row>94</xdr:row>
      <xdr:rowOff>161468</xdr:rowOff>
    </xdr:to>
    <xdr:sp macro="" textlink="">
      <xdr:nvSpPr>
        <xdr:cNvPr id="491" name="楕円 490"/>
        <xdr:cNvSpPr/>
      </xdr:nvSpPr>
      <xdr:spPr>
        <a:xfrm>
          <a:off x="7810500" y="161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6545</xdr:rowOff>
    </xdr:from>
    <xdr:ext cx="534377" cy="259045"/>
    <xdr:sp macro="" textlink="">
      <xdr:nvSpPr>
        <xdr:cNvPr id="492" name="テキスト ボックス 491"/>
        <xdr:cNvSpPr txBox="1"/>
      </xdr:nvSpPr>
      <xdr:spPr>
        <a:xfrm>
          <a:off x="7594111" y="159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140125</xdr:rowOff>
    </xdr:from>
    <xdr:to>
      <xdr:col>36</xdr:col>
      <xdr:colOff>165100</xdr:colOff>
      <xdr:row>96</xdr:row>
      <xdr:rowOff>70275</xdr:rowOff>
    </xdr:to>
    <xdr:sp macro="" textlink="">
      <xdr:nvSpPr>
        <xdr:cNvPr id="493" name="楕円 492"/>
        <xdr:cNvSpPr/>
      </xdr:nvSpPr>
      <xdr:spPr>
        <a:xfrm>
          <a:off x="6921500" y="164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86802</xdr:rowOff>
    </xdr:from>
    <xdr:ext cx="534377" cy="259045"/>
    <xdr:sp macro="" textlink="">
      <xdr:nvSpPr>
        <xdr:cNvPr id="494" name="テキスト ボックス 493"/>
        <xdr:cNvSpPr txBox="1"/>
      </xdr:nvSpPr>
      <xdr:spPr>
        <a:xfrm>
          <a:off x="6705111" y="1620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4" name="テキスト ボックス 513"/>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18" name="直線コネクタ 517"/>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macro="" textlink="">
      <xdr:nvSpPr>
        <xdr:cNvPr id="521" name="災害復旧事業費最大値テキスト"/>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22" name="直線コネクタ 521"/>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138747</xdr:rowOff>
    </xdr:from>
    <xdr:to>
      <xdr:col>85</xdr:col>
      <xdr:colOff>127000</xdr:colOff>
      <xdr:row>38</xdr:row>
      <xdr:rowOff>156845</xdr:rowOff>
    </xdr:to>
    <xdr:cxnSp macro="">
      <xdr:nvCxnSpPr>
        <xdr:cNvPr id="523" name="直線コネクタ 522"/>
        <xdr:cNvCxnSpPr/>
      </xdr:nvCxnSpPr>
      <xdr:spPr>
        <a:xfrm>
          <a:off x="15481300" y="665384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50626</xdr:rowOff>
    </xdr:from>
    <xdr:ext cx="469744" cy="259045"/>
    <xdr:sp macro="" textlink="">
      <xdr:nvSpPr>
        <xdr:cNvPr id="524" name="災害復旧事業費平均値テキスト"/>
        <xdr:cNvSpPr txBox="1"/>
      </xdr:nvSpPr>
      <xdr:spPr>
        <a:xfrm>
          <a:off x="16370300" y="622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macro="" textlink="">
      <xdr:nvSpPr>
        <xdr:cNvPr id="525" name="フローチャート: 判断 524"/>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15875</xdr:rowOff>
    </xdr:from>
    <xdr:to>
      <xdr:col>81</xdr:col>
      <xdr:colOff>50800</xdr:colOff>
      <xdr:row>38</xdr:row>
      <xdr:rowOff>138747</xdr:rowOff>
    </xdr:to>
    <xdr:cxnSp macro="">
      <xdr:nvCxnSpPr>
        <xdr:cNvPr id="526" name="直線コネクタ 525"/>
        <xdr:cNvCxnSpPr/>
      </xdr:nvCxnSpPr>
      <xdr:spPr>
        <a:xfrm>
          <a:off x="14592300" y="6530975"/>
          <a:ext cx="889000" cy="1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macro="" textlink="">
      <xdr:nvSpPr>
        <xdr:cNvPr id="527" name="フローチャート: 判断 526"/>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132923</xdr:rowOff>
    </xdr:from>
    <xdr:ext cx="469744" cy="259045"/>
    <xdr:sp macro="" textlink="">
      <xdr:nvSpPr>
        <xdr:cNvPr id="528" name="テキスト ボックス 527"/>
        <xdr:cNvSpPr txBox="1"/>
      </xdr:nvSpPr>
      <xdr:spPr>
        <a:xfrm>
          <a:off x="15246428" y="61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5207</xdr:rowOff>
    </xdr:from>
    <xdr:to>
      <xdr:col>76</xdr:col>
      <xdr:colOff>114300</xdr:colOff>
      <xdr:row>38</xdr:row>
      <xdr:rowOff>15875</xdr:rowOff>
    </xdr:to>
    <xdr:cxnSp macro="">
      <xdr:nvCxnSpPr>
        <xdr:cNvPr id="529" name="直線コネクタ 528"/>
        <xdr:cNvCxnSpPr/>
      </xdr:nvCxnSpPr>
      <xdr:spPr>
        <a:xfrm>
          <a:off x="13703300" y="652030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macro="" textlink="">
      <xdr:nvSpPr>
        <xdr:cNvPr id="530" name="フローチャート: 判断 529"/>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121620</xdr:rowOff>
    </xdr:from>
    <xdr:ext cx="378565" cy="259045"/>
    <xdr:sp macro="" textlink="">
      <xdr:nvSpPr>
        <xdr:cNvPr id="531" name="テキスト ボックス 530"/>
        <xdr:cNvSpPr txBox="1"/>
      </xdr:nvSpPr>
      <xdr:spPr>
        <a:xfrm>
          <a:off x="14403017" y="6636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5207</xdr:rowOff>
    </xdr:from>
    <xdr:to>
      <xdr:col>71</xdr:col>
      <xdr:colOff>177800</xdr:colOff>
      <xdr:row>38</xdr:row>
      <xdr:rowOff>34925</xdr:rowOff>
    </xdr:to>
    <xdr:cxnSp macro="">
      <xdr:nvCxnSpPr>
        <xdr:cNvPr id="532" name="直線コネクタ 531"/>
        <xdr:cNvCxnSpPr/>
      </xdr:nvCxnSpPr>
      <xdr:spPr>
        <a:xfrm flipV="1">
          <a:off x="12814300" y="6520307"/>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xdr:rowOff>
    </xdr:from>
    <xdr:to>
      <xdr:col>72</xdr:col>
      <xdr:colOff>38100</xdr:colOff>
      <xdr:row>37</xdr:row>
      <xdr:rowOff>101917</xdr:rowOff>
    </xdr:to>
    <xdr:sp macro="" textlink="">
      <xdr:nvSpPr>
        <xdr:cNvPr id="533" name="フローチャート: 判断 532"/>
        <xdr:cNvSpPr/>
      </xdr:nvSpPr>
      <xdr:spPr>
        <a:xfrm>
          <a:off x="13652500" y="634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118444</xdr:rowOff>
    </xdr:from>
    <xdr:ext cx="469744" cy="259045"/>
    <xdr:sp macro="" textlink="">
      <xdr:nvSpPr>
        <xdr:cNvPr id="534" name="テキスト ボックス 533"/>
        <xdr:cNvSpPr txBox="1"/>
      </xdr:nvSpPr>
      <xdr:spPr>
        <a:xfrm>
          <a:off x="13468428" y="611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100140</xdr:rowOff>
    </xdr:from>
    <xdr:to>
      <xdr:col>67</xdr:col>
      <xdr:colOff>101600</xdr:colOff>
      <xdr:row>32</xdr:row>
      <xdr:rowOff>30290</xdr:rowOff>
    </xdr:to>
    <xdr:sp macro="" textlink="">
      <xdr:nvSpPr>
        <xdr:cNvPr id="535" name="フローチャート: 判断 534"/>
        <xdr:cNvSpPr/>
      </xdr:nvSpPr>
      <xdr:spPr>
        <a:xfrm>
          <a:off x="12763500" y="541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46817</xdr:rowOff>
    </xdr:from>
    <xdr:ext cx="469744" cy="259045"/>
    <xdr:sp macro="" textlink="">
      <xdr:nvSpPr>
        <xdr:cNvPr id="536" name="テキスト ボックス 535"/>
        <xdr:cNvSpPr txBox="1"/>
      </xdr:nvSpPr>
      <xdr:spPr>
        <a:xfrm>
          <a:off x="12579428" y="519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106045</xdr:rowOff>
    </xdr:from>
    <xdr:to>
      <xdr:col>85</xdr:col>
      <xdr:colOff>177800</xdr:colOff>
      <xdr:row>39</xdr:row>
      <xdr:rowOff>36195</xdr:rowOff>
    </xdr:to>
    <xdr:sp macro="" textlink="">
      <xdr:nvSpPr>
        <xdr:cNvPr id="542" name="楕円 541"/>
        <xdr:cNvSpPr/>
      </xdr:nvSpPr>
      <xdr:spPr>
        <a:xfrm>
          <a:off x="16268700" y="6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20972</xdr:rowOff>
    </xdr:from>
    <xdr:ext cx="378565" cy="259045"/>
    <xdr:sp macro="" textlink="">
      <xdr:nvSpPr>
        <xdr:cNvPr id="543" name="災害復旧事業費該当値テキスト"/>
        <xdr:cNvSpPr txBox="1"/>
      </xdr:nvSpPr>
      <xdr:spPr>
        <a:xfrm>
          <a:off x="16370300" y="6536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87947</xdr:rowOff>
    </xdr:from>
    <xdr:to>
      <xdr:col>81</xdr:col>
      <xdr:colOff>101600</xdr:colOff>
      <xdr:row>39</xdr:row>
      <xdr:rowOff>18097</xdr:rowOff>
    </xdr:to>
    <xdr:sp macro="" textlink="">
      <xdr:nvSpPr>
        <xdr:cNvPr id="544" name="楕円 543"/>
        <xdr:cNvSpPr/>
      </xdr:nvSpPr>
      <xdr:spPr>
        <a:xfrm>
          <a:off x="15430500" y="66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9224</xdr:rowOff>
    </xdr:from>
    <xdr:ext cx="378565" cy="259045"/>
    <xdr:sp macro="" textlink="">
      <xdr:nvSpPr>
        <xdr:cNvPr id="545" name="テキスト ボックス 544"/>
        <xdr:cNvSpPr txBox="1"/>
      </xdr:nvSpPr>
      <xdr:spPr>
        <a:xfrm>
          <a:off x="15292017" y="6695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136525</xdr:rowOff>
    </xdr:from>
    <xdr:to>
      <xdr:col>76</xdr:col>
      <xdr:colOff>165100</xdr:colOff>
      <xdr:row>38</xdr:row>
      <xdr:rowOff>66675</xdr:rowOff>
    </xdr:to>
    <xdr:sp macro="" textlink="">
      <xdr:nvSpPr>
        <xdr:cNvPr id="546" name="楕円 545"/>
        <xdr:cNvSpPr/>
      </xdr:nvSpPr>
      <xdr:spPr>
        <a:xfrm>
          <a:off x="145415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83202</xdr:rowOff>
    </xdr:from>
    <xdr:ext cx="469744" cy="259045"/>
    <xdr:sp macro="" textlink="">
      <xdr:nvSpPr>
        <xdr:cNvPr id="547" name="テキスト ボックス 546"/>
        <xdr:cNvSpPr txBox="1"/>
      </xdr:nvSpPr>
      <xdr:spPr>
        <a:xfrm>
          <a:off x="14357428"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125857</xdr:rowOff>
    </xdr:from>
    <xdr:to>
      <xdr:col>72</xdr:col>
      <xdr:colOff>38100</xdr:colOff>
      <xdr:row>38</xdr:row>
      <xdr:rowOff>56007</xdr:rowOff>
    </xdr:to>
    <xdr:sp macro="" textlink="">
      <xdr:nvSpPr>
        <xdr:cNvPr id="548" name="楕円 547"/>
        <xdr:cNvSpPr/>
      </xdr:nvSpPr>
      <xdr:spPr>
        <a:xfrm>
          <a:off x="136525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47134</xdr:rowOff>
    </xdr:from>
    <xdr:ext cx="469744" cy="259045"/>
    <xdr:sp macro="" textlink="">
      <xdr:nvSpPr>
        <xdr:cNvPr id="549" name="テキスト ボックス 548"/>
        <xdr:cNvSpPr txBox="1"/>
      </xdr:nvSpPr>
      <xdr:spPr>
        <a:xfrm>
          <a:off x="13468428" y="656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155575</xdr:rowOff>
    </xdr:from>
    <xdr:to>
      <xdr:col>67</xdr:col>
      <xdr:colOff>101600</xdr:colOff>
      <xdr:row>38</xdr:row>
      <xdr:rowOff>85725</xdr:rowOff>
    </xdr:to>
    <xdr:sp macro="" textlink="">
      <xdr:nvSpPr>
        <xdr:cNvPr id="550" name="楕円 549"/>
        <xdr:cNvSpPr/>
      </xdr:nvSpPr>
      <xdr:spPr>
        <a:xfrm>
          <a:off x="12763500" y="64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76852</xdr:rowOff>
    </xdr:from>
    <xdr:ext cx="378565" cy="259045"/>
    <xdr:sp macro="" textlink="">
      <xdr:nvSpPr>
        <xdr:cNvPr id="551" name="テキスト ボックス 550"/>
        <xdr:cNvSpPr txBox="1"/>
      </xdr:nvSpPr>
      <xdr:spPr>
        <a:xfrm>
          <a:off x="12625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4" name="直線コネクタ 623"/>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5" name="公債費最小値テキスト"/>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6" name="直線コネクタ 625"/>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7" name="公債費最大値テキスト"/>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28" name="直線コネクタ 627"/>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116536</xdr:rowOff>
    </xdr:from>
    <xdr:to>
      <xdr:col>85</xdr:col>
      <xdr:colOff>127000</xdr:colOff>
      <xdr:row>74</xdr:row>
      <xdr:rowOff>127165</xdr:rowOff>
    </xdr:to>
    <xdr:cxnSp macro="">
      <xdr:nvCxnSpPr>
        <xdr:cNvPr id="629" name="直線コネクタ 628"/>
        <xdr:cNvCxnSpPr/>
      </xdr:nvCxnSpPr>
      <xdr:spPr>
        <a:xfrm flipV="1">
          <a:off x="15481300" y="12803836"/>
          <a:ext cx="8382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91806</xdr:rowOff>
    </xdr:from>
    <xdr:ext cx="534377" cy="259045"/>
    <xdr:sp macro="" textlink="">
      <xdr:nvSpPr>
        <xdr:cNvPr id="630" name="公債費平均値テキスト"/>
        <xdr:cNvSpPr txBox="1"/>
      </xdr:nvSpPr>
      <xdr:spPr>
        <a:xfrm>
          <a:off x="16370300" y="12779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31" name="フローチャート: 判断 630"/>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127165</xdr:rowOff>
    </xdr:from>
    <xdr:to>
      <xdr:col>81</xdr:col>
      <xdr:colOff>50800</xdr:colOff>
      <xdr:row>74</xdr:row>
      <xdr:rowOff>169628</xdr:rowOff>
    </xdr:to>
    <xdr:cxnSp macro="">
      <xdr:nvCxnSpPr>
        <xdr:cNvPr id="632" name="直線コネクタ 631"/>
        <xdr:cNvCxnSpPr/>
      </xdr:nvCxnSpPr>
      <xdr:spPr>
        <a:xfrm flipV="1">
          <a:off x="14592300" y="12814465"/>
          <a:ext cx="889000" cy="4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33" name="フローチャート: 判断 632"/>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33799</xdr:rowOff>
    </xdr:from>
    <xdr:ext cx="534377" cy="259045"/>
    <xdr:sp macro="" textlink="">
      <xdr:nvSpPr>
        <xdr:cNvPr id="634" name="テキスト ボックス 633"/>
        <xdr:cNvSpPr txBox="1"/>
      </xdr:nvSpPr>
      <xdr:spPr>
        <a:xfrm>
          <a:off x="15214111" y="128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169628</xdr:rowOff>
    </xdr:from>
    <xdr:to>
      <xdr:col>76</xdr:col>
      <xdr:colOff>114300</xdr:colOff>
      <xdr:row>75</xdr:row>
      <xdr:rowOff>31153</xdr:rowOff>
    </xdr:to>
    <xdr:cxnSp macro="">
      <xdr:nvCxnSpPr>
        <xdr:cNvPr id="635" name="直線コネクタ 634"/>
        <xdr:cNvCxnSpPr/>
      </xdr:nvCxnSpPr>
      <xdr:spPr>
        <a:xfrm flipV="1">
          <a:off x="13703300" y="12856928"/>
          <a:ext cx="889000" cy="3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6" name="フローチャート: 判断 635"/>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60132</xdr:rowOff>
    </xdr:from>
    <xdr:ext cx="534377" cy="259045"/>
    <xdr:sp macro="" textlink="">
      <xdr:nvSpPr>
        <xdr:cNvPr id="637" name="テキスト ボックス 636"/>
        <xdr:cNvSpPr txBox="1"/>
      </xdr:nvSpPr>
      <xdr:spPr>
        <a:xfrm>
          <a:off x="14325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28105</xdr:rowOff>
    </xdr:from>
    <xdr:to>
      <xdr:col>71</xdr:col>
      <xdr:colOff>177800</xdr:colOff>
      <xdr:row>75</xdr:row>
      <xdr:rowOff>31153</xdr:rowOff>
    </xdr:to>
    <xdr:cxnSp macro="">
      <xdr:nvCxnSpPr>
        <xdr:cNvPr id="638" name="直線コネクタ 637"/>
        <xdr:cNvCxnSpPr/>
      </xdr:nvCxnSpPr>
      <xdr:spPr>
        <a:xfrm>
          <a:off x="12814300" y="1288685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39" name="フローチャート: 判断 638"/>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78605</xdr:rowOff>
    </xdr:from>
    <xdr:ext cx="534377" cy="259045"/>
    <xdr:sp macro="" textlink="">
      <xdr:nvSpPr>
        <xdr:cNvPr id="640" name="テキスト ボックス 639"/>
        <xdr:cNvSpPr txBox="1"/>
      </xdr:nvSpPr>
      <xdr:spPr>
        <a:xfrm>
          <a:off x="13436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41" name="フローチャート: 判断 640"/>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89787</xdr:rowOff>
    </xdr:from>
    <xdr:ext cx="534377" cy="259045"/>
    <xdr:sp macro="" textlink="">
      <xdr:nvSpPr>
        <xdr:cNvPr id="642" name="テキスト ボックス 641"/>
        <xdr:cNvSpPr txBox="1"/>
      </xdr:nvSpPr>
      <xdr:spPr>
        <a:xfrm>
          <a:off x="12547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65736</xdr:rowOff>
    </xdr:from>
    <xdr:to>
      <xdr:col>85</xdr:col>
      <xdr:colOff>177800</xdr:colOff>
      <xdr:row>74</xdr:row>
      <xdr:rowOff>167336</xdr:rowOff>
    </xdr:to>
    <xdr:sp macro="" textlink="">
      <xdr:nvSpPr>
        <xdr:cNvPr id="648" name="楕円 647"/>
        <xdr:cNvSpPr/>
      </xdr:nvSpPr>
      <xdr:spPr>
        <a:xfrm>
          <a:off x="16268700" y="1275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88613</xdr:rowOff>
    </xdr:from>
    <xdr:ext cx="534377" cy="259045"/>
    <xdr:sp macro="" textlink="">
      <xdr:nvSpPr>
        <xdr:cNvPr id="649" name="公債費該当値テキスト"/>
        <xdr:cNvSpPr txBox="1"/>
      </xdr:nvSpPr>
      <xdr:spPr>
        <a:xfrm>
          <a:off x="16370300" y="1260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76365</xdr:rowOff>
    </xdr:from>
    <xdr:to>
      <xdr:col>81</xdr:col>
      <xdr:colOff>101600</xdr:colOff>
      <xdr:row>75</xdr:row>
      <xdr:rowOff>6515</xdr:rowOff>
    </xdr:to>
    <xdr:sp macro="" textlink="">
      <xdr:nvSpPr>
        <xdr:cNvPr id="650" name="楕円 649"/>
        <xdr:cNvSpPr/>
      </xdr:nvSpPr>
      <xdr:spPr>
        <a:xfrm>
          <a:off x="15430500" y="127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23042</xdr:rowOff>
    </xdr:from>
    <xdr:ext cx="534377" cy="259045"/>
    <xdr:sp macro="" textlink="">
      <xdr:nvSpPr>
        <xdr:cNvPr id="651" name="テキスト ボックス 650"/>
        <xdr:cNvSpPr txBox="1"/>
      </xdr:nvSpPr>
      <xdr:spPr>
        <a:xfrm>
          <a:off x="15214111" y="1253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118828</xdr:rowOff>
    </xdr:from>
    <xdr:to>
      <xdr:col>76</xdr:col>
      <xdr:colOff>165100</xdr:colOff>
      <xdr:row>75</xdr:row>
      <xdr:rowOff>48978</xdr:rowOff>
    </xdr:to>
    <xdr:sp macro="" textlink="">
      <xdr:nvSpPr>
        <xdr:cNvPr id="652" name="楕円 651"/>
        <xdr:cNvSpPr/>
      </xdr:nvSpPr>
      <xdr:spPr>
        <a:xfrm>
          <a:off x="14541500" y="1280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40105</xdr:rowOff>
    </xdr:from>
    <xdr:ext cx="534377" cy="259045"/>
    <xdr:sp macro="" textlink="">
      <xdr:nvSpPr>
        <xdr:cNvPr id="653" name="テキスト ボックス 652"/>
        <xdr:cNvSpPr txBox="1"/>
      </xdr:nvSpPr>
      <xdr:spPr>
        <a:xfrm>
          <a:off x="14325111" y="128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151803</xdr:rowOff>
    </xdr:from>
    <xdr:to>
      <xdr:col>72</xdr:col>
      <xdr:colOff>38100</xdr:colOff>
      <xdr:row>75</xdr:row>
      <xdr:rowOff>81953</xdr:rowOff>
    </xdr:to>
    <xdr:sp macro="" textlink="">
      <xdr:nvSpPr>
        <xdr:cNvPr id="654" name="楕円 653"/>
        <xdr:cNvSpPr/>
      </xdr:nvSpPr>
      <xdr:spPr>
        <a:xfrm>
          <a:off x="13652500" y="1283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98480</xdr:rowOff>
    </xdr:from>
    <xdr:ext cx="534377" cy="259045"/>
    <xdr:sp macro="" textlink="">
      <xdr:nvSpPr>
        <xdr:cNvPr id="655" name="テキスト ボックス 654"/>
        <xdr:cNvSpPr txBox="1"/>
      </xdr:nvSpPr>
      <xdr:spPr>
        <a:xfrm>
          <a:off x="13436111" y="126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148755</xdr:rowOff>
    </xdr:from>
    <xdr:to>
      <xdr:col>67</xdr:col>
      <xdr:colOff>101600</xdr:colOff>
      <xdr:row>75</xdr:row>
      <xdr:rowOff>78905</xdr:rowOff>
    </xdr:to>
    <xdr:sp macro="" textlink="">
      <xdr:nvSpPr>
        <xdr:cNvPr id="656" name="楕円 655"/>
        <xdr:cNvSpPr/>
      </xdr:nvSpPr>
      <xdr:spPr>
        <a:xfrm>
          <a:off x="12763500" y="128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95432</xdr:rowOff>
    </xdr:from>
    <xdr:ext cx="534377" cy="259045"/>
    <xdr:sp macro="" textlink="">
      <xdr:nvSpPr>
        <xdr:cNvPr id="657" name="テキスト ボックス 656"/>
        <xdr:cNvSpPr txBox="1"/>
      </xdr:nvSpPr>
      <xdr:spPr>
        <a:xfrm>
          <a:off x="12547111" y="126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81" name="直線コネクタ 680"/>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82" name="積立金最小値テキスト"/>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83" name="直線コネクタ 682"/>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4" name="積立金最大値テキスト"/>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5" name="直線コネクタ 684"/>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85407</xdr:rowOff>
    </xdr:from>
    <xdr:to>
      <xdr:col>85</xdr:col>
      <xdr:colOff>127000</xdr:colOff>
      <xdr:row>98</xdr:row>
      <xdr:rowOff>159702</xdr:rowOff>
    </xdr:to>
    <xdr:cxnSp macro="">
      <xdr:nvCxnSpPr>
        <xdr:cNvPr id="686" name="直線コネクタ 685"/>
        <xdr:cNvCxnSpPr/>
      </xdr:nvCxnSpPr>
      <xdr:spPr>
        <a:xfrm flipV="1">
          <a:off x="15481300" y="16887507"/>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116215</xdr:rowOff>
    </xdr:from>
    <xdr:ext cx="534377" cy="259045"/>
    <xdr:sp macro="" textlink="">
      <xdr:nvSpPr>
        <xdr:cNvPr id="687" name="積立金平均値テキスト"/>
        <xdr:cNvSpPr txBox="1"/>
      </xdr:nvSpPr>
      <xdr:spPr>
        <a:xfrm>
          <a:off x="16370300" y="16403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88" name="フローチャート: 判断 687"/>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69862</xdr:rowOff>
    </xdr:from>
    <xdr:to>
      <xdr:col>81</xdr:col>
      <xdr:colOff>50800</xdr:colOff>
      <xdr:row>98</xdr:row>
      <xdr:rowOff>159702</xdr:rowOff>
    </xdr:to>
    <xdr:cxnSp macro="">
      <xdr:nvCxnSpPr>
        <xdr:cNvPr id="689" name="直線コネクタ 688"/>
        <xdr:cNvCxnSpPr/>
      </xdr:nvCxnSpPr>
      <xdr:spPr>
        <a:xfrm>
          <a:off x="14592300" y="16529062"/>
          <a:ext cx="889000" cy="43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90" name="フローチャート: 判断 689"/>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26128</xdr:rowOff>
    </xdr:from>
    <xdr:ext cx="534377" cy="259045"/>
    <xdr:sp macro="" textlink="">
      <xdr:nvSpPr>
        <xdr:cNvPr id="691" name="テキスト ボックス 690"/>
        <xdr:cNvSpPr txBox="1"/>
      </xdr:nvSpPr>
      <xdr:spPr>
        <a:xfrm>
          <a:off x="15214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69862</xdr:rowOff>
    </xdr:from>
    <xdr:to>
      <xdr:col>76</xdr:col>
      <xdr:colOff>114300</xdr:colOff>
      <xdr:row>98</xdr:row>
      <xdr:rowOff>91656</xdr:rowOff>
    </xdr:to>
    <xdr:cxnSp macro="">
      <xdr:nvCxnSpPr>
        <xdr:cNvPr id="692" name="直線コネクタ 691"/>
        <xdr:cNvCxnSpPr/>
      </xdr:nvCxnSpPr>
      <xdr:spPr>
        <a:xfrm flipV="1">
          <a:off x="13703300" y="16529062"/>
          <a:ext cx="889000" cy="3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93" name="フローチャート: 判断 692"/>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156272</xdr:rowOff>
    </xdr:from>
    <xdr:ext cx="534377" cy="259045"/>
    <xdr:sp macro="" textlink="">
      <xdr:nvSpPr>
        <xdr:cNvPr id="694" name="テキスト ボックス 693"/>
        <xdr:cNvSpPr txBox="1"/>
      </xdr:nvSpPr>
      <xdr:spPr>
        <a:xfrm>
          <a:off x="14325111" y="166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91656</xdr:rowOff>
    </xdr:from>
    <xdr:to>
      <xdr:col>71</xdr:col>
      <xdr:colOff>177800</xdr:colOff>
      <xdr:row>98</xdr:row>
      <xdr:rowOff>94038</xdr:rowOff>
    </xdr:to>
    <xdr:cxnSp macro="">
      <xdr:nvCxnSpPr>
        <xdr:cNvPr id="695" name="直線コネクタ 694"/>
        <xdr:cNvCxnSpPr/>
      </xdr:nvCxnSpPr>
      <xdr:spPr>
        <a:xfrm flipV="1">
          <a:off x="12814300" y="16893756"/>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96" name="フローチャート: 判断 695"/>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35025</xdr:rowOff>
    </xdr:from>
    <xdr:ext cx="534377" cy="259045"/>
    <xdr:sp macro="" textlink="">
      <xdr:nvSpPr>
        <xdr:cNvPr id="697" name="テキスト ボックス 696"/>
        <xdr:cNvSpPr txBox="1"/>
      </xdr:nvSpPr>
      <xdr:spPr>
        <a:xfrm>
          <a:off x="13436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698" name="フローチャート: 判断 697"/>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19366</xdr:rowOff>
    </xdr:from>
    <xdr:ext cx="534377" cy="259045"/>
    <xdr:sp macro="" textlink="">
      <xdr:nvSpPr>
        <xdr:cNvPr id="699" name="テキスト ボックス 698"/>
        <xdr:cNvSpPr txBox="1"/>
      </xdr:nvSpPr>
      <xdr:spPr>
        <a:xfrm>
          <a:off x="12547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34607</xdr:rowOff>
    </xdr:from>
    <xdr:to>
      <xdr:col>85</xdr:col>
      <xdr:colOff>177800</xdr:colOff>
      <xdr:row>98</xdr:row>
      <xdr:rowOff>136207</xdr:rowOff>
    </xdr:to>
    <xdr:sp macro="" textlink="">
      <xdr:nvSpPr>
        <xdr:cNvPr id="705" name="楕円 704"/>
        <xdr:cNvSpPr/>
      </xdr:nvSpPr>
      <xdr:spPr>
        <a:xfrm>
          <a:off x="16268700" y="1683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120984</xdr:rowOff>
    </xdr:from>
    <xdr:ext cx="469744" cy="259045"/>
    <xdr:sp macro="" textlink="">
      <xdr:nvSpPr>
        <xdr:cNvPr id="706" name="積立金該当値テキスト"/>
        <xdr:cNvSpPr txBox="1"/>
      </xdr:nvSpPr>
      <xdr:spPr>
        <a:xfrm>
          <a:off x="16370300" y="1675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108902</xdr:rowOff>
    </xdr:from>
    <xdr:to>
      <xdr:col>81</xdr:col>
      <xdr:colOff>101600</xdr:colOff>
      <xdr:row>99</xdr:row>
      <xdr:rowOff>39052</xdr:rowOff>
    </xdr:to>
    <xdr:sp macro="" textlink="">
      <xdr:nvSpPr>
        <xdr:cNvPr id="707" name="楕円 706"/>
        <xdr:cNvSpPr/>
      </xdr:nvSpPr>
      <xdr:spPr>
        <a:xfrm>
          <a:off x="15430500" y="1691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30179</xdr:rowOff>
    </xdr:from>
    <xdr:ext cx="469744" cy="259045"/>
    <xdr:sp macro="" textlink="">
      <xdr:nvSpPr>
        <xdr:cNvPr id="708" name="テキスト ボックス 707"/>
        <xdr:cNvSpPr txBox="1"/>
      </xdr:nvSpPr>
      <xdr:spPr>
        <a:xfrm>
          <a:off x="15246428" y="1700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19062</xdr:rowOff>
    </xdr:from>
    <xdr:to>
      <xdr:col>76</xdr:col>
      <xdr:colOff>165100</xdr:colOff>
      <xdr:row>96</xdr:row>
      <xdr:rowOff>120662</xdr:rowOff>
    </xdr:to>
    <xdr:sp macro="" textlink="">
      <xdr:nvSpPr>
        <xdr:cNvPr id="709" name="楕円 708"/>
        <xdr:cNvSpPr/>
      </xdr:nvSpPr>
      <xdr:spPr>
        <a:xfrm>
          <a:off x="14541500" y="1647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137189</xdr:rowOff>
    </xdr:from>
    <xdr:ext cx="534377" cy="259045"/>
    <xdr:sp macro="" textlink="">
      <xdr:nvSpPr>
        <xdr:cNvPr id="710" name="テキスト ボックス 709"/>
        <xdr:cNvSpPr txBox="1"/>
      </xdr:nvSpPr>
      <xdr:spPr>
        <a:xfrm>
          <a:off x="14325111" y="1625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40856</xdr:rowOff>
    </xdr:from>
    <xdr:to>
      <xdr:col>72</xdr:col>
      <xdr:colOff>38100</xdr:colOff>
      <xdr:row>98</xdr:row>
      <xdr:rowOff>142456</xdr:rowOff>
    </xdr:to>
    <xdr:sp macro="" textlink="">
      <xdr:nvSpPr>
        <xdr:cNvPr id="711" name="楕円 710"/>
        <xdr:cNvSpPr/>
      </xdr:nvSpPr>
      <xdr:spPr>
        <a:xfrm>
          <a:off x="13652500" y="168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133583</xdr:rowOff>
    </xdr:from>
    <xdr:ext cx="469744" cy="259045"/>
    <xdr:sp macro="" textlink="">
      <xdr:nvSpPr>
        <xdr:cNvPr id="712" name="テキスト ボックス 711"/>
        <xdr:cNvSpPr txBox="1"/>
      </xdr:nvSpPr>
      <xdr:spPr>
        <a:xfrm>
          <a:off x="13468428" y="169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43238</xdr:rowOff>
    </xdr:from>
    <xdr:to>
      <xdr:col>67</xdr:col>
      <xdr:colOff>101600</xdr:colOff>
      <xdr:row>98</xdr:row>
      <xdr:rowOff>144838</xdr:rowOff>
    </xdr:to>
    <xdr:sp macro="" textlink="">
      <xdr:nvSpPr>
        <xdr:cNvPr id="713" name="楕円 712"/>
        <xdr:cNvSpPr/>
      </xdr:nvSpPr>
      <xdr:spPr>
        <a:xfrm>
          <a:off x="12763500" y="168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135965</xdr:rowOff>
    </xdr:from>
    <xdr:ext cx="469744" cy="259045"/>
    <xdr:sp macro="" textlink="">
      <xdr:nvSpPr>
        <xdr:cNvPr id="714" name="テキスト ボックス 713"/>
        <xdr:cNvSpPr txBox="1"/>
      </xdr:nvSpPr>
      <xdr:spPr>
        <a:xfrm>
          <a:off x="12579428" y="1693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40" name="直線コネクタ 739"/>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43" name="投資及び出資金最大値テキスト"/>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4" name="直線コネクタ 743"/>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60996</xdr:rowOff>
    </xdr:from>
    <xdr:to>
      <xdr:col>116</xdr:col>
      <xdr:colOff>63500</xdr:colOff>
      <xdr:row>37</xdr:row>
      <xdr:rowOff>83856</xdr:rowOff>
    </xdr:to>
    <xdr:cxnSp macro="">
      <xdr:nvCxnSpPr>
        <xdr:cNvPr id="745" name="直線コネクタ 744"/>
        <xdr:cNvCxnSpPr/>
      </xdr:nvCxnSpPr>
      <xdr:spPr>
        <a:xfrm>
          <a:off x="21323300" y="6233196"/>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77650</xdr:rowOff>
    </xdr:from>
    <xdr:ext cx="469744" cy="259045"/>
    <xdr:sp macro="" textlink="">
      <xdr:nvSpPr>
        <xdr:cNvPr id="746" name="投資及び出資金平均値テキスト"/>
        <xdr:cNvSpPr txBox="1"/>
      </xdr:nvSpPr>
      <xdr:spPr>
        <a:xfrm>
          <a:off x="22212300" y="60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47" name="フローチャート: 判断 746"/>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60996</xdr:rowOff>
    </xdr:from>
    <xdr:to>
      <xdr:col>111</xdr:col>
      <xdr:colOff>177800</xdr:colOff>
      <xdr:row>37</xdr:row>
      <xdr:rowOff>91694</xdr:rowOff>
    </xdr:to>
    <xdr:cxnSp macro="">
      <xdr:nvCxnSpPr>
        <xdr:cNvPr id="748" name="直線コネクタ 747"/>
        <xdr:cNvCxnSpPr/>
      </xdr:nvCxnSpPr>
      <xdr:spPr>
        <a:xfrm flipV="1">
          <a:off x="20434300" y="6233196"/>
          <a:ext cx="889000" cy="20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49" name="フローチャート: 判断 748"/>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150439</xdr:rowOff>
    </xdr:from>
    <xdr:ext cx="469744" cy="259045"/>
    <xdr:sp macro="" textlink="">
      <xdr:nvSpPr>
        <xdr:cNvPr id="750" name="テキスト ボックス 749"/>
        <xdr:cNvSpPr txBox="1"/>
      </xdr:nvSpPr>
      <xdr:spPr>
        <a:xfrm>
          <a:off x="21088428" y="63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59037</xdr:rowOff>
    </xdr:from>
    <xdr:to>
      <xdr:col>107</xdr:col>
      <xdr:colOff>50800</xdr:colOff>
      <xdr:row>37</xdr:row>
      <xdr:rowOff>91694</xdr:rowOff>
    </xdr:to>
    <xdr:cxnSp macro="">
      <xdr:nvCxnSpPr>
        <xdr:cNvPr id="751" name="直線コネクタ 750"/>
        <xdr:cNvCxnSpPr/>
      </xdr:nvCxnSpPr>
      <xdr:spPr>
        <a:xfrm>
          <a:off x="19545300" y="6231237"/>
          <a:ext cx="889000" cy="2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52" name="フローチャート: 判断 751"/>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62029</xdr:rowOff>
    </xdr:from>
    <xdr:ext cx="469744" cy="259045"/>
    <xdr:sp macro="" textlink="">
      <xdr:nvSpPr>
        <xdr:cNvPr id="753" name="テキスト ボックス 752"/>
        <xdr:cNvSpPr txBox="1"/>
      </xdr:nvSpPr>
      <xdr:spPr>
        <a:xfrm>
          <a:off x="20199428" y="60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59037</xdr:rowOff>
    </xdr:from>
    <xdr:to>
      <xdr:col>102</xdr:col>
      <xdr:colOff>114300</xdr:colOff>
      <xdr:row>36</xdr:row>
      <xdr:rowOff>64262</xdr:rowOff>
    </xdr:to>
    <xdr:cxnSp macro="">
      <xdr:nvCxnSpPr>
        <xdr:cNvPr id="754" name="直線コネクタ 753"/>
        <xdr:cNvCxnSpPr/>
      </xdr:nvCxnSpPr>
      <xdr:spPr>
        <a:xfrm flipV="1">
          <a:off x="18656300" y="6231237"/>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55" name="フローチャート: 判断 754"/>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58510</xdr:rowOff>
    </xdr:from>
    <xdr:ext cx="469744" cy="259045"/>
    <xdr:sp macro="" textlink="">
      <xdr:nvSpPr>
        <xdr:cNvPr id="756" name="テキスト ボックス 755"/>
        <xdr:cNvSpPr txBox="1"/>
      </xdr:nvSpPr>
      <xdr:spPr>
        <a:xfrm>
          <a:off x="19310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7" name="フローチャート: 判断 756"/>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97208</xdr:rowOff>
    </xdr:from>
    <xdr:ext cx="469744" cy="259045"/>
    <xdr:sp macro="" textlink="">
      <xdr:nvSpPr>
        <xdr:cNvPr id="758" name="テキスト ボックス 757"/>
        <xdr:cNvSpPr txBox="1"/>
      </xdr:nvSpPr>
      <xdr:spPr>
        <a:xfrm>
          <a:off x="18421428" y="64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33056</xdr:rowOff>
    </xdr:from>
    <xdr:to>
      <xdr:col>116</xdr:col>
      <xdr:colOff>114300</xdr:colOff>
      <xdr:row>37</xdr:row>
      <xdr:rowOff>134656</xdr:rowOff>
    </xdr:to>
    <xdr:sp macro="" textlink="">
      <xdr:nvSpPr>
        <xdr:cNvPr id="764" name="楕円 763"/>
        <xdr:cNvSpPr/>
      </xdr:nvSpPr>
      <xdr:spPr>
        <a:xfrm>
          <a:off x="22110700" y="63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11483</xdr:rowOff>
    </xdr:from>
    <xdr:ext cx="469744" cy="259045"/>
    <xdr:sp macro="" textlink="">
      <xdr:nvSpPr>
        <xdr:cNvPr id="765" name="投資及び出資金該当値テキスト"/>
        <xdr:cNvSpPr txBox="1"/>
      </xdr:nvSpPr>
      <xdr:spPr>
        <a:xfrm>
          <a:off x="22212300" y="635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10196</xdr:rowOff>
    </xdr:from>
    <xdr:to>
      <xdr:col>112</xdr:col>
      <xdr:colOff>38100</xdr:colOff>
      <xdr:row>36</xdr:row>
      <xdr:rowOff>111796</xdr:rowOff>
    </xdr:to>
    <xdr:sp macro="" textlink="">
      <xdr:nvSpPr>
        <xdr:cNvPr id="766" name="楕円 765"/>
        <xdr:cNvSpPr/>
      </xdr:nvSpPr>
      <xdr:spPr>
        <a:xfrm>
          <a:off x="21272500" y="61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128323</xdr:rowOff>
    </xdr:from>
    <xdr:ext cx="469744" cy="259045"/>
    <xdr:sp macro="" textlink="">
      <xdr:nvSpPr>
        <xdr:cNvPr id="767" name="テキスト ボックス 766"/>
        <xdr:cNvSpPr txBox="1"/>
      </xdr:nvSpPr>
      <xdr:spPr>
        <a:xfrm>
          <a:off x="21088428" y="595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40894</xdr:rowOff>
    </xdr:from>
    <xdr:to>
      <xdr:col>107</xdr:col>
      <xdr:colOff>101600</xdr:colOff>
      <xdr:row>37</xdr:row>
      <xdr:rowOff>142494</xdr:rowOff>
    </xdr:to>
    <xdr:sp macro="" textlink="">
      <xdr:nvSpPr>
        <xdr:cNvPr id="768" name="楕円 767"/>
        <xdr:cNvSpPr/>
      </xdr:nvSpPr>
      <xdr:spPr>
        <a:xfrm>
          <a:off x="203835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133621</xdr:rowOff>
    </xdr:from>
    <xdr:ext cx="469744" cy="259045"/>
    <xdr:sp macro="" textlink="">
      <xdr:nvSpPr>
        <xdr:cNvPr id="769" name="テキスト ボックス 768"/>
        <xdr:cNvSpPr txBox="1"/>
      </xdr:nvSpPr>
      <xdr:spPr>
        <a:xfrm>
          <a:off x="20199428" y="647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8237</xdr:rowOff>
    </xdr:from>
    <xdr:to>
      <xdr:col>102</xdr:col>
      <xdr:colOff>165100</xdr:colOff>
      <xdr:row>36</xdr:row>
      <xdr:rowOff>109837</xdr:rowOff>
    </xdr:to>
    <xdr:sp macro="" textlink="">
      <xdr:nvSpPr>
        <xdr:cNvPr id="770" name="楕円 769"/>
        <xdr:cNvSpPr/>
      </xdr:nvSpPr>
      <xdr:spPr>
        <a:xfrm>
          <a:off x="19494500" y="618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126364</xdr:rowOff>
    </xdr:from>
    <xdr:ext cx="469744" cy="259045"/>
    <xdr:sp macro="" textlink="">
      <xdr:nvSpPr>
        <xdr:cNvPr id="771" name="テキスト ボックス 770"/>
        <xdr:cNvSpPr txBox="1"/>
      </xdr:nvSpPr>
      <xdr:spPr>
        <a:xfrm>
          <a:off x="19310428" y="595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13462</xdr:rowOff>
    </xdr:from>
    <xdr:to>
      <xdr:col>98</xdr:col>
      <xdr:colOff>38100</xdr:colOff>
      <xdr:row>36</xdr:row>
      <xdr:rowOff>115062</xdr:rowOff>
    </xdr:to>
    <xdr:sp macro="" textlink="">
      <xdr:nvSpPr>
        <xdr:cNvPr id="772" name="楕円 771"/>
        <xdr:cNvSpPr/>
      </xdr:nvSpPr>
      <xdr:spPr>
        <a:xfrm>
          <a:off x="186055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131589</xdr:rowOff>
    </xdr:from>
    <xdr:ext cx="469744" cy="259045"/>
    <xdr:sp macro="" textlink="">
      <xdr:nvSpPr>
        <xdr:cNvPr id="773" name="テキスト ボックス 772"/>
        <xdr:cNvSpPr txBox="1"/>
      </xdr:nvSpPr>
      <xdr:spPr>
        <a:xfrm>
          <a:off x="184214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4" name="直線コネクタ 78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5" name="テキスト ボックス 78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8" name="直線コネクタ 78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9" name="テキスト ボックス 78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93" name="直線コネクタ 792"/>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4" name="貸付金最小値テキスト"/>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5" name="直線コネクタ 794"/>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6" name="貸付金最大値テキスト"/>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7" name="直線コネクタ 796"/>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119240</xdr:rowOff>
    </xdr:from>
    <xdr:to>
      <xdr:col>116</xdr:col>
      <xdr:colOff>63500</xdr:colOff>
      <xdr:row>55</xdr:row>
      <xdr:rowOff>121298</xdr:rowOff>
    </xdr:to>
    <xdr:cxnSp macro="">
      <xdr:nvCxnSpPr>
        <xdr:cNvPr id="798" name="直線コネクタ 797"/>
        <xdr:cNvCxnSpPr/>
      </xdr:nvCxnSpPr>
      <xdr:spPr>
        <a:xfrm flipV="1">
          <a:off x="21323300" y="9548990"/>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17149</xdr:rowOff>
    </xdr:from>
    <xdr:ext cx="469744" cy="259045"/>
    <xdr:sp macro="" textlink="">
      <xdr:nvSpPr>
        <xdr:cNvPr id="799" name="貸付金平均値テキスト"/>
        <xdr:cNvSpPr txBox="1"/>
      </xdr:nvSpPr>
      <xdr:spPr>
        <a:xfrm>
          <a:off x="22212300" y="9618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800" name="フローチャート: 判断 799"/>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121298</xdr:rowOff>
    </xdr:from>
    <xdr:to>
      <xdr:col>111</xdr:col>
      <xdr:colOff>177800</xdr:colOff>
      <xdr:row>55</xdr:row>
      <xdr:rowOff>128098</xdr:rowOff>
    </xdr:to>
    <xdr:cxnSp macro="">
      <xdr:nvCxnSpPr>
        <xdr:cNvPr id="801" name="直線コネクタ 800"/>
        <xdr:cNvCxnSpPr/>
      </xdr:nvCxnSpPr>
      <xdr:spPr>
        <a:xfrm flipV="1">
          <a:off x="20434300" y="9551048"/>
          <a:ext cx="889000" cy="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802" name="フローチャート: 判断 801"/>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123448</xdr:rowOff>
    </xdr:from>
    <xdr:ext cx="469744" cy="259045"/>
    <xdr:sp macro="" textlink="">
      <xdr:nvSpPr>
        <xdr:cNvPr id="803" name="テキスト ボックス 802"/>
        <xdr:cNvSpPr txBox="1"/>
      </xdr:nvSpPr>
      <xdr:spPr>
        <a:xfrm>
          <a:off x="21088428" y="972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128098</xdr:rowOff>
    </xdr:from>
    <xdr:to>
      <xdr:col>107</xdr:col>
      <xdr:colOff>50800</xdr:colOff>
      <xdr:row>55</xdr:row>
      <xdr:rowOff>135128</xdr:rowOff>
    </xdr:to>
    <xdr:cxnSp macro="">
      <xdr:nvCxnSpPr>
        <xdr:cNvPr id="804" name="直線コネクタ 803"/>
        <xdr:cNvCxnSpPr/>
      </xdr:nvCxnSpPr>
      <xdr:spPr>
        <a:xfrm flipV="1">
          <a:off x="19545300" y="9557848"/>
          <a:ext cx="8890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5" name="フローチャート: 判断 804"/>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121791</xdr:rowOff>
    </xdr:from>
    <xdr:ext cx="469744" cy="259045"/>
    <xdr:sp macro="" textlink="">
      <xdr:nvSpPr>
        <xdr:cNvPr id="806" name="テキスト ボックス 805"/>
        <xdr:cNvSpPr txBox="1"/>
      </xdr:nvSpPr>
      <xdr:spPr>
        <a:xfrm>
          <a:off x="20199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135128</xdr:rowOff>
    </xdr:from>
    <xdr:to>
      <xdr:col>102</xdr:col>
      <xdr:colOff>114300</xdr:colOff>
      <xdr:row>56</xdr:row>
      <xdr:rowOff>23228</xdr:rowOff>
    </xdr:to>
    <xdr:cxnSp macro="">
      <xdr:nvCxnSpPr>
        <xdr:cNvPr id="807" name="直線コネクタ 806"/>
        <xdr:cNvCxnSpPr/>
      </xdr:nvCxnSpPr>
      <xdr:spPr>
        <a:xfrm flipV="1">
          <a:off x="18656300" y="9564878"/>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08" name="フローチャート: 判断 807"/>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124248</xdr:rowOff>
    </xdr:from>
    <xdr:ext cx="469744" cy="259045"/>
    <xdr:sp macro="" textlink="">
      <xdr:nvSpPr>
        <xdr:cNvPr id="809" name="テキスト ボックス 808"/>
        <xdr:cNvSpPr txBox="1"/>
      </xdr:nvSpPr>
      <xdr:spPr>
        <a:xfrm>
          <a:off x="19310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10" name="フローチャート: 判断 809"/>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140479</xdr:rowOff>
    </xdr:from>
    <xdr:ext cx="469744" cy="259045"/>
    <xdr:sp macro="" textlink="">
      <xdr:nvSpPr>
        <xdr:cNvPr id="811" name="テキスト ボックス 810"/>
        <xdr:cNvSpPr txBox="1"/>
      </xdr:nvSpPr>
      <xdr:spPr>
        <a:xfrm>
          <a:off x="18421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68440</xdr:rowOff>
    </xdr:from>
    <xdr:to>
      <xdr:col>116</xdr:col>
      <xdr:colOff>114300</xdr:colOff>
      <xdr:row>55</xdr:row>
      <xdr:rowOff>170040</xdr:rowOff>
    </xdr:to>
    <xdr:sp macro="" textlink="">
      <xdr:nvSpPr>
        <xdr:cNvPr id="817" name="楕円 816"/>
        <xdr:cNvSpPr/>
      </xdr:nvSpPr>
      <xdr:spPr>
        <a:xfrm>
          <a:off x="22110700" y="94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91317</xdr:rowOff>
    </xdr:from>
    <xdr:ext cx="469744" cy="259045"/>
    <xdr:sp macro="" textlink="">
      <xdr:nvSpPr>
        <xdr:cNvPr id="818" name="貸付金該当値テキスト"/>
        <xdr:cNvSpPr txBox="1"/>
      </xdr:nvSpPr>
      <xdr:spPr>
        <a:xfrm>
          <a:off x="22212300" y="934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70498</xdr:rowOff>
    </xdr:from>
    <xdr:to>
      <xdr:col>112</xdr:col>
      <xdr:colOff>38100</xdr:colOff>
      <xdr:row>56</xdr:row>
      <xdr:rowOff>648</xdr:rowOff>
    </xdr:to>
    <xdr:sp macro="" textlink="">
      <xdr:nvSpPr>
        <xdr:cNvPr id="819" name="楕円 818"/>
        <xdr:cNvSpPr/>
      </xdr:nvSpPr>
      <xdr:spPr>
        <a:xfrm>
          <a:off x="21272500" y="950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17175</xdr:rowOff>
    </xdr:from>
    <xdr:ext cx="469744" cy="259045"/>
    <xdr:sp macro="" textlink="">
      <xdr:nvSpPr>
        <xdr:cNvPr id="820" name="テキスト ボックス 819"/>
        <xdr:cNvSpPr txBox="1"/>
      </xdr:nvSpPr>
      <xdr:spPr>
        <a:xfrm>
          <a:off x="21088428" y="927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77298</xdr:rowOff>
    </xdr:from>
    <xdr:to>
      <xdr:col>107</xdr:col>
      <xdr:colOff>101600</xdr:colOff>
      <xdr:row>56</xdr:row>
      <xdr:rowOff>7448</xdr:rowOff>
    </xdr:to>
    <xdr:sp macro="" textlink="">
      <xdr:nvSpPr>
        <xdr:cNvPr id="821" name="楕円 820"/>
        <xdr:cNvSpPr/>
      </xdr:nvSpPr>
      <xdr:spPr>
        <a:xfrm>
          <a:off x="20383500" y="95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23975</xdr:rowOff>
    </xdr:from>
    <xdr:ext cx="469744" cy="259045"/>
    <xdr:sp macro="" textlink="">
      <xdr:nvSpPr>
        <xdr:cNvPr id="822" name="テキスト ボックス 821"/>
        <xdr:cNvSpPr txBox="1"/>
      </xdr:nvSpPr>
      <xdr:spPr>
        <a:xfrm>
          <a:off x="20199428" y="928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84328</xdr:rowOff>
    </xdr:from>
    <xdr:to>
      <xdr:col>102</xdr:col>
      <xdr:colOff>165100</xdr:colOff>
      <xdr:row>56</xdr:row>
      <xdr:rowOff>14478</xdr:rowOff>
    </xdr:to>
    <xdr:sp macro="" textlink="">
      <xdr:nvSpPr>
        <xdr:cNvPr id="823" name="楕円 822"/>
        <xdr:cNvSpPr/>
      </xdr:nvSpPr>
      <xdr:spPr>
        <a:xfrm>
          <a:off x="19494500" y="951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31005</xdr:rowOff>
    </xdr:from>
    <xdr:ext cx="469744" cy="259045"/>
    <xdr:sp macro="" textlink="">
      <xdr:nvSpPr>
        <xdr:cNvPr id="824" name="テキスト ボックス 823"/>
        <xdr:cNvSpPr txBox="1"/>
      </xdr:nvSpPr>
      <xdr:spPr>
        <a:xfrm>
          <a:off x="19310428" y="928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143878</xdr:rowOff>
    </xdr:from>
    <xdr:to>
      <xdr:col>98</xdr:col>
      <xdr:colOff>38100</xdr:colOff>
      <xdr:row>56</xdr:row>
      <xdr:rowOff>74028</xdr:rowOff>
    </xdr:to>
    <xdr:sp macro="" textlink="">
      <xdr:nvSpPr>
        <xdr:cNvPr id="825" name="楕円 824"/>
        <xdr:cNvSpPr/>
      </xdr:nvSpPr>
      <xdr:spPr>
        <a:xfrm>
          <a:off x="18605500" y="95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90555</xdr:rowOff>
    </xdr:from>
    <xdr:ext cx="469744" cy="259045"/>
    <xdr:sp macro="" textlink="">
      <xdr:nvSpPr>
        <xdr:cNvPr id="826" name="テキスト ボックス 825"/>
        <xdr:cNvSpPr txBox="1"/>
      </xdr:nvSpPr>
      <xdr:spPr>
        <a:xfrm>
          <a:off x="18421428" y="934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19045</xdr:rowOff>
    </xdr:from>
    <xdr:to>
      <xdr:col>116</xdr:col>
      <xdr:colOff>62864</xdr:colOff>
      <xdr:row>77</xdr:row>
      <xdr:rowOff>64901</xdr:rowOff>
    </xdr:to>
    <xdr:cxnSp macro="">
      <xdr:nvCxnSpPr>
        <xdr:cNvPr id="849" name="直線コネクタ 848"/>
        <xdr:cNvCxnSpPr/>
      </xdr:nvCxnSpPr>
      <xdr:spPr>
        <a:xfrm flipV="1">
          <a:off x="22159595" y="12020545"/>
          <a:ext cx="1269" cy="124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68728</xdr:rowOff>
    </xdr:from>
    <xdr:ext cx="534377" cy="259045"/>
    <xdr:sp macro="" textlink="">
      <xdr:nvSpPr>
        <xdr:cNvPr id="850" name="繰出金最小値テキスト"/>
        <xdr:cNvSpPr txBox="1"/>
      </xdr:nvSpPr>
      <xdr:spPr>
        <a:xfrm>
          <a:off x="22212300" y="1327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64901</xdr:rowOff>
    </xdr:from>
    <xdr:to>
      <xdr:col>116</xdr:col>
      <xdr:colOff>152400</xdr:colOff>
      <xdr:row>77</xdr:row>
      <xdr:rowOff>64901</xdr:rowOff>
    </xdr:to>
    <xdr:cxnSp macro="">
      <xdr:nvCxnSpPr>
        <xdr:cNvPr id="851" name="直線コネクタ 850"/>
        <xdr:cNvCxnSpPr/>
      </xdr:nvCxnSpPr>
      <xdr:spPr>
        <a:xfrm>
          <a:off x="22072600" y="1326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137172</xdr:rowOff>
    </xdr:from>
    <xdr:ext cx="534377" cy="259045"/>
    <xdr:sp macro="" textlink="">
      <xdr:nvSpPr>
        <xdr:cNvPr id="852" name="繰出金最大値テキスト"/>
        <xdr:cNvSpPr txBox="1"/>
      </xdr:nvSpPr>
      <xdr:spPr>
        <a:xfrm>
          <a:off x="22212300" y="117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19045</xdr:rowOff>
    </xdr:from>
    <xdr:to>
      <xdr:col>116</xdr:col>
      <xdr:colOff>152400</xdr:colOff>
      <xdr:row>70</xdr:row>
      <xdr:rowOff>19045</xdr:rowOff>
    </xdr:to>
    <xdr:cxnSp macro="">
      <xdr:nvCxnSpPr>
        <xdr:cNvPr id="853" name="直線コネクタ 852"/>
        <xdr:cNvCxnSpPr/>
      </xdr:nvCxnSpPr>
      <xdr:spPr>
        <a:xfrm>
          <a:off x="22072600" y="1202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144546</xdr:rowOff>
    </xdr:from>
    <xdr:to>
      <xdr:col>116</xdr:col>
      <xdr:colOff>63500</xdr:colOff>
      <xdr:row>71</xdr:row>
      <xdr:rowOff>15113</xdr:rowOff>
    </xdr:to>
    <xdr:cxnSp macro="">
      <xdr:nvCxnSpPr>
        <xdr:cNvPr id="854" name="直線コネクタ 853"/>
        <xdr:cNvCxnSpPr/>
      </xdr:nvCxnSpPr>
      <xdr:spPr>
        <a:xfrm flipV="1">
          <a:off x="21323300" y="12146046"/>
          <a:ext cx="838200" cy="4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115059</xdr:rowOff>
    </xdr:from>
    <xdr:ext cx="534377" cy="259045"/>
    <xdr:sp macro="" textlink="">
      <xdr:nvSpPr>
        <xdr:cNvPr id="855" name="繰出金平均値テキスト"/>
        <xdr:cNvSpPr txBox="1"/>
      </xdr:nvSpPr>
      <xdr:spPr>
        <a:xfrm>
          <a:off x="22212300" y="1263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136632</xdr:rowOff>
    </xdr:from>
    <xdr:to>
      <xdr:col>116</xdr:col>
      <xdr:colOff>114300</xdr:colOff>
      <xdr:row>74</xdr:row>
      <xdr:rowOff>66782</xdr:rowOff>
    </xdr:to>
    <xdr:sp macro="" textlink="">
      <xdr:nvSpPr>
        <xdr:cNvPr id="856" name="フローチャート: 判断 855"/>
        <xdr:cNvSpPr/>
      </xdr:nvSpPr>
      <xdr:spPr>
        <a:xfrm>
          <a:off x="22110700" y="126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15113</xdr:rowOff>
    </xdr:from>
    <xdr:to>
      <xdr:col>111</xdr:col>
      <xdr:colOff>177800</xdr:colOff>
      <xdr:row>71</xdr:row>
      <xdr:rowOff>80767</xdr:rowOff>
    </xdr:to>
    <xdr:cxnSp macro="">
      <xdr:nvCxnSpPr>
        <xdr:cNvPr id="857" name="直線コネクタ 856"/>
        <xdr:cNvCxnSpPr/>
      </xdr:nvCxnSpPr>
      <xdr:spPr>
        <a:xfrm flipV="1">
          <a:off x="20434300" y="12188063"/>
          <a:ext cx="889000" cy="6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32299</xdr:rowOff>
    </xdr:from>
    <xdr:to>
      <xdr:col>112</xdr:col>
      <xdr:colOff>38100</xdr:colOff>
      <xdr:row>74</xdr:row>
      <xdr:rowOff>133899</xdr:rowOff>
    </xdr:to>
    <xdr:sp macro="" textlink="">
      <xdr:nvSpPr>
        <xdr:cNvPr id="858" name="フローチャート: 判断 857"/>
        <xdr:cNvSpPr/>
      </xdr:nvSpPr>
      <xdr:spPr>
        <a:xfrm>
          <a:off x="212725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125026</xdr:rowOff>
    </xdr:from>
    <xdr:ext cx="534377" cy="259045"/>
    <xdr:sp macro="" textlink="">
      <xdr:nvSpPr>
        <xdr:cNvPr id="859" name="テキスト ボックス 858"/>
        <xdr:cNvSpPr txBox="1"/>
      </xdr:nvSpPr>
      <xdr:spPr>
        <a:xfrm>
          <a:off x="21056111" y="1281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80767</xdr:rowOff>
    </xdr:from>
    <xdr:to>
      <xdr:col>107</xdr:col>
      <xdr:colOff>50800</xdr:colOff>
      <xdr:row>71</xdr:row>
      <xdr:rowOff>126624</xdr:rowOff>
    </xdr:to>
    <xdr:cxnSp macro="">
      <xdr:nvCxnSpPr>
        <xdr:cNvPr id="860" name="直線コネクタ 859"/>
        <xdr:cNvCxnSpPr/>
      </xdr:nvCxnSpPr>
      <xdr:spPr>
        <a:xfrm flipV="1">
          <a:off x="19545300" y="12253717"/>
          <a:ext cx="889000" cy="4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63388</xdr:rowOff>
    </xdr:from>
    <xdr:to>
      <xdr:col>107</xdr:col>
      <xdr:colOff>101600</xdr:colOff>
      <xdr:row>74</xdr:row>
      <xdr:rowOff>164988</xdr:rowOff>
    </xdr:to>
    <xdr:sp macro="" textlink="">
      <xdr:nvSpPr>
        <xdr:cNvPr id="861" name="フローチャート: 判断 860"/>
        <xdr:cNvSpPr/>
      </xdr:nvSpPr>
      <xdr:spPr>
        <a:xfrm>
          <a:off x="20383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156115</xdr:rowOff>
    </xdr:from>
    <xdr:ext cx="534377" cy="259045"/>
    <xdr:sp macro="" textlink="">
      <xdr:nvSpPr>
        <xdr:cNvPr id="862" name="テキスト ボックス 861"/>
        <xdr:cNvSpPr txBox="1"/>
      </xdr:nvSpPr>
      <xdr:spPr>
        <a:xfrm>
          <a:off x="20167111" y="128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126624</xdr:rowOff>
    </xdr:from>
    <xdr:to>
      <xdr:col>102</xdr:col>
      <xdr:colOff>114300</xdr:colOff>
      <xdr:row>72</xdr:row>
      <xdr:rowOff>37195</xdr:rowOff>
    </xdr:to>
    <xdr:cxnSp macro="">
      <xdr:nvCxnSpPr>
        <xdr:cNvPr id="863" name="直線コネクタ 862"/>
        <xdr:cNvCxnSpPr/>
      </xdr:nvCxnSpPr>
      <xdr:spPr>
        <a:xfrm flipV="1">
          <a:off x="18656300" y="12299574"/>
          <a:ext cx="889000" cy="8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122641</xdr:rowOff>
    </xdr:from>
    <xdr:to>
      <xdr:col>102</xdr:col>
      <xdr:colOff>165100</xdr:colOff>
      <xdr:row>75</xdr:row>
      <xdr:rowOff>52791</xdr:rowOff>
    </xdr:to>
    <xdr:sp macro="" textlink="">
      <xdr:nvSpPr>
        <xdr:cNvPr id="864" name="フローチャート: 判断 863"/>
        <xdr:cNvSpPr/>
      </xdr:nvSpPr>
      <xdr:spPr>
        <a:xfrm>
          <a:off x="19494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43918</xdr:rowOff>
    </xdr:from>
    <xdr:ext cx="534377" cy="259045"/>
    <xdr:sp macro="" textlink="">
      <xdr:nvSpPr>
        <xdr:cNvPr id="865" name="テキスト ボックス 864"/>
        <xdr:cNvSpPr txBox="1"/>
      </xdr:nvSpPr>
      <xdr:spPr>
        <a:xfrm>
          <a:off x="19278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64577</xdr:rowOff>
    </xdr:from>
    <xdr:to>
      <xdr:col>98</xdr:col>
      <xdr:colOff>38100</xdr:colOff>
      <xdr:row>71</xdr:row>
      <xdr:rowOff>166177</xdr:rowOff>
    </xdr:to>
    <xdr:sp macro="" textlink="">
      <xdr:nvSpPr>
        <xdr:cNvPr id="866" name="フローチャート: 判断 865"/>
        <xdr:cNvSpPr/>
      </xdr:nvSpPr>
      <xdr:spPr>
        <a:xfrm>
          <a:off x="18605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11254</xdr:rowOff>
    </xdr:from>
    <xdr:ext cx="534377" cy="259045"/>
    <xdr:sp macro="" textlink="">
      <xdr:nvSpPr>
        <xdr:cNvPr id="867" name="テキスト ボックス 866"/>
        <xdr:cNvSpPr txBox="1"/>
      </xdr:nvSpPr>
      <xdr:spPr>
        <a:xfrm>
          <a:off x="18389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93746</xdr:rowOff>
    </xdr:from>
    <xdr:to>
      <xdr:col>116</xdr:col>
      <xdr:colOff>114300</xdr:colOff>
      <xdr:row>71</xdr:row>
      <xdr:rowOff>23896</xdr:rowOff>
    </xdr:to>
    <xdr:sp macro="" textlink="">
      <xdr:nvSpPr>
        <xdr:cNvPr id="873" name="楕円 872"/>
        <xdr:cNvSpPr/>
      </xdr:nvSpPr>
      <xdr:spPr>
        <a:xfrm>
          <a:off x="22110700" y="1209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8673</xdr:rowOff>
    </xdr:from>
    <xdr:ext cx="534377" cy="259045"/>
    <xdr:sp macro="" textlink="">
      <xdr:nvSpPr>
        <xdr:cNvPr id="874" name="繰出金該当値テキスト"/>
        <xdr:cNvSpPr txBox="1"/>
      </xdr:nvSpPr>
      <xdr:spPr>
        <a:xfrm>
          <a:off x="22212300" y="1201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135763</xdr:rowOff>
    </xdr:from>
    <xdr:to>
      <xdr:col>112</xdr:col>
      <xdr:colOff>38100</xdr:colOff>
      <xdr:row>71</xdr:row>
      <xdr:rowOff>65913</xdr:rowOff>
    </xdr:to>
    <xdr:sp macro="" textlink="">
      <xdr:nvSpPr>
        <xdr:cNvPr id="875" name="楕円 874"/>
        <xdr:cNvSpPr/>
      </xdr:nvSpPr>
      <xdr:spPr>
        <a:xfrm>
          <a:off x="21272500" y="1213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82440</xdr:rowOff>
    </xdr:from>
    <xdr:ext cx="534377" cy="259045"/>
    <xdr:sp macro="" textlink="">
      <xdr:nvSpPr>
        <xdr:cNvPr id="876" name="テキスト ボックス 875"/>
        <xdr:cNvSpPr txBox="1"/>
      </xdr:nvSpPr>
      <xdr:spPr>
        <a:xfrm>
          <a:off x="21056111" y="1191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29967</xdr:rowOff>
    </xdr:from>
    <xdr:to>
      <xdr:col>107</xdr:col>
      <xdr:colOff>101600</xdr:colOff>
      <xdr:row>71</xdr:row>
      <xdr:rowOff>131567</xdr:rowOff>
    </xdr:to>
    <xdr:sp macro="" textlink="">
      <xdr:nvSpPr>
        <xdr:cNvPr id="877" name="楕円 876"/>
        <xdr:cNvSpPr/>
      </xdr:nvSpPr>
      <xdr:spPr>
        <a:xfrm>
          <a:off x="20383500" y="122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148094</xdr:rowOff>
    </xdr:from>
    <xdr:ext cx="534377" cy="259045"/>
    <xdr:sp macro="" textlink="">
      <xdr:nvSpPr>
        <xdr:cNvPr id="878" name="テキスト ボックス 877"/>
        <xdr:cNvSpPr txBox="1"/>
      </xdr:nvSpPr>
      <xdr:spPr>
        <a:xfrm>
          <a:off x="20167111" y="1197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75824</xdr:rowOff>
    </xdr:from>
    <xdr:to>
      <xdr:col>102</xdr:col>
      <xdr:colOff>165100</xdr:colOff>
      <xdr:row>72</xdr:row>
      <xdr:rowOff>5974</xdr:rowOff>
    </xdr:to>
    <xdr:sp macro="" textlink="">
      <xdr:nvSpPr>
        <xdr:cNvPr id="879" name="楕円 878"/>
        <xdr:cNvSpPr/>
      </xdr:nvSpPr>
      <xdr:spPr>
        <a:xfrm>
          <a:off x="19494500" y="1224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22501</xdr:rowOff>
    </xdr:from>
    <xdr:ext cx="534377" cy="259045"/>
    <xdr:sp macro="" textlink="">
      <xdr:nvSpPr>
        <xdr:cNvPr id="880" name="テキスト ボックス 879"/>
        <xdr:cNvSpPr txBox="1"/>
      </xdr:nvSpPr>
      <xdr:spPr>
        <a:xfrm>
          <a:off x="19278111" y="1202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157845</xdr:rowOff>
    </xdr:from>
    <xdr:to>
      <xdr:col>98</xdr:col>
      <xdr:colOff>38100</xdr:colOff>
      <xdr:row>72</xdr:row>
      <xdr:rowOff>87995</xdr:rowOff>
    </xdr:to>
    <xdr:sp macro="" textlink="">
      <xdr:nvSpPr>
        <xdr:cNvPr id="881" name="楕円 880"/>
        <xdr:cNvSpPr/>
      </xdr:nvSpPr>
      <xdr:spPr>
        <a:xfrm>
          <a:off x="18605500" y="123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79122</xdr:rowOff>
    </xdr:from>
    <xdr:ext cx="534377" cy="259045"/>
    <xdr:sp macro="" textlink="">
      <xdr:nvSpPr>
        <xdr:cNvPr id="882" name="テキスト ボックス 881"/>
        <xdr:cNvSpPr txBox="1"/>
      </xdr:nvSpPr>
      <xdr:spPr>
        <a:xfrm>
          <a:off x="18389111" y="1242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昨年度と比較して増加した費用の内、その差額が最も大きかったのは普通建設事業費で、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26,948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円の増加となった。これは、西部学校給食センターの新設や、体育施設の整備などの事業費が増加したことによる。普通建設事業費のうち新規整備も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20,814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円増加しているが、これも西部学校給食センター新設の影響による。次に差額が大きかったのは扶助費で、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円の増加となった。これは、住民税非課税世帯等への補助金等の増加によるものである。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次に、減少した費用の内、その差額が最も大きかったのは物件費で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円減少した。これは、新型コロナウイルスワクチン予防接種委託料や令和４年度衛生センター閉鎖に伴う委託料の減少によるものである。２番目は人件費で、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円減少した。これは、適正な人員配置の見直しに伴う人員減や退職手当の減少等による。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類似団体平均との比較では、最も差が大きいのは普通建設事業で、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23,922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類似団体平均より高い。これは上記で記載している大型事業の西部学校給食センターの建設による影響が大きいが、令和６年度で完成するため、令和７年度以降は老朽化した公共施設等の更新を行いながらも緊急度や住民ニーズ等による事業の選択を行うことで抑制を図っ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114,070
112,469
234.47
56,136,821
55,104,771
942,068
28,392,345
52,084,381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71664</xdr:rowOff>
    </xdr:from>
    <xdr:to>
      <xdr:col>24</xdr:col>
      <xdr:colOff>63500</xdr:colOff>
      <xdr:row>32</xdr:row>
      <xdr:rowOff>3628</xdr:rowOff>
    </xdr:to>
    <xdr:cxnSp macro="">
      <xdr:nvCxnSpPr>
        <xdr:cNvPr id="63" name="直線コネクタ 62"/>
        <xdr:cNvCxnSpPr/>
      </xdr:nvCxnSpPr>
      <xdr:spPr>
        <a:xfrm flipV="1">
          <a:off x="3797300" y="5386614"/>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110870</xdr:rowOff>
    </xdr:from>
    <xdr:ext cx="469744" cy="259045"/>
    <xdr:sp macro="" textlink="">
      <xdr:nvSpPr>
        <xdr:cNvPr id="64" name="議会費平均値テキスト"/>
        <xdr:cNvSpPr txBox="1"/>
      </xdr:nvSpPr>
      <xdr:spPr>
        <a:xfrm>
          <a:off x="4686300" y="5940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3628</xdr:rowOff>
    </xdr:from>
    <xdr:to>
      <xdr:col>19</xdr:col>
      <xdr:colOff>177800</xdr:colOff>
      <xdr:row>32</xdr:row>
      <xdr:rowOff>63500</xdr:rowOff>
    </xdr:to>
    <xdr:cxnSp macro="">
      <xdr:nvCxnSpPr>
        <xdr:cNvPr id="66" name="直線コネクタ 65"/>
        <xdr:cNvCxnSpPr/>
      </xdr:nvCxnSpPr>
      <xdr:spPr>
        <a:xfrm flipV="1">
          <a:off x="2908300" y="5490028"/>
          <a:ext cx="889000" cy="5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89643</xdr:rowOff>
    </xdr:from>
    <xdr:ext cx="469744" cy="259045"/>
    <xdr:sp macro="" textlink="">
      <xdr:nvSpPr>
        <xdr:cNvPr id="68" name="テキスト ボックス 67"/>
        <xdr:cNvSpPr txBox="1"/>
      </xdr:nvSpPr>
      <xdr:spPr>
        <a:xfrm>
          <a:off x="3562428"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63500</xdr:rowOff>
    </xdr:from>
    <xdr:to>
      <xdr:col>15</xdr:col>
      <xdr:colOff>50800</xdr:colOff>
      <xdr:row>32</xdr:row>
      <xdr:rowOff>107043</xdr:rowOff>
    </xdr:to>
    <xdr:cxnSp macro="">
      <xdr:nvCxnSpPr>
        <xdr:cNvPr id="69" name="直線コネクタ 68"/>
        <xdr:cNvCxnSpPr/>
      </xdr:nvCxnSpPr>
      <xdr:spPr>
        <a:xfrm flipV="1">
          <a:off x="2019300" y="5549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122300</xdr:rowOff>
    </xdr:from>
    <xdr:ext cx="469744" cy="259045"/>
    <xdr:sp macro="" textlink="">
      <xdr:nvSpPr>
        <xdr:cNvPr id="71" name="テキスト ボックス 70"/>
        <xdr:cNvSpPr txBox="1"/>
      </xdr:nvSpPr>
      <xdr:spPr>
        <a:xfrm>
          <a:off x="2673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1451</xdr:rowOff>
    </xdr:from>
    <xdr:to>
      <xdr:col>10</xdr:col>
      <xdr:colOff>114300</xdr:colOff>
      <xdr:row>32</xdr:row>
      <xdr:rowOff>107043</xdr:rowOff>
    </xdr:to>
    <xdr:cxnSp macro="">
      <xdr:nvCxnSpPr>
        <xdr:cNvPr id="72" name="直線コネクタ 71"/>
        <xdr:cNvCxnSpPr/>
      </xdr:nvCxnSpPr>
      <xdr:spPr>
        <a:xfrm>
          <a:off x="1130300" y="5487851"/>
          <a:ext cx="889000" cy="10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3101</xdr:rowOff>
    </xdr:from>
    <xdr:ext cx="469744" cy="259045"/>
    <xdr:sp macro="" textlink="">
      <xdr:nvSpPr>
        <xdr:cNvPr id="74" name="テキスト ボックス 73"/>
        <xdr:cNvSpPr txBox="1"/>
      </xdr:nvSpPr>
      <xdr:spPr>
        <a:xfrm>
          <a:off x="1784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6" name="テキスト ボックス 75"/>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20864</xdr:rowOff>
    </xdr:from>
    <xdr:to>
      <xdr:col>24</xdr:col>
      <xdr:colOff>114300</xdr:colOff>
      <xdr:row>31</xdr:row>
      <xdr:rowOff>122464</xdr:rowOff>
    </xdr:to>
    <xdr:sp macro="" textlink="">
      <xdr:nvSpPr>
        <xdr:cNvPr id="82" name="楕円 81"/>
        <xdr:cNvSpPr/>
      </xdr:nvSpPr>
      <xdr:spPr>
        <a:xfrm>
          <a:off x="4584700" y="53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43741</xdr:rowOff>
    </xdr:from>
    <xdr:ext cx="469744" cy="259045"/>
    <xdr:sp macro="" textlink="">
      <xdr:nvSpPr>
        <xdr:cNvPr id="83" name="議会費該当値テキスト"/>
        <xdr:cNvSpPr txBox="1"/>
      </xdr:nvSpPr>
      <xdr:spPr>
        <a:xfrm>
          <a:off x="4686300" y="518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124278</xdr:rowOff>
    </xdr:from>
    <xdr:to>
      <xdr:col>20</xdr:col>
      <xdr:colOff>38100</xdr:colOff>
      <xdr:row>32</xdr:row>
      <xdr:rowOff>54428</xdr:rowOff>
    </xdr:to>
    <xdr:sp macro="" textlink="">
      <xdr:nvSpPr>
        <xdr:cNvPr id="84" name="楕円 83"/>
        <xdr:cNvSpPr/>
      </xdr:nvSpPr>
      <xdr:spPr>
        <a:xfrm>
          <a:off x="3746500" y="543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70955</xdr:rowOff>
    </xdr:from>
    <xdr:ext cx="469744" cy="259045"/>
    <xdr:sp macro="" textlink="">
      <xdr:nvSpPr>
        <xdr:cNvPr id="85" name="テキスト ボックス 84"/>
        <xdr:cNvSpPr txBox="1"/>
      </xdr:nvSpPr>
      <xdr:spPr>
        <a:xfrm>
          <a:off x="3562428" y="521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12700</xdr:rowOff>
    </xdr:from>
    <xdr:to>
      <xdr:col>15</xdr:col>
      <xdr:colOff>101600</xdr:colOff>
      <xdr:row>32</xdr:row>
      <xdr:rowOff>114300</xdr:rowOff>
    </xdr:to>
    <xdr:sp macro="" textlink="">
      <xdr:nvSpPr>
        <xdr:cNvPr id="86" name="楕円 85"/>
        <xdr:cNvSpPr/>
      </xdr:nvSpPr>
      <xdr:spPr>
        <a:xfrm>
          <a:off x="28575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130827</xdr:rowOff>
    </xdr:from>
    <xdr:ext cx="469744" cy="259045"/>
    <xdr:sp macro="" textlink="">
      <xdr:nvSpPr>
        <xdr:cNvPr id="87" name="テキスト ボックス 86"/>
        <xdr:cNvSpPr txBox="1"/>
      </xdr:nvSpPr>
      <xdr:spPr>
        <a:xfrm>
          <a:off x="2673428" y="52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56243</xdr:rowOff>
    </xdr:from>
    <xdr:to>
      <xdr:col>10</xdr:col>
      <xdr:colOff>165100</xdr:colOff>
      <xdr:row>32</xdr:row>
      <xdr:rowOff>157843</xdr:rowOff>
    </xdr:to>
    <xdr:sp macro="" textlink="">
      <xdr:nvSpPr>
        <xdr:cNvPr id="88" name="楕円 87"/>
        <xdr:cNvSpPr/>
      </xdr:nvSpPr>
      <xdr:spPr>
        <a:xfrm>
          <a:off x="1968500" y="55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2920</xdr:rowOff>
    </xdr:from>
    <xdr:ext cx="469744" cy="259045"/>
    <xdr:sp macro="" textlink="">
      <xdr:nvSpPr>
        <xdr:cNvPr id="89" name="テキスト ボックス 88"/>
        <xdr:cNvSpPr txBox="1"/>
      </xdr:nvSpPr>
      <xdr:spPr>
        <a:xfrm>
          <a:off x="1784428" y="5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122101</xdr:rowOff>
    </xdr:from>
    <xdr:to>
      <xdr:col>6</xdr:col>
      <xdr:colOff>38100</xdr:colOff>
      <xdr:row>32</xdr:row>
      <xdr:rowOff>52251</xdr:rowOff>
    </xdr:to>
    <xdr:sp macro="" textlink="">
      <xdr:nvSpPr>
        <xdr:cNvPr id="90" name="楕円 89"/>
        <xdr:cNvSpPr/>
      </xdr:nvSpPr>
      <xdr:spPr>
        <a:xfrm>
          <a:off x="1079500" y="54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68778</xdr:rowOff>
    </xdr:from>
    <xdr:ext cx="469744" cy="259045"/>
    <xdr:sp macro="" textlink="">
      <xdr:nvSpPr>
        <xdr:cNvPr id="91" name="テキスト ボックス 90"/>
        <xdr:cNvSpPr txBox="1"/>
      </xdr:nvSpPr>
      <xdr:spPr>
        <a:xfrm>
          <a:off x="895428" y="521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166713</xdr:rowOff>
    </xdr:from>
    <xdr:to>
      <xdr:col>24</xdr:col>
      <xdr:colOff>62865</xdr:colOff>
      <xdr:row>59</xdr:row>
      <xdr:rowOff>28169</xdr:rowOff>
    </xdr:to>
    <xdr:cxnSp macro="">
      <xdr:nvCxnSpPr>
        <xdr:cNvPr id="116" name="直線コネクタ 115"/>
        <xdr:cNvCxnSpPr/>
      </xdr:nvCxnSpPr>
      <xdr:spPr>
        <a:xfrm flipV="1">
          <a:off x="4633595" y="9253563"/>
          <a:ext cx="1270" cy="89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31996</xdr:rowOff>
    </xdr:from>
    <xdr:ext cx="534377" cy="259045"/>
    <xdr:sp macro="" textlink="">
      <xdr:nvSpPr>
        <xdr:cNvPr id="117" name="総務費最小値テキスト"/>
        <xdr:cNvSpPr txBox="1"/>
      </xdr:nvSpPr>
      <xdr:spPr>
        <a:xfrm>
          <a:off x="4686300" y="10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28169</xdr:rowOff>
    </xdr:from>
    <xdr:to>
      <xdr:col>24</xdr:col>
      <xdr:colOff>152400</xdr:colOff>
      <xdr:row>59</xdr:row>
      <xdr:rowOff>28169</xdr:rowOff>
    </xdr:to>
    <xdr:cxnSp macro="">
      <xdr:nvCxnSpPr>
        <xdr:cNvPr id="118" name="直線コネクタ 117"/>
        <xdr:cNvCxnSpPr/>
      </xdr:nvCxnSpPr>
      <xdr:spPr>
        <a:xfrm>
          <a:off x="4546600" y="1014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113390</xdr:rowOff>
    </xdr:from>
    <xdr:ext cx="599010" cy="259045"/>
    <xdr:sp macro="" textlink="">
      <xdr:nvSpPr>
        <xdr:cNvPr id="119" name="総務費最大値テキスト"/>
        <xdr:cNvSpPr txBox="1"/>
      </xdr:nvSpPr>
      <xdr:spPr>
        <a:xfrm>
          <a:off x="4686300" y="90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166713</xdr:rowOff>
    </xdr:from>
    <xdr:to>
      <xdr:col>24</xdr:col>
      <xdr:colOff>152400</xdr:colOff>
      <xdr:row>53</xdr:row>
      <xdr:rowOff>166713</xdr:rowOff>
    </xdr:to>
    <xdr:cxnSp macro="">
      <xdr:nvCxnSpPr>
        <xdr:cNvPr id="120" name="直線コネクタ 119"/>
        <xdr:cNvCxnSpPr/>
      </xdr:nvCxnSpPr>
      <xdr:spPr>
        <a:xfrm>
          <a:off x="4546600" y="92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127444</xdr:rowOff>
    </xdr:from>
    <xdr:to>
      <xdr:col>24</xdr:col>
      <xdr:colOff>63500</xdr:colOff>
      <xdr:row>57</xdr:row>
      <xdr:rowOff>163970</xdr:rowOff>
    </xdr:to>
    <xdr:cxnSp macro="">
      <xdr:nvCxnSpPr>
        <xdr:cNvPr id="121" name="直線コネクタ 120"/>
        <xdr:cNvCxnSpPr/>
      </xdr:nvCxnSpPr>
      <xdr:spPr>
        <a:xfrm flipV="1">
          <a:off x="3797300" y="9900094"/>
          <a:ext cx="838200" cy="3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148048</xdr:rowOff>
    </xdr:from>
    <xdr:ext cx="534377" cy="259045"/>
    <xdr:sp macro="" textlink="">
      <xdr:nvSpPr>
        <xdr:cNvPr id="122" name="総務費平均値テキスト"/>
        <xdr:cNvSpPr txBox="1"/>
      </xdr:nvSpPr>
      <xdr:spPr>
        <a:xfrm>
          <a:off x="4686300" y="9577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125171</xdr:rowOff>
    </xdr:from>
    <xdr:to>
      <xdr:col>24</xdr:col>
      <xdr:colOff>114300</xdr:colOff>
      <xdr:row>57</xdr:row>
      <xdr:rowOff>55321</xdr:rowOff>
    </xdr:to>
    <xdr:sp macro="" textlink="">
      <xdr:nvSpPr>
        <xdr:cNvPr id="123" name="フローチャート: 判断 122"/>
        <xdr:cNvSpPr/>
      </xdr:nvSpPr>
      <xdr:spPr>
        <a:xfrm>
          <a:off x="4584700" y="97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75235</xdr:rowOff>
    </xdr:from>
    <xdr:to>
      <xdr:col>19</xdr:col>
      <xdr:colOff>177800</xdr:colOff>
      <xdr:row>57</xdr:row>
      <xdr:rowOff>163970</xdr:rowOff>
    </xdr:to>
    <xdr:cxnSp macro="">
      <xdr:nvCxnSpPr>
        <xdr:cNvPr id="124" name="直線コネクタ 123"/>
        <xdr:cNvCxnSpPr/>
      </xdr:nvCxnSpPr>
      <xdr:spPr>
        <a:xfrm>
          <a:off x="2908300" y="9676435"/>
          <a:ext cx="889000" cy="26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121539</xdr:rowOff>
    </xdr:from>
    <xdr:to>
      <xdr:col>20</xdr:col>
      <xdr:colOff>38100</xdr:colOff>
      <xdr:row>57</xdr:row>
      <xdr:rowOff>51689</xdr:rowOff>
    </xdr:to>
    <xdr:sp macro="" textlink="">
      <xdr:nvSpPr>
        <xdr:cNvPr id="125" name="フローチャート: 判断 124"/>
        <xdr:cNvSpPr/>
      </xdr:nvSpPr>
      <xdr:spPr>
        <a:xfrm>
          <a:off x="37465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68216</xdr:rowOff>
    </xdr:from>
    <xdr:ext cx="534377" cy="259045"/>
    <xdr:sp macro="" textlink="">
      <xdr:nvSpPr>
        <xdr:cNvPr id="126" name="テキスト ボックス 125"/>
        <xdr:cNvSpPr txBox="1"/>
      </xdr:nvSpPr>
      <xdr:spPr>
        <a:xfrm>
          <a:off x="3530111" y="94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157772</xdr:rowOff>
    </xdr:from>
    <xdr:to>
      <xdr:col>15</xdr:col>
      <xdr:colOff>50800</xdr:colOff>
      <xdr:row>56</xdr:row>
      <xdr:rowOff>75235</xdr:rowOff>
    </xdr:to>
    <xdr:cxnSp macro="">
      <xdr:nvCxnSpPr>
        <xdr:cNvPr id="127" name="直線コネクタ 126"/>
        <xdr:cNvCxnSpPr/>
      </xdr:nvCxnSpPr>
      <xdr:spPr>
        <a:xfrm>
          <a:off x="2019300" y="8558822"/>
          <a:ext cx="889000" cy="111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99454</xdr:rowOff>
    </xdr:from>
    <xdr:to>
      <xdr:col>15</xdr:col>
      <xdr:colOff>101600</xdr:colOff>
      <xdr:row>57</xdr:row>
      <xdr:rowOff>29604</xdr:rowOff>
    </xdr:to>
    <xdr:sp macro="" textlink="">
      <xdr:nvSpPr>
        <xdr:cNvPr id="128" name="フローチャート: 判断 127"/>
        <xdr:cNvSpPr/>
      </xdr:nvSpPr>
      <xdr:spPr>
        <a:xfrm>
          <a:off x="2857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20731</xdr:rowOff>
    </xdr:from>
    <xdr:ext cx="534377" cy="259045"/>
    <xdr:sp macro="" textlink="">
      <xdr:nvSpPr>
        <xdr:cNvPr id="129" name="テキスト ボックス 128"/>
        <xdr:cNvSpPr txBox="1"/>
      </xdr:nvSpPr>
      <xdr:spPr>
        <a:xfrm>
          <a:off x="2641111" y="979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157772</xdr:rowOff>
    </xdr:from>
    <xdr:to>
      <xdr:col>10</xdr:col>
      <xdr:colOff>114300</xdr:colOff>
      <xdr:row>58</xdr:row>
      <xdr:rowOff>35611</xdr:rowOff>
    </xdr:to>
    <xdr:cxnSp macro="">
      <xdr:nvCxnSpPr>
        <xdr:cNvPr id="130" name="直線コネクタ 129"/>
        <xdr:cNvCxnSpPr/>
      </xdr:nvCxnSpPr>
      <xdr:spPr>
        <a:xfrm flipV="1">
          <a:off x="1130300" y="8558822"/>
          <a:ext cx="889000" cy="142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139052</xdr:rowOff>
    </xdr:from>
    <xdr:to>
      <xdr:col>10</xdr:col>
      <xdr:colOff>165100</xdr:colOff>
      <xdr:row>50</xdr:row>
      <xdr:rowOff>69202</xdr:rowOff>
    </xdr:to>
    <xdr:sp macro="" textlink="">
      <xdr:nvSpPr>
        <xdr:cNvPr id="131" name="フローチャート: 判断 130"/>
        <xdr:cNvSpPr/>
      </xdr:nvSpPr>
      <xdr:spPr>
        <a:xfrm>
          <a:off x="1968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60329</xdr:rowOff>
    </xdr:from>
    <xdr:ext cx="599010" cy="259045"/>
    <xdr:sp macro="" textlink="">
      <xdr:nvSpPr>
        <xdr:cNvPr id="132" name="テキスト ボックス 131"/>
        <xdr:cNvSpPr txBox="1"/>
      </xdr:nvSpPr>
      <xdr:spPr>
        <a:xfrm>
          <a:off x="1719795" y="863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137655</xdr:rowOff>
    </xdr:from>
    <xdr:to>
      <xdr:col>6</xdr:col>
      <xdr:colOff>38100</xdr:colOff>
      <xdr:row>57</xdr:row>
      <xdr:rowOff>67805</xdr:rowOff>
    </xdr:to>
    <xdr:sp macro="" textlink="">
      <xdr:nvSpPr>
        <xdr:cNvPr id="133" name="フローチャート: 判断 132"/>
        <xdr:cNvSpPr/>
      </xdr:nvSpPr>
      <xdr:spPr>
        <a:xfrm>
          <a:off x="1079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84332</xdr:rowOff>
    </xdr:from>
    <xdr:ext cx="534377" cy="259045"/>
    <xdr:sp macro="" textlink="">
      <xdr:nvSpPr>
        <xdr:cNvPr id="134" name="テキスト ボックス 133"/>
        <xdr:cNvSpPr txBox="1"/>
      </xdr:nvSpPr>
      <xdr:spPr>
        <a:xfrm>
          <a:off x="863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76644</xdr:rowOff>
    </xdr:from>
    <xdr:to>
      <xdr:col>24</xdr:col>
      <xdr:colOff>114300</xdr:colOff>
      <xdr:row>58</xdr:row>
      <xdr:rowOff>6794</xdr:rowOff>
    </xdr:to>
    <xdr:sp macro="" textlink="">
      <xdr:nvSpPr>
        <xdr:cNvPr id="140" name="楕円 139"/>
        <xdr:cNvSpPr/>
      </xdr:nvSpPr>
      <xdr:spPr>
        <a:xfrm>
          <a:off x="4584700" y="98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55071</xdr:rowOff>
    </xdr:from>
    <xdr:ext cx="534377" cy="259045"/>
    <xdr:sp macro="" textlink="">
      <xdr:nvSpPr>
        <xdr:cNvPr id="141" name="総務費該当値テキスト"/>
        <xdr:cNvSpPr txBox="1"/>
      </xdr:nvSpPr>
      <xdr:spPr>
        <a:xfrm>
          <a:off x="4686300" y="982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113170</xdr:rowOff>
    </xdr:from>
    <xdr:to>
      <xdr:col>20</xdr:col>
      <xdr:colOff>38100</xdr:colOff>
      <xdr:row>58</xdr:row>
      <xdr:rowOff>43320</xdr:rowOff>
    </xdr:to>
    <xdr:sp macro="" textlink="">
      <xdr:nvSpPr>
        <xdr:cNvPr id="142" name="楕円 141"/>
        <xdr:cNvSpPr/>
      </xdr:nvSpPr>
      <xdr:spPr>
        <a:xfrm>
          <a:off x="3746500" y="988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34447</xdr:rowOff>
    </xdr:from>
    <xdr:ext cx="534377" cy="259045"/>
    <xdr:sp macro="" textlink="">
      <xdr:nvSpPr>
        <xdr:cNvPr id="143" name="テキスト ボックス 142"/>
        <xdr:cNvSpPr txBox="1"/>
      </xdr:nvSpPr>
      <xdr:spPr>
        <a:xfrm>
          <a:off x="3530111" y="997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24435</xdr:rowOff>
    </xdr:from>
    <xdr:to>
      <xdr:col>15</xdr:col>
      <xdr:colOff>101600</xdr:colOff>
      <xdr:row>56</xdr:row>
      <xdr:rowOff>126035</xdr:rowOff>
    </xdr:to>
    <xdr:sp macro="" textlink="">
      <xdr:nvSpPr>
        <xdr:cNvPr id="144" name="楕円 143"/>
        <xdr:cNvSpPr/>
      </xdr:nvSpPr>
      <xdr:spPr>
        <a:xfrm>
          <a:off x="2857500" y="96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142562</xdr:rowOff>
    </xdr:from>
    <xdr:ext cx="534377" cy="259045"/>
    <xdr:sp macro="" textlink="">
      <xdr:nvSpPr>
        <xdr:cNvPr id="145" name="テキスト ボックス 144"/>
        <xdr:cNvSpPr txBox="1"/>
      </xdr:nvSpPr>
      <xdr:spPr>
        <a:xfrm>
          <a:off x="2641111" y="94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106972</xdr:rowOff>
    </xdr:from>
    <xdr:to>
      <xdr:col>10</xdr:col>
      <xdr:colOff>165100</xdr:colOff>
      <xdr:row>50</xdr:row>
      <xdr:rowOff>37122</xdr:rowOff>
    </xdr:to>
    <xdr:sp macro="" textlink="">
      <xdr:nvSpPr>
        <xdr:cNvPr id="146" name="楕円 145"/>
        <xdr:cNvSpPr/>
      </xdr:nvSpPr>
      <xdr:spPr>
        <a:xfrm>
          <a:off x="1968500" y="85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53649</xdr:rowOff>
    </xdr:from>
    <xdr:ext cx="599010" cy="259045"/>
    <xdr:sp macro="" textlink="">
      <xdr:nvSpPr>
        <xdr:cNvPr id="147" name="テキスト ボックス 146"/>
        <xdr:cNvSpPr txBox="1"/>
      </xdr:nvSpPr>
      <xdr:spPr>
        <a:xfrm>
          <a:off x="1719795" y="828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156261</xdr:rowOff>
    </xdr:from>
    <xdr:to>
      <xdr:col>6</xdr:col>
      <xdr:colOff>38100</xdr:colOff>
      <xdr:row>58</xdr:row>
      <xdr:rowOff>86411</xdr:rowOff>
    </xdr:to>
    <xdr:sp macro="" textlink="">
      <xdr:nvSpPr>
        <xdr:cNvPr id="148" name="楕円 147"/>
        <xdr:cNvSpPr/>
      </xdr:nvSpPr>
      <xdr:spPr>
        <a:xfrm>
          <a:off x="1079500" y="99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77538</xdr:rowOff>
    </xdr:from>
    <xdr:ext cx="534377" cy="259045"/>
    <xdr:sp macro="" textlink="">
      <xdr:nvSpPr>
        <xdr:cNvPr id="149" name="テキスト ボックス 148"/>
        <xdr:cNvSpPr txBox="1"/>
      </xdr:nvSpPr>
      <xdr:spPr>
        <a:xfrm>
          <a:off x="863111" y="1002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106476</xdr:rowOff>
    </xdr:from>
    <xdr:to>
      <xdr:col>24</xdr:col>
      <xdr:colOff>62865</xdr:colOff>
      <xdr:row>79</xdr:row>
      <xdr:rowOff>45346</xdr:rowOff>
    </xdr:to>
    <xdr:cxnSp macro="">
      <xdr:nvCxnSpPr>
        <xdr:cNvPr id="174" name="直線コネクタ 173"/>
        <xdr:cNvCxnSpPr/>
      </xdr:nvCxnSpPr>
      <xdr:spPr>
        <a:xfrm flipV="1">
          <a:off x="4633595" y="12279426"/>
          <a:ext cx="1270" cy="131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49173</xdr:rowOff>
    </xdr:from>
    <xdr:ext cx="599010" cy="259045"/>
    <xdr:sp macro="" textlink="">
      <xdr:nvSpPr>
        <xdr:cNvPr id="175" name="民生費最小値テキスト"/>
        <xdr:cNvSpPr txBox="1"/>
      </xdr:nvSpPr>
      <xdr:spPr>
        <a:xfrm>
          <a:off x="4686300" y="135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45346</xdr:rowOff>
    </xdr:from>
    <xdr:to>
      <xdr:col>24</xdr:col>
      <xdr:colOff>152400</xdr:colOff>
      <xdr:row>79</xdr:row>
      <xdr:rowOff>45346</xdr:rowOff>
    </xdr:to>
    <xdr:cxnSp macro="">
      <xdr:nvCxnSpPr>
        <xdr:cNvPr id="176" name="直線コネクタ 175"/>
        <xdr:cNvCxnSpPr/>
      </xdr:nvCxnSpPr>
      <xdr:spPr>
        <a:xfrm>
          <a:off x="4546600" y="1358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53153</xdr:rowOff>
    </xdr:from>
    <xdr:ext cx="599010" cy="259045"/>
    <xdr:sp macro="" textlink="">
      <xdr:nvSpPr>
        <xdr:cNvPr id="177" name="民生費最大値テキスト"/>
        <xdr:cNvSpPr txBox="1"/>
      </xdr:nvSpPr>
      <xdr:spPr>
        <a:xfrm>
          <a:off x="4686300" y="1205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106476</xdr:rowOff>
    </xdr:from>
    <xdr:to>
      <xdr:col>24</xdr:col>
      <xdr:colOff>152400</xdr:colOff>
      <xdr:row>71</xdr:row>
      <xdr:rowOff>106476</xdr:rowOff>
    </xdr:to>
    <xdr:cxnSp macro="">
      <xdr:nvCxnSpPr>
        <xdr:cNvPr id="178" name="直線コネクタ 177"/>
        <xdr:cNvCxnSpPr/>
      </xdr:nvCxnSpPr>
      <xdr:spPr>
        <a:xfrm>
          <a:off x="4546600" y="1227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45631</xdr:rowOff>
    </xdr:from>
    <xdr:to>
      <xdr:col>24</xdr:col>
      <xdr:colOff>63500</xdr:colOff>
      <xdr:row>73</xdr:row>
      <xdr:rowOff>92189</xdr:rowOff>
    </xdr:to>
    <xdr:cxnSp macro="">
      <xdr:nvCxnSpPr>
        <xdr:cNvPr id="179" name="直線コネクタ 178"/>
        <xdr:cNvCxnSpPr/>
      </xdr:nvCxnSpPr>
      <xdr:spPr>
        <a:xfrm flipV="1">
          <a:off x="3797300" y="12390031"/>
          <a:ext cx="838200" cy="2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85406</xdr:rowOff>
    </xdr:from>
    <xdr:ext cx="599010" cy="259045"/>
    <xdr:sp macro="" textlink="">
      <xdr:nvSpPr>
        <xdr:cNvPr id="180" name="民生費平均値テキスト"/>
        <xdr:cNvSpPr txBox="1"/>
      </xdr:nvSpPr>
      <xdr:spPr>
        <a:xfrm>
          <a:off x="4686300" y="12944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106979</xdr:rowOff>
    </xdr:from>
    <xdr:to>
      <xdr:col>24</xdr:col>
      <xdr:colOff>114300</xdr:colOff>
      <xdr:row>76</xdr:row>
      <xdr:rowOff>37130</xdr:rowOff>
    </xdr:to>
    <xdr:sp macro="" textlink="">
      <xdr:nvSpPr>
        <xdr:cNvPr id="181" name="フローチャート: 判断 180"/>
        <xdr:cNvSpPr/>
      </xdr:nvSpPr>
      <xdr:spPr>
        <a:xfrm>
          <a:off x="4584700" y="129657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98666</xdr:rowOff>
    </xdr:from>
    <xdr:to>
      <xdr:col>19</xdr:col>
      <xdr:colOff>177800</xdr:colOff>
      <xdr:row>73</xdr:row>
      <xdr:rowOff>92189</xdr:rowOff>
    </xdr:to>
    <xdr:cxnSp macro="">
      <xdr:nvCxnSpPr>
        <xdr:cNvPr id="182" name="直線コネクタ 181"/>
        <xdr:cNvCxnSpPr/>
      </xdr:nvCxnSpPr>
      <xdr:spPr>
        <a:xfrm>
          <a:off x="2908300" y="12443066"/>
          <a:ext cx="889000" cy="1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107017</xdr:rowOff>
    </xdr:from>
    <xdr:to>
      <xdr:col>20</xdr:col>
      <xdr:colOff>38100</xdr:colOff>
      <xdr:row>77</xdr:row>
      <xdr:rowOff>37167</xdr:rowOff>
    </xdr:to>
    <xdr:sp macro="" textlink="">
      <xdr:nvSpPr>
        <xdr:cNvPr id="183" name="フローチャート: 判断 182"/>
        <xdr:cNvSpPr/>
      </xdr:nvSpPr>
      <xdr:spPr>
        <a:xfrm>
          <a:off x="3746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28294</xdr:rowOff>
    </xdr:from>
    <xdr:ext cx="599010" cy="259045"/>
    <xdr:sp macro="" textlink="">
      <xdr:nvSpPr>
        <xdr:cNvPr id="184" name="テキスト ボックス 183"/>
        <xdr:cNvSpPr txBox="1"/>
      </xdr:nvSpPr>
      <xdr:spPr>
        <a:xfrm>
          <a:off x="3497795" y="1322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98666</xdr:rowOff>
    </xdr:from>
    <xdr:to>
      <xdr:col>15</xdr:col>
      <xdr:colOff>50800</xdr:colOff>
      <xdr:row>75</xdr:row>
      <xdr:rowOff>43040</xdr:rowOff>
    </xdr:to>
    <xdr:cxnSp macro="">
      <xdr:nvCxnSpPr>
        <xdr:cNvPr id="185" name="直線コネクタ 184"/>
        <xdr:cNvCxnSpPr/>
      </xdr:nvCxnSpPr>
      <xdr:spPr>
        <a:xfrm flipV="1">
          <a:off x="2019300" y="12443066"/>
          <a:ext cx="889000" cy="45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110274</xdr:rowOff>
    </xdr:from>
    <xdr:to>
      <xdr:col>15</xdr:col>
      <xdr:colOff>101600</xdr:colOff>
      <xdr:row>76</xdr:row>
      <xdr:rowOff>40424</xdr:rowOff>
    </xdr:to>
    <xdr:sp macro="" textlink="">
      <xdr:nvSpPr>
        <xdr:cNvPr id="186" name="フローチャート: 判断 185"/>
        <xdr:cNvSpPr/>
      </xdr:nvSpPr>
      <xdr:spPr>
        <a:xfrm>
          <a:off x="2857500" y="129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31551</xdr:rowOff>
    </xdr:from>
    <xdr:ext cx="599010" cy="259045"/>
    <xdr:sp macro="" textlink="">
      <xdr:nvSpPr>
        <xdr:cNvPr id="187" name="テキスト ボックス 186"/>
        <xdr:cNvSpPr txBox="1"/>
      </xdr:nvSpPr>
      <xdr:spPr>
        <a:xfrm>
          <a:off x="2608795" y="1306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43040</xdr:rowOff>
    </xdr:from>
    <xdr:to>
      <xdr:col>10</xdr:col>
      <xdr:colOff>114300</xdr:colOff>
      <xdr:row>76</xdr:row>
      <xdr:rowOff>57708</xdr:rowOff>
    </xdr:to>
    <xdr:cxnSp macro="">
      <xdr:nvCxnSpPr>
        <xdr:cNvPr id="188" name="直線コネクタ 187"/>
        <xdr:cNvCxnSpPr/>
      </xdr:nvCxnSpPr>
      <xdr:spPr>
        <a:xfrm flipV="1">
          <a:off x="1130300" y="12901790"/>
          <a:ext cx="889000" cy="18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57925</xdr:rowOff>
    </xdr:from>
    <xdr:to>
      <xdr:col>10</xdr:col>
      <xdr:colOff>165100</xdr:colOff>
      <xdr:row>78</xdr:row>
      <xdr:rowOff>159525</xdr:rowOff>
    </xdr:to>
    <xdr:sp macro="" textlink="">
      <xdr:nvSpPr>
        <xdr:cNvPr id="189" name="フローチャート: 判断 188"/>
        <xdr:cNvSpPr/>
      </xdr:nvSpPr>
      <xdr:spPr>
        <a:xfrm>
          <a:off x="1968500" y="1343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150652</xdr:rowOff>
    </xdr:from>
    <xdr:ext cx="599010" cy="259045"/>
    <xdr:sp macro="" textlink="">
      <xdr:nvSpPr>
        <xdr:cNvPr id="190" name="テキスト ボックス 189"/>
        <xdr:cNvSpPr txBox="1"/>
      </xdr:nvSpPr>
      <xdr:spPr>
        <a:xfrm>
          <a:off x="1719795" y="1352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153860</xdr:rowOff>
    </xdr:from>
    <xdr:to>
      <xdr:col>6</xdr:col>
      <xdr:colOff>38100</xdr:colOff>
      <xdr:row>79</xdr:row>
      <xdr:rowOff>84010</xdr:rowOff>
    </xdr:to>
    <xdr:sp macro="" textlink="">
      <xdr:nvSpPr>
        <xdr:cNvPr id="191" name="フローチャート: 判断 190"/>
        <xdr:cNvSpPr/>
      </xdr:nvSpPr>
      <xdr:spPr>
        <a:xfrm>
          <a:off x="1079500" y="1352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75137</xdr:rowOff>
    </xdr:from>
    <xdr:ext cx="599010" cy="259045"/>
    <xdr:sp macro="" textlink="">
      <xdr:nvSpPr>
        <xdr:cNvPr id="192" name="テキスト ボックス 191"/>
        <xdr:cNvSpPr txBox="1"/>
      </xdr:nvSpPr>
      <xdr:spPr>
        <a:xfrm>
          <a:off x="830795" y="1361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166281</xdr:rowOff>
    </xdr:from>
    <xdr:to>
      <xdr:col>24</xdr:col>
      <xdr:colOff>114300</xdr:colOff>
      <xdr:row>72</xdr:row>
      <xdr:rowOff>96431</xdr:rowOff>
    </xdr:to>
    <xdr:sp macro="" textlink="">
      <xdr:nvSpPr>
        <xdr:cNvPr id="198" name="楕円 197"/>
        <xdr:cNvSpPr/>
      </xdr:nvSpPr>
      <xdr:spPr>
        <a:xfrm>
          <a:off x="4584700" y="123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81208</xdr:rowOff>
    </xdr:from>
    <xdr:ext cx="599010" cy="259045"/>
    <xdr:sp macro="" textlink="">
      <xdr:nvSpPr>
        <xdr:cNvPr id="199" name="民生費該当値テキスト"/>
        <xdr:cNvSpPr txBox="1"/>
      </xdr:nvSpPr>
      <xdr:spPr>
        <a:xfrm>
          <a:off x="4686300" y="1225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41389</xdr:rowOff>
    </xdr:from>
    <xdr:to>
      <xdr:col>20</xdr:col>
      <xdr:colOff>38100</xdr:colOff>
      <xdr:row>73</xdr:row>
      <xdr:rowOff>142989</xdr:rowOff>
    </xdr:to>
    <xdr:sp macro="" textlink="">
      <xdr:nvSpPr>
        <xdr:cNvPr id="200" name="楕円 199"/>
        <xdr:cNvSpPr/>
      </xdr:nvSpPr>
      <xdr:spPr>
        <a:xfrm>
          <a:off x="3746500" y="12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159516</xdr:rowOff>
    </xdr:from>
    <xdr:ext cx="599010" cy="259045"/>
    <xdr:sp macro="" textlink="">
      <xdr:nvSpPr>
        <xdr:cNvPr id="201" name="テキスト ボックス 200"/>
        <xdr:cNvSpPr txBox="1"/>
      </xdr:nvSpPr>
      <xdr:spPr>
        <a:xfrm>
          <a:off x="3497795" y="1233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47866</xdr:rowOff>
    </xdr:from>
    <xdr:to>
      <xdr:col>15</xdr:col>
      <xdr:colOff>101600</xdr:colOff>
      <xdr:row>72</xdr:row>
      <xdr:rowOff>149466</xdr:rowOff>
    </xdr:to>
    <xdr:sp macro="" textlink="">
      <xdr:nvSpPr>
        <xdr:cNvPr id="202" name="楕円 201"/>
        <xdr:cNvSpPr/>
      </xdr:nvSpPr>
      <xdr:spPr>
        <a:xfrm>
          <a:off x="2857500" y="123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165993</xdr:rowOff>
    </xdr:from>
    <xdr:ext cx="599010" cy="259045"/>
    <xdr:sp macro="" textlink="">
      <xdr:nvSpPr>
        <xdr:cNvPr id="203" name="テキスト ボックス 202"/>
        <xdr:cNvSpPr txBox="1"/>
      </xdr:nvSpPr>
      <xdr:spPr>
        <a:xfrm>
          <a:off x="2608795" y="1216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163690</xdr:rowOff>
    </xdr:from>
    <xdr:to>
      <xdr:col>10</xdr:col>
      <xdr:colOff>165100</xdr:colOff>
      <xdr:row>75</xdr:row>
      <xdr:rowOff>93840</xdr:rowOff>
    </xdr:to>
    <xdr:sp macro="" textlink="">
      <xdr:nvSpPr>
        <xdr:cNvPr id="204" name="楕円 203"/>
        <xdr:cNvSpPr/>
      </xdr:nvSpPr>
      <xdr:spPr>
        <a:xfrm>
          <a:off x="1968500" y="128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110367</xdr:rowOff>
    </xdr:from>
    <xdr:ext cx="599010" cy="259045"/>
    <xdr:sp macro="" textlink="">
      <xdr:nvSpPr>
        <xdr:cNvPr id="205" name="テキスト ボックス 204"/>
        <xdr:cNvSpPr txBox="1"/>
      </xdr:nvSpPr>
      <xdr:spPr>
        <a:xfrm>
          <a:off x="1719795" y="1262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6908</xdr:rowOff>
    </xdr:from>
    <xdr:to>
      <xdr:col>6</xdr:col>
      <xdr:colOff>38100</xdr:colOff>
      <xdr:row>76</xdr:row>
      <xdr:rowOff>108508</xdr:rowOff>
    </xdr:to>
    <xdr:sp macro="" textlink="">
      <xdr:nvSpPr>
        <xdr:cNvPr id="206" name="楕円 205"/>
        <xdr:cNvSpPr/>
      </xdr:nvSpPr>
      <xdr:spPr>
        <a:xfrm>
          <a:off x="1079500" y="130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125036</xdr:rowOff>
    </xdr:from>
    <xdr:ext cx="599010" cy="259045"/>
    <xdr:sp macro="" textlink="">
      <xdr:nvSpPr>
        <xdr:cNvPr id="207" name="テキスト ボックス 206"/>
        <xdr:cNvSpPr txBox="1"/>
      </xdr:nvSpPr>
      <xdr:spPr>
        <a:xfrm>
          <a:off x="830795" y="1281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89474</xdr:rowOff>
    </xdr:from>
    <xdr:to>
      <xdr:col>24</xdr:col>
      <xdr:colOff>62865</xdr:colOff>
      <xdr:row>97</xdr:row>
      <xdr:rowOff>144892</xdr:rowOff>
    </xdr:to>
    <xdr:cxnSp macro="">
      <xdr:nvCxnSpPr>
        <xdr:cNvPr id="234" name="直線コネクタ 233"/>
        <xdr:cNvCxnSpPr/>
      </xdr:nvCxnSpPr>
      <xdr:spPr>
        <a:xfrm flipV="1">
          <a:off x="4633595" y="15519974"/>
          <a:ext cx="1270" cy="125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148719</xdr:rowOff>
    </xdr:from>
    <xdr:ext cx="534377" cy="259045"/>
    <xdr:sp macro="" textlink="">
      <xdr:nvSpPr>
        <xdr:cNvPr id="235" name="衛生費最小値テキスト"/>
        <xdr:cNvSpPr txBox="1"/>
      </xdr:nvSpPr>
      <xdr:spPr>
        <a:xfrm>
          <a:off x="4686300" y="167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144892</xdr:rowOff>
    </xdr:from>
    <xdr:to>
      <xdr:col>24</xdr:col>
      <xdr:colOff>152400</xdr:colOff>
      <xdr:row>97</xdr:row>
      <xdr:rowOff>144892</xdr:rowOff>
    </xdr:to>
    <xdr:cxnSp macro="">
      <xdr:nvCxnSpPr>
        <xdr:cNvPr id="236" name="直線コネクタ 235"/>
        <xdr:cNvCxnSpPr/>
      </xdr:nvCxnSpPr>
      <xdr:spPr>
        <a:xfrm>
          <a:off x="4546600" y="1677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36151</xdr:rowOff>
    </xdr:from>
    <xdr:ext cx="534377" cy="259045"/>
    <xdr:sp macro="" textlink="">
      <xdr:nvSpPr>
        <xdr:cNvPr id="237" name="衛生費最大値テキスト"/>
        <xdr:cNvSpPr txBox="1"/>
      </xdr:nvSpPr>
      <xdr:spPr>
        <a:xfrm>
          <a:off x="4686300" y="1529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89474</xdr:rowOff>
    </xdr:from>
    <xdr:to>
      <xdr:col>24</xdr:col>
      <xdr:colOff>152400</xdr:colOff>
      <xdr:row>90</xdr:row>
      <xdr:rowOff>89474</xdr:rowOff>
    </xdr:to>
    <xdr:cxnSp macro="">
      <xdr:nvCxnSpPr>
        <xdr:cNvPr id="238" name="直線コネクタ 237"/>
        <xdr:cNvCxnSpPr/>
      </xdr:nvCxnSpPr>
      <xdr:spPr>
        <a:xfrm>
          <a:off x="4546600" y="155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149758</xdr:rowOff>
    </xdr:from>
    <xdr:to>
      <xdr:col>24</xdr:col>
      <xdr:colOff>63500</xdr:colOff>
      <xdr:row>97</xdr:row>
      <xdr:rowOff>144892</xdr:rowOff>
    </xdr:to>
    <xdr:cxnSp macro="">
      <xdr:nvCxnSpPr>
        <xdr:cNvPr id="239" name="直線コネクタ 238"/>
        <xdr:cNvCxnSpPr/>
      </xdr:nvCxnSpPr>
      <xdr:spPr>
        <a:xfrm>
          <a:off x="3797300" y="16608958"/>
          <a:ext cx="838200" cy="16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139177</xdr:rowOff>
    </xdr:from>
    <xdr:ext cx="534377" cy="259045"/>
    <xdr:sp macro="" textlink="">
      <xdr:nvSpPr>
        <xdr:cNvPr id="240" name="衛生費平均値テキスト"/>
        <xdr:cNvSpPr txBox="1"/>
      </xdr:nvSpPr>
      <xdr:spPr>
        <a:xfrm>
          <a:off x="4686300" y="1608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116300</xdr:rowOff>
    </xdr:from>
    <xdr:to>
      <xdr:col>24</xdr:col>
      <xdr:colOff>114300</xdr:colOff>
      <xdr:row>95</xdr:row>
      <xdr:rowOff>46450</xdr:rowOff>
    </xdr:to>
    <xdr:sp macro="" textlink="">
      <xdr:nvSpPr>
        <xdr:cNvPr id="241" name="フローチャート: 判断 240"/>
        <xdr:cNvSpPr/>
      </xdr:nvSpPr>
      <xdr:spPr>
        <a:xfrm>
          <a:off x="4584700" y="162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70565</xdr:rowOff>
    </xdr:from>
    <xdr:to>
      <xdr:col>19</xdr:col>
      <xdr:colOff>177800</xdr:colOff>
      <xdr:row>96</xdr:row>
      <xdr:rowOff>149758</xdr:rowOff>
    </xdr:to>
    <xdr:cxnSp macro="">
      <xdr:nvCxnSpPr>
        <xdr:cNvPr id="242" name="直線コネクタ 241"/>
        <xdr:cNvCxnSpPr/>
      </xdr:nvCxnSpPr>
      <xdr:spPr>
        <a:xfrm>
          <a:off x="2908300" y="16358315"/>
          <a:ext cx="889000" cy="25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98044</xdr:rowOff>
    </xdr:from>
    <xdr:to>
      <xdr:col>20</xdr:col>
      <xdr:colOff>38100</xdr:colOff>
      <xdr:row>95</xdr:row>
      <xdr:rowOff>28194</xdr:rowOff>
    </xdr:to>
    <xdr:sp macro="" textlink="">
      <xdr:nvSpPr>
        <xdr:cNvPr id="243" name="フローチャート: 判断 242"/>
        <xdr:cNvSpPr/>
      </xdr:nvSpPr>
      <xdr:spPr>
        <a:xfrm>
          <a:off x="3746500" y="1621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44721</xdr:rowOff>
    </xdr:from>
    <xdr:ext cx="534377" cy="259045"/>
    <xdr:sp macro="" textlink="">
      <xdr:nvSpPr>
        <xdr:cNvPr id="244" name="テキスト ボックス 243"/>
        <xdr:cNvSpPr txBox="1"/>
      </xdr:nvSpPr>
      <xdr:spPr>
        <a:xfrm>
          <a:off x="3530111" y="159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70565</xdr:rowOff>
    </xdr:from>
    <xdr:to>
      <xdr:col>15</xdr:col>
      <xdr:colOff>50800</xdr:colOff>
      <xdr:row>97</xdr:row>
      <xdr:rowOff>85327</xdr:rowOff>
    </xdr:to>
    <xdr:cxnSp macro="">
      <xdr:nvCxnSpPr>
        <xdr:cNvPr id="245" name="直線コネクタ 244"/>
        <xdr:cNvCxnSpPr/>
      </xdr:nvCxnSpPr>
      <xdr:spPr>
        <a:xfrm flipV="1">
          <a:off x="2019300" y="16358315"/>
          <a:ext cx="889000" cy="35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89618</xdr:rowOff>
    </xdr:from>
    <xdr:to>
      <xdr:col>15</xdr:col>
      <xdr:colOff>101600</xdr:colOff>
      <xdr:row>95</xdr:row>
      <xdr:rowOff>19768</xdr:rowOff>
    </xdr:to>
    <xdr:sp macro="" textlink="">
      <xdr:nvSpPr>
        <xdr:cNvPr id="246" name="フローチャート: 判断 245"/>
        <xdr:cNvSpPr/>
      </xdr:nvSpPr>
      <xdr:spPr>
        <a:xfrm>
          <a:off x="2857500" y="1620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36295</xdr:rowOff>
    </xdr:from>
    <xdr:ext cx="534377" cy="259045"/>
    <xdr:sp macro="" textlink="">
      <xdr:nvSpPr>
        <xdr:cNvPr id="247" name="テキスト ボックス 246"/>
        <xdr:cNvSpPr txBox="1"/>
      </xdr:nvSpPr>
      <xdr:spPr>
        <a:xfrm>
          <a:off x="2641111" y="1598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85327</xdr:rowOff>
    </xdr:from>
    <xdr:to>
      <xdr:col>10</xdr:col>
      <xdr:colOff>114300</xdr:colOff>
      <xdr:row>98</xdr:row>
      <xdr:rowOff>29580</xdr:rowOff>
    </xdr:to>
    <xdr:cxnSp macro="">
      <xdr:nvCxnSpPr>
        <xdr:cNvPr id="248" name="直線コネクタ 247"/>
        <xdr:cNvCxnSpPr/>
      </xdr:nvCxnSpPr>
      <xdr:spPr>
        <a:xfrm flipV="1">
          <a:off x="1130300" y="16715977"/>
          <a:ext cx="889000" cy="11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22214</xdr:rowOff>
    </xdr:from>
    <xdr:to>
      <xdr:col>10</xdr:col>
      <xdr:colOff>165100</xdr:colOff>
      <xdr:row>96</xdr:row>
      <xdr:rowOff>123814</xdr:rowOff>
    </xdr:to>
    <xdr:sp macro="" textlink="">
      <xdr:nvSpPr>
        <xdr:cNvPr id="249" name="フローチャート: 判断 248"/>
        <xdr:cNvSpPr/>
      </xdr:nvSpPr>
      <xdr:spPr>
        <a:xfrm>
          <a:off x="19685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140341</xdr:rowOff>
    </xdr:from>
    <xdr:ext cx="534377" cy="259045"/>
    <xdr:sp macro="" textlink="">
      <xdr:nvSpPr>
        <xdr:cNvPr id="250" name="テキスト ボックス 249"/>
        <xdr:cNvSpPr txBox="1"/>
      </xdr:nvSpPr>
      <xdr:spPr>
        <a:xfrm>
          <a:off x="1752111" y="162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70579</xdr:rowOff>
    </xdr:from>
    <xdr:to>
      <xdr:col>6</xdr:col>
      <xdr:colOff>38100</xdr:colOff>
      <xdr:row>97</xdr:row>
      <xdr:rowOff>729</xdr:rowOff>
    </xdr:to>
    <xdr:sp macro="" textlink="">
      <xdr:nvSpPr>
        <xdr:cNvPr id="251" name="フローチャート: 判断 250"/>
        <xdr:cNvSpPr/>
      </xdr:nvSpPr>
      <xdr:spPr>
        <a:xfrm>
          <a:off x="1079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17256</xdr:rowOff>
    </xdr:from>
    <xdr:ext cx="534377" cy="259045"/>
    <xdr:sp macro="" textlink="">
      <xdr:nvSpPr>
        <xdr:cNvPr id="252" name="テキスト ボックス 251"/>
        <xdr:cNvSpPr txBox="1"/>
      </xdr:nvSpPr>
      <xdr:spPr>
        <a:xfrm>
          <a:off x="863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94092</xdr:rowOff>
    </xdr:from>
    <xdr:to>
      <xdr:col>24</xdr:col>
      <xdr:colOff>114300</xdr:colOff>
      <xdr:row>98</xdr:row>
      <xdr:rowOff>24242</xdr:rowOff>
    </xdr:to>
    <xdr:sp macro="" textlink="">
      <xdr:nvSpPr>
        <xdr:cNvPr id="258" name="楕円 257"/>
        <xdr:cNvSpPr/>
      </xdr:nvSpPr>
      <xdr:spPr>
        <a:xfrm>
          <a:off x="4584700" y="1672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9019</xdr:rowOff>
    </xdr:from>
    <xdr:ext cx="534377" cy="259045"/>
    <xdr:sp macro="" textlink="">
      <xdr:nvSpPr>
        <xdr:cNvPr id="259" name="衛生費該当値テキスト"/>
        <xdr:cNvSpPr txBox="1"/>
      </xdr:nvSpPr>
      <xdr:spPr>
        <a:xfrm>
          <a:off x="4686300" y="166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98958</xdr:rowOff>
    </xdr:from>
    <xdr:to>
      <xdr:col>20</xdr:col>
      <xdr:colOff>38100</xdr:colOff>
      <xdr:row>97</xdr:row>
      <xdr:rowOff>29108</xdr:rowOff>
    </xdr:to>
    <xdr:sp macro="" textlink="">
      <xdr:nvSpPr>
        <xdr:cNvPr id="260" name="楕円 259"/>
        <xdr:cNvSpPr/>
      </xdr:nvSpPr>
      <xdr:spPr>
        <a:xfrm>
          <a:off x="3746500" y="165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20235</xdr:rowOff>
    </xdr:from>
    <xdr:ext cx="534377" cy="259045"/>
    <xdr:sp macro="" textlink="">
      <xdr:nvSpPr>
        <xdr:cNvPr id="261" name="テキスト ボックス 260"/>
        <xdr:cNvSpPr txBox="1"/>
      </xdr:nvSpPr>
      <xdr:spPr>
        <a:xfrm>
          <a:off x="3530111" y="1665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19765</xdr:rowOff>
    </xdr:from>
    <xdr:to>
      <xdr:col>15</xdr:col>
      <xdr:colOff>101600</xdr:colOff>
      <xdr:row>95</xdr:row>
      <xdr:rowOff>121365</xdr:rowOff>
    </xdr:to>
    <xdr:sp macro="" textlink="">
      <xdr:nvSpPr>
        <xdr:cNvPr id="262" name="楕円 261"/>
        <xdr:cNvSpPr/>
      </xdr:nvSpPr>
      <xdr:spPr>
        <a:xfrm>
          <a:off x="2857500" y="1630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112492</xdr:rowOff>
    </xdr:from>
    <xdr:ext cx="534377" cy="259045"/>
    <xdr:sp macro="" textlink="">
      <xdr:nvSpPr>
        <xdr:cNvPr id="263" name="テキスト ボックス 262"/>
        <xdr:cNvSpPr txBox="1"/>
      </xdr:nvSpPr>
      <xdr:spPr>
        <a:xfrm>
          <a:off x="2641111" y="1640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34527</xdr:rowOff>
    </xdr:from>
    <xdr:to>
      <xdr:col>10</xdr:col>
      <xdr:colOff>165100</xdr:colOff>
      <xdr:row>97</xdr:row>
      <xdr:rowOff>136127</xdr:rowOff>
    </xdr:to>
    <xdr:sp macro="" textlink="">
      <xdr:nvSpPr>
        <xdr:cNvPr id="264" name="楕円 263"/>
        <xdr:cNvSpPr/>
      </xdr:nvSpPr>
      <xdr:spPr>
        <a:xfrm>
          <a:off x="1968500" y="1666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127254</xdr:rowOff>
    </xdr:from>
    <xdr:ext cx="534377" cy="259045"/>
    <xdr:sp macro="" textlink="">
      <xdr:nvSpPr>
        <xdr:cNvPr id="265" name="テキスト ボックス 264"/>
        <xdr:cNvSpPr txBox="1"/>
      </xdr:nvSpPr>
      <xdr:spPr>
        <a:xfrm>
          <a:off x="1752111" y="1675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150230</xdr:rowOff>
    </xdr:from>
    <xdr:to>
      <xdr:col>6</xdr:col>
      <xdr:colOff>38100</xdr:colOff>
      <xdr:row>98</xdr:row>
      <xdr:rowOff>80380</xdr:rowOff>
    </xdr:to>
    <xdr:sp macro="" textlink="">
      <xdr:nvSpPr>
        <xdr:cNvPr id="266" name="楕円 265"/>
        <xdr:cNvSpPr/>
      </xdr:nvSpPr>
      <xdr:spPr>
        <a:xfrm>
          <a:off x="1079500" y="167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71507</xdr:rowOff>
    </xdr:from>
    <xdr:ext cx="534377" cy="259045"/>
    <xdr:sp macro="" textlink="">
      <xdr:nvSpPr>
        <xdr:cNvPr id="267" name="テキスト ボックス 266"/>
        <xdr:cNvSpPr txBox="1"/>
      </xdr:nvSpPr>
      <xdr:spPr>
        <a:xfrm>
          <a:off x="863111" y="168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9" name="直線コネクタ 288"/>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90" name="労働費最小値テキスト"/>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91" name="直線コネクタ 290"/>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92" name="労働費最大値テキスト"/>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3" name="直線コネクタ 292"/>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9855</xdr:rowOff>
    </xdr:from>
    <xdr:to>
      <xdr:col>55</xdr:col>
      <xdr:colOff>0</xdr:colOff>
      <xdr:row>37</xdr:row>
      <xdr:rowOff>34910</xdr:rowOff>
    </xdr:to>
    <xdr:cxnSp macro="">
      <xdr:nvCxnSpPr>
        <xdr:cNvPr id="294" name="直線コネクタ 293"/>
        <xdr:cNvCxnSpPr/>
      </xdr:nvCxnSpPr>
      <xdr:spPr>
        <a:xfrm>
          <a:off x="9639300" y="6353505"/>
          <a:ext cx="838200" cy="2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46204</xdr:rowOff>
    </xdr:from>
    <xdr:ext cx="469744" cy="259045"/>
    <xdr:sp macro="" textlink="">
      <xdr:nvSpPr>
        <xdr:cNvPr id="295" name="労働費平均値テキスト"/>
        <xdr:cNvSpPr txBox="1"/>
      </xdr:nvSpPr>
      <xdr:spPr>
        <a:xfrm>
          <a:off x="10528300" y="6389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296" name="フローチャート: 判断 295"/>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9855</xdr:rowOff>
    </xdr:from>
    <xdr:to>
      <xdr:col>50</xdr:col>
      <xdr:colOff>114300</xdr:colOff>
      <xdr:row>37</xdr:row>
      <xdr:rowOff>14518</xdr:rowOff>
    </xdr:to>
    <xdr:cxnSp macro="">
      <xdr:nvCxnSpPr>
        <xdr:cNvPr id="297" name="直線コネクタ 296"/>
        <xdr:cNvCxnSpPr/>
      </xdr:nvCxnSpPr>
      <xdr:spPr>
        <a:xfrm flipV="1">
          <a:off x="8750300" y="6353505"/>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298" name="フローチャート: 判断 297"/>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162059</xdr:rowOff>
    </xdr:from>
    <xdr:ext cx="469744" cy="259045"/>
    <xdr:sp macro="" textlink="">
      <xdr:nvSpPr>
        <xdr:cNvPr id="299" name="テキスト ボックス 298"/>
        <xdr:cNvSpPr txBox="1"/>
      </xdr:nvSpPr>
      <xdr:spPr>
        <a:xfrm>
          <a:off x="9404428" y="650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10313</xdr:rowOff>
    </xdr:from>
    <xdr:to>
      <xdr:col>45</xdr:col>
      <xdr:colOff>177800</xdr:colOff>
      <xdr:row>37</xdr:row>
      <xdr:rowOff>14518</xdr:rowOff>
    </xdr:to>
    <xdr:cxnSp macro="">
      <xdr:nvCxnSpPr>
        <xdr:cNvPr id="300" name="直線コネクタ 299"/>
        <xdr:cNvCxnSpPr/>
      </xdr:nvCxnSpPr>
      <xdr:spPr>
        <a:xfrm>
          <a:off x="7861300" y="6353963"/>
          <a:ext cx="8890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301" name="フローチャート: 判断 300"/>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157761</xdr:rowOff>
    </xdr:from>
    <xdr:ext cx="469744" cy="259045"/>
    <xdr:sp macro="" textlink="">
      <xdr:nvSpPr>
        <xdr:cNvPr id="302" name="テキスト ボックス 301"/>
        <xdr:cNvSpPr txBox="1"/>
      </xdr:nvSpPr>
      <xdr:spPr>
        <a:xfrm>
          <a:off x="8515428" y="650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10313</xdr:rowOff>
    </xdr:from>
    <xdr:to>
      <xdr:col>41</xdr:col>
      <xdr:colOff>50800</xdr:colOff>
      <xdr:row>37</xdr:row>
      <xdr:rowOff>28692</xdr:rowOff>
    </xdr:to>
    <xdr:cxnSp macro="">
      <xdr:nvCxnSpPr>
        <xdr:cNvPr id="303" name="直線コネクタ 302"/>
        <xdr:cNvCxnSpPr/>
      </xdr:nvCxnSpPr>
      <xdr:spPr>
        <a:xfrm flipV="1">
          <a:off x="6972300" y="6353963"/>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4" name="フローチャート: 判断 303"/>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154378</xdr:rowOff>
    </xdr:from>
    <xdr:ext cx="469744" cy="259045"/>
    <xdr:sp macro="" textlink="">
      <xdr:nvSpPr>
        <xdr:cNvPr id="305" name="テキスト ボックス 304"/>
        <xdr:cNvSpPr txBox="1"/>
      </xdr:nvSpPr>
      <xdr:spPr>
        <a:xfrm>
          <a:off x="7626428" y="649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06" name="フローチャート: 判断 305"/>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135999</xdr:rowOff>
    </xdr:from>
    <xdr:ext cx="469744" cy="259045"/>
    <xdr:sp macro="" textlink="">
      <xdr:nvSpPr>
        <xdr:cNvPr id="307" name="テキスト ボックス 306"/>
        <xdr:cNvSpPr txBox="1"/>
      </xdr:nvSpPr>
      <xdr:spPr>
        <a:xfrm>
          <a:off x="6737428" y="64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155560</xdr:rowOff>
    </xdr:from>
    <xdr:to>
      <xdr:col>55</xdr:col>
      <xdr:colOff>50800</xdr:colOff>
      <xdr:row>37</xdr:row>
      <xdr:rowOff>85710</xdr:rowOff>
    </xdr:to>
    <xdr:sp macro="" textlink="">
      <xdr:nvSpPr>
        <xdr:cNvPr id="313" name="楕円 312"/>
        <xdr:cNvSpPr/>
      </xdr:nvSpPr>
      <xdr:spPr>
        <a:xfrm>
          <a:off x="10426700" y="63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6987</xdr:rowOff>
    </xdr:from>
    <xdr:ext cx="469744" cy="259045"/>
    <xdr:sp macro="" textlink="">
      <xdr:nvSpPr>
        <xdr:cNvPr id="314" name="労働費該当値テキスト"/>
        <xdr:cNvSpPr txBox="1"/>
      </xdr:nvSpPr>
      <xdr:spPr>
        <a:xfrm>
          <a:off x="10528300" y="61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130505</xdr:rowOff>
    </xdr:from>
    <xdr:to>
      <xdr:col>50</xdr:col>
      <xdr:colOff>165100</xdr:colOff>
      <xdr:row>37</xdr:row>
      <xdr:rowOff>60655</xdr:rowOff>
    </xdr:to>
    <xdr:sp macro="" textlink="">
      <xdr:nvSpPr>
        <xdr:cNvPr id="315" name="楕円 314"/>
        <xdr:cNvSpPr/>
      </xdr:nvSpPr>
      <xdr:spPr>
        <a:xfrm>
          <a:off x="9588500" y="63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77182</xdr:rowOff>
    </xdr:from>
    <xdr:ext cx="469744" cy="259045"/>
    <xdr:sp macro="" textlink="">
      <xdr:nvSpPr>
        <xdr:cNvPr id="316" name="テキスト ボックス 315"/>
        <xdr:cNvSpPr txBox="1"/>
      </xdr:nvSpPr>
      <xdr:spPr>
        <a:xfrm>
          <a:off x="9404428" y="607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135168</xdr:rowOff>
    </xdr:from>
    <xdr:to>
      <xdr:col>46</xdr:col>
      <xdr:colOff>38100</xdr:colOff>
      <xdr:row>37</xdr:row>
      <xdr:rowOff>65318</xdr:rowOff>
    </xdr:to>
    <xdr:sp macro="" textlink="">
      <xdr:nvSpPr>
        <xdr:cNvPr id="317" name="楕円 316"/>
        <xdr:cNvSpPr/>
      </xdr:nvSpPr>
      <xdr:spPr>
        <a:xfrm>
          <a:off x="8699500" y="630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81845</xdr:rowOff>
    </xdr:from>
    <xdr:ext cx="469744" cy="259045"/>
    <xdr:sp macro="" textlink="">
      <xdr:nvSpPr>
        <xdr:cNvPr id="318" name="テキスト ボックス 317"/>
        <xdr:cNvSpPr txBox="1"/>
      </xdr:nvSpPr>
      <xdr:spPr>
        <a:xfrm>
          <a:off x="8515428" y="608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130963</xdr:rowOff>
    </xdr:from>
    <xdr:to>
      <xdr:col>41</xdr:col>
      <xdr:colOff>101600</xdr:colOff>
      <xdr:row>37</xdr:row>
      <xdr:rowOff>61113</xdr:rowOff>
    </xdr:to>
    <xdr:sp macro="" textlink="">
      <xdr:nvSpPr>
        <xdr:cNvPr id="319" name="楕円 318"/>
        <xdr:cNvSpPr/>
      </xdr:nvSpPr>
      <xdr:spPr>
        <a:xfrm>
          <a:off x="7810500" y="63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77640</xdr:rowOff>
    </xdr:from>
    <xdr:ext cx="469744" cy="259045"/>
    <xdr:sp macro="" textlink="">
      <xdr:nvSpPr>
        <xdr:cNvPr id="320" name="テキスト ボックス 319"/>
        <xdr:cNvSpPr txBox="1"/>
      </xdr:nvSpPr>
      <xdr:spPr>
        <a:xfrm>
          <a:off x="7626428" y="607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149342</xdr:rowOff>
    </xdr:from>
    <xdr:to>
      <xdr:col>36</xdr:col>
      <xdr:colOff>165100</xdr:colOff>
      <xdr:row>37</xdr:row>
      <xdr:rowOff>79492</xdr:rowOff>
    </xdr:to>
    <xdr:sp macro="" textlink="">
      <xdr:nvSpPr>
        <xdr:cNvPr id="321" name="楕円 320"/>
        <xdr:cNvSpPr/>
      </xdr:nvSpPr>
      <xdr:spPr>
        <a:xfrm>
          <a:off x="6921500" y="63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96019</xdr:rowOff>
    </xdr:from>
    <xdr:ext cx="469744" cy="259045"/>
    <xdr:sp macro="" textlink="">
      <xdr:nvSpPr>
        <xdr:cNvPr id="322" name="テキスト ボックス 321"/>
        <xdr:cNvSpPr txBox="1"/>
      </xdr:nvSpPr>
      <xdr:spPr>
        <a:xfrm>
          <a:off x="6737428" y="60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8" name="テキスト ボックス 337"/>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42" name="直線コネクタ 341"/>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3" name="農林水産業費最小値テキスト"/>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4" name="直線コネクタ 343"/>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5" name="農林水産業費最大値テキスト"/>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46" name="直線コネクタ 345"/>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74263</xdr:rowOff>
    </xdr:from>
    <xdr:to>
      <xdr:col>55</xdr:col>
      <xdr:colOff>0</xdr:colOff>
      <xdr:row>55</xdr:row>
      <xdr:rowOff>111925</xdr:rowOff>
    </xdr:to>
    <xdr:cxnSp macro="">
      <xdr:nvCxnSpPr>
        <xdr:cNvPr id="347" name="直線コネクタ 346"/>
        <xdr:cNvCxnSpPr/>
      </xdr:nvCxnSpPr>
      <xdr:spPr>
        <a:xfrm flipV="1">
          <a:off x="9639300" y="9504013"/>
          <a:ext cx="838200" cy="3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166698</xdr:rowOff>
    </xdr:from>
    <xdr:ext cx="469744" cy="259045"/>
    <xdr:sp macro="" textlink="">
      <xdr:nvSpPr>
        <xdr:cNvPr id="348" name="農林水産業費平均値テキスト"/>
        <xdr:cNvSpPr txBox="1"/>
      </xdr:nvSpPr>
      <xdr:spPr>
        <a:xfrm>
          <a:off x="10528300" y="9253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49" name="フローチャート: 判断 348"/>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111925</xdr:rowOff>
    </xdr:from>
    <xdr:to>
      <xdr:col>50</xdr:col>
      <xdr:colOff>114300</xdr:colOff>
      <xdr:row>56</xdr:row>
      <xdr:rowOff>38088</xdr:rowOff>
    </xdr:to>
    <xdr:cxnSp macro="">
      <xdr:nvCxnSpPr>
        <xdr:cNvPr id="350" name="直線コネクタ 349"/>
        <xdr:cNvCxnSpPr/>
      </xdr:nvCxnSpPr>
      <xdr:spPr>
        <a:xfrm flipV="1">
          <a:off x="8750300" y="9541675"/>
          <a:ext cx="8890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51" name="フローチャート: 判断 350"/>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84269</xdr:rowOff>
    </xdr:from>
    <xdr:ext cx="469744" cy="259045"/>
    <xdr:sp macro="" textlink="">
      <xdr:nvSpPr>
        <xdr:cNvPr id="352" name="テキスト ボックス 351"/>
        <xdr:cNvSpPr txBox="1"/>
      </xdr:nvSpPr>
      <xdr:spPr>
        <a:xfrm>
          <a:off x="9404428" y="917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44545</xdr:rowOff>
    </xdr:from>
    <xdr:to>
      <xdr:col>45</xdr:col>
      <xdr:colOff>177800</xdr:colOff>
      <xdr:row>56</xdr:row>
      <xdr:rowOff>38088</xdr:rowOff>
    </xdr:to>
    <xdr:cxnSp macro="">
      <xdr:nvCxnSpPr>
        <xdr:cNvPr id="353" name="直線コネクタ 352"/>
        <xdr:cNvCxnSpPr/>
      </xdr:nvCxnSpPr>
      <xdr:spPr>
        <a:xfrm>
          <a:off x="7861300" y="9474295"/>
          <a:ext cx="889000" cy="16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4" name="フローチャート: 判断 353"/>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99299</xdr:rowOff>
    </xdr:from>
    <xdr:ext cx="469744" cy="259045"/>
    <xdr:sp macro="" textlink="">
      <xdr:nvSpPr>
        <xdr:cNvPr id="355" name="テキスト ボックス 354"/>
        <xdr:cNvSpPr txBox="1"/>
      </xdr:nvSpPr>
      <xdr:spPr>
        <a:xfrm>
          <a:off x="8515428" y="918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44545</xdr:rowOff>
    </xdr:from>
    <xdr:to>
      <xdr:col>41</xdr:col>
      <xdr:colOff>50800</xdr:colOff>
      <xdr:row>56</xdr:row>
      <xdr:rowOff>41745</xdr:rowOff>
    </xdr:to>
    <xdr:cxnSp macro="">
      <xdr:nvCxnSpPr>
        <xdr:cNvPr id="356" name="直線コネクタ 355"/>
        <xdr:cNvCxnSpPr/>
      </xdr:nvCxnSpPr>
      <xdr:spPr>
        <a:xfrm flipV="1">
          <a:off x="6972300" y="9474295"/>
          <a:ext cx="889000" cy="16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40951</xdr:rowOff>
    </xdr:from>
    <xdr:to>
      <xdr:col>41</xdr:col>
      <xdr:colOff>101600</xdr:colOff>
      <xdr:row>55</xdr:row>
      <xdr:rowOff>142551</xdr:rowOff>
    </xdr:to>
    <xdr:sp macro="" textlink="">
      <xdr:nvSpPr>
        <xdr:cNvPr id="357" name="フローチャート: 判断 356"/>
        <xdr:cNvSpPr/>
      </xdr:nvSpPr>
      <xdr:spPr>
        <a:xfrm>
          <a:off x="7810500" y="94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133678</xdr:rowOff>
    </xdr:from>
    <xdr:ext cx="469744" cy="259045"/>
    <xdr:sp macro="" textlink="">
      <xdr:nvSpPr>
        <xdr:cNvPr id="358" name="テキスト ボックス 357"/>
        <xdr:cNvSpPr txBox="1"/>
      </xdr:nvSpPr>
      <xdr:spPr>
        <a:xfrm>
          <a:off x="7626428" y="956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77241</xdr:rowOff>
    </xdr:from>
    <xdr:to>
      <xdr:col>36</xdr:col>
      <xdr:colOff>165100</xdr:colOff>
      <xdr:row>55</xdr:row>
      <xdr:rowOff>7391</xdr:rowOff>
    </xdr:to>
    <xdr:sp macro="" textlink="">
      <xdr:nvSpPr>
        <xdr:cNvPr id="359" name="フローチャート: 判断 358"/>
        <xdr:cNvSpPr/>
      </xdr:nvSpPr>
      <xdr:spPr>
        <a:xfrm>
          <a:off x="6921500" y="93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23918</xdr:rowOff>
    </xdr:from>
    <xdr:ext cx="534377" cy="259045"/>
    <xdr:sp macro="" textlink="">
      <xdr:nvSpPr>
        <xdr:cNvPr id="360" name="テキスト ボックス 359"/>
        <xdr:cNvSpPr txBox="1"/>
      </xdr:nvSpPr>
      <xdr:spPr>
        <a:xfrm>
          <a:off x="6705111" y="91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23463</xdr:rowOff>
    </xdr:from>
    <xdr:to>
      <xdr:col>55</xdr:col>
      <xdr:colOff>50800</xdr:colOff>
      <xdr:row>55</xdr:row>
      <xdr:rowOff>125063</xdr:rowOff>
    </xdr:to>
    <xdr:sp macro="" textlink="">
      <xdr:nvSpPr>
        <xdr:cNvPr id="366" name="楕円 365"/>
        <xdr:cNvSpPr/>
      </xdr:nvSpPr>
      <xdr:spPr>
        <a:xfrm>
          <a:off x="10426700" y="94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1890</xdr:rowOff>
    </xdr:from>
    <xdr:ext cx="469744" cy="259045"/>
    <xdr:sp macro="" textlink="">
      <xdr:nvSpPr>
        <xdr:cNvPr id="367" name="農林水産業費該当値テキスト"/>
        <xdr:cNvSpPr txBox="1"/>
      </xdr:nvSpPr>
      <xdr:spPr>
        <a:xfrm>
          <a:off x="10528300" y="943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61125</xdr:rowOff>
    </xdr:from>
    <xdr:to>
      <xdr:col>50</xdr:col>
      <xdr:colOff>165100</xdr:colOff>
      <xdr:row>55</xdr:row>
      <xdr:rowOff>162725</xdr:rowOff>
    </xdr:to>
    <xdr:sp macro="" textlink="">
      <xdr:nvSpPr>
        <xdr:cNvPr id="368" name="楕円 367"/>
        <xdr:cNvSpPr/>
      </xdr:nvSpPr>
      <xdr:spPr>
        <a:xfrm>
          <a:off x="9588500" y="94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153852</xdr:rowOff>
    </xdr:from>
    <xdr:ext cx="469744" cy="259045"/>
    <xdr:sp macro="" textlink="">
      <xdr:nvSpPr>
        <xdr:cNvPr id="369" name="テキスト ボックス 368"/>
        <xdr:cNvSpPr txBox="1"/>
      </xdr:nvSpPr>
      <xdr:spPr>
        <a:xfrm>
          <a:off x="9404428" y="958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158738</xdr:rowOff>
    </xdr:from>
    <xdr:to>
      <xdr:col>46</xdr:col>
      <xdr:colOff>38100</xdr:colOff>
      <xdr:row>56</xdr:row>
      <xdr:rowOff>88888</xdr:rowOff>
    </xdr:to>
    <xdr:sp macro="" textlink="">
      <xdr:nvSpPr>
        <xdr:cNvPr id="370" name="楕円 369"/>
        <xdr:cNvSpPr/>
      </xdr:nvSpPr>
      <xdr:spPr>
        <a:xfrm>
          <a:off x="8699500" y="95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80015</xdr:rowOff>
    </xdr:from>
    <xdr:ext cx="469744" cy="259045"/>
    <xdr:sp macro="" textlink="">
      <xdr:nvSpPr>
        <xdr:cNvPr id="371" name="テキスト ボックス 370"/>
        <xdr:cNvSpPr txBox="1"/>
      </xdr:nvSpPr>
      <xdr:spPr>
        <a:xfrm>
          <a:off x="8515428" y="968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165195</xdr:rowOff>
    </xdr:from>
    <xdr:to>
      <xdr:col>41</xdr:col>
      <xdr:colOff>101600</xdr:colOff>
      <xdr:row>55</xdr:row>
      <xdr:rowOff>95345</xdr:rowOff>
    </xdr:to>
    <xdr:sp macro="" textlink="">
      <xdr:nvSpPr>
        <xdr:cNvPr id="372" name="楕円 371"/>
        <xdr:cNvSpPr/>
      </xdr:nvSpPr>
      <xdr:spPr>
        <a:xfrm>
          <a:off x="7810500" y="94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111872</xdr:rowOff>
    </xdr:from>
    <xdr:ext cx="469744" cy="259045"/>
    <xdr:sp macro="" textlink="">
      <xdr:nvSpPr>
        <xdr:cNvPr id="373" name="テキスト ボックス 372"/>
        <xdr:cNvSpPr txBox="1"/>
      </xdr:nvSpPr>
      <xdr:spPr>
        <a:xfrm>
          <a:off x="7626428" y="919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162395</xdr:rowOff>
    </xdr:from>
    <xdr:to>
      <xdr:col>36</xdr:col>
      <xdr:colOff>165100</xdr:colOff>
      <xdr:row>56</xdr:row>
      <xdr:rowOff>92545</xdr:rowOff>
    </xdr:to>
    <xdr:sp macro="" textlink="">
      <xdr:nvSpPr>
        <xdr:cNvPr id="374" name="楕円 373"/>
        <xdr:cNvSpPr/>
      </xdr:nvSpPr>
      <xdr:spPr>
        <a:xfrm>
          <a:off x="6921500" y="959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83672</xdr:rowOff>
    </xdr:from>
    <xdr:ext cx="469744" cy="259045"/>
    <xdr:sp macro="" textlink="">
      <xdr:nvSpPr>
        <xdr:cNvPr id="375" name="テキスト ボックス 374"/>
        <xdr:cNvSpPr txBox="1"/>
      </xdr:nvSpPr>
      <xdr:spPr>
        <a:xfrm>
          <a:off x="6737428" y="968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401" name="直線コネクタ 400"/>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2" name="商工費最小値テキスト"/>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3" name="直線コネクタ 402"/>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4" name="商工費最大値テキスト"/>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5" name="直線コネクタ 404"/>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166022</xdr:rowOff>
    </xdr:from>
    <xdr:to>
      <xdr:col>55</xdr:col>
      <xdr:colOff>0</xdr:colOff>
      <xdr:row>76</xdr:row>
      <xdr:rowOff>37483</xdr:rowOff>
    </xdr:to>
    <xdr:cxnSp macro="">
      <xdr:nvCxnSpPr>
        <xdr:cNvPr id="406" name="直線コネクタ 405"/>
        <xdr:cNvCxnSpPr/>
      </xdr:nvCxnSpPr>
      <xdr:spPr>
        <a:xfrm flipV="1">
          <a:off x="9639300" y="13024772"/>
          <a:ext cx="838200" cy="4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109585</xdr:rowOff>
    </xdr:from>
    <xdr:ext cx="534377" cy="259045"/>
    <xdr:sp macro="" textlink="">
      <xdr:nvSpPr>
        <xdr:cNvPr id="407" name="商工費平均値テキスト"/>
        <xdr:cNvSpPr txBox="1"/>
      </xdr:nvSpPr>
      <xdr:spPr>
        <a:xfrm>
          <a:off x="10528300" y="13139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08" name="フローチャート: 判断 407"/>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138720</xdr:rowOff>
    </xdr:from>
    <xdr:to>
      <xdr:col>50</xdr:col>
      <xdr:colOff>114300</xdr:colOff>
      <xdr:row>76</xdr:row>
      <xdr:rowOff>37483</xdr:rowOff>
    </xdr:to>
    <xdr:cxnSp macro="">
      <xdr:nvCxnSpPr>
        <xdr:cNvPr id="409" name="直線コネクタ 408"/>
        <xdr:cNvCxnSpPr/>
      </xdr:nvCxnSpPr>
      <xdr:spPr>
        <a:xfrm>
          <a:off x="8750300" y="12654570"/>
          <a:ext cx="889000" cy="4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10" name="フローチャート: 判断 409"/>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2111</xdr:rowOff>
    </xdr:from>
    <xdr:ext cx="534377" cy="259045"/>
    <xdr:sp macro="" textlink="">
      <xdr:nvSpPr>
        <xdr:cNvPr id="411" name="テキスト ボックス 410"/>
        <xdr:cNvSpPr txBox="1"/>
      </xdr:nvSpPr>
      <xdr:spPr>
        <a:xfrm>
          <a:off x="9372111" y="132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138720</xdr:rowOff>
    </xdr:from>
    <xdr:to>
      <xdr:col>45</xdr:col>
      <xdr:colOff>177800</xdr:colOff>
      <xdr:row>76</xdr:row>
      <xdr:rowOff>19783</xdr:rowOff>
    </xdr:to>
    <xdr:cxnSp macro="">
      <xdr:nvCxnSpPr>
        <xdr:cNvPr id="412" name="直線コネクタ 411"/>
        <xdr:cNvCxnSpPr/>
      </xdr:nvCxnSpPr>
      <xdr:spPr>
        <a:xfrm flipV="1">
          <a:off x="7861300" y="12654570"/>
          <a:ext cx="889000" cy="39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3" name="フローチャート: 判断 412"/>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103641</xdr:rowOff>
    </xdr:from>
    <xdr:ext cx="534377" cy="259045"/>
    <xdr:sp macro="" textlink="">
      <xdr:nvSpPr>
        <xdr:cNvPr id="414" name="テキスト ボックス 413"/>
        <xdr:cNvSpPr txBox="1"/>
      </xdr:nvSpPr>
      <xdr:spPr>
        <a:xfrm>
          <a:off x="8483111" y="131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19783</xdr:rowOff>
    </xdr:from>
    <xdr:to>
      <xdr:col>41</xdr:col>
      <xdr:colOff>50800</xdr:colOff>
      <xdr:row>76</xdr:row>
      <xdr:rowOff>133691</xdr:rowOff>
    </xdr:to>
    <xdr:cxnSp macro="">
      <xdr:nvCxnSpPr>
        <xdr:cNvPr id="415" name="直線コネクタ 414"/>
        <xdr:cNvCxnSpPr/>
      </xdr:nvCxnSpPr>
      <xdr:spPr>
        <a:xfrm flipV="1">
          <a:off x="6972300" y="13049983"/>
          <a:ext cx="889000" cy="1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16" name="フローチャート: 判断 415"/>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10927</xdr:rowOff>
    </xdr:from>
    <xdr:ext cx="534377" cy="259045"/>
    <xdr:sp macro="" textlink="">
      <xdr:nvSpPr>
        <xdr:cNvPr id="417" name="テキスト ボックス 416"/>
        <xdr:cNvSpPr txBox="1"/>
      </xdr:nvSpPr>
      <xdr:spPr>
        <a:xfrm>
          <a:off x="7594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18" name="フローチャート: 判断 417"/>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132053</xdr:rowOff>
    </xdr:from>
    <xdr:ext cx="534377" cy="259045"/>
    <xdr:sp macro="" textlink="">
      <xdr:nvSpPr>
        <xdr:cNvPr id="419" name="テキスト ボックス 418"/>
        <xdr:cNvSpPr txBox="1"/>
      </xdr:nvSpPr>
      <xdr:spPr>
        <a:xfrm>
          <a:off x="6705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115222</xdr:rowOff>
    </xdr:from>
    <xdr:to>
      <xdr:col>55</xdr:col>
      <xdr:colOff>50800</xdr:colOff>
      <xdr:row>76</xdr:row>
      <xdr:rowOff>45371</xdr:rowOff>
    </xdr:to>
    <xdr:sp macro="" textlink="">
      <xdr:nvSpPr>
        <xdr:cNvPr id="425" name="楕円 424"/>
        <xdr:cNvSpPr/>
      </xdr:nvSpPr>
      <xdr:spPr>
        <a:xfrm>
          <a:off x="10426700" y="129739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138099</xdr:rowOff>
    </xdr:from>
    <xdr:ext cx="534377" cy="259045"/>
    <xdr:sp macro="" textlink="">
      <xdr:nvSpPr>
        <xdr:cNvPr id="426" name="商工費該当値テキスト"/>
        <xdr:cNvSpPr txBox="1"/>
      </xdr:nvSpPr>
      <xdr:spPr>
        <a:xfrm>
          <a:off x="10528300" y="1282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158133</xdr:rowOff>
    </xdr:from>
    <xdr:to>
      <xdr:col>50</xdr:col>
      <xdr:colOff>165100</xdr:colOff>
      <xdr:row>76</xdr:row>
      <xdr:rowOff>88283</xdr:rowOff>
    </xdr:to>
    <xdr:sp macro="" textlink="">
      <xdr:nvSpPr>
        <xdr:cNvPr id="427" name="楕円 426"/>
        <xdr:cNvSpPr/>
      </xdr:nvSpPr>
      <xdr:spPr>
        <a:xfrm>
          <a:off x="9588500" y="130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104810</xdr:rowOff>
    </xdr:from>
    <xdr:ext cx="534377" cy="259045"/>
    <xdr:sp macro="" textlink="">
      <xdr:nvSpPr>
        <xdr:cNvPr id="428" name="テキスト ボックス 427"/>
        <xdr:cNvSpPr txBox="1"/>
      </xdr:nvSpPr>
      <xdr:spPr>
        <a:xfrm>
          <a:off x="9372111" y="1279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87920</xdr:rowOff>
    </xdr:from>
    <xdr:to>
      <xdr:col>46</xdr:col>
      <xdr:colOff>38100</xdr:colOff>
      <xdr:row>74</xdr:row>
      <xdr:rowOff>18070</xdr:rowOff>
    </xdr:to>
    <xdr:sp macro="" textlink="">
      <xdr:nvSpPr>
        <xdr:cNvPr id="429" name="楕円 428"/>
        <xdr:cNvSpPr/>
      </xdr:nvSpPr>
      <xdr:spPr>
        <a:xfrm>
          <a:off x="8699500" y="126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34597</xdr:rowOff>
    </xdr:from>
    <xdr:ext cx="534377" cy="259045"/>
    <xdr:sp macro="" textlink="">
      <xdr:nvSpPr>
        <xdr:cNvPr id="430" name="テキスト ボックス 429"/>
        <xdr:cNvSpPr txBox="1"/>
      </xdr:nvSpPr>
      <xdr:spPr>
        <a:xfrm>
          <a:off x="8483111" y="1237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140433</xdr:rowOff>
    </xdr:from>
    <xdr:to>
      <xdr:col>41</xdr:col>
      <xdr:colOff>101600</xdr:colOff>
      <xdr:row>76</xdr:row>
      <xdr:rowOff>70583</xdr:rowOff>
    </xdr:to>
    <xdr:sp macro="" textlink="">
      <xdr:nvSpPr>
        <xdr:cNvPr id="431" name="楕円 430"/>
        <xdr:cNvSpPr/>
      </xdr:nvSpPr>
      <xdr:spPr>
        <a:xfrm>
          <a:off x="7810500" y="129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87110</xdr:rowOff>
    </xdr:from>
    <xdr:ext cx="534377" cy="259045"/>
    <xdr:sp macro="" textlink="">
      <xdr:nvSpPr>
        <xdr:cNvPr id="432" name="テキスト ボックス 431"/>
        <xdr:cNvSpPr txBox="1"/>
      </xdr:nvSpPr>
      <xdr:spPr>
        <a:xfrm>
          <a:off x="7594111" y="1277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82891</xdr:rowOff>
    </xdr:from>
    <xdr:to>
      <xdr:col>36</xdr:col>
      <xdr:colOff>165100</xdr:colOff>
      <xdr:row>77</xdr:row>
      <xdr:rowOff>13041</xdr:rowOff>
    </xdr:to>
    <xdr:sp macro="" textlink="">
      <xdr:nvSpPr>
        <xdr:cNvPr id="433" name="楕円 432"/>
        <xdr:cNvSpPr/>
      </xdr:nvSpPr>
      <xdr:spPr>
        <a:xfrm>
          <a:off x="6921500" y="131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29568</xdr:rowOff>
    </xdr:from>
    <xdr:ext cx="534377" cy="259045"/>
    <xdr:sp macro="" textlink="">
      <xdr:nvSpPr>
        <xdr:cNvPr id="434" name="テキスト ボックス 433"/>
        <xdr:cNvSpPr txBox="1"/>
      </xdr:nvSpPr>
      <xdr:spPr>
        <a:xfrm>
          <a:off x="6705111" y="1288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59" name="直線コネクタ 458"/>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60" name="土木費最小値テキスト"/>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61" name="直線コネクタ 460"/>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62" name="土木費最大値テキスト"/>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3" name="直線コネクタ 462"/>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163970</xdr:rowOff>
    </xdr:from>
    <xdr:to>
      <xdr:col>55</xdr:col>
      <xdr:colOff>0</xdr:colOff>
      <xdr:row>96</xdr:row>
      <xdr:rowOff>10103</xdr:rowOff>
    </xdr:to>
    <xdr:cxnSp macro="">
      <xdr:nvCxnSpPr>
        <xdr:cNvPr id="464" name="直線コネクタ 463"/>
        <xdr:cNvCxnSpPr/>
      </xdr:nvCxnSpPr>
      <xdr:spPr>
        <a:xfrm>
          <a:off x="9639300" y="16451720"/>
          <a:ext cx="838200" cy="1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11473</xdr:rowOff>
    </xdr:from>
    <xdr:ext cx="534377" cy="259045"/>
    <xdr:sp macro="" textlink="">
      <xdr:nvSpPr>
        <xdr:cNvPr id="465" name="土木費平均値テキスト"/>
        <xdr:cNvSpPr txBox="1"/>
      </xdr:nvSpPr>
      <xdr:spPr>
        <a:xfrm>
          <a:off x="10528300" y="16470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66" name="フローチャート: 判断 465"/>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163970</xdr:rowOff>
    </xdr:from>
    <xdr:to>
      <xdr:col>50</xdr:col>
      <xdr:colOff>114300</xdr:colOff>
      <xdr:row>96</xdr:row>
      <xdr:rowOff>58165</xdr:rowOff>
    </xdr:to>
    <xdr:cxnSp macro="">
      <xdr:nvCxnSpPr>
        <xdr:cNvPr id="467" name="直線コネクタ 466"/>
        <xdr:cNvCxnSpPr/>
      </xdr:nvCxnSpPr>
      <xdr:spPr>
        <a:xfrm flipV="1">
          <a:off x="8750300" y="16451720"/>
          <a:ext cx="889000" cy="6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68" name="フローチャート: 判断 467"/>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135241</xdr:rowOff>
    </xdr:from>
    <xdr:ext cx="534377" cy="259045"/>
    <xdr:sp macro="" textlink="">
      <xdr:nvSpPr>
        <xdr:cNvPr id="469" name="テキスト ボックス 468"/>
        <xdr:cNvSpPr txBox="1"/>
      </xdr:nvSpPr>
      <xdr:spPr>
        <a:xfrm>
          <a:off x="9372111" y="1659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58165</xdr:rowOff>
    </xdr:from>
    <xdr:to>
      <xdr:col>45</xdr:col>
      <xdr:colOff>177800</xdr:colOff>
      <xdr:row>96</xdr:row>
      <xdr:rowOff>91942</xdr:rowOff>
    </xdr:to>
    <xdr:cxnSp macro="">
      <xdr:nvCxnSpPr>
        <xdr:cNvPr id="470" name="直線コネクタ 469"/>
        <xdr:cNvCxnSpPr/>
      </xdr:nvCxnSpPr>
      <xdr:spPr>
        <a:xfrm flipV="1">
          <a:off x="7861300" y="16517365"/>
          <a:ext cx="889000" cy="3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71" name="フローチャート: 判断 470"/>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148480</xdr:rowOff>
    </xdr:from>
    <xdr:ext cx="534377" cy="259045"/>
    <xdr:sp macro="" textlink="">
      <xdr:nvSpPr>
        <xdr:cNvPr id="472" name="テキスト ボックス 471"/>
        <xdr:cNvSpPr txBox="1"/>
      </xdr:nvSpPr>
      <xdr:spPr>
        <a:xfrm>
          <a:off x="8483111" y="166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91942</xdr:rowOff>
    </xdr:from>
    <xdr:to>
      <xdr:col>41</xdr:col>
      <xdr:colOff>50800</xdr:colOff>
      <xdr:row>96</xdr:row>
      <xdr:rowOff>143433</xdr:rowOff>
    </xdr:to>
    <xdr:cxnSp macro="">
      <xdr:nvCxnSpPr>
        <xdr:cNvPr id="473" name="直線コネクタ 472"/>
        <xdr:cNvCxnSpPr/>
      </xdr:nvCxnSpPr>
      <xdr:spPr>
        <a:xfrm flipV="1">
          <a:off x="6972300" y="16551142"/>
          <a:ext cx="889000" cy="5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4" name="フローチャート: 判断 473"/>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163606</xdr:rowOff>
    </xdr:from>
    <xdr:ext cx="534377" cy="259045"/>
    <xdr:sp macro="" textlink="">
      <xdr:nvSpPr>
        <xdr:cNvPr id="475" name="テキスト ボックス 474"/>
        <xdr:cNvSpPr txBox="1"/>
      </xdr:nvSpPr>
      <xdr:spPr>
        <a:xfrm>
          <a:off x="7594111" y="1662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76" name="フローチャート: 判断 475"/>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40949</xdr:rowOff>
    </xdr:from>
    <xdr:ext cx="534377" cy="259045"/>
    <xdr:sp macro="" textlink="">
      <xdr:nvSpPr>
        <xdr:cNvPr id="477" name="テキスト ボックス 476"/>
        <xdr:cNvSpPr txBox="1"/>
      </xdr:nvSpPr>
      <xdr:spPr>
        <a:xfrm>
          <a:off x="6705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130753</xdr:rowOff>
    </xdr:from>
    <xdr:to>
      <xdr:col>55</xdr:col>
      <xdr:colOff>50800</xdr:colOff>
      <xdr:row>96</xdr:row>
      <xdr:rowOff>60903</xdr:rowOff>
    </xdr:to>
    <xdr:sp macro="" textlink="">
      <xdr:nvSpPr>
        <xdr:cNvPr id="483" name="楕円 482"/>
        <xdr:cNvSpPr/>
      </xdr:nvSpPr>
      <xdr:spPr>
        <a:xfrm>
          <a:off x="10426700" y="164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153630</xdr:rowOff>
    </xdr:from>
    <xdr:ext cx="534377" cy="259045"/>
    <xdr:sp macro="" textlink="">
      <xdr:nvSpPr>
        <xdr:cNvPr id="484" name="土木費該当値テキスト"/>
        <xdr:cNvSpPr txBox="1"/>
      </xdr:nvSpPr>
      <xdr:spPr>
        <a:xfrm>
          <a:off x="10528300" y="1626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113170</xdr:rowOff>
    </xdr:from>
    <xdr:to>
      <xdr:col>50</xdr:col>
      <xdr:colOff>165100</xdr:colOff>
      <xdr:row>96</xdr:row>
      <xdr:rowOff>43320</xdr:rowOff>
    </xdr:to>
    <xdr:sp macro="" textlink="">
      <xdr:nvSpPr>
        <xdr:cNvPr id="485" name="楕円 484"/>
        <xdr:cNvSpPr/>
      </xdr:nvSpPr>
      <xdr:spPr>
        <a:xfrm>
          <a:off x="9588500" y="164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59847</xdr:rowOff>
    </xdr:from>
    <xdr:ext cx="534377" cy="259045"/>
    <xdr:sp macro="" textlink="">
      <xdr:nvSpPr>
        <xdr:cNvPr id="486" name="テキスト ボックス 485"/>
        <xdr:cNvSpPr txBox="1"/>
      </xdr:nvSpPr>
      <xdr:spPr>
        <a:xfrm>
          <a:off x="9372111" y="161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7365</xdr:rowOff>
    </xdr:from>
    <xdr:to>
      <xdr:col>46</xdr:col>
      <xdr:colOff>38100</xdr:colOff>
      <xdr:row>96</xdr:row>
      <xdr:rowOff>108965</xdr:rowOff>
    </xdr:to>
    <xdr:sp macro="" textlink="">
      <xdr:nvSpPr>
        <xdr:cNvPr id="487" name="楕円 486"/>
        <xdr:cNvSpPr/>
      </xdr:nvSpPr>
      <xdr:spPr>
        <a:xfrm>
          <a:off x="8699500" y="164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125492</xdr:rowOff>
    </xdr:from>
    <xdr:ext cx="534377" cy="259045"/>
    <xdr:sp macro="" textlink="">
      <xdr:nvSpPr>
        <xdr:cNvPr id="488" name="テキスト ボックス 487"/>
        <xdr:cNvSpPr txBox="1"/>
      </xdr:nvSpPr>
      <xdr:spPr>
        <a:xfrm>
          <a:off x="8483111" y="1624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41142</xdr:rowOff>
    </xdr:from>
    <xdr:to>
      <xdr:col>41</xdr:col>
      <xdr:colOff>101600</xdr:colOff>
      <xdr:row>96</xdr:row>
      <xdr:rowOff>142742</xdr:rowOff>
    </xdr:to>
    <xdr:sp macro="" textlink="">
      <xdr:nvSpPr>
        <xdr:cNvPr id="489" name="楕円 488"/>
        <xdr:cNvSpPr/>
      </xdr:nvSpPr>
      <xdr:spPr>
        <a:xfrm>
          <a:off x="7810500" y="165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159269</xdr:rowOff>
    </xdr:from>
    <xdr:ext cx="534377" cy="259045"/>
    <xdr:sp macro="" textlink="">
      <xdr:nvSpPr>
        <xdr:cNvPr id="490" name="テキスト ボックス 489"/>
        <xdr:cNvSpPr txBox="1"/>
      </xdr:nvSpPr>
      <xdr:spPr>
        <a:xfrm>
          <a:off x="7594111" y="1627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92633</xdr:rowOff>
    </xdr:from>
    <xdr:to>
      <xdr:col>36</xdr:col>
      <xdr:colOff>165100</xdr:colOff>
      <xdr:row>97</xdr:row>
      <xdr:rowOff>22783</xdr:rowOff>
    </xdr:to>
    <xdr:sp macro="" textlink="">
      <xdr:nvSpPr>
        <xdr:cNvPr id="491" name="楕円 490"/>
        <xdr:cNvSpPr/>
      </xdr:nvSpPr>
      <xdr:spPr>
        <a:xfrm>
          <a:off x="6921500" y="1655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13910</xdr:rowOff>
    </xdr:from>
    <xdr:ext cx="534377" cy="259045"/>
    <xdr:sp macro="" textlink="">
      <xdr:nvSpPr>
        <xdr:cNvPr id="492" name="テキスト ボックス 491"/>
        <xdr:cNvSpPr txBox="1"/>
      </xdr:nvSpPr>
      <xdr:spPr>
        <a:xfrm>
          <a:off x="6705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150635</xdr:rowOff>
    </xdr:from>
    <xdr:to>
      <xdr:col>85</xdr:col>
      <xdr:colOff>126364</xdr:colOff>
      <xdr:row>38</xdr:row>
      <xdr:rowOff>170066</xdr:rowOff>
    </xdr:to>
    <xdr:cxnSp macro="">
      <xdr:nvCxnSpPr>
        <xdr:cNvPr id="517" name="直線コネクタ 516"/>
        <xdr:cNvCxnSpPr/>
      </xdr:nvCxnSpPr>
      <xdr:spPr>
        <a:xfrm flipV="1">
          <a:off x="16317595" y="5979935"/>
          <a:ext cx="1269" cy="70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2443</xdr:rowOff>
    </xdr:from>
    <xdr:ext cx="534377" cy="259045"/>
    <xdr:sp macro="" textlink="">
      <xdr:nvSpPr>
        <xdr:cNvPr id="518" name="消防費最小値テキスト"/>
        <xdr:cNvSpPr txBox="1"/>
      </xdr:nvSpPr>
      <xdr:spPr>
        <a:xfrm>
          <a:off x="16370300" y="66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170066</xdr:rowOff>
    </xdr:from>
    <xdr:to>
      <xdr:col>86</xdr:col>
      <xdr:colOff>25400</xdr:colOff>
      <xdr:row>38</xdr:row>
      <xdr:rowOff>170066</xdr:rowOff>
    </xdr:to>
    <xdr:cxnSp macro="">
      <xdr:nvCxnSpPr>
        <xdr:cNvPr id="519" name="直線コネクタ 518"/>
        <xdr:cNvCxnSpPr/>
      </xdr:nvCxnSpPr>
      <xdr:spPr>
        <a:xfrm>
          <a:off x="16230600" y="668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97312</xdr:rowOff>
    </xdr:from>
    <xdr:ext cx="534377" cy="259045"/>
    <xdr:sp macro="" textlink="">
      <xdr:nvSpPr>
        <xdr:cNvPr id="520" name="消防費最大値テキスト"/>
        <xdr:cNvSpPr txBox="1"/>
      </xdr:nvSpPr>
      <xdr:spPr>
        <a:xfrm>
          <a:off x="16370300" y="575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150635</xdr:rowOff>
    </xdr:from>
    <xdr:to>
      <xdr:col>86</xdr:col>
      <xdr:colOff>25400</xdr:colOff>
      <xdr:row>34</xdr:row>
      <xdr:rowOff>150635</xdr:rowOff>
    </xdr:to>
    <xdr:cxnSp macro="">
      <xdr:nvCxnSpPr>
        <xdr:cNvPr id="521" name="直線コネクタ 520"/>
        <xdr:cNvCxnSpPr/>
      </xdr:nvCxnSpPr>
      <xdr:spPr>
        <a:xfrm>
          <a:off x="16230600" y="597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83083</xdr:rowOff>
    </xdr:from>
    <xdr:to>
      <xdr:col>85</xdr:col>
      <xdr:colOff>127000</xdr:colOff>
      <xdr:row>38</xdr:row>
      <xdr:rowOff>101714</xdr:rowOff>
    </xdr:to>
    <xdr:cxnSp macro="">
      <xdr:nvCxnSpPr>
        <xdr:cNvPr id="522" name="直線コネクタ 521"/>
        <xdr:cNvCxnSpPr/>
      </xdr:nvCxnSpPr>
      <xdr:spPr>
        <a:xfrm flipV="1">
          <a:off x="15481300" y="6598183"/>
          <a:ext cx="8382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148239</xdr:rowOff>
    </xdr:from>
    <xdr:ext cx="534377" cy="259045"/>
    <xdr:sp macro="" textlink="">
      <xdr:nvSpPr>
        <xdr:cNvPr id="523" name="消防費平均値テキスト"/>
        <xdr:cNvSpPr txBox="1"/>
      </xdr:nvSpPr>
      <xdr:spPr>
        <a:xfrm>
          <a:off x="16370300" y="6320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125362</xdr:rowOff>
    </xdr:from>
    <xdr:to>
      <xdr:col>85</xdr:col>
      <xdr:colOff>177800</xdr:colOff>
      <xdr:row>38</xdr:row>
      <xdr:rowOff>55511</xdr:rowOff>
    </xdr:to>
    <xdr:sp macro="" textlink="">
      <xdr:nvSpPr>
        <xdr:cNvPr id="524" name="フローチャート: 判断 523"/>
        <xdr:cNvSpPr/>
      </xdr:nvSpPr>
      <xdr:spPr>
        <a:xfrm>
          <a:off x="16268700" y="64690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75387</xdr:rowOff>
    </xdr:from>
    <xdr:to>
      <xdr:col>81</xdr:col>
      <xdr:colOff>50800</xdr:colOff>
      <xdr:row>38</xdr:row>
      <xdr:rowOff>101714</xdr:rowOff>
    </xdr:to>
    <xdr:cxnSp macro="">
      <xdr:nvCxnSpPr>
        <xdr:cNvPr id="525" name="直線コネクタ 524"/>
        <xdr:cNvCxnSpPr/>
      </xdr:nvCxnSpPr>
      <xdr:spPr>
        <a:xfrm>
          <a:off x="14592300" y="6590487"/>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155156</xdr:rowOff>
    </xdr:from>
    <xdr:to>
      <xdr:col>81</xdr:col>
      <xdr:colOff>101600</xdr:colOff>
      <xdr:row>38</xdr:row>
      <xdr:rowOff>85306</xdr:rowOff>
    </xdr:to>
    <xdr:sp macro="" textlink="">
      <xdr:nvSpPr>
        <xdr:cNvPr id="526" name="フローチャート: 判断 525"/>
        <xdr:cNvSpPr/>
      </xdr:nvSpPr>
      <xdr:spPr>
        <a:xfrm>
          <a:off x="15430500" y="649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101833</xdr:rowOff>
    </xdr:from>
    <xdr:ext cx="534377" cy="259045"/>
    <xdr:sp macro="" textlink="">
      <xdr:nvSpPr>
        <xdr:cNvPr id="527" name="テキスト ボックス 526"/>
        <xdr:cNvSpPr txBox="1"/>
      </xdr:nvSpPr>
      <xdr:spPr>
        <a:xfrm>
          <a:off x="15214111" y="627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45669</xdr:rowOff>
    </xdr:from>
    <xdr:to>
      <xdr:col>76</xdr:col>
      <xdr:colOff>114300</xdr:colOff>
      <xdr:row>38</xdr:row>
      <xdr:rowOff>75387</xdr:rowOff>
    </xdr:to>
    <xdr:cxnSp macro="">
      <xdr:nvCxnSpPr>
        <xdr:cNvPr id="528" name="直線コネクタ 527"/>
        <xdr:cNvCxnSpPr/>
      </xdr:nvCxnSpPr>
      <xdr:spPr>
        <a:xfrm>
          <a:off x="13703300" y="656076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154889</xdr:rowOff>
    </xdr:from>
    <xdr:to>
      <xdr:col>76</xdr:col>
      <xdr:colOff>165100</xdr:colOff>
      <xdr:row>38</xdr:row>
      <xdr:rowOff>85040</xdr:rowOff>
    </xdr:to>
    <xdr:sp macro="" textlink="">
      <xdr:nvSpPr>
        <xdr:cNvPr id="529" name="フローチャート: 判断 528"/>
        <xdr:cNvSpPr/>
      </xdr:nvSpPr>
      <xdr:spPr>
        <a:xfrm>
          <a:off x="14541500" y="64985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101566</xdr:rowOff>
    </xdr:from>
    <xdr:ext cx="534377" cy="259045"/>
    <xdr:sp macro="" textlink="">
      <xdr:nvSpPr>
        <xdr:cNvPr id="530" name="テキスト ボックス 529"/>
        <xdr:cNvSpPr txBox="1"/>
      </xdr:nvSpPr>
      <xdr:spPr>
        <a:xfrm>
          <a:off x="14325111" y="62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95923</xdr:rowOff>
    </xdr:from>
    <xdr:to>
      <xdr:col>71</xdr:col>
      <xdr:colOff>177800</xdr:colOff>
      <xdr:row>38</xdr:row>
      <xdr:rowOff>45669</xdr:rowOff>
    </xdr:to>
    <xdr:cxnSp macro="">
      <xdr:nvCxnSpPr>
        <xdr:cNvPr id="531" name="直線コネクタ 530"/>
        <xdr:cNvCxnSpPr/>
      </xdr:nvCxnSpPr>
      <xdr:spPr>
        <a:xfrm>
          <a:off x="12814300" y="5239423"/>
          <a:ext cx="889000" cy="13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117475</xdr:rowOff>
    </xdr:from>
    <xdr:to>
      <xdr:col>72</xdr:col>
      <xdr:colOff>38100</xdr:colOff>
      <xdr:row>38</xdr:row>
      <xdr:rowOff>47625</xdr:rowOff>
    </xdr:to>
    <xdr:sp macro="" textlink="">
      <xdr:nvSpPr>
        <xdr:cNvPr id="532" name="フローチャート: 判断 531"/>
        <xdr:cNvSpPr/>
      </xdr:nvSpPr>
      <xdr:spPr>
        <a:xfrm>
          <a:off x="136525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64152</xdr:rowOff>
    </xdr:from>
    <xdr:ext cx="534377" cy="259045"/>
    <xdr:sp macro="" textlink="">
      <xdr:nvSpPr>
        <xdr:cNvPr id="533" name="テキスト ボックス 532"/>
        <xdr:cNvSpPr txBox="1"/>
      </xdr:nvSpPr>
      <xdr:spPr>
        <a:xfrm>
          <a:off x="13436111" y="62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131725</xdr:rowOff>
    </xdr:from>
    <xdr:to>
      <xdr:col>67</xdr:col>
      <xdr:colOff>101600</xdr:colOff>
      <xdr:row>38</xdr:row>
      <xdr:rowOff>61875</xdr:rowOff>
    </xdr:to>
    <xdr:sp macro="" textlink="">
      <xdr:nvSpPr>
        <xdr:cNvPr id="534" name="フローチャート: 判断 533"/>
        <xdr:cNvSpPr/>
      </xdr:nvSpPr>
      <xdr:spPr>
        <a:xfrm>
          <a:off x="127635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53002</xdr:rowOff>
    </xdr:from>
    <xdr:ext cx="534377" cy="259045"/>
    <xdr:sp macro="" textlink="">
      <xdr:nvSpPr>
        <xdr:cNvPr id="535" name="テキスト ボックス 534"/>
        <xdr:cNvSpPr txBox="1"/>
      </xdr:nvSpPr>
      <xdr:spPr>
        <a:xfrm>
          <a:off x="12547111" y="65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32283</xdr:rowOff>
    </xdr:from>
    <xdr:to>
      <xdr:col>85</xdr:col>
      <xdr:colOff>177800</xdr:colOff>
      <xdr:row>38</xdr:row>
      <xdr:rowOff>133883</xdr:rowOff>
    </xdr:to>
    <xdr:sp macro="" textlink="">
      <xdr:nvSpPr>
        <xdr:cNvPr id="541" name="楕円 540"/>
        <xdr:cNvSpPr/>
      </xdr:nvSpPr>
      <xdr:spPr>
        <a:xfrm>
          <a:off x="16268700" y="654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118660</xdr:rowOff>
    </xdr:from>
    <xdr:ext cx="534377" cy="259045"/>
    <xdr:sp macro="" textlink="">
      <xdr:nvSpPr>
        <xdr:cNvPr id="542" name="消防費該当値テキスト"/>
        <xdr:cNvSpPr txBox="1"/>
      </xdr:nvSpPr>
      <xdr:spPr>
        <a:xfrm>
          <a:off x="16370300" y="646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50914</xdr:rowOff>
    </xdr:from>
    <xdr:to>
      <xdr:col>81</xdr:col>
      <xdr:colOff>101600</xdr:colOff>
      <xdr:row>38</xdr:row>
      <xdr:rowOff>152514</xdr:rowOff>
    </xdr:to>
    <xdr:sp macro="" textlink="">
      <xdr:nvSpPr>
        <xdr:cNvPr id="543" name="楕円 542"/>
        <xdr:cNvSpPr/>
      </xdr:nvSpPr>
      <xdr:spPr>
        <a:xfrm>
          <a:off x="15430500" y="65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143641</xdr:rowOff>
    </xdr:from>
    <xdr:ext cx="534377" cy="259045"/>
    <xdr:sp macro="" textlink="">
      <xdr:nvSpPr>
        <xdr:cNvPr id="544" name="テキスト ボックス 543"/>
        <xdr:cNvSpPr txBox="1"/>
      </xdr:nvSpPr>
      <xdr:spPr>
        <a:xfrm>
          <a:off x="15214111" y="665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24587</xdr:rowOff>
    </xdr:from>
    <xdr:to>
      <xdr:col>76</xdr:col>
      <xdr:colOff>165100</xdr:colOff>
      <xdr:row>38</xdr:row>
      <xdr:rowOff>126187</xdr:rowOff>
    </xdr:to>
    <xdr:sp macro="" textlink="">
      <xdr:nvSpPr>
        <xdr:cNvPr id="545" name="楕円 544"/>
        <xdr:cNvSpPr/>
      </xdr:nvSpPr>
      <xdr:spPr>
        <a:xfrm>
          <a:off x="14541500" y="65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117314</xdr:rowOff>
    </xdr:from>
    <xdr:ext cx="534377" cy="259045"/>
    <xdr:sp macro="" textlink="">
      <xdr:nvSpPr>
        <xdr:cNvPr id="546" name="テキスト ボックス 545"/>
        <xdr:cNvSpPr txBox="1"/>
      </xdr:nvSpPr>
      <xdr:spPr>
        <a:xfrm>
          <a:off x="14325111" y="66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166319</xdr:rowOff>
    </xdr:from>
    <xdr:to>
      <xdr:col>72</xdr:col>
      <xdr:colOff>38100</xdr:colOff>
      <xdr:row>38</xdr:row>
      <xdr:rowOff>96469</xdr:rowOff>
    </xdr:to>
    <xdr:sp macro="" textlink="">
      <xdr:nvSpPr>
        <xdr:cNvPr id="547" name="楕円 546"/>
        <xdr:cNvSpPr/>
      </xdr:nvSpPr>
      <xdr:spPr>
        <a:xfrm>
          <a:off x="13652500" y="65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87596</xdr:rowOff>
    </xdr:from>
    <xdr:ext cx="534377" cy="259045"/>
    <xdr:sp macro="" textlink="">
      <xdr:nvSpPr>
        <xdr:cNvPr id="548" name="テキスト ボックス 547"/>
        <xdr:cNvSpPr txBox="1"/>
      </xdr:nvSpPr>
      <xdr:spPr>
        <a:xfrm>
          <a:off x="13436111" y="660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45123</xdr:rowOff>
    </xdr:from>
    <xdr:to>
      <xdr:col>67</xdr:col>
      <xdr:colOff>101600</xdr:colOff>
      <xdr:row>30</xdr:row>
      <xdr:rowOff>146723</xdr:rowOff>
    </xdr:to>
    <xdr:sp macro="" textlink="">
      <xdr:nvSpPr>
        <xdr:cNvPr id="549" name="楕円 548"/>
        <xdr:cNvSpPr/>
      </xdr:nvSpPr>
      <xdr:spPr>
        <a:xfrm>
          <a:off x="12763500" y="518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163250</xdr:rowOff>
    </xdr:from>
    <xdr:ext cx="534377" cy="259045"/>
    <xdr:sp macro="" textlink="">
      <xdr:nvSpPr>
        <xdr:cNvPr id="550" name="テキスト ボックス 549"/>
        <xdr:cNvSpPr txBox="1"/>
      </xdr:nvSpPr>
      <xdr:spPr>
        <a:xfrm>
          <a:off x="12547111" y="496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63005</xdr:rowOff>
    </xdr:from>
    <xdr:to>
      <xdr:col>85</xdr:col>
      <xdr:colOff>126364</xdr:colOff>
      <xdr:row>59</xdr:row>
      <xdr:rowOff>38042</xdr:rowOff>
    </xdr:to>
    <xdr:cxnSp macro="">
      <xdr:nvCxnSpPr>
        <xdr:cNvPr id="573" name="直線コネクタ 572"/>
        <xdr:cNvCxnSpPr/>
      </xdr:nvCxnSpPr>
      <xdr:spPr>
        <a:xfrm flipV="1">
          <a:off x="16317595" y="8635505"/>
          <a:ext cx="1269" cy="1518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41869</xdr:rowOff>
    </xdr:from>
    <xdr:ext cx="534377" cy="259045"/>
    <xdr:sp macro="" textlink="">
      <xdr:nvSpPr>
        <xdr:cNvPr id="574" name="教育費最小値テキスト"/>
        <xdr:cNvSpPr txBox="1"/>
      </xdr:nvSpPr>
      <xdr:spPr>
        <a:xfrm>
          <a:off x="16370300" y="101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38042</xdr:rowOff>
    </xdr:from>
    <xdr:to>
      <xdr:col>86</xdr:col>
      <xdr:colOff>25400</xdr:colOff>
      <xdr:row>59</xdr:row>
      <xdr:rowOff>38042</xdr:rowOff>
    </xdr:to>
    <xdr:cxnSp macro="">
      <xdr:nvCxnSpPr>
        <xdr:cNvPr id="575" name="直線コネクタ 574"/>
        <xdr:cNvCxnSpPr/>
      </xdr:nvCxnSpPr>
      <xdr:spPr>
        <a:xfrm>
          <a:off x="16230600" y="1015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9682</xdr:rowOff>
    </xdr:from>
    <xdr:ext cx="599010" cy="259045"/>
    <xdr:sp macro="" textlink="">
      <xdr:nvSpPr>
        <xdr:cNvPr id="576" name="教育費最大値テキスト"/>
        <xdr:cNvSpPr txBox="1"/>
      </xdr:nvSpPr>
      <xdr:spPr>
        <a:xfrm>
          <a:off x="16370300" y="841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63005</xdr:rowOff>
    </xdr:from>
    <xdr:to>
      <xdr:col>86</xdr:col>
      <xdr:colOff>25400</xdr:colOff>
      <xdr:row>50</xdr:row>
      <xdr:rowOff>63005</xdr:rowOff>
    </xdr:to>
    <xdr:cxnSp macro="">
      <xdr:nvCxnSpPr>
        <xdr:cNvPr id="577" name="直線コネクタ 576"/>
        <xdr:cNvCxnSpPr/>
      </xdr:nvCxnSpPr>
      <xdr:spPr>
        <a:xfrm>
          <a:off x="16230600" y="863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123332</xdr:rowOff>
    </xdr:from>
    <xdr:to>
      <xdr:col>85</xdr:col>
      <xdr:colOff>127000</xdr:colOff>
      <xdr:row>58</xdr:row>
      <xdr:rowOff>65543</xdr:rowOff>
    </xdr:to>
    <xdr:cxnSp macro="">
      <xdr:nvCxnSpPr>
        <xdr:cNvPr id="578" name="直線コネクタ 577"/>
        <xdr:cNvCxnSpPr/>
      </xdr:nvCxnSpPr>
      <xdr:spPr>
        <a:xfrm flipV="1">
          <a:off x="15481300" y="9553082"/>
          <a:ext cx="838200" cy="45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38364</xdr:rowOff>
    </xdr:from>
    <xdr:ext cx="534377" cy="259045"/>
    <xdr:sp macro="" textlink="">
      <xdr:nvSpPr>
        <xdr:cNvPr id="579" name="教育費平均値テキスト"/>
        <xdr:cNvSpPr txBox="1"/>
      </xdr:nvSpPr>
      <xdr:spPr>
        <a:xfrm>
          <a:off x="16370300" y="9639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59937</xdr:rowOff>
    </xdr:from>
    <xdr:to>
      <xdr:col>85</xdr:col>
      <xdr:colOff>177800</xdr:colOff>
      <xdr:row>56</xdr:row>
      <xdr:rowOff>161537</xdr:rowOff>
    </xdr:to>
    <xdr:sp macro="" textlink="">
      <xdr:nvSpPr>
        <xdr:cNvPr id="580" name="フローチャート: 判断 579"/>
        <xdr:cNvSpPr/>
      </xdr:nvSpPr>
      <xdr:spPr>
        <a:xfrm>
          <a:off x="16268700" y="966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65543</xdr:rowOff>
    </xdr:from>
    <xdr:to>
      <xdr:col>81</xdr:col>
      <xdr:colOff>50800</xdr:colOff>
      <xdr:row>59</xdr:row>
      <xdr:rowOff>36968</xdr:rowOff>
    </xdr:to>
    <xdr:cxnSp macro="">
      <xdr:nvCxnSpPr>
        <xdr:cNvPr id="581" name="直線コネクタ 580"/>
        <xdr:cNvCxnSpPr/>
      </xdr:nvCxnSpPr>
      <xdr:spPr>
        <a:xfrm flipV="1">
          <a:off x="14592300" y="10009643"/>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106502</xdr:rowOff>
    </xdr:from>
    <xdr:to>
      <xdr:col>81</xdr:col>
      <xdr:colOff>101600</xdr:colOff>
      <xdr:row>57</xdr:row>
      <xdr:rowOff>36652</xdr:rowOff>
    </xdr:to>
    <xdr:sp macro="" textlink="">
      <xdr:nvSpPr>
        <xdr:cNvPr id="582" name="フローチャート: 判断 581"/>
        <xdr:cNvSpPr/>
      </xdr:nvSpPr>
      <xdr:spPr>
        <a:xfrm>
          <a:off x="15430500" y="97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53179</xdr:rowOff>
    </xdr:from>
    <xdr:ext cx="534377" cy="259045"/>
    <xdr:sp macro="" textlink="">
      <xdr:nvSpPr>
        <xdr:cNvPr id="583" name="テキスト ボックス 582"/>
        <xdr:cNvSpPr txBox="1"/>
      </xdr:nvSpPr>
      <xdr:spPr>
        <a:xfrm>
          <a:off x="15214111" y="94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34087</xdr:rowOff>
    </xdr:from>
    <xdr:to>
      <xdr:col>76</xdr:col>
      <xdr:colOff>114300</xdr:colOff>
      <xdr:row>59</xdr:row>
      <xdr:rowOff>36968</xdr:rowOff>
    </xdr:to>
    <xdr:cxnSp macro="">
      <xdr:nvCxnSpPr>
        <xdr:cNvPr id="584" name="直線コネクタ 583"/>
        <xdr:cNvCxnSpPr/>
      </xdr:nvCxnSpPr>
      <xdr:spPr>
        <a:xfrm>
          <a:off x="13703300" y="9978187"/>
          <a:ext cx="889000" cy="17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58222</xdr:rowOff>
    </xdr:from>
    <xdr:to>
      <xdr:col>76</xdr:col>
      <xdr:colOff>165100</xdr:colOff>
      <xdr:row>57</xdr:row>
      <xdr:rowOff>159822</xdr:rowOff>
    </xdr:to>
    <xdr:sp macro="" textlink="">
      <xdr:nvSpPr>
        <xdr:cNvPr id="585" name="フローチャート: 判断 584"/>
        <xdr:cNvSpPr/>
      </xdr:nvSpPr>
      <xdr:spPr>
        <a:xfrm>
          <a:off x="14541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4899</xdr:rowOff>
    </xdr:from>
    <xdr:ext cx="534377" cy="259045"/>
    <xdr:sp macro="" textlink="">
      <xdr:nvSpPr>
        <xdr:cNvPr id="586" name="テキスト ボックス 585"/>
        <xdr:cNvSpPr txBox="1"/>
      </xdr:nvSpPr>
      <xdr:spPr>
        <a:xfrm>
          <a:off x="14325111" y="960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58204</xdr:rowOff>
    </xdr:from>
    <xdr:to>
      <xdr:col>71</xdr:col>
      <xdr:colOff>177800</xdr:colOff>
      <xdr:row>58</xdr:row>
      <xdr:rowOff>34087</xdr:rowOff>
    </xdr:to>
    <xdr:cxnSp macro="">
      <xdr:nvCxnSpPr>
        <xdr:cNvPr id="587" name="直線コネクタ 586"/>
        <xdr:cNvCxnSpPr/>
      </xdr:nvCxnSpPr>
      <xdr:spPr>
        <a:xfrm>
          <a:off x="12814300" y="9830854"/>
          <a:ext cx="889000" cy="1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62771</xdr:rowOff>
    </xdr:from>
    <xdr:to>
      <xdr:col>72</xdr:col>
      <xdr:colOff>38100</xdr:colOff>
      <xdr:row>56</xdr:row>
      <xdr:rowOff>164371</xdr:rowOff>
    </xdr:to>
    <xdr:sp macro="" textlink="">
      <xdr:nvSpPr>
        <xdr:cNvPr id="588" name="フローチャート: 判断 587"/>
        <xdr:cNvSpPr/>
      </xdr:nvSpPr>
      <xdr:spPr>
        <a:xfrm>
          <a:off x="136525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9448</xdr:rowOff>
    </xdr:from>
    <xdr:ext cx="534377" cy="259045"/>
    <xdr:sp macro="" textlink="">
      <xdr:nvSpPr>
        <xdr:cNvPr id="589" name="テキスト ボックス 588"/>
        <xdr:cNvSpPr txBox="1"/>
      </xdr:nvSpPr>
      <xdr:spPr>
        <a:xfrm>
          <a:off x="13436111" y="943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141250</xdr:rowOff>
    </xdr:from>
    <xdr:to>
      <xdr:col>67</xdr:col>
      <xdr:colOff>101600</xdr:colOff>
      <xdr:row>57</xdr:row>
      <xdr:rowOff>71400</xdr:rowOff>
    </xdr:to>
    <xdr:sp macro="" textlink="">
      <xdr:nvSpPr>
        <xdr:cNvPr id="590" name="フローチャート: 判断 589"/>
        <xdr:cNvSpPr/>
      </xdr:nvSpPr>
      <xdr:spPr>
        <a:xfrm>
          <a:off x="12763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87927</xdr:rowOff>
    </xdr:from>
    <xdr:ext cx="534377" cy="259045"/>
    <xdr:sp macro="" textlink="">
      <xdr:nvSpPr>
        <xdr:cNvPr id="591" name="テキスト ボックス 590"/>
        <xdr:cNvSpPr txBox="1"/>
      </xdr:nvSpPr>
      <xdr:spPr>
        <a:xfrm>
          <a:off x="12547111" y="951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72532</xdr:rowOff>
    </xdr:from>
    <xdr:to>
      <xdr:col>85</xdr:col>
      <xdr:colOff>177800</xdr:colOff>
      <xdr:row>56</xdr:row>
      <xdr:rowOff>2682</xdr:rowOff>
    </xdr:to>
    <xdr:sp macro="" textlink="">
      <xdr:nvSpPr>
        <xdr:cNvPr id="597" name="楕円 596"/>
        <xdr:cNvSpPr/>
      </xdr:nvSpPr>
      <xdr:spPr>
        <a:xfrm>
          <a:off x="16268700" y="95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95409</xdr:rowOff>
    </xdr:from>
    <xdr:ext cx="534377" cy="259045"/>
    <xdr:sp macro="" textlink="">
      <xdr:nvSpPr>
        <xdr:cNvPr id="598" name="教育費該当値テキスト"/>
        <xdr:cNvSpPr txBox="1"/>
      </xdr:nvSpPr>
      <xdr:spPr>
        <a:xfrm>
          <a:off x="16370300" y="935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14743</xdr:rowOff>
    </xdr:from>
    <xdr:to>
      <xdr:col>81</xdr:col>
      <xdr:colOff>101600</xdr:colOff>
      <xdr:row>58</xdr:row>
      <xdr:rowOff>116343</xdr:rowOff>
    </xdr:to>
    <xdr:sp macro="" textlink="">
      <xdr:nvSpPr>
        <xdr:cNvPr id="599" name="楕円 598"/>
        <xdr:cNvSpPr/>
      </xdr:nvSpPr>
      <xdr:spPr>
        <a:xfrm>
          <a:off x="15430500" y="995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107470</xdr:rowOff>
    </xdr:from>
    <xdr:ext cx="534377" cy="259045"/>
    <xdr:sp macro="" textlink="">
      <xdr:nvSpPr>
        <xdr:cNvPr id="600" name="テキスト ボックス 599"/>
        <xdr:cNvSpPr txBox="1"/>
      </xdr:nvSpPr>
      <xdr:spPr>
        <a:xfrm>
          <a:off x="15214111" y="1005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157618</xdr:rowOff>
    </xdr:from>
    <xdr:to>
      <xdr:col>76</xdr:col>
      <xdr:colOff>165100</xdr:colOff>
      <xdr:row>59</xdr:row>
      <xdr:rowOff>87768</xdr:rowOff>
    </xdr:to>
    <xdr:sp macro="" textlink="">
      <xdr:nvSpPr>
        <xdr:cNvPr id="601" name="楕円 600"/>
        <xdr:cNvSpPr/>
      </xdr:nvSpPr>
      <xdr:spPr>
        <a:xfrm>
          <a:off x="14541500" y="10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78895</xdr:rowOff>
    </xdr:from>
    <xdr:ext cx="534377" cy="259045"/>
    <xdr:sp macro="" textlink="">
      <xdr:nvSpPr>
        <xdr:cNvPr id="602" name="テキスト ボックス 601"/>
        <xdr:cNvSpPr txBox="1"/>
      </xdr:nvSpPr>
      <xdr:spPr>
        <a:xfrm>
          <a:off x="14325111" y="1019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154737</xdr:rowOff>
    </xdr:from>
    <xdr:to>
      <xdr:col>72</xdr:col>
      <xdr:colOff>38100</xdr:colOff>
      <xdr:row>58</xdr:row>
      <xdr:rowOff>84887</xdr:rowOff>
    </xdr:to>
    <xdr:sp macro="" textlink="">
      <xdr:nvSpPr>
        <xdr:cNvPr id="603" name="楕円 602"/>
        <xdr:cNvSpPr/>
      </xdr:nvSpPr>
      <xdr:spPr>
        <a:xfrm>
          <a:off x="13652500" y="99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76014</xdr:rowOff>
    </xdr:from>
    <xdr:ext cx="534377" cy="259045"/>
    <xdr:sp macro="" textlink="">
      <xdr:nvSpPr>
        <xdr:cNvPr id="604" name="テキスト ボックス 603"/>
        <xdr:cNvSpPr txBox="1"/>
      </xdr:nvSpPr>
      <xdr:spPr>
        <a:xfrm>
          <a:off x="13436111" y="1002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7404</xdr:rowOff>
    </xdr:from>
    <xdr:to>
      <xdr:col>67</xdr:col>
      <xdr:colOff>101600</xdr:colOff>
      <xdr:row>57</xdr:row>
      <xdr:rowOff>109004</xdr:rowOff>
    </xdr:to>
    <xdr:sp macro="" textlink="">
      <xdr:nvSpPr>
        <xdr:cNvPr id="605" name="楕円 604"/>
        <xdr:cNvSpPr/>
      </xdr:nvSpPr>
      <xdr:spPr>
        <a:xfrm>
          <a:off x="12763500" y="978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100131</xdr:rowOff>
    </xdr:from>
    <xdr:ext cx="534377" cy="259045"/>
    <xdr:sp macro="" textlink="">
      <xdr:nvSpPr>
        <xdr:cNvPr id="606" name="テキスト ボックス 605"/>
        <xdr:cNvSpPr txBox="1"/>
      </xdr:nvSpPr>
      <xdr:spPr>
        <a:xfrm>
          <a:off x="12547111" y="987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2" name="テキスト ボックス 62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4" name="テキスト ボックス 62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6" name="テキスト ボックス 625"/>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30" name="直線コネクタ 629"/>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macro="" textlink="">
      <xdr:nvSpPr>
        <xdr:cNvPr id="633" name="災害復旧費最大値テキスト"/>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34" name="直線コネクタ 633"/>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138748</xdr:rowOff>
    </xdr:from>
    <xdr:to>
      <xdr:col>85</xdr:col>
      <xdr:colOff>127000</xdr:colOff>
      <xdr:row>78</xdr:row>
      <xdr:rowOff>156845</xdr:rowOff>
    </xdr:to>
    <xdr:cxnSp macro="">
      <xdr:nvCxnSpPr>
        <xdr:cNvPr id="635" name="直線コネクタ 634"/>
        <xdr:cNvCxnSpPr/>
      </xdr:nvCxnSpPr>
      <xdr:spPr>
        <a:xfrm>
          <a:off x="15481300" y="1351184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50627</xdr:rowOff>
    </xdr:from>
    <xdr:ext cx="469744" cy="259045"/>
    <xdr:sp macro="" textlink="">
      <xdr:nvSpPr>
        <xdr:cNvPr id="636" name="災害復旧費平均値テキスト"/>
        <xdr:cNvSpPr txBox="1"/>
      </xdr:nvSpPr>
      <xdr:spPr>
        <a:xfrm>
          <a:off x="16370300" y="130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macro="" textlink="">
      <xdr:nvSpPr>
        <xdr:cNvPr id="637" name="フローチャート: 判断 636"/>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15875</xdr:rowOff>
    </xdr:from>
    <xdr:to>
      <xdr:col>81</xdr:col>
      <xdr:colOff>50800</xdr:colOff>
      <xdr:row>78</xdr:row>
      <xdr:rowOff>138748</xdr:rowOff>
    </xdr:to>
    <xdr:cxnSp macro="">
      <xdr:nvCxnSpPr>
        <xdr:cNvPr id="638" name="直線コネクタ 637"/>
        <xdr:cNvCxnSpPr/>
      </xdr:nvCxnSpPr>
      <xdr:spPr>
        <a:xfrm>
          <a:off x="14592300" y="13388975"/>
          <a:ext cx="889000" cy="1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macro="" textlink="">
      <xdr:nvSpPr>
        <xdr:cNvPr id="639" name="フローチャート: 判断 638"/>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132923</xdr:rowOff>
    </xdr:from>
    <xdr:ext cx="469744" cy="259045"/>
    <xdr:sp macro="" textlink="">
      <xdr:nvSpPr>
        <xdr:cNvPr id="640" name="テキスト ボックス 639"/>
        <xdr:cNvSpPr txBox="1"/>
      </xdr:nvSpPr>
      <xdr:spPr>
        <a:xfrm>
          <a:off x="15246428" y="129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5207</xdr:rowOff>
    </xdr:from>
    <xdr:to>
      <xdr:col>76</xdr:col>
      <xdr:colOff>114300</xdr:colOff>
      <xdr:row>78</xdr:row>
      <xdr:rowOff>15875</xdr:rowOff>
    </xdr:to>
    <xdr:cxnSp macro="">
      <xdr:nvCxnSpPr>
        <xdr:cNvPr id="641" name="直線コネクタ 640"/>
        <xdr:cNvCxnSpPr/>
      </xdr:nvCxnSpPr>
      <xdr:spPr>
        <a:xfrm>
          <a:off x="13703300" y="1337830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macro="" textlink="">
      <xdr:nvSpPr>
        <xdr:cNvPr id="642" name="フローチャート: 判断 641"/>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121620</xdr:rowOff>
    </xdr:from>
    <xdr:ext cx="378565" cy="259045"/>
    <xdr:sp macro="" textlink="">
      <xdr:nvSpPr>
        <xdr:cNvPr id="643" name="テキスト ボックス 642"/>
        <xdr:cNvSpPr txBox="1"/>
      </xdr:nvSpPr>
      <xdr:spPr>
        <a:xfrm>
          <a:off x="14403017" y="13494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5207</xdr:rowOff>
    </xdr:from>
    <xdr:to>
      <xdr:col>71</xdr:col>
      <xdr:colOff>177800</xdr:colOff>
      <xdr:row>78</xdr:row>
      <xdr:rowOff>34925</xdr:rowOff>
    </xdr:to>
    <xdr:cxnSp macro="">
      <xdr:nvCxnSpPr>
        <xdr:cNvPr id="644" name="直線コネクタ 643"/>
        <xdr:cNvCxnSpPr/>
      </xdr:nvCxnSpPr>
      <xdr:spPr>
        <a:xfrm flipV="1">
          <a:off x="12814300" y="13378307"/>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318</xdr:rowOff>
    </xdr:from>
    <xdr:to>
      <xdr:col>72</xdr:col>
      <xdr:colOff>38100</xdr:colOff>
      <xdr:row>77</xdr:row>
      <xdr:rowOff>101918</xdr:rowOff>
    </xdr:to>
    <xdr:sp macro="" textlink="">
      <xdr:nvSpPr>
        <xdr:cNvPr id="645" name="フローチャート: 判断 644"/>
        <xdr:cNvSpPr/>
      </xdr:nvSpPr>
      <xdr:spPr>
        <a:xfrm>
          <a:off x="13652500" y="132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118445</xdr:rowOff>
    </xdr:from>
    <xdr:ext cx="469744" cy="259045"/>
    <xdr:sp macro="" textlink="">
      <xdr:nvSpPr>
        <xdr:cNvPr id="646" name="テキスト ボックス 645"/>
        <xdr:cNvSpPr txBox="1"/>
      </xdr:nvSpPr>
      <xdr:spPr>
        <a:xfrm>
          <a:off x="13468428" y="129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100140</xdr:rowOff>
    </xdr:from>
    <xdr:to>
      <xdr:col>67</xdr:col>
      <xdr:colOff>101600</xdr:colOff>
      <xdr:row>72</xdr:row>
      <xdr:rowOff>30290</xdr:rowOff>
    </xdr:to>
    <xdr:sp macro="" textlink="">
      <xdr:nvSpPr>
        <xdr:cNvPr id="647" name="フローチャート: 判断 646"/>
        <xdr:cNvSpPr/>
      </xdr:nvSpPr>
      <xdr:spPr>
        <a:xfrm>
          <a:off x="12763500" y="122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46817</xdr:rowOff>
    </xdr:from>
    <xdr:ext cx="469744" cy="259045"/>
    <xdr:sp macro="" textlink="">
      <xdr:nvSpPr>
        <xdr:cNvPr id="648" name="テキスト ボックス 647"/>
        <xdr:cNvSpPr txBox="1"/>
      </xdr:nvSpPr>
      <xdr:spPr>
        <a:xfrm>
          <a:off x="12579428" y="120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106045</xdr:rowOff>
    </xdr:from>
    <xdr:to>
      <xdr:col>85</xdr:col>
      <xdr:colOff>177800</xdr:colOff>
      <xdr:row>79</xdr:row>
      <xdr:rowOff>36195</xdr:rowOff>
    </xdr:to>
    <xdr:sp macro="" textlink="">
      <xdr:nvSpPr>
        <xdr:cNvPr id="654" name="楕円 653"/>
        <xdr:cNvSpPr/>
      </xdr:nvSpPr>
      <xdr:spPr>
        <a:xfrm>
          <a:off x="16268700" y="13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20972</xdr:rowOff>
    </xdr:from>
    <xdr:ext cx="378565" cy="259045"/>
    <xdr:sp macro="" textlink="">
      <xdr:nvSpPr>
        <xdr:cNvPr id="655" name="災害復旧費該当値テキスト"/>
        <xdr:cNvSpPr txBox="1"/>
      </xdr:nvSpPr>
      <xdr:spPr>
        <a:xfrm>
          <a:off x="16370300" y="13394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87948</xdr:rowOff>
    </xdr:from>
    <xdr:to>
      <xdr:col>81</xdr:col>
      <xdr:colOff>101600</xdr:colOff>
      <xdr:row>79</xdr:row>
      <xdr:rowOff>18098</xdr:rowOff>
    </xdr:to>
    <xdr:sp macro="" textlink="">
      <xdr:nvSpPr>
        <xdr:cNvPr id="656" name="楕円 655"/>
        <xdr:cNvSpPr/>
      </xdr:nvSpPr>
      <xdr:spPr>
        <a:xfrm>
          <a:off x="15430500" y="134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9225</xdr:rowOff>
    </xdr:from>
    <xdr:ext cx="378565" cy="259045"/>
    <xdr:sp macro="" textlink="">
      <xdr:nvSpPr>
        <xdr:cNvPr id="657" name="テキスト ボックス 656"/>
        <xdr:cNvSpPr txBox="1"/>
      </xdr:nvSpPr>
      <xdr:spPr>
        <a:xfrm>
          <a:off x="15292017" y="13553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136525</xdr:rowOff>
    </xdr:from>
    <xdr:to>
      <xdr:col>76</xdr:col>
      <xdr:colOff>165100</xdr:colOff>
      <xdr:row>78</xdr:row>
      <xdr:rowOff>66675</xdr:rowOff>
    </xdr:to>
    <xdr:sp macro="" textlink="">
      <xdr:nvSpPr>
        <xdr:cNvPr id="658" name="楕円 657"/>
        <xdr:cNvSpPr/>
      </xdr:nvSpPr>
      <xdr:spPr>
        <a:xfrm>
          <a:off x="145415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83202</xdr:rowOff>
    </xdr:from>
    <xdr:ext cx="469744" cy="259045"/>
    <xdr:sp macro="" textlink="">
      <xdr:nvSpPr>
        <xdr:cNvPr id="659" name="テキスト ボックス 658"/>
        <xdr:cNvSpPr txBox="1"/>
      </xdr:nvSpPr>
      <xdr:spPr>
        <a:xfrm>
          <a:off x="14357428" y="1311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125857</xdr:rowOff>
    </xdr:from>
    <xdr:to>
      <xdr:col>72</xdr:col>
      <xdr:colOff>38100</xdr:colOff>
      <xdr:row>78</xdr:row>
      <xdr:rowOff>56007</xdr:rowOff>
    </xdr:to>
    <xdr:sp macro="" textlink="">
      <xdr:nvSpPr>
        <xdr:cNvPr id="660" name="楕円 659"/>
        <xdr:cNvSpPr/>
      </xdr:nvSpPr>
      <xdr:spPr>
        <a:xfrm>
          <a:off x="13652500" y="133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47134</xdr:rowOff>
    </xdr:from>
    <xdr:ext cx="469744" cy="259045"/>
    <xdr:sp macro="" textlink="">
      <xdr:nvSpPr>
        <xdr:cNvPr id="661" name="テキスト ボックス 660"/>
        <xdr:cNvSpPr txBox="1"/>
      </xdr:nvSpPr>
      <xdr:spPr>
        <a:xfrm>
          <a:off x="13468428" y="1342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155575</xdr:rowOff>
    </xdr:from>
    <xdr:to>
      <xdr:col>67</xdr:col>
      <xdr:colOff>101600</xdr:colOff>
      <xdr:row>78</xdr:row>
      <xdr:rowOff>85725</xdr:rowOff>
    </xdr:to>
    <xdr:sp macro="" textlink="">
      <xdr:nvSpPr>
        <xdr:cNvPr id="662" name="楕円 661"/>
        <xdr:cNvSpPr/>
      </xdr:nvSpPr>
      <xdr:spPr>
        <a:xfrm>
          <a:off x="12763500" y="133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76852</xdr:rowOff>
    </xdr:from>
    <xdr:ext cx="378565" cy="259045"/>
    <xdr:sp macro="" textlink="">
      <xdr:nvSpPr>
        <xdr:cNvPr id="663" name="テキスト ボックス 662"/>
        <xdr:cNvSpPr txBox="1"/>
      </xdr:nvSpPr>
      <xdr:spPr>
        <a:xfrm>
          <a:off x="12625017" y="13449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87" name="直線コネクタ 686"/>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88" name="公債費最小値テキスト"/>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89" name="直線コネクタ 688"/>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90" name="公債費最大値テキスト"/>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91" name="直線コネクタ 690"/>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116460</xdr:rowOff>
    </xdr:from>
    <xdr:to>
      <xdr:col>85</xdr:col>
      <xdr:colOff>127000</xdr:colOff>
      <xdr:row>94</xdr:row>
      <xdr:rowOff>127070</xdr:rowOff>
    </xdr:to>
    <xdr:cxnSp macro="">
      <xdr:nvCxnSpPr>
        <xdr:cNvPr id="692" name="直線コネクタ 691"/>
        <xdr:cNvCxnSpPr/>
      </xdr:nvCxnSpPr>
      <xdr:spPr>
        <a:xfrm flipV="1">
          <a:off x="15481300" y="16232760"/>
          <a:ext cx="8382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91806</xdr:rowOff>
    </xdr:from>
    <xdr:ext cx="534377" cy="259045"/>
    <xdr:sp macro="" textlink="">
      <xdr:nvSpPr>
        <xdr:cNvPr id="693" name="公債費平均値テキスト"/>
        <xdr:cNvSpPr txBox="1"/>
      </xdr:nvSpPr>
      <xdr:spPr>
        <a:xfrm>
          <a:off x="16370300" y="1620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4" name="フローチャート: 判断 693"/>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127070</xdr:rowOff>
    </xdr:from>
    <xdr:to>
      <xdr:col>81</xdr:col>
      <xdr:colOff>50800</xdr:colOff>
      <xdr:row>94</xdr:row>
      <xdr:rowOff>169551</xdr:rowOff>
    </xdr:to>
    <xdr:cxnSp macro="">
      <xdr:nvCxnSpPr>
        <xdr:cNvPr id="695" name="直線コネクタ 694"/>
        <xdr:cNvCxnSpPr/>
      </xdr:nvCxnSpPr>
      <xdr:spPr>
        <a:xfrm flipV="1">
          <a:off x="14592300" y="16243370"/>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696" name="フローチャート: 判断 695"/>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33799</xdr:rowOff>
    </xdr:from>
    <xdr:ext cx="534377" cy="259045"/>
    <xdr:sp macro="" textlink="">
      <xdr:nvSpPr>
        <xdr:cNvPr id="697" name="テキスト ボックス 696"/>
        <xdr:cNvSpPr txBox="1"/>
      </xdr:nvSpPr>
      <xdr:spPr>
        <a:xfrm>
          <a:off x="15214111" y="163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169551</xdr:rowOff>
    </xdr:from>
    <xdr:to>
      <xdr:col>76</xdr:col>
      <xdr:colOff>114300</xdr:colOff>
      <xdr:row>95</xdr:row>
      <xdr:rowOff>31077</xdr:rowOff>
    </xdr:to>
    <xdr:cxnSp macro="">
      <xdr:nvCxnSpPr>
        <xdr:cNvPr id="698" name="直線コネクタ 697"/>
        <xdr:cNvCxnSpPr/>
      </xdr:nvCxnSpPr>
      <xdr:spPr>
        <a:xfrm flipV="1">
          <a:off x="13703300" y="16285851"/>
          <a:ext cx="889000" cy="3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699" name="フローチャート: 判断 698"/>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60113</xdr:rowOff>
    </xdr:from>
    <xdr:ext cx="534377" cy="259045"/>
    <xdr:sp macro="" textlink="">
      <xdr:nvSpPr>
        <xdr:cNvPr id="700" name="テキスト ボックス 699"/>
        <xdr:cNvSpPr txBox="1"/>
      </xdr:nvSpPr>
      <xdr:spPr>
        <a:xfrm>
          <a:off x="14325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28009</xdr:rowOff>
    </xdr:from>
    <xdr:to>
      <xdr:col>71</xdr:col>
      <xdr:colOff>177800</xdr:colOff>
      <xdr:row>95</xdr:row>
      <xdr:rowOff>31077</xdr:rowOff>
    </xdr:to>
    <xdr:cxnSp macro="">
      <xdr:nvCxnSpPr>
        <xdr:cNvPr id="701" name="直線コネクタ 700"/>
        <xdr:cNvCxnSpPr/>
      </xdr:nvCxnSpPr>
      <xdr:spPr>
        <a:xfrm>
          <a:off x="12814300" y="16315759"/>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702" name="フローチャート: 判断 701"/>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78604</xdr:rowOff>
    </xdr:from>
    <xdr:ext cx="534377" cy="259045"/>
    <xdr:sp macro="" textlink="">
      <xdr:nvSpPr>
        <xdr:cNvPr id="703" name="テキスト ボックス 702"/>
        <xdr:cNvSpPr txBox="1"/>
      </xdr:nvSpPr>
      <xdr:spPr>
        <a:xfrm>
          <a:off x="13436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4" name="フローチャート: 判断 703"/>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89673</xdr:rowOff>
    </xdr:from>
    <xdr:ext cx="534377" cy="259045"/>
    <xdr:sp macro="" textlink="">
      <xdr:nvSpPr>
        <xdr:cNvPr id="705" name="テキスト ボックス 704"/>
        <xdr:cNvSpPr txBox="1"/>
      </xdr:nvSpPr>
      <xdr:spPr>
        <a:xfrm>
          <a:off x="12547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65660</xdr:rowOff>
    </xdr:from>
    <xdr:to>
      <xdr:col>85</xdr:col>
      <xdr:colOff>177800</xdr:colOff>
      <xdr:row>94</xdr:row>
      <xdr:rowOff>167260</xdr:rowOff>
    </xdr:to>
    <xdr:sp macro="" textlink="">
      <xdr:nvSpPr>
        <xdr:cNvPr id="711" name="楕円 710"/>
        <xdr:cNvSpPr/>
      </xdr:nvSpPr>
      <xdr:spPr>
        <a:xfrm>
          <a:off x="16268700" y="161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88537</xdr:rowOff>
    </xdr:from>
    <xdr:ext cx="534377" cy="259045"/>
    <xdr:sp macro="" textlink="">
      <xdr:nvSpPr>
        <xdr:cNvPr id="712" name="公債費該当値テキスト"/>
        <xdr:cNvSpPr txBox="1"/>
      </xdr:nvSpPr>
      <xdr:spPr>
        <a:xfrm>
          <a:off x="16370300" y="160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76270</xdr:rowOff>
    </xdr:from>
    <xdr:to>
      <xdr:col>81</xdr:col>
      <xdr:colOff>101600</xdr:colOff>
      <xdr:row>95</xdr:row>
      <xdr:rowOff>6420</xdr:rowOff>
    </xdr:to>
    <xdr:sp macro="" textlink="">
      <xdr:nvSpPr>
        <xdr:cNvPr id="713" name="楕円 712"/>
        <xdr:cNvSpPr/>
      </xdr:nvSpPr>
      <xdr:spPr>
        <a:xfrm>
          <a:off x="15430500" y="161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22947</xdr:rowOff>
    </xdr:from>
    <xdr:ext cx="534377" cy="259045"/>
    <xdr:sp macro="" textlink="">
      <xdr:nvSpPr>
        <xdr:cNvPr id="714" name="テキスト ボックス 713"/>
        <xdr:cNvSpPr txBox="1"/>
      </xdr:nvSpPr>
      <xdr:spPr>
        <a:xfrm>
          <a:off x="15214111" y="1596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118751</xdr:rowOff>
    </xdr:from>
    <xdr:to>
      <xdr:col>76</xdr:col>
      <xdr:colOff>165100</xdr:colOff>
      <xdr:row>95</xdr:row>
      <xdr:rowOff>48901</xdr:rowOff>
    </xdr:to>
    <xdr:sp macro="" textlink="">
      <xdr:nvSpPr>
        <xdr:cNvPr id="715" name="楕円 714"/>
        <xdr:cNvSpPr/>
      </xdr:nvSpPr>
      <xdr:spPr>
        <a:xfrm>
          <a:off x="14541500" y="1623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40028</xdr:rowOff>
    </xdr:from>
    <xdr:ext cx="534377" cy="259045"/>
    <xdr:sp macro="" textlink="">
      <xdr:nvSpPr>
        <xdr:cNvPr id="716" name="テキスト ボックス 715"/>
        <xdr:cNvSpPr txBox="1"/>
      </xdr:nvSpPr>
      <xdr:spPr>
        <a:xfrm>
          <a:off x="14325111" y="163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151727</xdr:rowOff>
    </xdr:from>
    <xdr:to>
      <xdr:col>72</xdr:col>
      <xdr:colOff>38100</xdr:colOff>
      <xdr:row>95</xdr:row>
      <xdr:rowOff>81877</xdr:rowOff>
    </xdr:to>
    <xdr:sp macro="" textlink="">
      <xdr:nvSpPr>
        <xdr:cNvPr id="717" name="楕円 716"/>
        <xdr:cNvSpPr/>
      </xdr:nvSpPr>
      <xdr:spPr>
        <a:xfrm>
          <a:off x="13652500" y="162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98404</xdr:rowOff>
    </xdr:from>
    <xdr:ext cx="534377" cy="259045"/>
    <xdr:sp macro="" textlink="">
      <xdr:nvSpPr>
        <xdr:cNvPr id="718" name="テキスト ボックス 717"/>
        <xdr:cNvSpPr txBox="1"/>
      </xdr:nvSpPr>
      <xdr:spPr>
        <a:xfrm>
          <a:off x="13436111" y="1604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148659</xdr:rowOff>
    </xdr:from>
    <xdr:to>
      <xdr:col>67</xdr:col>
      <xdr:colOff>101600</xdr:colOff>
      <xdr:row>95</xdr:row>
      <xdr:rowOff>78809</xdr:rowOff>
    </xdr:to>
    <xdr:sp macro="" textlink="">
      <xdr:nvSpPr>
        <xdr:cNvPr id="719" name="楕円 718"/>
        <xdr:cNvSpPr/>
      </xdr:nvSpPr>
      <xdr:spPr>
        <a:xfrm>
          <a:off x="12763500" y="1626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95336</xdr:rowOff>
    </xdr:from>
    <xdr:ext cx="534377" cy="259045"/>
    <xdr:sp macro="" textlink="">
      <xdr:nvSpPr>
        <xdr:cNvPr id="720" name="テキスト ボックス 719"/>
        <xdr:cNvSpPr txBox="1"/>
      </xdr:nvSpPr>
      <xdr:spPr>
        <a:xfrm>
          <a:off x="12547111" y="1604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42" name="直線コネクタ 741"/>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5" name="諸支出金最大値テキスト"/>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6" name="直線コネクタ 745"/>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165303</xdr:rowOff>
    </xdr:from>
    <xdr:to>
      <xdr:col>116</xdr:col>
      <xdr:colOff>63500</xdr:colOff>
      <xdr:row>37</xdr:row>
      <xdr:rowOff>148844</xdr:rowOff>
    </xdr:to>
    <xdr:cxnSp macro="">
      <xdr:nvCxnSpPr>
        <xdr:cNvPr id="747" name="直線コネクタ 746"/>
        <xdr:cNvCxnSpPr/>
      </xdr:nvCxnSpPr>
      <xdr:spPr>
        <a:xfrm>
          <a:off x="21323300" y="6337503"/>
          <a:ext cx="838200" cy="1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14291</xdr:rowOff>
    </xdr:from>
    <xdr:ext cx="378565" cy="259045"/>
    <xdr:sp macro="" textlink="">
      <xdr:nvSpPr>
        <xdr:cNvPr id="748" name="諸支出金平均値テキスト"/>
        <xdr:cNvSpPr txBox="1"/>
      </xdr:nvSpPr>
      <xdr:spPr>
        <a:xfrm>
          <a:off x="22212300" y="65293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49" name="フローチャート: 判断 748"/>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165303</xdr:rowOff>
    </xdr:from>
    <xdr:to>
      <xdr:col>111</xdr:col>
      <xdr:colOff>177800</xdr:colOff>
      <xdr:row>37</xdr:row>
      <xdr:rowOff>120040</xdr:rowOff>
    </xdr:to>
    <xdr:cxnSp macro="">
      <xdr:nvCxnSpPr>
        <xdr:cNvPr id="750" name="直線コネクタ 749"/>
        <xdr:cNvCxnSpPr/>
      </xdr:nvCxnSpPr>
      <xdr:spPr>
        <a:xfrm flipV="1">
          <a:off x="20434300" y="6337503"/>
          <a:ext cx="889000" cy="1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51" name="フローチャート: 判断 750"/>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136364</xdr:rowOff>
    </xdr:from>
    <xdr:ext cx="313932" cy="259045"/>
    <xdr:sp macro="" textlink="">
      <xdr:nvSpPr>
        <xdr:cNvPr id="752" name="テキスト ボックス 751"/>
        <xdr:cNvSpPr txBox="1"/>
      </xdr:nvSpPr>
      <xdr:spPr>
        <a:xfrm>
          <a:off x="21166333" y="6651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70663</xdr:rowOff>
    </xdr:from>
    <xdr:to>
      <xdr:col>107</xdr:col>
      <xdr:colOff>50800</xdr:colOff>
      <xdr:row>37</xdr:row>
      <xdr:rowOff>120040</xdr:rowOff>
    </xdr:to>
    <xdr:cxnSp macro="">
      <xdr:nvCxnSpPr>
        <xdr:cNvPr id="753" name="直線コネクタ 752"/>
        <xdr:cNvCxnSpPr/>
      </xdr:nvCxnSpPr>
      <xdr:spPr>
        <a:xfrm>
          <a:off x="19545300" y="6242863"/>
          <a:ext cx="889000" cy="2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4" name="フローチャート: 判断 753"/>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106189</xdr:rowOff>
    </xdr:from>
    <xdr:ext cx="378565" cy="259045"/>
    <xdr:sp macro="" textlink="">
      <xdr:nvSpPr>
        <xdr:cNvPr id="755" name="テキスト ボックス 754"/>
        <xdr:cNvSpPr txBox="1"/>
      </xdr:nvSpPr>
      <xdr:spPr>
        <a:xfrm>
          <a:off x="20245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70663</xdr:rowOff>
    </xdr:from>
    <xdr:to>
      <xdr:col>102</xdr:col>
      <xdr:colOff>114300</xdr:colOff>
      <xdr:row>37</xdr:row>
      <xdr:rowOff>128270</xdr:rowOff>
    </xdr:to>
    <xdr:cxnSp macro="">
      <xdr:nvCxnSpPr>
        <xdr:cNvPr id="756" name="直線コネクタ 755"/>
        <xdr:cNvCxnSpPr/>
      </xdr:nvCxnSpPr>
      <xdr:spPr>
        <a:xfrm flipV="1">
          <a:off x="18656300" y="6242863"/>
          <a:ext cx="889000" cy="22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57" name="フローチャート: 判断 756"/>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152823</xdr:rowOff>
    </xdr:from>
    <xdr:ext cx="313932" cy="259045"/>
    <xdr:sp macro="" textlink="">
      <xdr:nvSpPr>
        <xdr:cNvPr id="758" name="テキスト ボックス 757"/>
        <xdr:cNvSpPr txBox="1"/>
      </xdr:nvSpPr>
      <xdr:spPr>
        <a:xfrm>
          <a:off x="19388333" y="6667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59" name="フローチャート: 判断 758"/>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69613</xdr:rowOff>
    </xdr:from>
    <xdr:ext cx="378565" cy="259045"/>
    <xdr:sp macro="" textlink="">
      <xdr:nvSpPr>
        <xdr:cNvPr id="760" name="テキスト ボックス 759"/>
        <xdr:cNvSpPr txBox="1"/>
      </xdr:nvSpPr>
      <xdr:spPr>
        <a:xfrm>
          <a:off x="18467017"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98044</xdr:rowOff>
    </xdr:from>
    <xdr:to>
      <xdr:col>116</xdr:col>
      <xdr:colOff>114300</xdr:colOff>
      <xdr:row>38</xdr:row>
      <xdr:rowOff>28194</xdr:rowOff>
    </xdr:to>
    <xdr:sp macro="" textlink="">
      <xdr:nvSpPr>
        <xdr:cNvPr id="766" name="楕円 765"/>
        <xdr:cNvSpPr/>
      </xdr:nvSpPr>
      <xdr:spPr>
        <a:xfrm>
          <a:off x="221107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120921</xdr:rowOff>
    </xdr:from>
    <xdr:ext cx="378565" cy="259045"/>
    <xdr:sp macro="" textlink="">
      <xdr:nvSpPr>
        <xdr:cNvPr id="767" name="諸支出金該当値テキスト"/>
        <xdr:cNvSpPr txBox="1"/>
      </xdr:nvSpPr>
      <xdr:spPr>
        <a:xfrm>
          <a:off x="22212300" y="6293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114503</xdr:rowOff>
    </xdr:from>
    <xdr:to>
      <xdr:col>112</xdr:col>
      <xdr:colOff>38100</xdr:colOff>
      <xdr:row>37</xdr:row>
      <xdr:rowOff>44653</xdr:rowOff>
    </xdr:to>
    <xdr:sp macro="" textlink="">
      <xdr:nvSpPr>
        <xdr:cNvPr id="768" name="楕円 767"/>
        <xdr:cNvSpPr/>
      </xdr:nvSpPr>
      <xdr:spPr>
        <a:xfrm>
          <a:off x="21272500" y="62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61180</xdr:rowOff>
    </xdr:from>
    <xdr:ext cx="378565" cy="259045"/>
    <xdr:sp macro="" textlink="">
      <xdr:nvSpPr>
        <xdr:cNvPr id="769" name="テキスト ボックス 768"/>
        <xdr:cNvSpPr txBox="1"/>
      </xdr:nvSpPr>
      <xdr:spPr>
        <a:xfrm>
          <a:off x="21134017" y="6061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69240</xdr:rowOff>
    </xdr:from>
    <xdr:to>
      <xdr:col>107</xdr:col>
      <xdr:colOff>101600</xdr:colOff>
      <xdr:row>37</xdr:row>
      <xdr:rowOff>170841</xdr:rowOff>
    </xdr:to>
    <xdr:sp macro="" textlink="">
      <xdr:nvSpPr>
        <xdr:cNvPr id="770" name="楕円 769"/>
        <xdr:cNvSpPr/>
      </xdr:nvSpPr>
      <xdr:spPr>
        <a:xfrm>
          <a:off x="203835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15917</xdr:rowOff>
    </xdr:from>
    <xdr:ext cx="378565" cy="259045"/>
    <xdr:sp macro="" textlink="">
      <xdr:nvSpPr>
        <xdr:cNvPr id="771" name="テキスト ボックス 770"/>
        <xdr:cNvSpPr txBox="1"/>
      </xdr:nvSpPr>
      <xdr:spPr>
        <a:xfrm>
          <a:off x="20245017" y="618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19863</xdr:rowOff>
    </xdr:from>
    <xdr:to>
      <xdr:col>102</xdr:col>
      <xdr:colOff>165100</xdr:colOff>
      <xdr:row>36</xdr:row>
      <xdr:rowOff>121463</xdr:rowOff>
    </xdr:to>
    <xdr:sp macro="" textlink="">
      <xdr:nvSpPr>
        <xdr:cNvPr id="772" name="楕円 771"/>
        <xdr:cNvSpPr/>
      </xdr:nvSpPr>
      <xdr:spPr>
        <a:xfrm>
          <a:off x="19494500" y="61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137990</xdr:rowOff>
    </xdr:from>
    <xdr:ext cx="378565" cy="259045"/>
    <xdr:sp macro="" textlink="">
      <xdr:nvSpPr>
        <xdr:cNvPr id="773" name="テキスト ボックス 772"/>
        <xdr:cNvSpPr txBox="1"/>
      </xdr:nvSpPr>
      <xdr:spPr>
        <a:xfrm>
          <a:off x="19356017" y="5967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77470</xdr:rowOff>
    </xdr:from>
    <xdr:to>
      <xdr:col>98</xdr:col>
      <xdr:colOff>38100</xdr:colOff>
      <xdr:row>38</xdr:row>
      <xdr:rowOff>7620</xdr:rowOff>
    </xdr:to>
    <xdr:sp macro="" textlink="">
      <xdr:nvSpPr>
        <xdr:cNvPr id="774" name="楕円 773"/>
        <xdr:cNvSpPr/>
      </xdr:nvSpPr>
      <xdr:spPr>
        <a:xfrm>
          <a:off x="18605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24147</xdr:rowOff>
    </xdr:from>
    <xdr:ext cx="378565" cy="259045"/>
    <xdr:sp macro="" textlink="">
      <xdr:nvSpPr>
        <xdr:cNvPr id="775" name="テキスト ボックス 774"/>
        <xdr:cNvSpPr txBox="1"/>
      </xdr:nvSpPr>
      <xdr:spPr>
        <a:xfrm>
          <a:off x="18467017" y="6196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増加としての前年度との比較で最も差が大きいのは、教育費で、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19,972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円増加している。これは、西部学校給食センター建設に要した経費が約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億円増加したことによる。２番目に差が大きいのは民生費で、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円増加している。これは、住民税非課税世帯等への補助金等の増加によるものである。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減少としての前年度との比較で最も差が大きいのは、衛生費で、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円減少している。これは、新型コロナウイルスワクチン予防接種委託料や令和４年度衛生センター閉鎖に伴う委託料の減少によるものである。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類似団体平均との比較では、最も差が大きいのは民生費で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32,887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円上回っている。これは、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歳までの医療費無償化等、子育て世帯の経済負担軽減を行い、子育てしやすい街づくりに取り組んできたことによるものである。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実質収支は、財政調整基金の取崩により黒字になっている。また、実質単年度収支比率は前年度と比較して</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ポイント上昇し、令和５年度黒字となった。これは適正な人員配置の見直しに伴う人員減等による人件費の削減など経費削減に努めたことによるものである。財政調整基金残高については、平成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減少傾向にある。令年４年度から令和５年度にかけて増加したものの、以前に比べ低い水準であることから、一定以上の水準を維持できるよう、歳入準拠の予算編成や事業の見直し等を通じて健全財政の維持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〇現状</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全ての会計において赤字は生じていない。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〇今後の対応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各会計において適正な財政運営、企業経営を行っていく。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元利償還金が令和元年度から令和３年度にかけてはほぼ横ばいであるが、令和４年度には、小中学校空調整備事業の元金償還開始等により増加していることや、平成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年度同意の区画整理事業の償還完了等により、算入公債費等（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）が減少していることが分子の増加につながり、実質公債費比率は上昇している。令和５年度に関しては令和４年度とほぼ横ばいである。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満期一括償還地方債の償還はない。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は、令和元年度から増加していたが、令和３年度から４年度にかけては、令和４年度起債借入額の抑制や、臨時財政対策債発行可能額の減少等により、３．４％の減となった。令和５年度に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西部学校給食センター建設に伴う起債借入により、地方債の現在高は増加した。</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令和５年度においては、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都市計画税収等充当可能特定歳入の増加により、充当可能特定歳入が増加したこともあり、将来負担比率の分子が減少している。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充当可能税源等のうち基準財政需要額算入見込額については令和元年度以降減少している。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愛媛県新居浜市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具体的には減債基金が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百万円、特定目的基金が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百万円の減少となっており、中でも公共施設整備基金は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特定目的基金については、引き続き、対象事業や必要性の見直しを行い、目的に合致した事業への適切な活用を図る。また、財政調整基金については令和５年度に少し残高が増加したものの、引き続き低い水準であることから、特定財源の確保や、歳入準拠の予算編成等を通じて、財政調整基金に依存しない財政運営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合併振興基金は合併後の新市の一体感を醸成することを目的としており、令和５年度は市史の刊行に向けた資料収集や、新居浜市まち・わざ・しごとフェス開催等に活用した。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は公共施設の適切な機能の維持管理に必要な財源を確保し、安全で快適な公共施設の管理及び財政の健全な運営に資することを目的としており、例年、公共施設の長寿命化等の改修に活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文化振興基金は市民文化施設の建設及び芸術文化資料の収集を目的としており、令和５年度は新市民文化センター建設のための基本計画策定にかかる経費に活用した。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体育施設建設基金は市民体育施設の建設を目的としており、令和５年度は基金を活用した事業はなかった。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別子山振興基金は別子山地区の地域振興を図ることを目的としており、別子山給水施設管理費や地域バスの運行などに活用している。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令和５年度については、体育施設の整備や小中学校のトイレや照明の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LED</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化など公共施設の整備にかかる費用が多く、公共施設整備基金を大きく取り崩すこととなり残高が減少することとなった。各種基金についても、目的ごとに事業の財源として取り崩しを行っているため、全体の基金残高が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毎年決まった事業に財源として活用している基金については、残高が減少傾向にある。今後も基金を活用して実施すべき事業かどうかについて引き続き精査を行うとともに、特定財源の確保などを通じて、残高の維持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増加した理由としては、歳入面では市税の増加等による一般財源の増加、歳出面では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令和４年度衛生センター閉鎖に伴う委託料の減少による物件費の減少や適正な人員配置の見直しに伴う人員減や退職手当の減少等による人件費の減少等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現在高は減少傾向にあり、令和５年度は増加したものの、今後、災害が発生した際などの財政需要に備え、一定の基金残高を確保する必要があるため、特定財源の確保や、歳入準拠の予算編成等を通じて、財政調整基金に依存しない財政運営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令和４年度から元金償還が開始している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小中学校空調整備事業等大型事業の元金償還による公債費の増に対応するため、減債基金の取り崩しを行ったことによる。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令和６年に完成する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西部学校給食センター建設事業等、今後元金の償還が始まる大型事業を見据え、適切に積立と取り崩しを行う。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56136821</v>
      </c>
      <c r="BO4" s="449"/>
      <c r="BP4" s="449"/>
      <c r="BQ4" s="449"/>
      <c r="BR4" s="449"/>
      <c r="BS4" s="449"/>
      <c r="BT4" s="449"/>
      <c r="BU4" s="450"/>
      <c r="BV4" s="448">
        <v>53409897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3.3</v>
      </c>
      <c r="CU4" s="589"/>
      <c r="CV4" s="589"/>
      <c r="CW4" s="589"/>
      <c r="CX4" s="589"/>
      <c r="CY4" s="589"/>
      <c r="CZ4" s="589"/>
      <c r="DA4" s="590"/>
      <c r="DB4" s="588">
        <v>3.8</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55104771</v>
      </c>
      <c r="BO5" s="420"/>
      <c r="BP5" s="420"/>
      <c r="BQ5" s="420"/>
      <c r="BR5" s="420"/>
      <c r="BS5" s="420"/>
      <c r="BT5" s="420"/>
      <c r="BU5" s="421"/>
      <c r="BV5" s="419">
        <v>52168573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85.2</v>
      </c>
      <c r="CU5" s="417"/>
      <c r="CV5" s="417"/>
      <c r="CW5" s="417"/>
      <c r="CX5" s="417"/>
      <c r="CY5" s="417"/>
      <c r="CZ5" s="417"/>
      <c r="DA5" s="418"/>
      <c r="DB5" s="416">
        <v>80.599999999999994</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1032050</v>
      </c>
      <c r="BO6" s="420"/>
      <c r="BP6" s="420"/>
      <c r="BQ6" s="420"/>
      <c r="BR6" s="420"/>
      <c r="BS6" s="420"/>
      <c r="BT6" s="420"/>
      <c r="BU6" s="421"/>
      <c r="BV6" s="419">
        <v>1241324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85.9</v>
      </c>
      <c r="CU6" s="563"/>
      <c r="CV6" s="563"/>
      <c r="CW6" s="563"/>
      <c r="CX6" s="563"/>
      <c r="CY6" s="563"/>
      <c r="CZ6" s="563"/>
      <c r="DA6" s="564"/>
      <c r="DB6" s="562">
        <v>82.3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89982</v>
      </c>
      <c r="BO7" s="420"/>
      <c r="BP7" s="420"/>
      <c r="BQ7" s="420"/>
      <c r="BR7" s="420"/>
      <c r="BS7" s="420"/>
      <c r="BT7" s="420"/>
      <c r="BU7" s="421"/>
      <c r="BV7" s="419">
        <v>170654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28392345</v>
      </c>
      <c r="CU7" s="420"/>
      <c r="CV7" s="420"/>
      <c r="CW7" s="420"/>
      <c r="CX7" s="420"/>
      <c r="CY7" s="420"/>
      <c r="CZ7" s="420"/>
      <c r="DA7" s="421"/>
      <c r="DB7" s="419">
        <v>27874939</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942068</v>
      </c>
      <c r="BO8" s="420"/>
      <c r="BP8" s="420"/>
      <c r="BQ8" s="420"/>
      <c r="BR8" s="420"/>
      <c r="BS8" s="420"/>
      <c r="BT8" s="420"/>
      <c r="BU8" s="421"/>
      <c r="BV8" s="419">
        <v>1070670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0.76</v>
      </c>
      <c r="CU8" s="523"/>
      <c r="CV8" s="523"/>
      <c r="CW8" s="523"/>
      <c r="CX8" s="523"/>
      <c r="CY8" s="523"/>
      <c r="CZ8" s="523"/>
      <c r="DA8" s="524"/>
      <c r="DB8" s="522">
        <v>0.76</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115938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-128602</v>
      </c>
      <c r="BO9" s="420"/>
      <c r="BP9" s="420"/>
      <c r="BQ9" s="420"/>
      <c r="BR9" s="420"/>
      <c r="BS9" s="420"/>
      <c r="BT9" s="420"/>
      <c r="BU9" s="421"/>
      <c r="BV9" s="419">
        <v>86752</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12.6</v>
      </c>
      <c r="CU9" s="417"/>
      <c r="CV9" s="417"/>
      <c r="CW9" s="417"/>
      <c r="CX9" s="417"/>
      <c r="CY9" s="417"/>
      <c r="CZ9" s="417"/>
      <c r="DA9" s="418"/>
      <c r="DB9" s="416">
        <v>13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119903</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620056</v>
      </c>
      <c r="BO10" s="420"/>
      <c r="BP10" s="420"/>
      <c r="BQ10" s="420"/>
      <c r="BR10" s="420"/>
      <c r="BS10" s="420"/>
      <c r="BT10" s="420"/>
      <c r="BU10" s="421"/>
      <c r="BV10" s="419">
        <v>100905</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114070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400000</v>
      </c>
      <c r="BO12" s="420"/>
      <c r="BP12" s="420"/>
      <c r="BQ12" s="420"/>
      <c r="BR12" s="420"/>
      <c r="BS12" s="420"/>
      <c r="BT12" s="420"/>
      <c r="BU12" s="421"/>
      <c r="BV12" s="419">
        <v>460000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112469</v>
      </c>
      <c r="S13" s="507"/>
      <c r="T13" s="507"/>
      <c r="U13" s="507"/>
      <c r="V13" s="508"/>
      <c r="W13" s="509" t="s">
        <v>131</v>
      </c>
      <c r="X13" s="405"/>
      <c r="Y13" s="405"/>
      <c r="Z13" s="405"/>
      <c r="AA13" s="405"/>
      <c r="AB13" s="406"/>
      <c r="AC13" s="372">
        <v>650</v>
      </c>
      <c r="AD13" s="373"/>
      <c r="AE13" s="373"/>
      <c r="AF13" s="373"/>
      <c r="AG13" s="374"/>
      <c r="AH13" s="372">
        <v>720</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91454</v>
      </c>
      <c r="BO13" s="420"/>
      <c r="BP13" s="420"/>
      <c r="BQ13" s="420"/>
      <c r="BR13" s="420"/>
      <c r="BS13" s="420"/>
      <c r="BT13" s="420"/>
      <c r="BU13" s="421"/>
      <c r="BV13" s="419">
        <v>-272343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2.7</v>
      </c>
      <c r="CU13" s="417"/>
      <c r="CV13" s="417"/>
      <c r="CW13" s="417"/>
      <c r="CX13" s="417"/>
      <c r="CY13" s="417"/>
      <c r="CZ13" s="417"/>
      <c r="DA13" s="418"/>
      <c r="DB13" s="416">
        <v>2.2000000000000002</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115314</v>
      </c>
      <c r="S14" s="507"/>
      <c r="T14" s="507"/>
      <c r="U14" s="507"/>
      <c r="V14" s="508"/>
      <c r="W14" s="510"/>
      <c r="X14" s="408"/>
      <c r="Y14" s="408"/>
      <c r="Z14" s="408"/>
      <c r="AA14" s="408"/>
      <c r="AB14" s="409"/>
      <c r="AC14" s="499">
        <v>1.3</v>
      </c>
      <c r="AD14" s="500"/>
      <c r="AE14" s="500"/>
      <c r="AF14" s="500"/>
      <c r="AG14" s="501"/>
      <c r="AH14" s="499">
        <v>1.4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v>4.4000000000000004</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113972</v>
      </c>
      <c r="S15" s="507"/>
      <c r="T15" s="507"/>
      <c r="U15" s="507"/>
      <c r="V15" s="508"/>
      <c r="W15" s="509" t="s">
        <v>137</v>
      </c>
      <c r="X15" s="405"/>
      <c r="Y15" s="405"/>
      <c r="Z15" s="405"/>
      <c r="AA15" s="405"/>
      <c r="AB15" s="406"/>
      <c r="AC15" s="372">
        <v>17030</v>
      </c>
      <c r="AD15" s="373"/>
      <c r="AE15" s="373"/>
      <c r="AF15" s="373"/>
      <c r="AG15" s="374"/>
      <c r="AH15" s="372">
        <v>16960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18008247</v>
      </c>
      <c r="BO15" s="449"/>
      <c r="BP15" s="449"/>
      <c r="BQ15" s="449"/>
      <c r="BR15" s="449"/>
      <c r="BS15" s="449"/>
      <c r="BT15" s="449"/>
      <c r="BU15" s="450"/>
      <c r="BV15" s="448">
        <v>17053415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33.1</v>
      </c>
      <c r="AD16" s="500"/>
      <c r="AE16" s="500"/>
      <c r="AF16" s="500"/>
      <c r="AG16" s="501"/>
      <c r="AH16" s="499">
        <v>32.700000000000003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23165281</v>
      </c>
      <c r="BO16" s="420"/>
      <c r="BP16" s="420"/>
      <c r="BQ16" s="420"/>
      <c r="BR16" s="420"/>
      <c r="BS16" s="420"/>
      <c r="BT16" s="420"/>
      <c r="BU16" s="421"/>
      <c r="BV16" s="419">
        <v>22587137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33827</v>
      </c>
      <c r="AD17" s="373"/>
      <c r="AE17" s="373"/>
      <c r="AF17" s="373"/>
      <c r="AG17" s="374"/>
      <c r="AH17" s="372">
        <v>34206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22998863</v>
      </c>
      <c r="BO17" s="420"/>
      <c r="BP17" s="420"/>
      <c r="BQ17" s="420"/>
      <c r="BR17" s="420"/>
      <c r="BS17" s="420"/>
      <c r="BT17" s="420"/>
      <c r="BU17" s="421"/>
      <c r="BV17" s="419">
        <v>21780564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234.47</v>
      </c>
      <c r="M18" s="472"/>
      <c r="N18" s="472"/>
      <c r="O18" s="472"/>
      <c r="P18" s="472"/>
      <c r="Q18" s="472"/>
      <c r="R18" s="473"/>
      <c r="S18" s="473"/>
      <c r="T18" s="473"/>
      <c r="U18" s="473"/>
      <c r="V18" s="474"/>
      <c r="W18" s="490"/>
      <c r="X18" s="491"/>
      <c r="Y18" s="491"/>
      <c r="Z18" s="491"/>
      <c r="AA18" s="491"/>
      <c r="AB18" s="515"/>
      <c r="AC18" s="389">
        <v>65.7</v>
      </c>
      <c r="AD18" s="390"/>
      <c r="AE18" s="390"/>
      <c r="AF18" s="390"/>
      <c r="AG18" s="475"/>
      <c r="AH18" s="389">
        <v>65.900000000000006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24549391</v>
      </c>
      <c r="BO18" s="420"/>
      <c r="BP18" s="420"/>
      <c r="BQ18" s="420"/>
      <c r="BR18" s="420"/>
      <c r="BS18" s="420"/>
      <c r="BT18" s="420"/>
      <c r="BU18" s="421"/>
      <c r="BV18" s="419">
        <v>23000824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494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35783808</v>
      </c>
      <c r="BO19" s="420"/>
      <c r="BP19" s="420"/>
      <c r="BQ19" s="420"/>
      <c r="BR19" s="420"/>
      <c r="BS19" s="420"/>
      <c r="BT19" s="420"/>
      <c r="BU19" s="421"/>
      <c r="BV19" s="419">
        <v>34507396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51310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52084381</v>
      </c>
      <c r="BO22" s="449"/>
      <c r="BP22" s="449"/>
      <c r="BQ22" s="449"/>
      <c r="BR22" s="449"/>
      <c r="BS22" s="449"/>
      <c r="BT22" s="449"/>
      <c r="BU22" s="450"/>
      <c r="BV22" s="448">
        <v>51742544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34225486</v>
      </c>
      <c r="BO23" s="420"/>
      <c r="BP23" s="420"/>
      <c r="BQ23" s="420"/>
      <c r="BR23" s="420"/>
      <c r="BS23" s="420"/>
      <c r="BT23" s="420"/>
      <c r="BU23" s="421"/>
      <c r="BV23" s="419">
        <v>36123083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9560</v>
      </c>
      <c r="R24" s="373"/>
      <c r="S24" s="373"/>
      <c r="T24" s="373"/>
      <c r="U24" s="373"/>
      <c r="V24" s="374"/>
      <c r="W24" s="462"/>
      <c r="X24" s="399"/>
      <c r="Y24" s="400"/>
      <c r="Z24" s="375" t="s">
        <v>162</v>
      </c>
      <c r="AA24" s="376"/>
      <c r="AB24" s="376"/>
      <c r="AC24" s="376"/>
      <c r="AD24" s="376"/>
      <c r="AE24" s="376"/>
      <c r="AF24" s="376"/>
      <c r="AG24" s="377"/>
      <c r="AH24" s="372">
        <v>783</v>
      </c>
      <c r="AI24" s="373"/>
      <c r="AJ24" s="373"/>
      <c r="AK24" s="373"/>
      <c r="AL24" s="374"/>
      <c r="AM24" s="372">
        <v>2471148</v>
      </c>
      <c r="AN24" s="373"/>
      <c r="AO24" s="373"/>
      <c r="AP24" s="373"/>
      <c r="AQ24" s="373"/>
      <c r="AR24" s="374"/>
      <c r="AS24" s="372">
        <v>3156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31697000</v>
      </c>
      <c r="BO24" s="420"/>
      <c r="BP24" s="420"/>
      <c r="BQ24" s="420"/>
      <c r="BR24" s="420"/>
      <c r="BS24" s="420"/>
      <c r="BT24" s="420"/>
      <c r="BU24" s="421"/>
      <c r="BV24" s="419">
        <v>29704374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7315</v>
      </c>
      <c r="R25" s="373"/>
      <c r="S25" s="373"/>
      <c r="T25" s="373"/>
      <c r="U25" s="373"/>
      <c r="V25" s="374"/>
      <c r="W25" s="462"/>
      <c r="X25" s="399"/>
      <c r="Y25" s="400"/>
      <c r="Z25" s="375" t="s">
        <v>165</v>
      </c>
      <c r="AA25" s="376"/>
      <c r="AB25" s="376"/>
      <c r="AC25" s="376"/>
      <c r="AD25" s="376"/>
      <c r="AE25" s="376"/>
      <c r="AF25" s="376"/>
      <c r="AG25" s="377"/>
      <c r="AH25" s="372">
        <v>148</v>
      </c>
      <c r="AI25" s="373"/>
      <c r="AJ25" s="373"/>
      <c r="AK25" s="373"/>
      <c r="AL25" s="374"/>
      <c r="AM25" s="372">
        <v>453472</v>
      </c>
      <c r="AN25" s="373"/>
      <c r="AO25" s="373"/>
      <c r="AP25" s="373"/>
      <c r="AQ25" s="373"/>
      <c r="AR25" s="374"/>
      <c r="AS25" s="372">
        <v>3064</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7616829</v>
      </c>
      <c r="BO25" s="449"/>
      <c r="BP25" s="449"/>
      <c r="BQ25" s="449"/>
      <c r="BR25" s="449"/>
      <c r="BS25" s="449"/>
      <c r="BT25" s="449"/>
      <c r="BU25" s="450"/>
      <c r="BV25" s="448">
        <v>5794222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6580</v>
      </c>
      <c r="R26" s="373"/>
      <c r="S26" s="373"/>
      <c r="T26" s="373"/>
      <c r="U26" s="373"/>
      <c r="V26" s="374"/>
      <c r="W26" s="462"/>
      <c r="X26" s="399"/>
      <c r="Y26" s="400"/>
      <c r="Z26" s="375" t="s">
        <v>168</v>
      </c>
      <c r="AA26" s="430"/>
      <c r="AB26" s="430"/>
      <c r="AC26" s="430"/>
      <c r="AD26" s="430"/>
      <c r="AE26" s="430"/>
      <c r="AF26" s="430"/>
      <c r="AG26" s="431"/>
      <c r="AH26" s="372">
        <v>15</v>
      </c>
      <c r="AI26" s="373"/>
      <c r="AJ26" s="373"/>
      <c r="AK26" s="373"/>
      <c r="AL26" s="374"/>
      <c r="AM26" s="372">
        <v>45360</v>
      </c>
      <c r="AN26" s="373"/>
      <c r="AO26" s="373"/>
      <c r="AP26" s="373"/>
      <c r="AQ26" s="373"/>
      <c r="AR26" s="374"/>
      <c r="AS26" s="372">
        <v>3024</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5720</v>
      </c>
      <c r="R27" s="373"/>
      <c r="S27" s="373"/>
      <c r="T27" s="373"/>
      <c r="U27" s="373"/>
      <c r="V27" s="374"/>
      <c r="W27" s="462"/>
      <c r="X27" s="399"/>
      <c r="Y27" s="400"/>
      <c r="Z27" s="375" t="s">
        <v>171</v>
      </c>
      <c r="AA27" s="376"/>
      <c r="AB27" s="376"/>
      <c r="AC27" s="376"/>
      <c r="AD27" s="376"/>
      <c r="AE27" s="376"/>
      <c r="AF27" s="376"/>
      <c r="AG27" s="377"/>
      <c r="AH27" s="372">
        <v>10</v>
      </c>
      <c r="AI27" s="373"/>
      <c r="AJ27" s="373"/>
      <c r="AK27" s="373"/>
      <c r="AL27" s="374"/>
      <c r="AM27" s="372">
        <v>39070</v>
      </c>
      <c r="AN27" s="373"/>
      <c r="AO27" s="373"/>
      <c r="AP27" s="373"/>
      <c r="AQ27" s="373"/>
      <c r="AR27" s="374"/>
      <c r="AS27" s="372">
        <v>3907</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5180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1607779</v>
      </c>
      <c r="BO28" s="449"/>
      <c r="BP28" s="449"/>
      <c r="BQ28" s="449"/>
      <c r="BR28" s="449"/>
      <c r="BS28" s="449"/>
      <c r="BT28" s="449"/>
      <c r="BU28" s="450"/>
      <c r="BV28" s="448">
        <v>1386518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24</v>
      </c>
      <c r="M29" s="373"/>
      <c r="N29" s="373"/>
      <c r="O29" s="373"/>
      <c r="P29" s="374"/>
      <c r="Q29" s="372">
        <v>4820</v>
      </c>
      <c r="R29" s="373"/>
      <c r="S29" s="373"/>
      <c r="T29" s="373"/>
      <c r="U29" s="373"/>
      <c r="V29" s="374"/>
      <c r="W29" s="463"/>
      <c r="X29" s="464"/>
      <c r="Y29" s="465"/>
      <c r="Z29" s="375" t="s">
        <v>177</v>
      </c>
      <c r="AA29" s="376"/>
      <c r="AB29" s="376"/>
      <c r="AC29" s="376"/>
      <c r="AD29" s="376"/>
      <c r="AE29" s="376"/>
      <c r="AF29" s="376"/>
      <c r="AG29" s="377"/>
      <c r="AH29" s="372">
        <v>793</v>
      </c>
      <c r="AI29" s="373"/>
      <c r="AJ29" s="373"/>
      <c r="AK29" s="373"/>
      <c r="AL29" s="374"/>
      <c r="AM29" s="372">
        <v>2510218</v>
      </c>
      <c r="AN29" s="373"/>
      <c r="AO29" s="373"/>
      <c r="AP29" s="373"/>
      <c r="AQ29" s="373"/>
      <c r="AR29" s="374"/>
      <c r="AS29" s="372">
        <v>3165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942457</v>
      </c>
      <c r="BO29" s="420"/>
      <c r="BP29" s="420"/>
      <c r="BQ29" s="420"/>
      <c r="BR29" s="420"/>
      <c r="BS29" s="420"/>
      <c r="BT29" s="420"/>
      <c r="BU29" s="421"/>
      <c r="BV29" s="419">
        <v>1144247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4651870</v>
      </c>
      <c r="BO30" s="454"/>
      <c r="BP30" s="454"/>
      <c r="BQ30" s="454"/>
      <c r="BR30" s="454"/>
      <c r="BS30" s="454"/>
      <c r="BT30" s="454"/>
      <c r="BU30" s="455"/>
      <c r="BV30" s="453">
        <v>5002814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IF('各会計、関係団体の財政状況及び健全化判断比率'!B34="","",'各会計、関係団体の財政状況及び健全化判断比率'!B34)</f>
        <v>渡海船事業特別会計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愛媛県地方税滞納整理機構</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マイントピア別子</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平尾墓園事業特別会計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工業用水道事業会計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愛媛県後期高齢者医療広域連合（特別会計）</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新居浜市都市開発公社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公共下水道事業会計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愛媛県後期高齢者医療広域連合（一般会計）</v>
      </c>
      <c r="BZ36" s="368"/>
      <c r="CA36" s="368"/>
      <c r="CB36" s="368"/>
      <c r="CC36" s="368"/>
      <c r="CD36" s="368"/>
      <c r="CE36" s="368"/>
      <c r="CF36" s="368"/>
      <c r="CG36" s="368"/>
      <c r="CH36" s="368"/>
      <c r="CI36" s="368"/>
      <c r="CJ36" s="368"/>
      <c r="CK36" s="368"/>
      <c r="CL36" s="368"/>
      <c r="CM36" s="368"/>
      <c r="CN36" s="181"/>
      <c r="CO36" s="367">
        <f t="shared" si="3"/>
        <v>15</v>
      </c>
      <c r="CP36" s="367"/>
      <c r="CQ36" s="368" t="str">
        <f>IF('各会計、関係団体の財政状況及び健全化判断比率'!BS9="","",'各会計、関係団体の財政状況及び健全化判断比率'!BS9)</f>
        <v>新居浜市文化体育振興事業団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16</v>
      </c>
      <c r="CP37" s="367"/>
      <c r="CQ37" s="368" t="str">
        <f>IF('各会計、関係団体の財政状況及び健全化判断比率'!BS10="","",'各会計、関係団体の財政状況及び健全化判断比率'!BS10)</f>
        <v>別子木材センター</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17</v>
      </c>
      <c r="CP38" s="367"/>
      <c r="CQ38" s="368" t="str">
        <f>IF('各会計、関係団体の財政状況及び健全化判断比率'!BS11="","",'各会計、関係団体の財政状況及び健全化判断比率'!BS11)</f>
        <v>えひめ東予産業創造センター</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OSfDzvN/W3fB4WJWGTXiuAzIeF1usqWHzv/wj/NvW7prDVbTNpiCUdOpcorRtLeYv9s0TiMZ63pjUDQGDhicVw==" saltValue="fvmhwDL5gJXB4aGTq2e3F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20582488</v>
      </c>
      <c r="S5" s="677"/>
      <c r="T5" s="677"/>
      <c r="U5" s="677"/>
      <c r="V5" s="677"/>
      <c r="W5" s="677"/>
      <c r="X5" s="677"/>
      <c r="Y5" s="702"/>
      <c r="Z5" s="715">
        <v>36.700000000000003</v>
      </c>
      <c r="AA5" s="715"/>
      <c r="AB5" s="715"/>
      <c r="AC5" s="715"/>
      <c r="AD5" s="716">
        <v>19347371</v>
      </c>
      <c r="AE5" s="716"/>
      <c r="AF5" s="716"/>
      <c r="AG5" s="716"/>
      <c r="AH5" s="716"/>
      <c r="AI5" s="716"/>
      <c r="AJ5" s="716"/>
      <c r="AK5" s="716"/>
      <c r="AL5" s="703">
        <v>67.7</v>
      </c>
      <c r="AM5" s="685"/>
      <c r="AN5" s="685"/>
      <c r="AO5" s="704"/>
      <c r="AP5" s="679" t="s">
        <v>216</v>
      </c>
      <c r="AQ5" s="680"/>
      <c r="AR5" s="680"/>
      <c r="AS5" s="680"/>
      <c r="AT5" s="680"/>
      <c r="AU5" s="680"/>
      <c r="AV5" s="680"/>
      <c r="AW5" s="680"/>
      <c r="AX5" s="680"/>
      <c r="AY5" s="680"/>
      <c r="AZ5" s="680"/>
      <c r="BA5" s="680"/>
      <c r="BB5" s="680"/>
      <c r="BC5" s="680"/>
      <c r="BD5" s="680"/>
      <c r="BE5" s="680"/>
      <c r="BF5" s="681"/>
      <c r="BG5" s="621">
        <v>19346854</v>
      </c>
      <c r="BH5" s="622"/>
      <c r="BI5" s="622"/>
      <c r="BJ5" s="622"/>
      <c r="BK5" s="622"/>
      <c r="BL5" s="622"/>
      <c r="BM5" s="622"/>
      <c r="BN5" s="623"/>
      <c r="BO5" s="659">
        <v>94</v>
      </c>
      <c r="BP5" s="659"/>
      <c r="BQ5" s="659"/>
      <c r="BR5" s="659"/>
      <c r="BS5" s="660">
        <v>413292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348821</v>
      </c>
      <c r="S6" s="622"/>
      <c r="T6" s="622"/>
      <c r="U6" s="622"/>
      <c r="V6" s="622"/>
      <c r="W6" s="622"/>
      <c r="X6" s="622"/>
      <c r="Y6" s="623"/>
      <c r="Z6" s="659">
        <v>0.6</v>
      </c>
      <c r="AA6" s="659"/>
      <c r="AB6" s="659"/>
      <c r="AC6" s="659"/>
      <c r="AD6" s="660">
        <v>348821</v>
      </c>
      <c r="AE6" s="660"/>
      <c r="AF6" s="660"/>
      <c r="AG6" s="660"/>
      <c r="AH6" s="660"/>
      <c r="AI6" s="660"/>
      <c r="AJ6" s="660"/>
      <c r="AK6" s="660"/>
      <c r="AL6" s="624">
        <v>1.2</v>
      </c>
      <c r="AM6" s="625"/>
      <c r="AN6" s="625"/>
      <c r="AO6" s="661"/>
      <c r="AP6" s="618" t="s">
        <v>221</v>
      </c>
      <c r="AQ6" s="619"/>
      <c r="AR6" s="619"/>
      <c r="AS6" s="619"/>
      <c r="AT6" s="619"/>
      <c r="AU6" s="619"/>
      <c r="AV6" s="619"/>
      <c r="AW6" s="619"/>
      <c r="AX6" s="619"/>
      <c r="AY6" s="619"/>
      <c r="AZ6" s="619"/>
      <c r="BA6" s="619"/>
      <c r="BB6" s="619"/>
      <c r="BC6" s="619"/>
      <c r="BD6" s="619"/>
      <c r="BE6" s="619"/>
      <c r="BF6" s="620"/>
      <c r="BG6" s="621">
        <v>19346854</v>
      </c>
      <c r="BH6" s="622"/>
      <c r="BI6" s="622"/>
      <c r="BJ6" s="622"/>
      <c r="BK6" s="622"/>
      <c r="BL6" s="622"/>
      <c r="BM6" s="622"/>
      <c r="BN6" s="623"/>
      <c r="BO6" s="659">
        <v>94</v>
      </c>
      <c r="BP6" s="659"/>
      <c r="BQ6" s="659"/>
      <c r="BR6" s="659"/>
      <c r="BS6" s="660">
        <v>413292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351945</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351945</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8919</v>
      </c>
      <c r="S7" s="622"/>
      <c r="T7" s="622"/>
      <c r="U7" s="622"/>
      <c r="V7" s="622"/>
      <c r="W7" s="622"/>
      <c r="X7" s="622"/>
      <c r="Y7" s="623"/>
      <c r="Z7" s="659">
        <v>0</v>
      </c>
      <c r="AA7" s="659"/>
      <c r="AB7" s="659"/>
      <c r="AC7" s="659"/>
      <c r="AD7" s="660">
        <v>8919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7876052</v>
      </c>
      <c r="BH7" s="622"/>
      <c r="BI7" s="622"/>
      <c r="BJ7" s="622"/>
      <c r="BK7" s="622"/>
      <c r="BL7" s="622"/>
      <c r="BM7" s="622"/>
      <c r="BN7" s="623"/>
      <c r="BO7" s="659">
        <v>38.299999999999997</v>
      </c>
      <c r="BP7" s="659"/>
      <c r="BQ7" s="659"/>
      <c r="BR7" s="659"/>
      <c r="BS7" s="660">
        <v>413292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5756511</v>
      </c>
      <c r="CS7" s="622"/>
      <c r="CT7" s="622"/>
      <c r="CU7" s="622"/>
      <c r="CV7" s="622"/>
      <c r="CW7" s="622"/>
      <c r="CX7" s="622"/>
      <c r="CY7" s="623"/>
      <c r="CZ7" s="659">
        <v>10.4</v>
      </c>
      <c r="DA7" s="659"/>
      <c r="DB7" s="659"/>
      <c r="DC7" s="659"/>
      <c r="DD7" s="627">
        <v>496359</v>
      </c>
      <c r="DE7" s="622"/>
      <c r="DF7" s="622"/>
      <c r="DG7" s="622"/>
      <c r="DH7" s="622"/>
      <c r="DI7" s="622"/>
      <c r="DJ7" s="622"/>
      <c r="DK7" s="622"/>
      <c r="DL7" s="622"/>
      <c r="DM7" s="622"/>
      <c r="DN7" s="622"/>
      <c r="DO7" s="622"/>
      <c r="DP7" s="623"/>
      <c r="DQ7" s="627">
        <v>4862443</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93014</v>
      </c>
      <c r="S8" s="622"/>
      <c r="T8" s="622"/>
      <c r="U8" s="622"/>
      <c r="V8" s="622"/>
      <c r="W8" s="622"/>
      <c r="X8" s="622"/>
      <c r="Y8" s="623"/>
      <c r="Z8" s="659">
        <v>0.2</v>
      </c>
      <c r="AA8" s="659"/>
      <c r="AB8" s="659"/>
      <c r="AC8" s="659"/>
      <c r="AD8" s="660">
        <v>93014</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201647</v>
      </c>
      <c r="BH8" s="622"/>
      <c r="BI8" s="622"/>
      <c r="BJ8" s="622"/>
      <c r="BK8" s="622"/>
      <c r="BL8" s="622"/>
      <c r="BM8" s="622"/>
      <c r="BN8" s="623"/>
      <c r="BO8" s="659">
        <v>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23149169</v>
      </c>
      <c r="CS8" s="622"/>
      <c r="CT8" s="622"/>
      <c r="CU8" s="622"/>
      <c r="CV8" s="622"/>
      <c r="CW8" s="622"/>
      <c r="CX8" s="622"/>
      <c r="CY8" s="623"/>
      <c r="CZ8" s="659">
        <v>42</v>
      </c>
      <c r="DA8" s="659"/>
      <c r="DB8" s="659"/>
      <c r="DC8" s="659"/>
      <c r="DD8" s="627">
        <v>684720</v>
      </c>
      <c r="DE8" s="622"/>
      <c r="DF8" s="622"/>
      <c r="DG8" s="622"/>
      <c r="DH8" s="622"/>
      <c r="DI8" s="622"/>
      <c r="DJ8" s="622"/>
      <c r="DK8" s="622"/>
      <c r="DL8" s="622"/>
      <c r="DM8" s="622"/>
      <c r="DN8" s="622"/>
      <c r="DO8" s="622"/>
      <c r="DP8" s="623"/>
      <c r="DQ8" s="627">
        <v>12079641</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112372</v>
      </c>
      <c r="S9" s="622"/>
      <c r="T9" s="622"/>
      <c r="U9" s="622"/>
      <c r="V9" s="622"/>
      <c r="W9" s="622"/>
      <c r="X9" s="622"/>
      <c r="Y9" s="623"/>
      <c r="Z9" s="659">
        <v>0.2</v>
      </c>
      <c r="AA9" s="659"/>
      <c r="AB9" s="659"/>
      <c r="AC9" s="659"/>
      <c r="AD9" s="660">
        <v>112372</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5871623</v>
      </c>
      <c r="BH9" s="622"/>
      <c r="BI9" s="622"/>
      <c r="BJ9" s="622"/>
      <c r="BK9" s="622"/>
      <c r="BL9" s="622"/>
      <c r="BM9" s="622"/>
      <c r="BN9" s="623"/>
      <c r="BO9" s="659">
        <v>28.5</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3318408</v>
      </c>
      <c r="CS9" s="622"/>
      <c r="CT9" s="622"/>
      <c r="CU9" s="622"/>
      <c r="CV9" s="622"/>
      <c r="CW9" s="622"/>
      <c r="CX9" s="622"/>
      <c r="CY9" s="623"/>
      <c r="CZ9" s="659">
        <v>6</v>
      </c>
      <c r="DA9" s="659"/>
      <c r="DB9" s="659"/>
      <c r="DC9" s="659"/>
      <c r="DD9" s="627">
        <v>613969</v>
      </c>
      <c r="DE9" s="622"/>
      <c r="DF9" s="622"/>
      <c r="DG9" s="622"/>
      <c r="DH9" s="622"/>
      <c r="DI9" s="622"/>
      <c r="DJ9" s="622"/>
      <c r="DK9" s="622"/>
      <c r="DL9" s="622"/>
      <c r="DM9" s="622"/>
      <c r="DN9" s="622"/>
      <c r="DO9" s="622"/>
      <c r="DP9" s="623"/>
      <c r="DQ9" s="627">
        <v>2246287</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356985</v>
      </c>
      <c r="BH10" s="622"/>
      <c r="BI10" s="622"/>
      <c r="BJ10" s="622"/>
      <c r="BK10" s="622"/>
      <c r="BL10" s="622"/>
      <c r="BM10" s="622"/>
      <c r="BN10" s="623"/>
      <c r="BO10" s="659">
        <v>1.7</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344595</v>
      </c>
      <c r="CS10" s="622"/>
      <c r="CT10" s="622"/>
      <c r="CU10" s="622"/>
      <c r="CV10" s="622"/>
      <c r="CW10" s="622"/>
      <c r="CX10" s="622"/>
      <c r="CY10" s="623"/>
      <c r="CZ10" s="659">
        <v>0.6</v>
      </c>
      <c r="DA10" s="659"/>
      <c r="DB10" s="659"/>
      <c r="DC10" s="659"/>
      <c r="DD10" s="627" t="s">
        <v>122</v>
      </c>
      <c r="DE10" s="622"/>
      <c r="DF10" s="622"/>
      <c r="DG10" s="622"/>
      <c r="DH10" s="622"/>
      <c r="DI10" s="622"/>
      <c r="DJ10" s="622"/>
      <c r="DK10" s="622"/>
      <c r="DL10" s="622"/>
      <c r="DM10" s="622"/>
      <c r="DN10" s="622"/>
      <c r="DO10" s="622"/>
      <c r="DP10" s="623"/>
      <c r="DQ10" s="627">
        <v>39133</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2886632</v>
      </c>
      <c r="S11" s="622"/>
      <c r="T11" s="622"/>
      <c r="U11" s="622"/>
      <c r="V11" s="622"/>
      <c r="W11" s="622"/>
      <c r="X11" s="622"/>
      <c r="Y11" s="623"/>
      <c r="Z11" s="624">
        <v>5.0999999999999996</v>
      </c>
      <c r="AA11" s="625"/>
      <c r="AB11" s="625"/>
      <c r="AC11" s="626"/>
      <c r="AD11" s="627">
        <v>2886632</v>
      </c>
      <c r="AE11" s="622"/>
      <c r="AF11" s="622"/>
      <c r="AG11" s="622"/>
      <c r="AH11" s="622"/>
      <c r="AI11" s="622"/>
      <c r="AJ11" s="622"/>
      <c r="AK11" s="623"/>
      <c r="AL11" s="624">
        <v>10.1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1445797</v>
      </c>
      <c r="BH11" s="622"/>
      <c r="BI11" s="622"/>
      <c r="BJ11" s="622"/>
      <c r="BK11" s="622"/>
      <c r="BL11" s="622"/>
      <c r="BM11" s="622"/>
      <c r="BN11" s="623"/>
      <c r="BO11" s="659">
        <v>7</v>
      </c>
      <c r="BP11" s="659"/>
      <c r="BQ11" s="659"/>
      <c r="BR11" s="659"/>
      <c r="BS11" s="660">
        <v>413292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929051</v>
      </c>
      <c r="CS11" s="622"/>
      <c r="CT11" s="622"/>
      <c r="CU11" s="622"/>
      <c r="CV11" s="622"/>
      <c r="CW11" s="622"/>
      <c r="CX11" s="622"/>
      <c r="CY11" s="623"/>
      <c r="CZ11" s="659">
        <v>1.7</v>
      </c>
      <c r="DA11" s="659"/>
      <c r="DB11" s="659"/>
      <c r="DC11" s="659"/>
      <c r="DD11" s="627">
        <v>571688</v>
      </c>
      <c r="DE11" s="622"/>
      <c r="DF11" s="622"/>
      <c r="DG11" s="622"/>
      <c r="DH11" s="622"/>
      <c r="DI11" s="622"/>
      <c r="DJ11" s="622"/>
      <c r="DK11" s="622"/>
      <c r="DL11" s="622"/>
      <c r="DM11" s="622"/>
      <c r="DN11" s="622"/>
      <c r="DO11" s="622"/>
      <c r="DP11" s="623"/>
      <c r="DQ11" s="627">
        <v>510856</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31379</v>
      </c>
      <c r="S12" s="622"/>
      <c r="T12" s="622"/>
      <c r="U12" s="622"/>
      <c r="V12" s="622"/>
      <c r="W12" s="622"/>
      <c r="X12" s="622"/>
      <c r="Y12" s="623"/>
      <c r="Z12" s="659">
        <v>0.1</v>
      </c>
      <c r="AA12" s="659"/>
      <c r="AB12" s="659"/>
      <c r="AC12" s="659"/>
      <c r="AD12" s="660">
        <v>31379</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10146712</v>
      </c>
      <c r="BH12" s="622"/>
      <c r="BI12" s="622"/>
      <c r="BJ12" s="622"/>
      <c r="BK12" s="622"/>
      <c r="BL12" s="622"/>
      <c r="BM12" s="622"/>
      <c r="BN12" s="623"/>
      <c r="BO12" s="659">
        <v>49.3</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2160964</v>
      </c>
      <c r="CS12" s="622"/>
      <c r="CT12" s="622"/>
      <c r="CU12" s="622"/>
      <c r="CV12" s="622"/>
      <c r="CW12" s="622"/>
      <c r="CX12" s="622"/>
      <c r="CY12" s="623"/>
      <c r="CZ12" s="659">
        <v>3.9</v>
      </c>
      <c r="DA12" s="659"/>
      <c r="DB12" s="659"/>
      <c r="DC12" s="659"/>
      <c r="DD12" s="627">
        <v>311856</v>
      </c>
      <c r="DE12" s="622"/>
      <c r="DF12" s="622"/>
      <c r="DG12" s="622"/>
      <c r="DH12" s="622"/>
      <c r="DI12" s="622"/>
      <c r="DJ12" s="622"/>
      <c r="DK12" s="622"/>
      <c r="DL12" s="622"/>
      <c r="DM12" s="622"/>
      <c r="DN12" s="622"/>
      <c r="DO12" s="622"/>
      <c r="DP12" s="623"/>
      <c r="DQ12" s="627">
        <v>1238824</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10135818</v>
      </c>
      <c r="BH13" s="622"/>
      <c r="BI13" s="622"/>
      <c r="BJ13" s="622"/>
      <c r="BK13" s="622"/>
      <c r="BL13" s="622"/>
      <c r="BM13" s="622"/>
      <c r="BN13" s="623"/>
      <c r="BO13" s="659">
        <v>49.2</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5567015</v>
      </c>
      <c r="CS13" s="622"/>
      <c r="CT13" s="622"/>
      <c r="CU13" s="622"/>
      <c r="CV13" s="622"/>
      <c r="CW13" s="622"/>
      <c r="CX13" s="622"/>
      <c r="CY13" s="623"/>
      <c r="CZ13" s="659">
        <v>10.1</v>
      </c>
      <c r="DA13" s="659"/>
      <c r="DB13" s="659"/>
      <c r="DC13" s="659"/>
      <c r="DD13" s="627">
        <v>2458564</v>
      </c>
      <c r="DE13" s="622"/>
      <c r="DF13" s="622"/>
      <c r="DG13" s="622"/>
      <c r="DH13" s="622"/>
      <c r="DI13" s="622"/>
      <c r="DJ13" s="622"/>
      <c r="DK13" s="622"/>
      <c r="DL13" s="622"/>
      <c r="DM13" s="622"/>
      <c r="DN13" s="622"/>
      <c r="DO13" s="622"/>
      <c r="DP13" s="623"/>
      <c r="DQ13" s="627">
        <v>3307325</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3502</v>
      </c>
      <c r="S14" s="622"/>
      <c r="T14" s="622"/>
      <c r="U14" s="622"/>
      <c r="V14" s="622"/>
      <c r="W14" s="622"/>
      <c r="X14" s="622"/>
      <c r="Y14" s="623"/>
      <c r="Z14" s="659">
        <v>0</v>
      </c>
      <c r="AA14" s="659"/>
      <c r="AB14" s="659"/>
      <c r="AC14" s="659"/>
      <c r="AD14" s="660">
        <v>3502</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449664</v>
      </c>
      <c r="BH14" s="622"/>
      <c r="BI14" s="622"/>
      <c r="BJ14" s="622"/>
      <c r="BK14" s="622"/>
      <c r="BL14" s="622"/>
      <c r="BM14" s="622"/>
      <c r="BN14" s="623"/>
      <c r="BO14" s="659">
        <v>2.2000000000000002</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1538296</v>
      </c>
      <c r="CS14" s="622"/>
      <c r="CT14" s="622"/>
      <c r="CU14" s="622"/>
      <c r="CV14" s="622"/>
      <c r="CW14" s="622"/>
      <c r="CX14" s="622"/>
      <c r="CY14" s="623"/>
      <c r="CZ14" s="659">
        <v>2.8</v>
      </c>
      <c r="DA14" s="659"/>
      <c r="DB14" s="659"/>
      <c r="DC14" s="659"/>
      <c r="DD14" s="627">
        <v>52154</v>
      </c>
      <c r="DE14" s="622"/>
      <c r="DF14" s="622"/>
      <c r="DG14" s="622"/>
      <c r="DH14" s="622"/>
      <c r="DI14" s="622"/>
      <c r="DJ14" s="622"/>
      <c r="DK14" s="622"/>
      <c r="DL14" s="622"/>
      <c r="DM14" s="622"/>
      <c r="DN14" s="622"/>
      <c r="DO14" s="622"/>
      <c r="DP14" s="623"/>
      <c r="DQ14" s="627">
        <v>1414677</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874426</v>
      </c>
      <c r="BH15" s="622"/>
      <c r="BI15" s="622"/>
      <c r="BJ15" s="622"/>
      <c r="BK15" s="622"/>
      <c r="BL15" s="622"/>
      <c r="BM15" s="622"/>
      <c r="BN15" s="623"/>
      <c r="BO15" s="659">
        <v>4.2</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7210999</v>
      </c>
      <c r="CS15" s="622"/>
      <c r="CT15" s="622"/>
      <c r="CU15" s="622"/>
      <c r="CV15" s="622"/>
      <c r="CW15" s="622"/>
      <c r="CX15" s="622"/>
      <c r="CY15" s="623"/>
      <c r="CZ15" s="659">
        <v>13.1</v>
      </c>
      <c r="DA15" s="659"/>
      <c r="DB15" s="659"/>
      <c r="DC15" s="659"/>
      <c r="DD15" s="627">
        <v>3441172</v>
      </c>
      <c r="DE15" s="622"/>
      <c r="DF15" s="622"/>
      <c r="DG15" s="622"/>
      <c r="DH15" s="622"/>
      <c r="DI15" s="622"/>
      <c r="DJ15" s="622"/>
      <c r="DK15" s="622"/>
      <c r="DL15" s="622"/>
      <c r="DM15" s="622"/>
      <c r="DN15" s="622"/>
      <c r="DO15" s="622"/>
      <c r="DP15" s="623"/>
      <c r="DQ15" s="627">
        <v>4138461</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30123</v>
      </c>
      <c r="S16" s="622"/>
      <c r="T16" s="622"/>
      <c r="U16" s="622"/>
      <c r="V16" s="622"/>
      <c r="W16" s="622"/>
      <c r="X16" s="622"/>
      <c r="Y16" s="623"/>
      <c r="Z16" s="659">
        <v>0.1</v>
      </c>
      <c r="AA16" s="659"/>
      <c r="AB16" s="659"/>
      <c r="AC16" s="659"/>
      <c r="AD16" s="660">
        <v>30123</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35319</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2385</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306222</v>
      </c>
      <c r="S17" s="622"/>
      <c r="T17" s="622"/>
      <c r="U17" s="622"/>
      <c r="V17" s="622"/>
      <c r="W17" s="622"/>
      <c r="X17" s="622"/>
      <c r="Y17" s="623"/>
      <c r="Z17" s="659">
        <v>0.5</v>
      </c>
      <c r="AA17" s="659"/>
      <c r="AB17" s="659"/>
      <c r="AC17" s="659"/>
      <c r="AD17" s="660">
        <v>306222</v>
      </c>
      <c r="AE17" s="660"/>
      <c r="AF17" s="660"/>
      <c r="AG17" s="660"/>
      <c r="AH17" s="660"/>
      <c r="AI17" s="660"/>
      <c r="AJ17" s="660"/>
      <c r="AK17" s="660"/>
      <c r="AL17" s="624">
        <v>1.1000000000000001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4702001</v>
      </c>
      <c r="CS17" s="622"/>
      <c r="CT17" s="622"/>
      <c r="CU17" s="622"/>
      <c r="CV17" s="622"/>
      <c r="CW17" s="622"/>
      <c r="CX17" s="622"/>
      <c r="CY17" s="623"/>
      <c r="CZ17" s="659">
        <v>8.5</v>
      </c>
      <c r="DA17" s="659"/>
      <c r="DB17" s="659"/>
      <c r="DC17" s="659"/>
      <c r="DD17" s="627" t="s">
        <v>122</v>
      </c>
      <c r="DE17" s="622"/>
      <c r="DF17" s="622"/>
      <c r="DG17" s="622"/>
      <c r="DH17" s="622"/>
      <c r="DI17" s="622"/>
      <c r="DJ17" s="622"/>
      <c r="DK17" s="622"/>
      <c r="DL17" s="622"/>
      <c r="DM17" s="622"/>
      <c r="DN17" s="622"/>
      <c r="DO17" s="622"/>
      <c r="DP17" s="623"/>
      <c r="DQ17" s="627">
        <v>4519283</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235562</v>
      </c>
      <c r="S18" s="622"/>
      <c r="T18" s="622"/>
      <c r="U18" s="622"/>
      <c r="V18" s="622"/>
      <c r="W18" s="622"/>
      <c r="X18" s="622"/>
      <c r="Y18" s="623"/>
      <c r="Z18" s="659">
        <v>0.4</v>
      </c>
      <c r="AA18" s="659"/>
      <c r="AB18" s="659"/>
      <c r="AC18" s="659"/>
      <c r="AD18" s="660">
        <v>235562</v>
      </c>
      <c r="AE18" s="660"/>
      <c r="AF18" s="660"/>
      <c r="AG18" s="660"/>
      <c r="AH18" s="660"/>
      <c r="AI18" s="660"/>
      <c r="AJ18" s="660"/>
      <c r="AK18" s="660"/>
      <c r="AL18" s="624">
        <v>0.8</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v>40498</v>
      </c>
      <c r="CS18" s="622"/>
      <c r="CT18" s="622"/>
      <c r="CU18" s="622"/>
      <c r="CV18" s="622"/>
      <c r="CW18" s="622"/>
      <c r="CX18" s="622"/>
      <c r="CY18" s="623"/>
      <c r="CZ18" s="659">
        <v>0.1</v>
      </c>
      <c r="DA18" s="659"/>
      <c r="DB18" s="659"/>
      <c r="DC18" s="659"/>
      <c r="DD18" s="627" t="s">
        <v>122</v>
      </c>
      <c r="DE18" s="622"/>
      <c r="DF18" s="622"/>
      <c r="DG18" s="622"/>
      <c r="DH18" s="622"/>
      <c r="DI18" s="622"/>
      <c r="DJ18" s="622"/>
      <c r="DK18" s="622"/>
      <c r="DL18" s="622"/>
      <c r="DM18" s="622"/>
      <c r="DN18" s="622"/>
      <c r="DO18" s="622"/>
      <c r="DP18" s="623"/>
      <c r="DQ18" s="627">
        <v>40498</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113245</v>
      </c>
      <c r="S19" s="622"/>
      <c r="T19" s="622"/>
      <c r="U19" s="622"/>
      <c r="V19" s="622"/>
      <c r="W19" s="622"/>
      <c r="X19" s="622"/>
      <c r="Y19" s="623"/>
      <c r="Z19" s="659">
        <v>0.2</v>
      </c>
      <c r="AA19" s="659"/>
      <c r="AB19" s="659"/>
      <c r="AC19" s="659"/>
      <c r="AD19" s="660">
        <v>113245</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1235634</v>
      </c>
      <c r="BH19" s="622"/>
      <c r="BI19" s="622"/>
      <c r="BJ19" s="622"/>
      <c r="BK19" s="622"/>
      <c r="BL19" s="622"/>
      <c r="BM19" s="622"/>
      <c r="BN19" s="623"/>
      <c r="BO19" s="659">
        <v>6</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122317</v>
      </c>
      <c r="S20" s="622"/>
      <c r="T20" s="622"/>
      <c r="U20" s="622"/>
      <c r="V20" s="622"/>
      <c r="W20" s="622"/>
      <c r="X20" s="622"/>
      <c r="Y20" s="623"/>
      <c r="Z20" s="659">
        <v>0.2</v>
      </c>
      <c r="AA20" s="659"/>
      <c r="AB20" s="659"/>
      <c r="AC20" s="659"/>
      <c r="AD20" s="660">
        <v>122317</v>
      </c>
      <c r="AE20" s="660"/>
      <c r="AF20" s="660"/>
      <c r="AG20" s="660"/>
      <c r="AH20" s="660"/>
      <c r="AI20" s="660"/>
      <c r="AJ20" s="660"/>
      <c r="AK20" s="660"/>
      <c r="AL20" s="624">
        <v>0.4</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1235634</v>
      </c>
      <c r="BH20" s="622"/>
      <c r="BI20" s="622"/>
      <c r="BJ20" s="622"/>
      <c r="BK20" s="622"/>
      <c r="BL20" s="622"/>
      <c r="BM20" s="622"/>
      <c r="BN20" s="623"/>
      <c r="BO20" s="659">
        <v>6</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55104771</v>
      </c>
      <c r="CS20" s="622"/>
      <c r="CT20" s="622"/>
      <c r="CU20" s="622"/>
      <c r="CV20" s="622"/>
      <c r="CW20" s="622"/>
      <c r="CX20" s="622"/>
      <c r="CY20" s="623"/>
      <c r="CZ20" s="659">
        <v>100</v>
      </c>
      <c r="DA20" s="659"/>
      <c r="DB20" s="659"/>
      <c r="DC20" s="659"/>
      <c r="DD20" s="627">
        <v>8630482</v>
      </c>
      <c r="DE20" s="622"/>
      <c r="DF20" s="622"/>
      <c r="DG20" s="622"/>
      <c r="DH20" s="622"/>
      <c r="DI20" s="622"/>
      <c r="DJ20" s="622"/>
      <c r="DK20" s="622"/>
      <c r="DL20" s="622"/>
      <c r="DM20" s="622"/>
      <c r="DN20" s="622"/>
      <c r="DO20" s="622"/>
      <c r="DP20" s="623"/>
      <c r="DQ20" s="627">
        <v>34751758</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5896720</v>
      </c>
      <c r="S21" s="622"/>
      <c r="T21" s="622"/>
      <c r="U21" s="622"/>
      <c r="V21" s="622"/>
      <c r="W21" s="622"/>
      <c r="X21" s="622"/>
      <c r="Y21" s="623"/>
      <c r="Z21" s="659">
        <v>10.5</v>
      </c>
      <c r="AA21" s="659"/>
      <c r="AB21" s="659"/>
      <c r="AC21" s="659"/>
      <c r="AD21" s="660">
        <v>5157034</v>
      </c>
      <c r="AE21" s="660"/>
      <c r="AF21" s="660"/>
      <c r="AG21" s="660"/>
      <c r="AH21" s="660"/>
      <c r="AI21" s="660"/>
      <c r="AJ21" s="660"/>
      <c r="AK21" s="660"/>
      <c r="AL21" s="624">
        <v>18</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517</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5157034</v>
      </c>
      <c r="S22" s="622"/>
      <c r="T22" s="622"/>
      <c r="U22" s="622"/>
      <c r="V22" s="622"/>
      <c r="W22" s="622"/>
      <c r="X22" s="622"/>
      <c r="Y22" s="623"/>
      <c r="Z22" s="659">
        <v>9.1999999999999993</v>
      </c>
      <c r="AA22" s="659"/>
      <c r="AB22" s="659"/>
      <c r="AC22" s="659"/>
      <c r="AD22" s="660">
        <v>5157034</v>
      </c>
      <c r="AE22" s="660"/>
      <c r="AF22" s="660"/>
      <c r="AG22" s="660"/>
      <c r="AH22" s="660"/>
      <c r="AI22" s="660"/>
      <c r="AJ22" s="660"/>
      <c r="AK22" s="660"/>
      <c r="AL22" s="624">
        <v>18</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739686</v>
      </c>
      <c r="S23" s="622"/>
      <c r="T23" s="622"/>
      <c r="U23" s="622"/>
      <c r="V23" s="622"/>
      <c r="W23" s="622"/>
      <c r="X23" s="622"/>
      <c r="Y23" s="623"/>
      <c r="Z23" s="659">
        <v>1.3</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1235117</v>
      </c>
      <c r="BH23" s="622"/>
      <c r="BI23" s="622"/>
      <c r="BJ23" s="622"/>
      <c r="BK23" s="622"/>
      <c r="BL23" s="622"/>
      <c r="BM23" s="622"/>
      <c r="BN23" s="623"/>
      <c r="BO23" s="659">
        <v>6</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27230286</v>
      </c>
      <c r="CS24" s="677"/>
      <c r="CT24" s="677"/>
      <c r="CU24" s="677"/>
      <c r="CV24" s="677"/>
      <c r="CW24" s="677"/>
      <c r="CX24" s="677"/>
      <c r="CY24" s="702"/>
      <c r="CZ24" s="703">
        <v>49.4</v>
      </c>
      <c r="DA24" s="685"/>
      <c r="DB24" s="685"/>
      <c r="DC24" s="705"/>
      <c r="DD24" s="701">
        <v>17360734</v>
      </c>
      <c r="DE24" s="677"/>
      <c r="DF24" s="677"/>
      <c r="DG24" s="677"/>
      <c r="DH24" s="677"/>
      <c r="DI24" s="677"/>
      <c r="DJ24" s="677"/>
      <c r="DK24" s="702"/>
      <c r="DL24" s="701">
        <v>14371456</v>
      </c>
      <c r="DM24" s="677"/>
      <c r="DN24" s="677"/>
      <c r="DO24" s="677"/>
      <c r="DP24" s="677"/>
      <c r="DQ24" s="677"/>
      <c r="DR24" s="677"/>
      <c r="DS24" s="677"/>
      <c r="DT24" s="677"/>
      <c r="DU24" s="677"/>
      <c r="DV24" s="702"/>
      <c r="DW24" s="703">
        <v>49.9</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30535754</v>
      </c>
      <c r="S25" s="622"/>
      <c r="T25" s="622"/>
      <c r="U25" s="622"/>
      <c r="V25" s="622"/>
      <c r="W25" s="622"/>
      <c r="X25" s="622"/>
      <c r="Y25" s="623"/>
      <c r="Z25" s="659">
        <v>54.4</v>
      </c>
      <c r="AA25" s="659"/>
      <c r="AB25" s="659"/>
      <c r="AC25" s="659"/>
      <c r="AD25" s="660">
        <v>28560951</v>
      </c>
      <c r="AE25" s="660"/>
      <c r="AF25" s="660"/>
      <c r="AG25" s="660"/>
      <c r="AH25" s="660"/>
      <c r="AI25" s="660"/>
      <c r="AJ25" s="660"/>
      <c r="AK25" s="660"/>
      <c r="AL25" s="624">
        <v>99.9</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7912741</v>
      </c>
      <c r="CS25" s="634"/>
      <c r="CT25" s="634"/>
      <c r="CU25" s="634"/>
      <c r="CV25" s="634"/>
      <c r="CW25" s="634"/>
      <c r="CX25" s="634"/>
      <c r="CY25" s="635"/>
      <c r="CZ25" s="624">
        <v>14.4</v>
      </c>
      <c r="DA25" s="636"/>
      <c r="DB25" s="636"/>
      <c r="DC25" s="637"/>
      <c r="DD25" s="627">
        <v>7260169</v>
      </c>
      <c r="DE25" s="634"/>
      <c r="DF25" s="634"/>
      <c r="DG25" s="634"/>
      <c r="DH25" s="634"/>
      <c r="DI25" s="634"/>
      <c r="DJ25" s="634"/>
      <c r="DK25" s="635"/>
      <c r="DL25" s="627">
        <v>6882136</v>
      </c>
      <c r="DM25" s="634"/>
      <c r="DN25" s="634"/>
      <c r="DO25" s="634"/>
      <c r="DP25" s="634"/>
      <c r="DQ25" s="634"/>
      <c r="DR25" s="634"/>
      <c r="DS25" s="634"/>
      <c r="DT25" s="634"/>
      <c r="DU25" s="634"/>
      <c r="DV25" s="635"/>
      <c r="DW25" s="624">
        <v>23.9</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10515</v>
      </c>
      <c r="S26" s="622"/>
      <c r="T26" s="622"/>
      <c r="U26" s="622"/>
      <c r="V26" s="622"/>
      <c r="W26" s="622"/>
      <c r="X26" s="622"/>
      <c r="Y26" s="623"/>
      <c r="Z26" s="659">
        <v>0</v>
      </c>
      <c r="AA26" s="659"/>
      <c r="AB26" s="659"/>
      <c r="AC26" s="659"/>
      <c r="AD26" s="660">
        <v>10515</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4954437</v>
      </c>
      <c r="CS26" s="622"/>
      <c r="CT26" s="622"/>
      <c r="CU26" s="622"/>
      <c r="CV26" s="622"/>
      <c r="CW26" s="622"/>
      <c r="CX26" s="622"/>
      <c r="CY26" s="623"/>
      <c r="CZ26" s="624">
        <v>9</v>
      </c>
      <c r="DA26" s="636"/>
      <c r="DB26" s="636"/>
      <c r="DC26" s="637"/>
      <c r="DD26" s="627">
        <v>4536641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255077</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20582488</v>
      </c>
      <c r="BH27" s="622"/>
      <c r="BI27" s="622"/>
      <c r="BJ27" s="622"/>
      <c r="BK27" s="622"/>
      <c r="BL27" s="622"/>
      <c r="BM27" s="622"/>
      <c r="BN27" s="623"/>
      <c r="BO27" s="659">
        <v>100</v>
      </c>
      <c r="BP27" s="659"/>
      <c r="BQ27" s="659"/>
      <c r="BR27" s="659"/>
      <c r="BS27" s="660">
        <v>413292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14616067</v>
      </c>
      <c r="CS27" s="634"/>
      <c r="CT27" s="634"/>
      <c r="CU27" s="634"/>
      <c r="CV27" s="634"/>
      <c r="CW27" s="634"/>
      <c r="CX27" s="634"/>
      <c r="CY27" s="635"/>
      <c r="CZ27" s="624">
        <v>26.5</v>
      </c>
      <c r="DA27" s="636"/>
      <c r="DB27" s="636"/>
      <c r="DC27" s="637"/>
      <c r="DD27" s="627">
        <v>5581805</v>
      </c>
      <c r="DE27" s="634"/>
      <c r="DF27" s="634"/>
      <c r="DG27" s="634"/>
      <c r="DH27" s="634"/>
      <c r="DI27" s="634"/>
      <c r="DJ27" s="634"/>
      <c r="DK27" s="635"/>
      <c r="DL27" s="627">
        <v>2970560</v>
      </c>
      <c r="DM27" s="634"/>
      <c r="DN27" s="634"/>
      <c r="DO27" s="634"/>
      <c r="DP27" s="634"/>
      <c r="DQ27" s="634"/>
      <c r="DR27" s="634"/>
      <c r="DS27" s="634"/>
      <c r="DT27" s="634"/>
      <c r="DU27" s="634"/>
      <c r="DV27" s="635"/>
      <c r="DW27" s="624">
        <v>10.3</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515051</v>
      </c>
      <c r="S28" s="622"/>
      <c r="T28" s="622"/>
      <c r="U28" s="622"/>
      <c r="V28" s="622"/>
      <c r="W28" s="622"/>
      <c r="X28" s="622"/>
      <c r="Y28" s="623"/>
      <c r="Z28" s="659">
        <v>0.9</v>
      </c>
      <c r="AA28" s="659"/>
      <c r="AB28" s="659"/>
      <c r="AC28" s="659"/>
      <c r="AD28" s="660">
        <v>200</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4701478</v>
      </c>
      <c r="CS28" s="622"/>
      <c r="CT28" s="622"/>
      <c r="CU28" s="622"/>
      <c r="CV28" s="622"/>
      <c r="CW28" s="622"/>
      <c r="CX28" s="622"/>
      <c r="CY28" s="623"/>
      <c r="CZ28" s="624">
        <v>8.5</v>
      </c>
      <c r="DA28" s="636"/>
      <c r="DB28" s="636"/>
      <c r="DC28" s="637"/>
      <c r="DD28" s="627">
        <v>4518760</v>
      </c>
      <c r="DE28" s="622"/>
      <c r="DF28" s="622"/>
      <c r="DG28" s="622"/>
      <c r="DH28" s="622"/>
      <c r="DI28" s="622"/>
      <c r="DJ28" s="622"/>
      <c r="DK28" s="623"/>
      <c r="DL28" s="627">
        <v>4518760</v>
      </c>
      <c r="DM28" s="622"/>
      <c r="DN28" s="622"/>
      <c r="DO28" s="622"/>
      <c r="DP28" s="622"/>
      <c r="DQ28" s="622"/>
      <c r="DR28" s="622"/>
      <c r="DS28" s="622"/>
      <c r="DT28" s="622"/>
      <c r="DU28" s="622"/>
      <c r="DV28" s="623"/>
      <c r="DW28" s="624">
        <v>15.7</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262938</v>
      </c>
      <c r="S29" s="622"/>
      <c r="T29" s="622"/>
      <c r="U29" s="622"/>
      <c r="V29" s="622"/>
      <c r="W29" s="622"/>
      <c r="X29" s="622"/>
      <c r="Y29" s="623"/>
      <c r="Z29" s="659">
        <v>0.5</v>
      </c>
      <c r="AA29" s="659"/>
      <c r="AB29" s="659"/>
      <c r="AC29" s="659"/>
      <c r="AD29" s="660">
        <v>14763</v>
      </c>
      <c r="AE29" s="660"/>
      <c r="AF29" s="660"/>
      <c r="AG29" s="660"/>
      <c r="AH29" s="660"/>
      <c r="AI29" s="660"/>
      <c r="AJ29" s="660"/>
      <c r="AK29" s="660"/>
      <c r="AL29" s="624">
        <v>0.1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4701478</v>
      </c>
      <c r="CS29" s="634"/>
      <c r="CT29" s="634"/>
      <c r="CU29" s="634"/>
      <c r="CV29" s="634"/>
      <c r="CW29" s="634"/>
      <c r="CX29" s="634"/>
      <c r="CY29" s="635"/>
      <c r="CZ29" s="624">
        <v>8.5</v>
      </c>
      <c r="DA29" s="636"/>
      <c r="DB29" s="636"/>
      <c r="DC29" s="637"/>
      <c r="DD29" s="627">
        <v>4518760</v>
      </c>
      <c r="DE29" s="634"/>
      <c r="DF29" s="634"/>
      <c r="DG29" s="634"/>
      <c r="DH29" s="634"/>
      <c r="DI29" s="634"/>
      <c r="DJ29" s="634"/>
      <c r="DK29" s="635"/>
      <c r="DL29" s="627">
        <v>4518760</v>
      </c>
      <c r="DM29" s="634"/>
      <c r="DN29" s="634"/>
      <c r="DO29" s="634"/>
      <c r="DP29" s="634"/>
      <c r="DQ29" s="634"/>
      <c r="DR29" s="634"/>
      <c r="DS29" s="634"/>
      <c r="DT29" s="634"/>
      <c r="DU29" s="634"/>
      <c r="DV29" s="635"/>
      <c r="DW29" s="624">
        <v>15.7</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11147650</v>
      </c>
      <c r="S30" s="622"/>
      <c r="T30" s="622"/>
      <c r="U30" s="622"/>
      <c r="V30" s="622"/>
      <c r="W30" s="622"/>
      <c r="X30" s="622"/>
      <c r="Y30" s="623"/>
      <c r="Z30" s="659">
        <v>19.899999999999999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4507711</v>
      </c>
      <c r="CS30" s="622"/>
      <c r="CT30" s="622"/>
      <c r="CU30" s="622"/>
      <c r="CV30" s="622"/>
      <c r="CW30" s="622"/>
      <c r="CX30" s="622"/>
      <c r="CY30" s="623"/>
      <c r="CZ30" s="624">
        <v>8.1999999999999993</v>
      </c>
      <c r="DA30" s="636"/>
      <c r="DB30" s="636"/>
      <c r="DC30" s="637"/>
      <c r="DD30" s="627">
        <v>4342208</v>
      </c>
      <c r="DE30" s="622"/>
      <c r="DF30" s="622"/>
      <c r="DG30" s="622"/>
      <c r="DH30" s="622"/>
      <c r="DI30" s="622"/>
      <c r="DJ30" s="622"/>
      <c r="DK30" s="623"/>
      <c r="DL30" s="627">
        <v>4342208</v>
      </c>
      <c r="DM30" s="622"/>
      <c r="DN30" s="622"/>
      <c r="DO30" s="622"/>
      <c r="DP30" s="622"/>
      <c r="DQ30" s="622"/>
      <c r="DR30" s="622"/>
      <c r="DS30" s="622"/>
      <c r="DT30" s="622"/>
      <c r="DU30" s="622"/>
      <c r="DV30" s="623"/>
      <c r="DW30" s="624">
        <v>15.1</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99.6</v>
      </c>
      <c r="BH31" s="684"/>
      <c r="BI31" s="684"/>
      <c r="BJ31" s="684"/>
      <c r="BK31" s="684"/>
      <c r="BL31" s="684"/>
      <c r="BM31" s="685">
        <v>99.1</v>
      </c>
      <c r="BN31" s="684"/>
      <c r="BO31" s="684"/>
      <c r="BP31" s="684"/>
      <c r="BQ31" s="686"/>
      <c r="BR31" s="683">
        <v>99.6</v>
      </c>
      <c r="BS31" s="684"/>
      <c r="BT31" s="684"/>
      <c r="BU31" s="684"/>
      <c r="BV31" s="684"/>
      <c r="BW31" s="684"/>
      <c r="BX31" s="685">
        <v>99</v>
      </c>
      <c r="BY31" s="684"/>
      <c r="BZ31" s="684"/>
      <c r="CA31" s="684"/>
      <c r="CB31" s="686"/>
      <c r="CD31" s="642"/>
      <c r="CE31" s="643"/>
      <c r="CF31" s="618" t="s">
        <v>300</v>
      </c>
      <c r="CG31" s="619"/>
      <c r="CH31" s="619"/>
      <c r="CI31" s="619"/>
      <c r="CJ31" s="619"/>
      <c r="CK31" s="619"/>
      <c r="CL31" s="619"/>
      <c r="CM31" s="619"/>
      <c r="CN31" s="619"/>
      <c r="CO31" s="619"/>
      <c r="CP31" s="619"/>
      <c r="CQ31" s="620"/>
      <c r="CR31" s="621">
        <v>193767</v>
      </c>
      <c r="CS31" s="634"/>
      <c r="CT31" s="634"/>
      <c r="CU31" s="634"/>
      <c r="CV31" s="634"/>
      <c r="CW31" s="634"/>
      <c r="CX31" s="634"/>
      <c r="CY31" s="635"/>
      <c r="CZ31" s="624">
        <v>0.4</v>
      </c>
      <c r="DA31" s="636"/>
      <c r="DB31" s="636"/>
      <c r="DC31" s="637"/>
      <c r="DD31" s="627">
        <v>176552</v>
      </c>
      <c r="DE31" s="634"/>
      <c r="DF31" s="634"/>
      <c r="DG31" s="634"/>
      <c r="DH31" s="634"/>
      <c r="DI31" s="634"/>
      <c r="DJ31" s="634"/>
      <c r="DK31" s="635"/>
      <c r="DL31" s="627">
        <v>176552</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3741572</v>
      </c>
      <c r="S32" s="622"/>
      <c r="T32" s="622"/>
      <c r="U32" s="622"/>
      <c r="V32" s="622"/>
      <c r="W32" s="622"/>
      <c r="X32" s="622"/>
      <c r="Y32" s="623"/>
      <c r="Z32" s="659">
        <v>6.7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99.7</v>
      </c>
      <c r="BH32" s="634"/>
      <c r="BI32" s="634"/>
      <c r="BJ32" s="634"/>
      <c r="BK32" s="634"/>
      <c r="BL32" s="634"/>
      <c r="BM32" s="625">
        <v>99.4</v>
      </c>
      <c r="BN32" s="634"/>
      <c r="BO32" s="634"/>
      <c r="BP32" s="634"/>
      <c r="BQ32" s="657"/>
      <c r="BR32" s="687">
        <v>99.7</v>
      </c>
      <c r="BS32" s="634"/>
      <c r="BT32" s="634"/>
      <c r="BU32" s="634"/>
      <c r="BV32" s="634"/>
      <c r="BW32" s="634"/>
      <c r="BX32" s="625">
        <v>99.3</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92227</v>
      </c>
      <c r="S33" s="622"/>
      <c r="T33" s="622"/>
      <c r="U33" s="622"/>
      <c r="V33" s="622"/>
      <c r="W33" s="622"/>
      <c r="X33" s="622"/>
      <c r="Y33" s="623"/>
      <c r="Z33" s="659">
        <v>0.2</v>
      </c>
      <c r="AA33" s="659"/>
      <c r="AB33" s="659"/>
      <c r="AC33" s="659"/>
      <c r="AD33" s="660">
        <v>5450</v>
      </c>
      <c r="AE33" s="660"/>
      <c r="AF33" s="660"/>
      <c r="AG33" s="660"/>
      <c r="AH33" s="660"/>
      <c r="AI33" s="660"/>
      <c r="AJ33" s="660"/>
      <c r="AK33" s="660"/>
      <c r="AL33" s="624">
        <v>0</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99.6</v>
      </c>
      <c r="BH33" s="606"/>
      <c r="BI33" s="606"/>
      <c r="BJ33" s="606"/>
      <c r="BK33" s="606"/>
      <c r="BL33" s="606"/>
      <c r="BM33" s="652">
        <v>98.9</v>
      </c>
      <c r="BN33" s="606"/>
      <c r="BO33" s="606"/>
      <c r="BP33" s="606"/>
      <c r="BQ33" s="669"/>
      <c r="BR33" s="682">
        <v>99.6</v>
      </c>
      <c r="BS33" s="606"/>
      <c r="BT33" s="606"/>
      <c r="BU33" s="606"/>
      <c r="BV33" s="606"/>
      <c r="BW33" s="606"/>
      <c r="BX33" s="652">
        <v>98.7</v>
      </c>
      <c r="BY33" s="606"/>
      <c r="BZ33" s="606"/>
      <c r="CA33" s="606"/>
      <c r="CB33" s="669"/>
      <c r="CD33" s="618" t="s">
        <v>307</v>
      </c>
      <c r="CE33" s="619"/>
      <c r="CF33" s="619"/>
      <c r="CG33" s="619"/>
      <c r="CH33" s="619"/>
      <c r="CI33" s="619"/>
      <c r="CJ33" s="619"/>
      <c r="CK33" s="619"/>
      <c r="CL33" s="619"/>
      <c r="CM33" s="619"/>
      <c r="CN33" s="619"/>
      <c r="CO33" s="619"/>
      <c r="CP33" s="619"/>
      <c r="CQ33" s="620"/>
      <c r="CR33" s="621">
        <v>19208684</v>
      </c>
      <c r="CS33" s="634"/>
      <c r="CT33" s="634"/>
      <c r="CU33" s="634"/>
      <c r="CV33" s="634"/>
      <c r="CW33" s="634"/>
      <c r="CX33" s="634"/>
      <c r="CY33" s="635"/>
      <c r="CZ33" s="624">
        <v>34.9</v>
      </c>
      <c r="DA33" s="636"/>
      <c r="DB33" s="636"/>
      <c r="DC33" s="637"/>
      <c r="DD33" s="627">
        <v>15516729</v>
      </c>
      <c r="DE33" s="634"/>
      <c r="DF33" s="634"/>
      <c r="DG33" s="634"/>
      <c r="DH33" s="634"/>
      <c r="DI33" s="634"/>
      <c r="DJ33" s="634"/>
      <c r="DK33" s="635"/>
      <c r="DL33" s="627">
        <v>10177935</v>
      </c>
      <c r="DM33" s="634"/>
      <c r="DN33" s="634"/>
      <c r="DO33" s="634"/>
      <c r="DP33" s="634"/>
      <c r="DQ33" s="634"/>
      <c r="DR33" s="634"/>
      <c r="DS33" s="634"/>
      <c r="DT33" s="634"/>
      <c r="DU33" s="634"/>
      <c r="DV33" s="635"/>
      <c r="DW33" s="624">
        <v>35.299999999999997</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551226</v>
      </c>
      <c r="S34" s="622"/>
      <c r="T34" s="622"/>
      <c r="U34" s="622"/>
      <c r="V34" s="622"/>
      <c r="W34" s="622"/>
      <c r="X34" s="622"/>
      <c r="Y34" s="623"/>
      <c r="Z34" s="659">
        <v>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7290527</v>
      </c>
      <c r="CS34" s="622"/>
      <c r="CT34" s="622"/>
      <c r="CU34" s="622"/>
      <c r="CV34" s="622"/>
      <c r="CW34" s="622"/>
      <c r="CX34" s="622"/>
      <c r="CY34" s="623"/>
      <c r="CZ34" s="624">
        <v>13.2</v>
      </c>
      <c r="DA34" s="636"/>
      <c r="DB34" s="636"/>
      <c r="DC34" s="637"/>
      <c r="DD34" s="627">
        <v>5851095</v>
      </c>
      <c r="DE34" s="622"/>
      <c r="DF34" s="622"/>
      <c r="DG34" s="622"/>
      <c r="DH34" s="622"/>
      <c r="DI34" s="622"/>
      <c r="DJ34" s="622"/>
      <c r="DK34" s="623"/>
      <c r="DL34" s="627">
        <v>3683183</v>
      </c>
      <c r="DM34" s="622"/>
      <c r="DN34" s="622"/>
      <c r="DO34" s="622"/>
      <c r="DP34" s="622"/>
      <c r="DQ34" s="622"/>
      <c r="DR34" s="622"/>
      <c r="DS34" s="622"/>
      <c r="DT34" s="622"/>
      <c r="DU34" s="622"/>
      <c r="DV34" s="623"/>
      <c r="DW34" s="624">
        <v>12.8</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1250004</v>
      </c>
      <c r="S35" s="622"/>
      <c r="T35" s="622"/>
      <c r="U35" s="622"/>
      <c r="V35" s="622"/>
      <c r="W35" s="622"/>
      <c r="X35" s="622"/>
      <c r="Y35" s="623"/>
      <c r="Z35" s="659">
        <v>2.2000000000000002</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293325</v>
      </c>
      <c r="CS35" s="634"/>
      <c r="CT35" s="634"/>
      <c r="CU35" s="634"/>
      <c r="CV35" s="634"/>
      <c r="CW35" s="634"/>
      <c r="CX35" s="634"/>
      <c r="CY35" s="635"/>
      <c r="CZ35" s="624">
        <v>0.5</v>
      </c>
      <c r="DA35" s="636"/>
      <c r="DB35" s="636"/>
      <c r="DC35" s="637"/>
      <c r="DD35" s="627">
        <v>245655</v>
      </c>
      <c r="DE35" s="634"/>
      <c r="DF35" s="634"/>
      <c r="DG35" s="634"/>
      <c r="DH35" s="634"/>
      <c r="DI35" s="634"/>
      <c r="DJ35" s="634"/>
      <c r="DK35" s="635"/>
      <c r="DL35" s="627">
        <v>245655</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1241324</v>
      </c>
      <c r="S36" s="622"/>
      <c r="T36" s="622"/>
      <c r="U36" s="622"/>
      <c r="V36" s="622"/>
      <c r="W36" s="622"/>
      <c r="X36" s="622"/>
      <c r="Y36" s="623"/>
      <c r="Z36" s="659">
        <v>2.2000000000000002</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7559368</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t="s">
        <v>122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4062670</v>
      </c>
      <c r="CS36" s="622"/>
      <c r="CT36" s="622"/>
      <c r="CU36" s="622"/>
      <c r="CV36" s="622"/>
      <c r="CW36" s="622"/>
      <c r="CX36" s="622"/>
      <c r="CY36" s="623"/>
      <c r="CZ36" s="624">
        <v>7.4</v>
      </c>
      <c r="DA36" s="636"/>
      <c r="DB36" s="636"/>
      <c r="DC36" s="637"/>
      <c r="DD36" s="627">
        <v>3712577</v>
      </c>
      <c r="DE36" s="622"/>
      <c r="DF36" s="622"/>
      <c r="DG36" s="622"/>
      <c r="DH36" s="622"/>
      <c r="DI36" s="622"/>
      <c r="DJ36" s="622"/>
      <c r="DK36" s="623"/>
      <c r="DL36" s="627">
        <v>1835045</v>
      </c>
      <c r="DM36" s="622"/>
      <c r="DN36" s="622"/>
      <c r="DO36" s="622"/>
      <c r="DP36" s="622"/>
      <c r="DQ36" s="622"/>
      <c r="DR36" s="622"/>
      <c r="DS36" s="622"/>
      <c r="DT36" s="622"/>
      <c r="DU36" s="622"/>
      <c r="DV36" s="623"/>
      <c r="DW36" s="624">
        <v>6.4</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1683935</v>
      </c>
      <c r="S37" s="622"/>
      <c r="T37" s="622"/>
      <c r="U37" s="622"/>
      <c r="V37" s="622"/>
      <c r="W37" s="622"/>
      <c r="X37" s="622"/>
      <c r="Y37" s="623"/>
      <c r="Z37" s="659">
        <v>3</v>
      </c>
      <c r="AA37" s="659"/>
      <c r="AB37" s="659"/>
      <c r="AC37" s="659"/>
      <c r="AD37" s="660">
        <v>103</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1861841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-401836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13948</v>
      </c>
      <c r="CS37" s="634"/>
      <c r="CT37" s="634"/>
      <c r="CU37" s="634"/>
      <c r="CV37" s="634"/>
      <c r="CW37" s="634"/>
      <c r="CX37" s="634"/>
      <c r="CY37" s="635"/>
      <c r="CZ37" s="624">
        <v>0</v>
      </c>
      <c r="DA37" s="636"/>
      <c r="DB37" s="636"/>
      <c r="DC37" s="637"/>
      <c r="DD37" s="627">
        <v>13948</v>
      </c>
      <c r="DE37" s="634"/>
      <c r="DF37" s="634"/>
      <c r="DG37" s="634"/>
      <c r="DH37" s="634"/>
      <c r="DI37" s="634"/>
      <c r="DJ37" s="634"/>
      <c r="DK37" s="635"/>
      <c r="DL37" s="627">
        <v>7948</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4849548</v>
      </c>
      <c r="S38" s="622"/>
      <c r="T38" s="622"/>
      <c r="U38" s="622"/>
      <c r="V38" s="622"/>
      <c r="W38" s="622"/>
      <c r="X38" s="622"/>
      <c r="Y38" s="623"/>
      <c r="Z38" s="659">
        <v>8.6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189410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13456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5691433</v>
      </c>
      <c r="CS38" s="622"/>
      <c r="CT38" s="622"/>
      <c r="CU38" s="622"/>
      <c r="CV38" s="622"/>
      <c r="CW38" s="622"/>
      <c r="CX38" s="622"/>
      <c r="CY38" s="623"/>
      <c r="CZ38" s="624">
        <v>10.3</v>
      </c>
      <c r="DA38" s="636"/>
      <c r="DB38" s="636"/>
      <c r="DC38" s="637"/>
      <c r="DD38" s="627">
        <v>4674738</v>
      </c>
      <c r="DE38" s="622"/>
      <c r="DF38" s="622"/>
      <c r="DG38" s="622"/>
      <c r="DH38" s="622"/>
      <c r="DI38" s="622"/>
      <c r="DJ38" s="622"/>
      <c r="DK38" s="623"/>
      <c r="DL38" s="627">
        <v>4164052</v>
      </c>
      <c r="DM38" s="622"/>
      <c r="DN38" s="622"/>
      <c r="DO38" s="622"/>
      <c r="DP38" s="622"/>
      <c r="DQ38" s="622"/>
      <c r="DR38" s="622"/>
      <c r="DS38" s="622"/>
      <c r="DT38" s="622"/>
      <c r="DU38" s="622"/>
      <c r="DV38" s="623"/>
      <c r="DW38" s="624">
        <v>14.4</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40498</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19046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781367</v>
      </c>
      <c r="CS39" s="634"/>
      <c r="CT39" s="634"/>
      <c r="CU39" s="634"/>
      <c r="CV39" s="634"/>
      <c r="CW39" s="634"/>
      <c r="CX39" s="634"/>
      <c r="CY39" s="635"/>
      <c r="CZ39" s="624">
        <v>1.4</v>
      </c>
      <c r="DA39" s="636"/>
      <c r="DB39" s="636"/>
      <c r="DC39" s="637"/>
      <c r="DD39" s="627">
        <v>766302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236448</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6094</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1089362</v>
      </c>
      <c r="CS40" s="622"/>
      <c r="CT40" s="622"/>
      <c r="CU40" s="622"/>
      <c r="CV40" s="622"/>
      <c r="CW40" s="622"/>
      <c r="CX40" s="622"/>
      <c r="CY40" s="623"/>
      <c r="CZ40" s="624">
        <v>2</v>
      </c>
      <c r="DA40" s="636"/>
      <c r="DB40" s="636"/>
      <c r="DC40" s="637"/>
      <c r="DD40" s="627">
        <v>266362</v>
      </c>
      <c r="DE40" s="622"/>
      <c r="DF40" s="622"/>
      <c r="DG40" s="622"/>
      <c r="DH40" s="622"/>
      <c r="DI40" s="622"/>
      <c r="DJ40" s="622"/>
      <c r="DK40" s="623"/>
      <c r="DL40" s="627">
        <v>250000</v>
      </c>
      <c r="DM40" s="622"/>
      <c r="DN40" s="622"/>
      <c r="DO40" s="622"/>
      <c r="DP40" s="622"/>
      <c r="DQ40" s="622"/>
      <c r="DR40" s="622"/>
      <c r="DS40" s="622"/>
      <c r="DT40" s="622"/>
      <c r="DU40" s="622"/>
      <c r="DV40" s="623"/>
      <c r="DW40" s="624">
        <v>0.9</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56136821</v>
      </c>
      <c r="S41" s="646"/>
      <c r="T41" s="646"/>
      <c r="U41" s="646"/>
      <c r="V41" s="646"/>
      <c r="W41" s="646"/>
      <c r="X41" s="646"/>
      <c r="Y41" s="649"/>
      <c r="Z41" s="650">
        <v>100</v>
      </c>
      <c r="AA41" s="650"/>
      <c r="AB41" s="650"/>
      <c r="AC41" s="650"/>
      <c r="AD41" s="651">
        <v>28591982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1258043</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4203482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444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8665801</v>
      </c>
      <c r="CS42" s="634"/>
      <c r="CT42" s="634"/>
      <c r="CU42" s="634"/>
      <c r="CV42" s="634"/>
      <c r="CW42" s="634"/>
      <c r="CX42" s="634"/>
      <c r="CY42" s="635"/>
      <c r="CZ42" s="624">
        <v>15.7</v>
      </c>
      <c r="DA42" s="636"/>
      <c r="DB42" s="636"/>
      <c r="DC42" s="637"/>
      <c r="DD42" s="627">
        <v>1874295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230875</v>
      </c>
      <c r="CS43" s="634"/>
      <c r="CT43" s="634"/>
      <c r="CU43" s="634"/>
      <c r="CV43" s="634"/>
      <c r="CW43" s="634"/>
      <c r="CX43" s="634"/>
      <c r="CY43" s="635"/>
      <c r="CZ43" s="624">
        <v>0.4</v>
      </c>
      <c r="DA43" s="636"/>
      <c r="DB43" s="636"/>
      <c r="DC43" s="637"/>
      <c r="DD43" s="627">
        <v>230875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8630482</v>
      </c>
      <c r="CS44" s="622"/>
      <c r="CT44" s="622"/>
      <c r="CU44" s="622"/>
      <c r="CV44" s="622"/>
      <c r="CW44" s="622"/>
      <c r="CX44" s="622"/>
      <c r="CY44" s="623"/>
      <c r="CZ44" s="624">
        <v>15.7</v>
      </c>
      <c r="DA44" s="625"/>
      <c r="DB44" s="625"/>
      <c r="DC44" s="626"/>
      <c r="DD44" s="627">
        <v>1871910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3589638</v>
      </c>
      <c r="CS45" s="634"/>
      <c r="CT45" s="634"/>
      <c r="CU45" s="634"/>
      <c r="CV45" s="634"/>
      <c r="CW45" s="634"/>
      <c r="CX45" s="634"/>
      <c r="CY45" s="635"/>
      <c r="CZ45" s="624">
        <v>6.5</v>
      </c>
      <c r="DA45" s="636"/>
      <c r="DB45" s="636"/>
      <c r="DC45" s="637"/>
      <c r="DD45" s="627">
        <v>310791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4946241</v>
      </c>
      <c r="CS46" s="622"/>
      <c r="CT46" s="622"/>
      <c r="CU46" s="622"/>
      <c r="CV46" s="622"/>
      <c r="CW46" s="622"/>
      <c r="CX46" s="622"/>
      <c r="CY46" s="623"/>
      <c r="CZ46" s="624">
        <v>9</v>
      </c>
      <c r="DA46" s="625"/>
      <c r="DB46" s="625"/>
      <c r="DC46" s="626"/>
      <c r="DD46" s="627">
        <v>1543116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35319</v>
      </c>
      <c r="CS47" s="634"/>
      <c r="CT47" s="634"/>
      <c r="CU47" s="634"/>
      <c r="CV47" s="634"/>
      <c r="CW47" s="634"/>
      <c r="CX47" s="634"/>
      <c r="CY47" s="635"/>
      <c r="CZ47" s="624">
        <v>0.1</v>
      </c>
      <c r="DA47" s="636"/>
      <c r="DB47" s="636"/>
      <c r="DC47" s="637"/>
      <c r="DD47" s="627">
        <v>2385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55104771</v>
      </c>
      <c r="CS49" s="606"/>
      <c r="CT49" s="606"/>
      <c r="CU49" s="606"/>
      <c r="CV49" s="606"/>
      <c r="CW49" s="606"/>
      <c r="CX49" s="606"/>
      <c r="CY49" s="607"/>
      <c r="CZ49" s="608">
        <v>100</v>
      </c>
      <c r="DA49" s="609"/>
      <c r="DB49" s="609"/>
      <c r="DC49" s="610"/>
      <c r="DD49" s="611">
        <v>34751758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GekzwFRo6AnlwvGolHxMyGw32wEWOTUuZKbNhw2mg0hSUbDaiE3qCqH9kdS8+GyWZ6mi7J9pIFTyEveyTxF/Q==" saltValue="xS3zVXoJhhcrWlSkZFTnM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56136</v>
      </c>
      <c r="R7" s="1103"/>
      <c r="S7" s="1103"/>
      <c r="T7" s="1103"/>
      <c r="U7" s="1103"/>
      <c r="V7" s="1103">
        <v>55104</v>
      </c>
      <c r="W7" s="1103"/>
      <c r="X7" s="1103"/>
      <c r="Y7" s="1103"/>
      <c r="Z7" s="1103"/>
      <c r="AA7" s="1103">
        <v>1032</v>
      </c>
      <c r="AB7" s="1103"/>
      <c r="AC7" s="1103"/>
      <c r="AD7" s="1103"/>
      <c r="AE7" s="1104"/>
      <c r="AF7" s="1105">
        <v>942</v>
      </c>
      <c r="AG7" s="1106"/>
      <c r="AH7" s="1106"/>
      <c r="AI7" s="1106"/>
      <c r="AJ7" s="1107"/>
      <c r="AK7" s="1108">
        <v>1110</v>
      </c>
      <c r="AL7" s="1109"/>
      <c r="AM7" s="1109"/>
      <c r="AN7" s="1109"/>
      <c r="AO7" s="1109"/>
      <c r="AP7" s="1109">
        <v>52689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557</v>
      </c>
      <c r="BT7" s="1100"/>
      <c r="BU7" s="1100"/>
      <c r="BV7" s="1100"/>
      <c r="BW7" s="1100"/>
      <c r="BX7" s="1100"/>
      <c r="BY7" s="1100"/>
      <c r="BZ7" s="1100"/>
      <c r="CA7" s="1100"/>
      <c r="CB7" s="1100"/>
      <c r="CC7" s="1100"/>
      <c r="CD7" s="1100"/>
      <c r="CE7" s="1100"/>
      <c r="CF7" s="1100"/>
      <c r="CG7" s="1112"/>
      <c r="CH7" s="1096">
        <v>-25</v>
      </c>
      <c r="CI7" s="1097"/>
      <c r="CJ7" s="1097"/>
      <c r="CK7" s="1097"/>
      <c r="CL7" s="1098"/>
      <c r="CM7" s="1096">
        <v>141</v>
      </c>
      <c r="CN7" s="1097"/>
      <c r="CO7" s="1097"/>
      <c r="CP7" s="1097"/>
      <c r="CQ7" s="1098"/>
      <c r="CR7" s="1096">
        <v>87</v>
      </c>
      <c r="CS7" s="1097"/>
      <c r="CT7" s="1097"/>
      <c r="CU7" s="1097"/>
      <c r="CV7" s="1098"/>
      <c r="CW7" s="1096" t="s">
        <v>562</v>
      </c>
      <c r="CX7" s="1097"/>
      <c r="CY7" s="1097"/>
      <c r="CZ7" s="1097"/>
      <c r="DA7" s="1098"/>
      <c r="DB7" s="1096" t="s">
        <v>562</v>
      </c>
      <c r="DC7" s="1097"/>
      <c r="DD7" s="1097"/>
      <c r="DE7" s="1097"/>
      <c r="DF7" s="1098"/>
      <c r="DG7" s="1096" t="s">
        <v>562</v>
      </c>
      <c r="DH7" s="1097"/>
      <c r="DI7" s="1097"/>
      <c r="DJ7" s="1097"/>
      <c r="DK7" s="1098"/>
      <c r="DL7" s="1096" t="s">
        <v>562</v>
      </c>
      <c r="DM7" s="1097"/>
      <c r="DN7" s="1097"/>
      <c r="DO7" s="1097"/>
      <c r="DP7" s="1098"/>
      <c r="DQ7" s="1096" t="s">
        <v>562</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29</v>
      </c>
      <c r="R8" s="1039"/>
      <c r="S8" s="1039"/>
      <c r="T8" s="1039"/>
      <c r="U8" s="1039"/>
      <c r="V8" s="1039">
        <v>29</v>
      </c>
      <c r="W8" s="1039"/>
      <c r="X8" s="1039"/>
      <c r="Y8" s="1039"/>
      <c r="Z8" s="1039"/>
      <c r="AA8" s="1039" t="s">
        <v>552</v>
      </c>
      <c r="AB8" s="1039"/>
      <c r="AC8" s="1039"/>
      <c r="AD8" s="1039"/>
      <c r="AE8" s="1040"/>
      <c r="AF8" s="1035" t="s">
        <v>122</v>
      </c>
      <c r="AG8" s="1036"/>
      <c r="AH8" s="1036"/>
      <c r="AI8" s="1036"/>
      <c r="AJ8" s="1037"/>
      <c r="AK8" s="1080">
        <v>3</v>
      </c>
      <c r="AL8" s="1081"/>
      <c r="AM8" s="1081"/>
      <c r="AN8" s="1081"/>
      <c r="AO8" s="1081"/>
      <c r="AP8" s="1081">
        <v>13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558</v>
      </c>
      <c r="BT8" s="993"/>
      <c r="BU8" s="993"/>
      <c r="BV8" s="993"/>
      <c r="BW8" s="993"/>
      <c r="BX8" s="993"/>
      <c r="BY8" s="993"/>
      <c r="BZ8" s="993"/>
      <c r="CA8" s="993"/>
      <c r="CB8" s="993"/>
      <c r="CC8" s="993"/>
      <c r="CD8" s="993"/>
      <c r="CE8" s="993"/>
      <c r="CF8" s="993"/>
      <c r="CG8" s="1014"/>
      <c r="CH8" s="989">
        <v>0</v>
      </c>
      <c r="CI8" s="990"/>
      <c r="CJ8" s="990"/>
      <c r="CK8" s="990"/>
      <c r="CL8" s="991"/>
      <c r="CM8" s="989">
        <v>60</v>
      </c>
      <c r="CN8" s="990"/>
      <c r="CO8" s="990"/>
      <c r="CP8" s="990"/>
      <c r="CQ8" s="991"/>
      <c r="CR8" s="989">
        <v>10</v>
      </c>
      <c r="CS8" s="990"/>
      <c r="CT8" s="990"/>
      <c r="CU8" s="990"/>
      <c r="CV8" s="991"/>
      <c r="CW8" s="989" t="s">
        <v>562</v>
      </c>
      <c r="CX8" s="990"/>
      <c r="CY8" s="990"/>
      <c r="CZ8" s="990"/>
      <c r="DA8" s="991"/>
      <c r="DB8" s="989" t="s">
        <v>562</v>
      </c>
      <c r="DC8" s="990"/>
      <c r="DD8" s="990"/>
      <c r="DE8" s="990"/>
      <c r="DF8" s="991"/>
      <c r="DG8" s="989">
        <v>472</v>
      </c>
      <c r="DH8" s="990"/>
      <c r="DI8" s="990"/>
      <c r="DJ8" s="990"/>
      <c r="DK8" s="991"/>
      <c r="DL8" s="989" t="s">
        <v>562</v>
      </c>
      <c r="DM8" s="990"/>
      <c r="DN8" s="990"/>
      <c r="DO8" s="990"/>
      <c r="DP8" s="991"/>
      <c r="DQ8" s="989" t="s">
        <v>562</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559</v>
      </c>
      <c r="BT9" s="993"/>
      <c r="BU9" s="993"/>
      <c r="BV9" s="993"/>
      <c r="BW9" s="993"/>
      <c r="BX9" s="993"/>
      <c r="BY9" s="993"/>
      <c r="BZ9" s="993"/>
      <c r="CA9" s="993"/>
      <c r="CB9" s="993"/>
      <c r="CC9" s="993"/>
      <c r="CD9" s="993"/>
      <c r="CE9" s="993"/>
      <c r="CF9" s="993"/>
      <c r="CG9" s="1014"/>
      <c r="CH9" s="989">
        <v>-2</v>
      </c>
      <c r="CI9" s="990"/>
      <c r="CJ9" s="990"/>
      <c r="CK9" s="990"/>
      <c r="CL9" s="991"/>
      <c r="CM9" s="989">
        <v>85</v>
      </c>
      <c r="CN9" s="990"/>
      <c r="CO9" s="990"/>
      <c r="CP9" s="990"/>
      <c r="CQ9" s="991"/>
      <c r="CR9" s="989">
        <v>50</v>
      </c>
      <c r="CS9" s="990"/>
      <c r="CT9" s="990"/>
      <c r="CU9" s="990"/>
      <c r="CV9" s="991"/>
      <c r="CW9" s="989" t="s">
        <v>562</v>
      </c>
      <c r="CX9" s="990"/>
      <c r="CY9" s="990"/>
      <c r="CZ9" s="990"/>
      <c r="DA9" s="991"/>
      <c r="DB9" s="989" t="s">
        <v>562</v>
      </c>
      <c r="DC9" s="990"/>
      <c r="DD9" s="990"/>
      <c r="DE9" s="990"/>
      <c r="DF9" s="991"/>
      <c r="DG9" s="989" t="s">
        <v>562</v>
      </c>
      <c r="DH9" s="990"/>
      <c r="DI9" s="990"/>
      <c r="DJ9" s="990"/>
      <c r="DK9" s="991"/>
      <c r="DL9" s="989" t="s">
        <v>562</v>
      </c>
      <c r="DM9" s="990"/>
      <c r="DN9" s="990"/>
      <c r="DO9" s="990"/>
      <c r="DP9" s="991"/>
      <c r="DQ9" s="989" t="s">
        <v>562</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560</v>
      </c>
      <c r="BT10" s="993"/>
      <c r="BU10" s="993"/>
      <c r="BV10" s="993"/>
      <c r="BW10" s="993"/>
      <c r="BX10" s="993"/>
      <c r="BY10" s="993"/>
      <c r="BZ10" s="993"/>
      <c r="CA10" s="993"/>
      <c r="CB10" s="993"/>
      <c r="CC10" s="993"/>
      <c r="CD10" s="993"/>
      <c r="CE10" s="993"/>
      <c r="CF10" s="993"/>
      <c r="CG10" s="1014"/>
      <c r="CH10" s="989">
        <v>161</v>
      </c>
      <c r="CI10" s="990"/>
      <c r="CJ10" s="990"/>
      <c r="CK10" s="990"/>
      <c r="CL10" s="991"/>
      <c r="CM10" s="989">
        <v>61</v>
      </c>
      <c r="CN10" s="990"/>
      <c r="CO10" s="990"/>
      <c r="CP10" s="990"/>
      <c r="CQ10" s="991"/>
      <c r="CR10" s="989">
        <v>35</v>
      </c>
      <c r="CS10" s="990"/>
      <c r="CT10" s="990"/>
      <c r="CU10" s="990"/>
      <c r="CV10" s="991"/>
      <c r="CW10" s="989" t="s">
        <v>562</v>
      </c>
      <c r="CX10" s="990"/>
      <c r="CY10" s="990"/>
      <c r="CZ10" s="990"/>
      <c r="DA10" s="991"/>
      <c r="DB10" s="989" t="s">
        <v>562</v>
      </c>
      <c r="DC10" s="990"/>
      <c r="DD10" s="990"/>
      <c r="DE10" s="990"/>
      <c r="DF10" s="991"/>
      <c r="DG10" s="989" t="s">
        <v>562</v>
      </c>
      <c r="DH10" s="990"/>
      <c r="DI10" s="990"/>
      <c r="DJ10" s="990"/>
      <c r="DK10" s="991"/>
      <c r="DL10" s="989" t="s">
        <v>562</v>
      </c>
      <c r="DM10" s="990"/>
      <c r="DN10" s="990"/>
      <c r="DO10" s="990"/>
      <c r="DP10" s="991"/>
      <c r="DQ10" s="989" t="s">
        <v>562</v>
      </c>
      <c r="DR10" s="990"/>
      <c r="DS10" s="990"/>
      <c r="DT10" s="990"/>
      <c r="DU10" s="991"/>
      <c r="DV10" s="992" t="s">
        <v>563</v>
      </c>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561</v>
      </c>
      <c r="BT11" s="993"/>
      <c r="BU11" s="993"/>
      <c r="BV11" s="993"/>
      <c r="BW11" s="993"/>
      <c r="BX11" s="993"/>
      <c r="BY11" s="993"/>
      <c r="BZ11" s="993"/>
      <c r="CA11" s="993"/>
      <c r="CB11" s="993"/>
      <c r="CC11" s="993"/>
      <c r="CD11" s="993"/>
      <c r="CE11" s="993"/>
      <c r="CF11" s="993"/>
      <c r="CG11" s="1014"/>
      <c r="CH11" s="989">
        <v>0</v>
      </c>
      <c r="CI11" s="990"/>
      <c r="CJ11" s="990"/>
      <c r="CK11" s="990"/>
      <c r="CL11" s="991"/>
      <c r="CM11" s="989">
        <v>912</v>
      </c>
      <c r="CN11" s="990"/>
      <c r="CO11" s="990"/>
      <c r="CP11" s="990"/>
      <c r="CQ11" s="991"/>
      <c r="CR11" s="989">
        <v>376</v>
      </c>
      <c r="CS11" s="990"/>
      <c r="CT11" s="990"/>
      <c r="CU11" s="990"/>
      <c r="CV11" s="991"/>
      <c r="CW11" s="989" t="s">
        <v>562</v>
      </c>
      <c r="CX11" s="990"/>
      <c r="CY11" s="990"/>
      <c r="CZ11" s="990"/>
      <c r="DA11" s="991"/>
      <c r="DB11" s="989" t="s">
        <v>562</v>
      </c>
      <c r="DC11" s="990"/>
      <c r="DD11" s="990"/>
      <c r="DE11" s="990"/>
      <c r="DF11" s="991"/>
      <c r="DG11" s="989" t="s">
        <v>562</v>
      </c>
      <c r="DH11" s="990"/>
      <c r="DI11" s="990"/>
      <c r="DJ11" s="990"/>
      <c r="DK11" s="991"/>
      <c r="DL11" s="989" t="s">
        <v>562</v>
      </c>
      <c r="DM11" s="990"/>
      <c r="DN11" s="990"/>
      <c r="DO11" s="990"/>
      <c r="DP11" s="991"/>
      <c r="DQ11" s="989" t="s">
        <v>562</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56164</v>
      </c>
      <c r="R23" s="1061"/>
      <c r="S23" s="1061"/>
      <c r="T23" s="1061"/>
      <c r="U23" s="1061"/>
      <c r="V23" s="1061">
        <v>55132</v>
      </c>
      <c r="W23" s="1061"/>
      <c r="X23" s="1061"/>
      <c r="Y23" s="1061"/>
      <c r="Z23" s="1061"/>
      <c r="AA23" s="1061">
        <f>SUM(AA7:AE8)</f>
        <v>1032</v>
      </c>
      <c r="AB23" s="1061"/>
      <c r="AC23" s="1061"/>
      <c r="AD23" s="1061"/>
      <c r="AE23" s="1068"/>
      <c r="AF23" s="1069">
        <v>942</v>
      </c>
      <c r="AG23" s="1061"/>
      <c r="AH23" s="1061"/>
      <c r="AI23" s="1061"/>
      <c r="AJ23" s="1070"/>
      <c r="AK23" s="1071"/>
      <c r="AL23" s="1072"/>
      <c r="AM23" s="1072"/>
      <c r="AN23" s="1072"/>
      <c r="AO23" s="1072"/>
      <c r="AP23" s="1061">
        <v>52702</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11738</v>
      </c>
      <c r="R28" s="1051"/>
      <c r="S28" s="1051"/>
      <c r="T28" s="1051"/>
      <c r="U28" s="1051"/>
      <c r="V28" s="1051">
        <v>11738</v>
      </c>
      <c r="W28" s="1051"/>
      <c r="X28" s="1051"/>
      <c r="Y28" s="1051"/>
      <c r="Z28" s="1051"/>
      <c r="AA28" s="1051" t="s">
        <v>552</v>
      </c>
      <c r="AB28" s="1051"/>
      <c r="AC28" s="1051"/>
      <c r="AD28" s="1051"/>
      <c r="AE28" s="1052"/>
      <c r="AF28" s="1053" t="s">
        <v>122</v>
      </c>
      <c r="AG28" s="1051"/>
      <c r="AH28" s="1051"/>
      <c r="AI28" s="1051"/>
      <c r="AJ28" s="1054"/>
      <c r="AK28" s="1042">
        <v>1263</v>
      </c>
      <c r="AL28" s="1043"/>
      <c r="AM28" s="1043"/>
      <c r="AN28" s="1043"/>
      <c r="AO28" s="1043"/>
      <c r="AP28" s="1043" t="s">
        <v>553</v>
      </c>
      <c r="AQ28" s="1043"/>
      <c r="AR28" s="1043"/>
      <c r="AS28" s="1043"/>
      <c r="AT28" s="1043"/>
      <c r="AU28" s="1043" t="s">
        <v>553</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13647</v>
      </c>
      <c r="R29" s="1039"/>
      <c r="S29" s="1039"/>
      <c r="T29" s="1039"/>
      <c r="U29" s="1039"/>
      <c r="V29" s="1039">
        <v>13431</v>
      </c>
      <c r="W29" s="1039"/>
      <c r="X29" s="1039"/>
      <c r="Y29" s="1039"/>
      <c r="Z29" s="1039"/>
      <c r="AA29" s="1039">
        <v>216</v>
      </c>
      <c r="AB29" s="1039"/>
      <c r="AC29" s="1039"/>
      <c r="AD29" s="1039"/>
      <c r="AE29" s="1040"/>
      <c r="AF29" s="1035">
        <v>216</v>
      </c>
      <c r="AG29" s="1036"/>
      <c r="AH29" s="1036"/>
      <c r="AI29" s="1036"/>
      <c r="AJ29" s="1037"/>
      <c r="AK29" s="980">
        <v>2069</v>
      </c>
      <c r="AL29" s="971"/>
      <c r="AM29" s="971"/>
      <c r="AN29" s="971"/>
      <c r="AO29" s="971"/>
      <c r="AP29" s="971" t="s">
        <v>553</v>
      </c>
      <c r="AQ29" s="971"/>
      <c r="AR29" s="971"/>
      <c r="AS29" s="971"/>
      <c r="AT29" s="971"/>
      <c r="AU29" s="971" t="s">
        <v>553</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2058</v>
      </c>
      <c r="R30" s="1039"/>
      <c r="S30" s="1039"/>
      <c r="T30" s="1039"/>
      <c r="U30" s="1039"/>
      <c r="V30" s="1039">
        <v>1965</v>
      </c>
      <c r="W30" s="1039"/>
      <c r="X30" s="1039"/>
      <c r="Y30" s="1039"/>
      <c r="Z30" s="1039"/>
      <c r="AA30" s="1039">
        <v>93</v>
      </c>
      <c r="AB30" s="1039"/>
      <c r="AC30" s="1039"/>
      <c r="AD30" s="1039"/>
      <c r="AE30" s="1040"/>
      <c r="AF30" s="1035">
        <v>93</v>
      </c>
      <c r="AG30" s="1036"/>
      <c r="AH30" s="1036"/>
      <c r="AI30" s="1036"/>
      <c r="AJ30" s="1037"/>
      <c r="AK30" s="980">
        <v>561</v>
      </c>
      <c r="AL30" s="971"/>
      <c r="AM30" s="971"/>
      <c r="AN30" s="971"/>
      <c r="AO30" s="971"/>
      <c r="AP30" s="971" t="s">
        <v>553</v>
      </c>
      <c r="AQ30" s="971"/>
      <c r="AR30" s="971"/>
      <c r="AS30" s="971"/>
      <c r="AT30" s="971"/>
      <c r="AU30" s="971" t="s">
        <v>552</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2161</v>
      </c>
      <c r="R31" s="1039"/>
      <c r="S31" s="1039"/>
      <c r="T31" s="1039"/>
      <c r="U31" s="1039"/>
      <c r="V31" s="1039">
        <v>1564</v>
      </c>
      <c r="W31" s="1039"/>
      <c r="X31" s="1039"/>
      <c r="Y31" s="1039"/>
      <c r="Z31" s="1039"/>
      <c r="AA31" s="1039">
        <v>597</v>
      </c>
      <c r="AB31" s="1039"/>
      <c r="AC31" s="1039"/>
      <c r="AD31" s="1039"/>
      <c r="AE31" s="1040"/>
      <c r="AF31" s="1035">
        <v>2380</v>
      </c>
      <c r="AG31" s="1036"/>
      <c r="AH31" s="1036"/>
      <c r="AI31" s="1036"/>
      <c r="AJ31" s="1037"/>
      <c r="AK31" s="980">
        <v>6</v>
      </c>
      <c r="AL31" s="971"/>
      <c r="AM31" s="971"/>
      <c r="AN31" s="971"/>
      <c r="AO31" s="971"/>
      <c r="AP31" s="971">
        <v>5342</v>
      </c>
      <c r="AQ31" s="971"/>
      <c r="AR31" s="971"/>
      <c r="AS31" s="971"/>
      <c r="AT31" s="971"/>
      <c r="AU31" s="971" t="s">
        <v>552</v>
      </c>
      <c r="AV31" s="971"/>
      <c r="AW31" s="971"/>
      <c r="AX31" s="971"/>
      <c r="AY31" s="971"/>
      <c r="AZ31" s="1041" t="s">
        <v>553</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214</v>
      </c>
      <c r="R32" s="1039"/>
      <c r="S32" s="1039"/>
      <c r="T32" s="1039"/>
      <c r="U32" s="1039"/>
      <c r="V32" s="1039">
        <v>188</v>
      </c>
      <c r="W32" s="1039"/>
      <c r="X32" s="1039"/>
      <c r="Y32" s="1039"/>
      <c r="Z32" s="1039"/>
      <c r="AA32" s="1039">
        <v>26</v>
      </c>
      <c r="AB32" s="1039"/>
      <c r="AC32" s="1039"/>
      <c r="AD32" s="1039"/>
      <c r="AE32" s="1040"/>
      <c r="AF32" s="1035">
        <v>829</v>
      </c>
      <c r="AG32" s="1036"/>
      <c r="AH32" s="1036"/>
      <c r="AI32" s="1036"/>
      <c r="AJ32" s="1037"/>
      <c r="AK32" s="980" t="s">
        <v>553</v>
      </c>
      <c r="AL32" s="971"/>
      <c r="AM32" s="971"/>
      <c r="AN32" s="971"/>
      <c r="AO32" s="971"/>
      <c r="AP32" s="971">
        <v>330</v>
      </c>
      <c r="AQ32" s="971"/>
      <c r="AR32" s="971"/>
      <c r="AS32" s="971"/>
      <c r="AT32" s="971"/>
      <c r="AU32" s="971" t="s">
        <v>553</v>
      </c>
      <c r="AV32" s="971"/>
      <c r="AW32" s="971"/>
      <c r="AX32" s="971"/>
      <c r="AY32" s="971"/>
      <c r="AZ32" s="1041" t="s">
        <v>553</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395</v>
      </c>
      <c r="C33" s="1031"/>
      <c r="D33" s="1031"/>
      <c r="E33" s="1031"/>
      <c r="F33" s="1031"/>
      <c r="G33" s="1031"/>
      <c r="H33" s="1031"/>
      <c r="I33" s="1031"/>
      <c r="J33" s="1031"/>
      <c r="K33" s="1031"/>
      <c r="L33" s="1031"/>
      <c r="M33" s="1031"/>
      <c r="N33" s="1031"/>
      <c r="O33" s="1031"/>
      <c r="P33" s="1032"/>
      <c r="Q33" s="1038">
        <v>4022</v>
      </c>
      <c r="R33" s="1039"/>
      <c r="S33" s="1039"/>
      <c r="T33" s="1039"/>
      <c r="U33" s="1039"/>
      <c r="V33" s="1039">
        <v>3824</v>
      </c>
      <c r="W33" s="1039"/>
      <c r="X33" s="1039"/>
      <c r="Y33" s="1039"/>
      <c r="Z33" s="1039"/>
      <c r="AA33" s="1039">
        <v>198</v>
      </c>
      <c r="AB33" s="1039"/>
      <c r="AC33" s="1039"/>
      <c r="AD33" s="1039"/>
      <c r="AE33" s="1040"/>
      <c r="AF33" s="1035">
        <v>1113</v>
      </c>
      <c r="AG33" s="1036"/>
      <c r="AH33" s="1036"/>
      <c r="AI33" s="1036"/>
      <c r="AJ33" s="1037"/>
      <c r="AK33" s="980">
        <v>1460</v>
      </c>
      <c r="AL33" s="971"/>
      <c r="AM33" s="971"/>
      <c r="AN33" s="971"/>
      <c r="AO33" s="971"/>
      <c r="AP33" s="971">
        <v>32151</v>
      </c>
      <c r="AQ33" s="971"/>
      <c r="AR33" s="971"/>
      <c r="AS33" s="971"/>
      <c r="AT33" s="971"/>
      <c r="AU33" s="971">
        <v>17201</v>
      </c>
      <c r="AV33" s="971"/>
      <c r="AW33" s="971"/>
      <c r="AX33" s="971"/>
      <c r="AY33" s="971"/>
      <c r="AZ33" s="1041" t="s">
        <v>553</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396</v>
      </c>
      <c r="C34" s="1031"/>
      <c r="D34" s="1031"/>
      <c r="E34" s="1031"/>
      <c r="F34" s="1031"/>
      <c r="G34" s="1031"/>
      <c r="H34" s="1031"/>
      <c r="I34" s="1031"/>
      <c r="J34" s="1031"/>
      <c r="K34" s="1031"/>
      <c r="L34" s="1031"/>
      <c r="M34" s="1031"/>
      <c r="N34" s="1031"/>
      <c r="O34" s="1031"/>
      <c r="P34" s="1032"/>
      <c r="Q34" s="1038">
        <v>173</v>
      </c>
      <c r="R34" s="1039"/>
      <c r="S34" s="1039"/>
      <c r="T34" s="1039"/>
      <c r="U34" s="1039"/>
      <c r="V34" s="1039">
        <v>173</v>
      </c>
      <c r="W34" s="1039"/>
      <c r="X34" s="1039"/>
      <c r="Y34" s="1039"/>
      <c r="Z34" s="1039"/>
      <c r="AA34" s="1039" t="s">
        <v>553</v>
      </c>
      <c r="AB34" s="1039"/>
      <c r="AC34" s="1039"/>
      <c r="AD34" s="1039"/>
      <c r="AE34" s="1040"/>
      <c r="AF34" s="1035" t="s">
        <v>122</v>
      </c>
      <c r="AG34" s="1036"/>
      <c r="AH34" s="1036"/>
      <c r="AI34" s="1036"/>
      <c r="AJ34" s="1037"/>
      <c r="AK34" s="980">
        <v>40</v>
      </c>
      <c r="AL34" s="971"/>
      <c r="AM34" s="971"/>
      <c r="AN34" s="971"/>
      <c r="AO34" s="971"/>
      <c r="AP34" s="971" t="s">
        <v>553</v>
      </c>
      <c r="AQ34" s="971"/>
      <c r="AR34" s="971"/>
      <c r="AS34" s="971"/>
      <c r="AT34" s="971"/>
      <c r="AU34" s="971" t="s">
        <v>553</v>
      </c>
      <c r="AV34" s="971"/>
      <c r="AW34" s="971"/>
      <c r="AX34" s="971"/>
      <c r="AY34" s="971"/>
      <c r="AZ34" s="1041" t="s">
        <v>553</v>
      </c>
      <c r="BA34" s="1041"/>
      <c r="BB34" s="1041"/>
      <c r="BC34" s="1041"/>
      <c r="BD34" s="104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4631</v>
      </c>
      <c r="AG63" s="959"/>
      <c r="AH63" s="959"/>
      <c r="AI63" s="959"/>
      <c r="AJ63" s="1022"/>
      <c r="AK63" s="1023"/>
      <c r="AL63" s="963"/>
      <c r="AM63" s="963"/>
      <c r="AN63" s="963"/>
      <c r="AO63" s="963"/>
      <c r="AP63" s="959">
        <v>37823</v>
      </c>
      <c r="AQ63" s="959"/>
      <c r="AR63" s="959"/>
      <c r="AS63" s="959"/>
      <c r="AT63" s="959"/>
      <c r="AU63" s="959">
        <v>17207</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401</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554</v>
      </c>
      <c r="C68" s="986"/>
      <c r="D68" s="986"/>
      <c r="E68" s="986"/>
      <c r="F68" s="986"/>
      <c r="G68" s="986"/>
      <c r="H68" s="986"/>
      <c r="I68" s="986"/>
      <c r="J68" s="986"/>
      <c r="K68" s="986"/>
      <c r="L68" s="986"/>
      <c r="M68" s="986"/>
      <c r="N68" s="986"/>
      <c r="O68" s="986"/>
      <c r="P68" s="987"/>
      <c r="Q68" s="988">
        <v>152</v>
      </c>
      <c r="R68" s="982"/>
      <c r="S68" s="982"/>
      <c r="T68" s="982"/>
      <c r="U68" s="982"/>
      <c r="V68" s="982">
        <v>97</v>
      </c>
      <c r="W68" s="982"/>
      <c r="X68" s="982"/>
      <c r="Y68" s="982"/>
      <c r="Z68" s="982"/>
      <c r="AA68" s="982">
        <v>55</v>
      </c>
      <c r="AB68" s="982"/>
      <c r="AC68" s="982"/>
      <c r="AD68" s="982"/>
      <c r="AE68" s="982"/>
      <c r="AF68" s="982">
        <v>55</v>
      </c>
      <c r="AG68" s="982"/>
      <c r="AH68" s="982"/>
      <c r="AI68" s="982"/>
      <c r="AJ68" s="982"/>
      <c r="AK68" s="982" t="s">
        <v>490</v>
      </c>
      <c r="AL68" s="982"/>
      <c r="AM68" s="982"/>
      <c r="AN68" s="982"/>
      <c r="AO68" s="982"/>
      <c r="AP68" s="982" t="s">
        <v>490</v>
      </c>
      <c r="AQ68" s="982"/>
      <c r="AR68" s="982"/>
      <c r="AS68" s="982"/>
      <c r="AT68" s="982"/>
      <c r="AU68" s="982" t="s">
        <v>490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555</v>
      </c>
      <c r="C69" s="975"/>
      <c r="D69" s="975"/>
      <c r="E69" s="975"/>
      <c r="F69" s="975"/>
      <c r="G69" s="975"/>
      <c r="H69" s="975"/>
      <c r="I69" s="975"/>
      <c r="J69" s="975"/>
      <c r="K69" s="975"/>
      <c r="L69" s="975"/>
      <c r="M69" s="975"/>
      <c r="N69" s="975"/>
      <c r="O69" s="975"/>
      <c r="P69" s="976"/>
      <c r="Q69" s="977">
        <v>230159</v>
      </c>
      <c r="R69" s="971"/>
      <c r="S69" s="971"/>
      <c r="T69" s="971"/>
      <c r="U69" s="971"/>
      <c r="V69" s="971">
        <v>223900</v>
      </c>
      <c r="W69" s="971"/>
      <c r="X69" s="971"/>
      <c r="Y69" s="971"/>
      <c r="Z69" s="971"/>
      <c r="AA69" s="971">
        <v>6259</v>
      </c>
      <c r="AB69" s="971"/>
      <c r="AC69" s="971"/>
      <c r="AD69" s="971"/>
      <c r="AE69" s="971"/>
      <c r="AF69" s="971">
        <v>6259</v>
      </c>
      <c r="AG69" s="971"/>
      <c r="AH69" s="971"/>
      <c r="AI69" s="971"/>
      <c r="AJ69" s="971"/>
      <c r="AK69" s="971" t="s">
        <v>490</v>
      </c>
      <c r="AL69" s="971"/>
      <c r="AM69" s="971"/>
      <c r="AN69" s="971"/>
      <c r="AO69" s="971"/>
      <c r="AP69" s="971" t="s">
        <v>490</v>
      </c>
      <c r="AQ69" s="971"/>
      <c r="AR69" s="971"/>
      <c r="AS69" s="971"/>
      <c r="AT69" s="971"/>
      <c r="AU69" s="971" t="s">
        <v>490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556</v>
      </c>
      <c r="C70" s="975"/>
      <c r="D70" s="975"/>
      <c r="E70" s="975"/>
      <c r="F70" s="975"/>
      <c r="G70" s="975"/>
      <c r="H70" s="975"/>
      <c r="I70" s="975"/>
      <c r="J70" s="975"/>
      <c r="K70" s="975"/>
      <c r="L70" s="975"/>
      <c r="M70" s="975"/>
      <c r="N70" s="975"/>
      <c r="O70" s="975"/>
      <c r="P70" s="976"/>
      <c r="Q70" s="977">
        <v>88</v>
      </c>
      <c r="R70" s="971"/>
      <c r="S70" s="971"/>
      <c r="T70" s="971"/>
      <c r="U70" s="971"/>
      <c r="V70" s="971">
        <v>69</v>
      </c>
      <c r="W70" s="971"/>
      <c r="X70" s="971"/>
      <c r="Y70" s="971"/>
      <c r="Z70" s="971"/>
      <c r="AA70" s="971">
        <v>19</v>
      </c>
      <c r="AB70" s="971"/>
      <c r="AC70" s="971"/>
      <c r="AD70" s="971"/>
      <c r="AE70" s="971"/>
      <c r="AF70" s="971">
        <v>19</v>
      </c>
      <c r="AG70" s="971"/>
      <c r="AH70" s="971"/>
      <c r="AI70" s="971"/>
      <c r="AJ70" s="971"/>
      <c r="AK70" s="971" t="s">
        <v>490</v>
      </c>
      <c r="AL70" s="971"/>
      <c r="AM70" s="971"/>
      <c r="AN70" s="971"/>
      <c r="AO70" s="971"/>
      <c r="AP70" s="971" t="s">
        <v>490</v>
      </c>
      <c r="AQ70" s="971"/>
      <c r="AR70" s="971"/>
      <c r="AS70" s="971"/>
      <c r="AT70" s="971"/>
      <c r="AU70" s="971" t="s">
        <v>490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4253</v>
      </c>
      <c r="AG88" s="959"/>
      <c r="AH88" s="959"/>
      <c r="AI88" s="959"/>
      <c r="AJ88" s="959"/>
      <c r="AK88" s="963"/>
      <c r="AL88" s="963"/>
      <c r="AM88" s="963"/>
      <c r="AN88" s="963"/>
      <c r="AO88" s="963"/>
      <c r="AP88" s="959" t="s">
        <v>553</v>
      </c>
      <c r="AQ88" s="959"/>
      <c r="AR88" s="959"/>
      <c r="AS88" s="959"/>
      <c r="AT88" s="959"/>
      <c r="AU88" s="959" t="s">
        <v>553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558</v>
      </c>
      <c r="CS102" s="953"/>
      <c r="CT102" s="953"/>
      <c r="CU102" s="953"/>
      <c r="CV102" s="954"/>
      <c r="CW102" s="952" t="s">
        <v>553</v>
      </c>
      <c r="CX102" s="953"/>
      <c r="CY102" s="953"/>
      <c r="CZ102" s="953"/>
      <c r="DA102" s="954"/>
      <c r="DB102" s="952" t="s">
        <v>553</v>
      </c>
      <c r="DC102" s="953"/>
      <c r="DD102" s="953"/>
      <c r="DE102" s="953"/>
      <c r="DF102" s="954"/>
      <c r="DG102" s="952">
        <v>472</v>
      </c>
      <c r="DH102" s="953"/>
      <c r="DI102" s="953"/>
      <c r="DJ102" s="953"/>
      <c r="DK102" s="954"/>
      <c r="DL102" s="952" t="s">
        <v>553</v>
      </c>
      <c r="DM102" s="953"/>
      <c r="DN102" s="953"/>
      <c r="DO102" s="953"/>
      <c r="DP102" s="954"/>
      <c r="DQ102" s="952" t="s">
        <v>553</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2">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4553254</v>
      </c>
      <c r="AB110" s="889"/>
      <c r="AC110" s="889"/>
      <c r="AD110" s="889"/>
      <c r="AE110" s="890"/>
      <c r="AF110" s="891">
        <v>4759835</v>
      </c>
      <c r="AG110" s="889"/>
      <c r="AH110" s="889"/>
      <c r="AI110" s="889"/>
      <c r="AJ110" s="890"/>
      <c r="AK110" s="891">
        <v>4772717</v>
      </c>
      <c r="AL110" s="889"/>
      <c r="AM110" s="889"/>
      <c r="AN110" s="889"/>
      <c r="AO110" s="890"/>
      <c r="AP110" s="892">
        <v>19.600000000000001</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54269039</v>
      </c>
      <c r="BR110" s="842"/>
      <c r="BS110" s="842"/>
      <c r="BT110" s="842"/>
      <c r="BU110" s="842"/>
      <c r="BV110" s="842">
        <v>52426674</v>
      </c>
      <c r="BW110" s="842"/>
      <c r="BX110" s="842"/>
      <c r="BY110" s="842"/>
      <c r="BZ110" s="842"/>
      <c r="CA110" s="842">
        <v>52701683</v>
      </c>
      <c r="CB110" s="842"/>
      <c r="CC110" s="842"/>
      <c r="CD110" s="842"/>
      <c r="CE110" s="842"/>
      <c r="CF110" s="866">
        <v>216.2</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6011</v>
      </c>
      <c r="BR111" s="817"/>
      <c r="BS111" s="817"/>
      <c r="BT111" s="817"/>
      <c r="BU111" s="817"/>
      <c r="BV111" s="817">
        <v>3875</v>
      </c>
      <c r="BW111" s="817"/>
      <c r="BX111" s="817"/>
      <c r="BY111" s="817"/>
      <c r="BZ111" s="817"/>
      <c r="CA111" s="817">
        <v>2544</v>
      </c>
      <c r="CB111" s="817"/>
      <c r="CC111" s="817"/>
      <c r="CD111" s="817"/>
      <c r="CE111" s="817"/>
      <c r="CF111" s="875">
        <v>0</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20445860</v>
      </c>
      <c r="BR112" s="817"/>
      <c r="BS112" s="817"/>
      <c r="BT112" s="817"/>
      <c r="BU112" s="817"/>
      <c r="BV112" s="817">
        <v>18769240</v>
      </c>
      <c r="BW112" s="817"/>
      <c r="BX112" s="817"/>
      <c r="BY112" s="817"/>
      <c r="BZ112" s="817"/>
      <c r="CA112" s="817">
        <v>17200715</v>
      </c>
      <c r="CB112" s="817"/>
      <c r="CC112" s="817"/>
      <c r="CD112" s="817"/>
      <c r="CE112" s="817"/>
      <c r="CF112" s="875">
        <v>70.599999999999994</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1328870</v>
      </c>
      <c r="AB113" s="919"/>
      <c r="AC113" s="919"/>
      <c r="AD113" s="919"/>
      <c r="AE113" s="920"/>
      <c r="AF113" s="921">
        <v>1226074</v>
      </c>
      <c r="AG113" s="919"/>
      <c r="AH113" s="919"/>
      <c r="AI113" s="919"/>
      <c r="AJ113" s="920"/>
      <c r="AK113" s="921">
        <v>1209207</v>
      </c>
      <c r="AL113" s="919"/>
      <c r="AM113" s="919"/>
      <c r="AN113" s="919"/>
      <c r="AO113" s="920"/>
      <c r="AP113" s="922">
        <v>5</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7186983</v>
      </c>
      <c r="BR114" s="817"/>
      <c r="BS114" s="817"/>
      <c r="BT114" s="817"/>
      <c r="BU114" s="817"/>
      <c r="BV114" s="817">
        <v>6930716</v>
      </c>
      <c r="BW114" s="817"/>
      <c r="BX114" s="817"/>
      <c r="BY114" s="817"/>
      <c r="BZ114" s="817"/>
      <c r="CA114" s="817">
        <v>7101505</v>
      </c>
      <c r="CB114" s="817"/>
      <c r="CC114" s="817"/>
      <c r="CD114" s="817"/>
      <c r="CE114" s="817"/>
      <c r="CF114" s="875">
        <v>29.1</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3529</v>
      </c>
      <c r="AB115" s="919"/>
      <c r="AC115" s="919"/>
      <c r="AD115" s="919"/>
      <c r="AE115" s="920"/>
      <c r="AF115" s="921">
        <v>2137</v>
      </c>
      <c r="AG115" s="919"/>
      <c r="AH115" s="919"/>
      <c r="AI115" s="919"/>
      <c r="AJ115" s="920"/>
      <c r="AK115" s="921">
        <v>1329</v>
      </c>
      <c r="AL115" s="919"/>
      <c r="AM115" s="919"/>
      <c r="AN115" s="919"/>
      <c r="AO115" s="920"/>
      <c r="AP115" s="922">
        <v>0</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5885653</v>
      </c>
      <c r="AB117" s="903"/>
      <c r="AC117" s="903"/>
      <c r="AD117" s="903"/>
      <c r="AE117" s="904"/>
      <c r="AF117" s="905">
        <v>5988046</v>
      </c>
      <c r="AG117" s="903"/>
      <c r="AH117" s="903"/>
      <c r="AI117" s="903"/>
      <c r="AJ117" s="904"/>
      <c r="AK117" s="905">
        <v>5983253</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81907893</v>
      </c>
      <c r="BR119" s="845"/>
      <c r="BS119" s="845"/>
      <c r="BT119" s="845"/>
      <c r="BU119" s="845"/>
      <c r="BV119" s="845">
        <v>78130505</v>
      </c>
      <c r="BW119" s="845"/>
      <c r="BX119" s="845"/>
      <c r="BY119" s="845"/>
      <c r="BZ119" s="845"/>
      <c r="CA119" s="845">
        <v>77006447</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6011</v>
      </c>
      <c r="DH119" s="764"/>
      <c r="DI119" s="764"/>
      <c r="DJ119" s="764"/>
      <c r="DK119" s="765"/>
      <c r="DL119" s="766">
        <v>3875</v>
      </c>
      <c r="DM119" s="764"/>
      <c r="DN119" s="764"/>
      <c r="DO119" s="764"/>
      <c r="DP119" s="765"/>
      <c r="DQ119" s="766">
        <v>2544</v>
      </c>
      <c r="DR119" s="764"/>
      <c r="DS119" s="764"/>
      <c r="DT119" s="764"/>
      <c r="DU119" s="765"/>
      <c r="DV119" s="848">
        <v>0</v>
      </c>
      <c r="DW119" s="849"/>
      <c r="DX119" s="849"/>
      <c r="DY119" s="849"/>
      <c r="DZ119" s="850"/>
    </row>
    <row r="120" spans="1:130" s="230" customFormat="1" ht="26.25" customHeight="1" x14ac:dyDescent="0.2">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8483152</v>
      </c>
      <c r="BR120" s="842"/>
      <c r="BS120" s="842"/>
      <c r="BT120" s="842"/>
      <c r="BU120" s="842"/>
      <c r="BV120" s="842">
        <v>7409658</v>
      </c>
      <c r="BW120" s="842"/>
      <c r="BX120" s="842"/>
      <c r="BY120" s="842"/>
      <c r="BZ120" s="842"/>
      <c r="CA120" s="842">
        <v>7231441</v>
      </c>
      <c r="CB120" s="842"/>
      <c r="CC120" s="842"/>
      <c r="CD120" s="842"/>
      <c r="CE120" s="842"/>
      <c r="CF120" s="866">
        <v>29.7</v>
      </c>
      <c r="CG120" s="867"/>
      <c r="CH120" s="867"/>
      <c r="CI120" s="867"/>
      <c r="CJ120" s="867"/>
      <c r="CK120" s="868" t="s">
        <v>448</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20299510</v>
      </c>
      <c r="DH120" s="842"/>
      <c r="DI120" s="842"/>
      <c r="DJ120" s="842"/>
      <c r="DK120" s="842"/>
      <c r="DL120" s="842">
        <v>18769240</v>
      </c>
      <c r="DM120" s="842"/>
      <c r="DN120" s="842"/>
      <c r="DO120" s="842"/>
      <c r="DP120" s="842"/>
      <c r="DQ120" s="842">
        <v>17200715</v>
      </c>
      <c r="DR120" s="842"/>
      <c r="DS120" s="842"/>
      <c r="DT120" s="842"/>
      <c r="DU120" s="842"/>
      <c r="DV120" s="843">
        <v>70.599999999999994</v>
      </c>
      <c r="DW120" s="843"/>
      <c r="DX120" s="843"/>
      <c r="DY120" s="843"/>
      <c r="DZ120" s="844"/>
    </row>
    <row r="121" spans="1:130" s="230" customFormat="1" ht="26.25" customHeight="1" x14ac:dyDescent="0.2">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20532650</v>
      </c>
      <c r="BR121" s="817"/>
      <c r="BS121" s="817"/>
      <c r="BT121" s="817"/>
      <c r="BU121" s="817"/>
      <c r="BV121" s="817">
        <v>22028917</v>
      </c>
      <c r="BW121" s="817"/>
      <c r="BX121" s="817"/>
      <c r="BY121" s="817"/>
      <c r="BZ121" s="817"/>
      <c r="CA121" s="817">
        <v>24454313</v>
      </c>
      <c r="CB121" s="817"/>
      <c r="CC121" s="817"/>
      <c r="CD121" s="817"/>
      <c r="CE121" s="817"/>
      <c r="CF121" s="875">
        <v>100.3</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2">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49810480</v>
      </c>
      <c r="BR122" s="845"/>
      <c r="BS122" s="845"/>
      <c r="BT122" s="845"/>
      <c r="BU122" s="845"/>
      <c r="BV122" s="845">
        <v>47633048</v>
      </c>
      <c r="BW122" s="845"/>
      <c r="BX122" s="845"/>
      <c r="BY122" s="845"/>
      <c r="BZ122" s="845"/>
      <c r="CA122" s="845">
        <v>45497005</v>
      </c>
      <c r="CB122" s="845"/>
      <c r="CC122" s="845"/>
      <c r="CD122" s="845"/>
      <c r="CE122" s="845"/>
      <c r="CF122" s="846">
        <v>186.7</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78826282</v>
      </c>
      <c r="BR123" s="833"/>
      <c r="BS123" s="833"/>
      <c r="BT123" s="833"/>
      <c r="BU123" s="833"/>
      <c r="BV123" s="833">
        <v>77071623</v>
      </c>
      <c r="BW123" s="833"/>
      <c r="BX123" s="833"/>
      <c r="BY123" s="833"/>
      <c r="BZ123" s="833"/>
      <c r="CA123" s="833">
        <v>77182759</v>
      </c>
      <c r="CB123" s="833"/>
      <c r="CC123" s="833"/>
      <c r="CD123" s="833"/>
      <c r="CE123" s="833"/>
      <c r="CF123" s="748"/>
      <c r="CG123" s="749"/>
      <c r="CH123" s="749"/>
      <c r="CI123" s="749"/>
      <c r="CJ123" s="834"/>
      <c r="CK123" s="869"/>
      <c r="CL123" s="855"/>
      <c r="CM123" s="855"/>
      <c r="CN123" s="855"/>
      <c r="CO123" s="856"/>
      <c r="CP123" s="835" t="s">
        <v>394</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12.6</v>
      </c>
      <c r="BR124" s="831"/>
      <c r="BS124" s="831"/>
      <c r="BT124" s="831"/>
      <c r="BU124" s="831"/>
      <c r="BV124" s="831">
        <v>4.4000000000000004</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v>146350</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3529</v>
      </c>
      <c r="AB126" s="780"/>
      <c r="AC126" s="780"/>
      <c r="AD126" s="780"/>
      <c r="AE126" s="781"/>
      <c r="AF126" s="782">
        <v>2137</v>
      </c>
      <c r="AG126" s="780"/>
      <c r="AH126" s="780"/>
      <c r="AI126" s="780"/>
      <c r="AJ126" s="781"/>
      <c r="AK126" s="782">
        <v>1329</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1242516</v>
      </c>
      <c r="AB128" s="801"/>
      <c r="AC128" s="801"/>
      <c r="AD128" s="801"/>
      <c r="AE128" s="802"/>
      <c r="AF128" s="803">
        <v>1184906</v>
      </c>
      <c r="AG128" s="801"/>
      <c r="AH128" s="801"/>
      <c r="AI128" s="801"/>
      <c r="AJ128" s="802"/>
      <c r="AK128" s="803">
        <v>1240618</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11.88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28526491</v>
      </c>
      <c r="AB129" s="780"/>
      <c r="AC129" s="780"/>
      <c r="AD129" s="780"/>
      <c r="AE129" s="781"/>
      <c r="AF129" s="782">
        <v>27874939</v>
      </c>
      <c r="AG129" s="780"/>
      <c r="AH129" s="780"/>
      <c r="AI129" s="780"/>
      <c r="AJ129" s="781"/>
      <c r="AK129" s="782">
        <v>28392345</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16.88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4128873</v>
      </c>
      <c r="AB130" s="780"/>
      <c r="AC130" s="780"/>
      <c r="AD130" s="780"/>
      <c r="AE130" s="781"/>
      <c r="AF130" s="782">
        <v>4082103</v>
      </c>
      <c r="AG130" s="780"/>
      <c r="AH130" s="780"/>
      <c r="AI130" s="780"/>
      <c r="AJ130" s="781"/>
      <c r="AK130" s="782">
        <v>4018088</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2.7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24397618</v>
      </c>
      <c r="AB131" s="764"/>
      <c r="AC131" s="764"/>
      <c r="AD131" s="764"/>
      <c r="AE131" s="765"/>
      <c r="AF131" s="766">
        <v>23792836</v>
      </c>
      <c r="AG131" s="764"/>
      <c r="AH131" s="764"/>
      <c r="AI131" s="764"/>
      <c r="AJ131" s="765"/>
      <c r="AK131" s="766">
        <v>24374257</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2.1078451180000002</v>
      </c>
      <c r="AB132" s="745"/>
      <c r="AC132" s="745"/>
      <c r="AD132" s="745"/>
      <c r="AE132" s="746"/>
      <c r="AF132" s="747">
        <v>3.0304794269999999</v>
      </c>
      <c r="AG132" s="745"/>
      <c r="AH132" s="745"/>
      <c r="AI132" s="745"/>
      <c r="AJ132" s="746"/>
      <c r="AK132" s="747">
        <v>2.9725911229999999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1.6</v>
      </c>
      <c r="AB133" s="724"/>
      <c r="AC133" s="724"/>
      <c r="AD133" s="724"/>
      <c r="AE133" s="725"/>
      <c r="AF133" s="723">
        <v>2.2000000000000002</v>
      </c>
      <c r="AG133" s="724"/>
      <c r="AH133" s="724"/>
      <c r="AI133" s="724"/>
      <c r="AJ133" s="725"/>
      <c r="AK133" s="723">
        <v>2.7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uKXlVVex7C1f6835+GeeGmBEd3WQfkK6rV2BY+5d29t4p8I3WEpvHgulGnwdq9cE+sf8+ZjpTYb4rQEf8uvRA==" saltValue="/9iFm1U5KSKkD6sCTDbLX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R6Ro+R6OH8EisSov+Zt0UFeyOslGY/+uL7jI5ai2JEv8CrNjhg9XFmE5gUaKYAnEjCvrLarG0TcXK+GnntZZGg==" saltValue="FD53Or49VPSnp5Q9NJHG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717qjh583RmbTxcz43PvWEF7Blj+Rm8oAn+moUr8pzl2+1f3qdg1uR7ujwpVYVF4ZOkyjce6Wm8dJUdw8l51/A==" saltValue="f96iy0/QIjMESdjkkYLhu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7912741</v>
      </c>
      <c r="AP9" s="281">
        <v>69367</v>
      </c>
      <c r="AQ9" s="282">
        <v>66571</v>
      </c>
      <c r="AR9" s="283">
        <v>4.2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7833</v>
      </c>
      <c r="AP10" s="284">
        <v>69</v>
      </c>
      <c r="AQ10" s="285">
        <v>3999</v>
      </c>
      <c r="AR10" s="286">
        <v>-98.3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v>66092</v>
      </c>
      <c r="AP11" s="284">
        <v>579</v>
      </c>
      <c r="AQ11" s="285">
        <v>2086</v>
      </c>
      <c r="AR11" s="286">
        <v>-72.2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490</v>
      </c>
      <c r="AP12" s="284" t="s">
        <v>490</v>
      </c>
      <c r="AQ12" s="285">
        <v>22</v>
      </c>
      <c r="AR12" s="286" t="s">
        <v>490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325963</v>
      </c>
      <c r="AP13" s="284">
        <v>2858</v>
      </c>
      <c r="AQ13" s="285">
        <v>2452</v>
      </c>
      <c r="AR13" s="286">
        <v>16.600000000000001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230875</v>
      </c>
      <c r="AP14" s="284">
        <v>2024</v>
      </c>
      <c r="AQ14" s="285">
        <v>1577</v>
      </c>
      <c r="AR14" s="286">
        <v>28.3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-358247</v>
      </c>
      <c r="AP15" s="284">
        <v>-3141</v>
      </c>
      <c r="AQ15" s="285">
        <v>-2400</v>
      </c>
      <c r="AR15" s="286">
        <v>30.9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8185257</v>
      </c>
      <c r="AP16" s="284">
        <v>71756</v>
      </c>
      <c r="AQ16" s="285">
        <v>74306</v>
      </c>
      <c r="AR16" s="286">
        <v>-3.4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6.95</v>
      </c>
      <c r="AP21" s="298">
        <v>6.91</v>
      </c>
      <c r="AQ21" s="299">
        <v>0.04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98.9</v>
      </c>
      <c r="AP22" s="303">
        <v>99.2</v>
      </c>
      <c r="AQ22" s="304">
        <v>-0.3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4772717</v>
      </c>
      <c r="AP32" s="312">
        <v>41840</v>
      </c>
      <c r="AQ32" s="313">
        <v>38265</v>
      </c>
      <c r="AR32" s="314">
        <v>9.3000000000000007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490</v>
      </c>
      <c r="AP33" s="312" t="s">
        <v>490</v>
      </c>
      <c r="AQ33" s="313" t="s">
        <v>490</v>
      </c>
      <c r="AR33" s="314" t="s">
        <v>490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490</v>
      </c>
      <c r="AP34" s="312" t="s">
        <v>490</v>
      </c>
      <c r="AQ34" s="313" t="s">
        <v>490</v>
      </c>
      <c r="AR34" s="314" t="s">
        <v>490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1209207</v>
      </c>
      <c r="AP35" s="312">
        <v>10601</v>
      </c>
      <c r="AQ35" s="313">
        <v>11441</v>
      </c>
      <c r="AR35" s="314">
        <v>-7.3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t="s">
        <v>490</v>
      </c>
      <c r="AP36" s="312" t="s">
        <v>490</v>
      </c>
      <c r="AQ36" s="313">
        <v>1708</v>
      </c>
      <c r="AR36" s="314" t="s">
        <v>490</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v>1329</v>
      </c>
      <c r="AP37" s="312">
        <v>12</v>
      </c>
      <c r="AQ37" s="313">
        <v>394</v>
      </c>
      <c r="AR37" s="314">
        <v>-97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490</v>
      </c>
      <c r="AP38" s="315" t="s">
        <v>490</v>
      </c>
      <c r="AQ38" s="316">
        <v>1</v>
      </c>
      <c r="AR38" s="304" t="s">
        <v>490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-1240618</v>
      </c>
      <c r="AP39" s="312">
        <v>-10876</v>
      </c>
      <c r="AQ39" s="313">
        <v>-7153</v>
      </c>
      <c r="AR39" s="314">
        <v>52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-4018088</v>
      </c>
      <c r="AP40" s="312">
        <v>-35225</v>
      </c>
      <c r="AQ40" s="313">
        <v>-33456</v>
      </c>
      <c r="AR40" s="314">
        <v>5.3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724547</v>
      </c>
      <c r="AP41" s="312">
        <v>6352</v>
      </c>
      <c r="AQ41" s="313">
        <v>11199</v>
      </c>
      <c r="AR41" s="314">
        <v>-43.3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10509168</v>
      </c>
      <c r="AN51" s="334">
        <v>88335</v>
      </c>
      <c r="AO51" s="335">
        <v>135</v>
      </c>
      <c r="AP51" s="336">
        <v>66343</v>
      </c>
      <c r="AQ51" s="337">
        <v>43</v>
      </c>
      <c r="AR51" s="338">
        <v>92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8144492</v>
      </c>
      <c r="AN52" s="342">
        <v>68458</v>
      </c>
      <c r="AO52" s="343">
        <v>170.3</v>
      </c>
      <c r="AP52" s="344">
        <v>34529</v>
      </c>
      <c r="AQ52" s="345">
        <v>28.4</v>
      </c>
      <c r="AR52" s="346">
        <v>141.9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7179108</v>
      </c>
      <c r="AN53" s="334">
        <v>60919</v>
      </c>
      <c r="AO53" s="335">
        <v>-31</v>
      </c>
      <c r="AP53" s="336">
        <v>56416</v>
      </c>
      <c r="AQ53" s="337">
        <v>-15</v>
      </c>
      <c r="AR53" s="338">
        <v>-16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3978441</v>
      </c>
      <c r="AN54" s="342">
        <v>33760</v>
      </c>
      <c r="AO54" s="343">
        <v>-50.7</v>
      </c>
      <c r="AP54" s="344">
        <v>32623</v>
      </c>
      <c r="AQ54" s="345">
        <v>-5.5</v>
      </c>
      <c r="AR54" s="346">
        <v>-45.2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5323826</v>
      </c>
      <c r="AN55" s="334">
        <v>45649</v>
      </c>
      <c r="AO55" s="335">
        <v>-25.1</v>
      </c>
      <c r="AP55" s="336">
        <v>49217</v>
      </c>
      <c r="AQ55" s="337">
        <v>-12.8</v>
      </c>
      <c r="AR55" s="338">
        <v>-12.3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3241270</v>
      </c>
      <c r="AN56" s="342">
        <v>27792</v>
      </c>
      <c r="AO56" s="343">
        <v>-17.7</v>
      </c>
      <c r="AP56" s="344">
        <v>27232</v>
      </c>
      <c r="AQ56" s="345">
        <v>-16.5</v>
      </c>
      <c r="AR56" s="346">
        <v>-1.2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5617128</v>
      </c>
      <c r="AN57" s="334">
        <v>48712</v>
      </c>
      <c r="AO57" s="335">
        <v>6.7</v>
      </c>
      <c r="AP57" s="336">
        <v>49211</v>
      </c>
      <c r="AQ57" s="337">
        <v>0</v>
      </c>
      <c r="AR57" s="338">
        <v>6.7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2756994</v>
      </c>
      <c r="AN58" s="342">
        <v>23909</v>
      </c>
      <c r="AO58" s="343">
        <v>-14</v>
      </c>
      <c r="AP58" s="344">
        <v>28367</v>
      </c>
      <c r="AQ58" s="345">
        <v>4.2</v>
      </c>
      <c r="AR58" s="346">
        <v>-18.2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8630482</v>
      </c>
      <c r="AN59" s="334">
        <v>75660</v>
      </c>
      <c r="AO59" s="335">
        <v>55.3</v>
      </c>
      <c r="AP59" s="336">
        <v>51738</v>
      </c>
      <c r="AQ59" s="337">
        <v>5.0999999999999996</v>
      </c>
      <c r="AR59" s="338">
        <v>50.2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4946241</v>
      </c>
      <c r="AN60" s="342">
        <v>43361</v>
      </c>
      <c r="AO60" s="343">
        <v>81.400000000000006</v>
      </c>
      <c r="AP60" s="344">
        <v>30360</v>
      </c>
      <c r="AQ60" s="345">
        <v>7</v>
      </c>
      <c r="AR60" s="346">
        <v>74.400000000000006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7451942</v>
      </c>
      <c r="AN61" s="349">
        <v>63855</v>
      </c>
      <c r="AO61" s="350">
        <v>28.2</v>
      </c>
      <c r="AP61" s="351">
        <v>54585</v>
      </c>
      <c r="AQ61" s="352">
        <v>4.0999999999999996</v>
      </c>
      <c r="AR61" s="338">
        <v>24.1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4613488</v>
      </c>
      <c r="AN62" s="342">
        <v>39456</v>
      </c>
      <c r="AO62" s="343">
        <v>33.9</v>
      </c>
      <c r="AP62" s="344">
        <v>30622</v>
      </c>
      <c r="AQ62" s="345">
        <v>3.5</v>
      </c>
      <c r="AR62" s="346">
        <v>30.4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iaBF6L+shWtEA0bzJkauMotdz1BCRC1DztmeX8ZUk8Txerjvgxir4u3whixV6ugFXUUx/GI3UvFHA1/+u/uUmA==" saltValue="VbK20lt834JoPRLBFw15f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0" spans="125:125" ht="13.5" hidden="1" customHeight="1" x14ac:dyDescent="0.2"/>
    <row r="121" spans="125:125" ht="13.5" hidden="1" customHeight="1" x14ac:dyDescent="0.2">
      <c r="DU121" s="259"/>
    </row>
  </sheetData>
  <sheetProtection algorithmName="SHA-512" hashValue="9EGv/JmDX5qlYjBmVJUyka55RY8YA4PMomCc5xhvdjQ9MbY4dzxu+c6ZvnghEoPGbPj/aSCQIRc9WZcv7kYiNg==" saltValue="pzArzmLjhEWtfytiR/PCU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D7B+PzovFI6yq89q/DBGg7gllh7v0fFBPQkowv1crmJiG1OI6v8ISWLJwWmENhlWdqPFCHojpVv4i9sfiUAN0A==" saltValue="gJFHjwOPUWbq4L7ne7tmV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2"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11.04</v>
      </c>
      <c r="G47" s="12">
        <v>8.15</v>
      </c>
      <c r="H47" s="12">
        <v>6.15</v>
      </c>
      <c r="I47" s="12">
        <v>4.97</v>
      </c>
      <c r="J47" s="13">
        <v>5.66</v>
      </c>
    </row>
    <row r="48" spans="2:10" ht="57.75" customHeight="1" x14ac:dyDescent="0.2">
      <c r="B48" s="14"/>
      <c r="C48" s="1141" t="s">
        <v>4</v>
      </c>
      <c r="D48" s="1141"/>
      <c r="E48" s="1142"/>
      <c r="F48" s="15">
        <v>3.55</v>
      </c>
      <c r="G48" s="16">
        <v>3.25</v>
      </c>
      <c r="H48" s="16">
        <v>3.45</v>
      </c>
      <c r="I48" s="16">
        <v>3.84</v>
      </c>
      <c r="J48" s="17">
        <v>3.32</v>
      </c>
    </row>
    <row r="49" spans="2:10" ht="57.75" customHeight="1" thickBot="1" x14ac:dyDescent="0.25">
      <c r="B49" s="18"/>
      <c r="C49" s="1143" t="s">
        <v>5</v>
      </c>
      <c r="D49" s="1143"/>
      <c r="E49" s="1144"/>
      <c r="F49" s="19" t="s">
        <v>533</v>
      </c>
      <c r="G49" s="20" t="s">
        <v>534</v>
      </c>
      <c r="H49" s="20" t="s">
        <v>535</v>
      </c>
      <c r="I49" s="20" t="s">
        <v>536</v>
      </c>
      <c r="J49" s="21">
        <v>0.32</v>
      </c>
    </row>
    <row r="50" spans="2:10" ht="13.2" x14ac:dyDescent="0.2"/>
  </sheetData>
  <sheetProtection algorithmName="SHA-512" hashValue="K+zGYbslVUa6tn1qefLNv7mlk4orJv80JPbrZysftdLgehY/GYiPx/6f/fgNnec8dAX9TEeemakDT9Cct+3qXA==" saltValue="iXXASsYDcdfKt3ojZdRD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537</v>
      </c>
      <c r="D34" s="1151"/>
      <c r="E34" s="1152"/>
      <c r="F34" s="32">
        <v>7.22</v>
      </c>
      <c r="G34" s="33">
        <v>7.74</v>
      </c>
      <c r="H34" s="33">
        <v>6.56</v>
      </c>
      <c r="I34" s="33">
        <v>7.32</v>
      </c>
      <c r="J34" s="34">
        <v>8.3800000000000008</v>
      </c>
      <c r="K34" s="22"/>
      <c r="L34" s="22"/>
      <c r="M34" s="22"/>
      <c r="N34" s="22"/>
      <c r="O34" s="22"/>
      <c r="P34" s="22"/>
    </row>
    <row r="35" spans="1:16" ht="39" customHeight="1" x14ac:dyDescent="0.2">
      <c r="A35" s="22"/>
      <c r="B35" s="35"/>
      <c r="C35" s="1145" t="s">
        <v>538</v>
      </c>
      <c r="D35" s="1146"/>
      <c r="E35" s="1147"/>
      <c r="F35" s="36">
        <v>1.41</v>
      </c>
      <c r="G35" s="37">
        <v>2.67</v>
      </c>
      <c r="H35" s="37">
        <v>2.79</v>
      </c>
      <c r="I35" s="37">
        <v>3.47</v>
      </c>
      <c r="J35" s="38">
        <v>3.92</v>
      </c>
      <c r="K35" s="22"/>
      <c r="L35" s="22"/>
      <c r="M35" s="22"/>
      <c r="N35" s="22"/>
      <c r="O35" s="22"/>
      <c r="P35" s="22"/>
    </row>
    <row r="36" spans="1:16" ht="39" customHeight="1" x14ac:dyDescent="0.2">
      <c r="A36" s="22"/>
      <c r="B36" s="35"/>
      <c r="C36" s="1145" t="s">
        <v>539</v>
      </c>
      <c r="D36" s="1146"/>
      <c r="E36" s="1147"/>
      <c r="F36" s="36">
        <v>3.32</v>
      </c>
      <c r="G36" s="37">
        <v>3.24</v>
      </c>
      <c r="H36" s="37">
        <v>3.44</v>
      </c>
      <c r="I36" s="37">
        <v>3.26</v>
      </c>
      <c r="J36" s="38">
        <v>3.31</v>
      </c>
      <c r="K36" s="22"/>
      <c r="L36" s="22"/>
      <c r="M36" s="22"/>
      <c r="N36" s="22"/>
      <c r="O36" s="22"/>
      <c r="P36" s="22"/>
    </row>
    <row r="37" spans="1:16" ht="39" customHeight="1" x14ac:dyDescent="0.2">
      <c r="A37" s="22"/>
      <c r="B37" s="35"/>
      <c r="C37" s="1145" t="s">
        <v>540</v>
      </c>
      <c r="D37" s="1146"/>
      <c r="E37" s="1147"/>
      <c r="F37" s="36">
        <v>4.82</v>
      </c>
      <c r="G37" s="37">
        <v>3.56</v>
      </c>
      <c r="H37" s="37">
        <v>3.71</v>
      </c>
      <c r="I37" s="37">
        <v>3.77</v>
      </c>
      <c r="J37" s="38">
        <v>2.91</v>
      </c>
      <c r="K37" s="22"/>
      <c r="L37" s="22"/>
      <c r="M37" s="22"/>
      <c r="N37" s="22"/>
      <c r="O37" s="22"/>
      <c r="P37" s="22"/>
    </row>
    <row r="38" spans="1:16" ht="39" customHeight="1" x14ac:dyDescent="0.2">
      <c r="A38" s="22"/>
      <c r="B38" s="35"/>
      <c r="C38" s="1145" t="s">
        <v>541</v>
      </c>
      <c r="D38" s="1146"/>
      <c r="E38" s="1147"/>
      <c r="F38" s="36">
        <v>0</v>
      </c>
      <c r="G38" s="37">
        <v>0.19</v>
      </c>
      <c r="H38" s="37">
        <v>0.69</v>
      </c>
      <c r="I38" s="37">
        <v>1.18</v>
      </c>
      <c r="J38" s="38">
        <v>0.76</v>
      </c>
      <c r="K38" s="22"/>
      <c r="L38" s="22"/>
      <c r="M38" s="22"/>
      <c r="N38" s="22"/>
      <c r="O38" s="22"/>
      <c r="P38" s="22"/>
    </row>
    <row r="39" spans="1:16" ht="39" customHeight="1" x14ac:dyDescent="0.2">
      <c r="A39" s="22"/>
      <c r="B39" s="35"/>
      <c r="C39" s="1145" t="s">
        <v>542</v>
      </c>
      <c r="D39" s="1146"/>
      <c r="E39" s="1147"/>
      <c r="F39" s="36">
        <v>0.31</v>
      </c>
      <c r="G39" s="37">
        <v>0.31</v>
      </c>
      <c r="H39" s="37">
        <v>0.28999999999999998</v>
      </c>
      <c r="I39" s="37">
        <v>0.33</v>
      </c>
      <c r="J39" s="38">
        <v>0.32</v>
      </c>
      <c r="K39" s="22"/>
      <c r="L39" s="22"/>
      <c r="M39" s="22"/>
      <c r="N39" s="22"/>
      <c r="O39" s="22"/>
      <c r="P39" s="22"/>
    </row>
    <row r="40" spans="1:16" ht="39" customHeight="1" x14ac:dyDescent="0.2">
      <c r="A40" s="22"/>
      <c r="B40" s="35"/>
      <c r="C40" s="1145" t="s">
        <v>543</v>
      </c>
      <c r="D40" s="1146"/>
      <c r="E40" s="1147"/>
      <c r="F40" s="36">
        <v>0</v>
      </c>
      <c r="G40" s="37">
        <v>0</v>
      </c>
      <c r="H40" s="37">
        <v>0</v>
      </c>
      <c r="I40" s="37">
        <v>0</v>
      </c>
      <c r="J40" s="38">
        <v>0</v>
      </c>
      <c r="K40" s="22"/>
      <c r="L40" s="22"/>
      <c r="M40" s="22"/>
      <c r="N40" s="22"/>
      <c r="O40" s="22"/>
      <c r="P40" s="22"/>
    </row>
    <row r="41" spans="1:16" ht="39" customHeight="1" x14ac:dyDescent="0.2">
      <c r="A41" s="22"/>
      <c r="B41" s="35"/>
      <c r="C41" s="1145" t="s">
        <v>544</v>
      </c>
      <c r="D41" s="1146"/>
      <c r="E41" s="1147"/>
      <c r="F41" s="36">
        <v>0</v>
      </c>
      <c r="G41" s="37">
        <v>0</v>
      </c>
      <c r="H41" s="37">
        <v>0</v>
      </c>
      <c r="I41" s="37">
        <v>0</v>
      </c>
      <c r="J41" s="38">
        <v>0</v>
      </c>
      <c r="K41" s="22"/>
      <c r="L41" s="22"/>
      <c r="M41" s="22"/>
      <c r="N41" s="22"/>
      <c r="O41" s="22"/>
      <c r="P41" s="22"/>
    </row>
    <row r="42" spans="1:16" ht="39" customHeight="1" x14ac:dyDescent="0.2">
      <c r="A42" s="22"/>
      <c r="B42" s="39"/>
      <c r="C42" s="1145" t="s">
        <v>545</v>
      </c>
      <c r="D42" s="1146"/>
      <c r="E42" s="1147"/>
      <c r="F42" s="36" t="s">
        <v>490</v>
      </c>
      <c r="G42" s="37" t="s">
        <v>490</v>
      </c>
      <c r="H42" s="37" t="s">
        <v>490</v>
      </c>
      <c r="I42" s="37" t="s">
        <v>490</v>
      </c>
      <c r="J42" s="38" t="s">
        <v>490</v>
      </c>
      <c r="K42" s="22"/>
      <c r="L42" s="22"/>
      <c r="M42" s="22"/>
      <c r="N42" s="22"/>
      <c r="O42" s="22"/>
      <c r="P42" s="22"/>
    </row>
    <row r="43" spans="1:16" ht="39" customHeight="1" thickBot="1" x14ac:dyDescent="0.25">
      <c r="A43" s="22"/>
      <c r="B43" s="40"/>
      <c r="C43" s="1148" t="s">
        <v>546</v>
      </c>
      <c r="D43" s="1149"/>
      <c r="E43" s="1150"/>
      <c r="F43" s="41">
        <v>0.52</v>
      </c>
      <c r="G43" s="42">
        <v>0.19</v>
      </c>
      <c r="H43" s="42">
        <v>0.26</v>
      </c>
      <c r="I43" s="42">
        <v>0.14000000000000001</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kVMFfdQckjxgHCqe4T+5QZFdixDBVck5o3PUnUqGv4rya6ATPancpJ2lFssVaZiNI8Ew7+Gz7kheefObWC8Nw==" saltValue="PLUi4W2DvNkdNRU+psdh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4422</v>
      </c>
      <c r="L45" s="60">
        <v>4383</v>
      </c>
      <c r="M45" s="60">
        <v>4553</v>
      </c>
      <c r="N45" s="60">
        <v>4760</v>
      </c>
      <c r="O45" s="61">
        <v>4773</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2">
      <c r="A48" s="48"/>
      <c r="B48" s="1178"/>
      <c r="C48" s="1179"/>
      <c r="D48" s="62"/>
      <c r="E48" s="1155" t="s">
        <v>13</v>
      </c>
      <c r="F48" s="1155"/>
      <c r="G48" s="1155"/>
      <c r="H48" s="1155"/>
      <c r="I48" s="1155"/>
      <c r="J48" s="1156"/>
      <c r="K48" s="63">
        <v>1435</v>
      </c>
      <c r="L48" s="64">
        <v>1415</v>
      </c>
      <c r="M48" s="64">
        <v>1329</v>
      </c>
      <c r="N48" s="64">
        <v>1226</v>
      </c>
      <c r="O48" s="65">
        <v>1209</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490</v>
      </c>
      <c r="L49" s="64" t="s">
        <v>490</v>
      </c>
      <c r="M49" s="64" t="s">
        <v>490</v>
      </c>
      <c r="N49" s="64" t="s">
        <v>490</v>
      </c>
      <c r="O49" s="65" t="s">
        <v>490</v>
      </c>
      <c r="P49" s="48"/>
      <c r="Q49" s="48"/>
      <c r="R49" s="48"/>
      <c r="S49" s="48"/>
      <c r="T49" s="48"/>
      <c r="U49" s="48"/>
    </row>
    <row r="50" spans="1:21" ht="30.75" customHeight="1" x14ac:dyDescent="0.2">
      <c r="A50" s="48"/>
      <c r="B50" s="1178"/>
      <c r="C50" s="1179"/>
      <c r="D50" s="62"/>
      <c r="E50" s="1155" t="s">
        <v>15</v>
      </c>
      <c r="F50" s="1155"/>
      <c r="G50" s="1155"/>
      <c r="H50" s="1155"/>
      <c r="I50" s="1155"/>
      <c r="J50" s="1156"/>
      <c r="K50" s="63">
        <v>7</v>
      </c>
      <c r="L50" s="64">
        <v>5</v>
      </c>
      <c r="M50" s="64">
        <v>4</v>
      </c>
      <c r="N50" s="64">
        <v>2</v>
      </c>
      <c r="O50" s="65">
        <v>1</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5551</v>
      </c>
      <c r="L52" s="64">
        <v>5447</v>
      </c>
      <c r="M52" s="64">
        <v>5371</v>
      </c>
      <c r="N52" s="64">
        <v>5267</v>
      </c>
      <c r="O52" s="65">
        <v>5259</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313</v>
      </c>
      <c r="L53" s="69">
        <v>356</v>
      </c>
      <c r="M53" s="69">
        <v>515</v>
      </c>
      <c r="N53" s="69">
        <v>721</v>
      </c>
      <c r="O53" s="70">
        <v>724</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490</v>
      </c>
      <c r="L58" s="84" t="s">
        <v>490</v>
      </c>
      <c r="M58" s="84" t="s">
        <v>490</v>
      </c>
      <c r="N58" s="84" t="s">
        <v>490</v>
      </c>
      <c r="O58" s="85" t="s">
        <v>490</v>
      </c>
    </row>
    <row r="59" spans="1:21" ht="31.5" customHeight="1" x14ac:dyDescent="0.2">
      <c r="B59" s="1163"/>
      <c r="C59" s="1164"/>
      <c r="D59" s="1170" t="s">
        <v>26</v>
      </c>
      <c r="E59" s="1171"/>
      <c r="F59" s="1171"/>
      <c r="G59" s="1171"/>
      <c r="H59" s="1171"/>
      <c r="I59" s="1171"/>
      <c r="J59" s="1172"/>
      <c r="K59" s="86" t="s">
        <v>490</v>
      </c>
      <c r="L59" s="87" t="s">
        <v>490</v>
      </c>
      <c r="M59" s="87" t="s">
        <v>490</v>
      </c>
      <c r="N59" s="87" t="s">
        <v>490</v>
      </c>
      <c r="O59" s="88" t="s">
        <v>490</v>
      </c>
    </row>
    <row r="60" spans="1:21" ht="31.5" customHeight="1" thickBot="1" x14ac:dyDescent="0.25">
      <c r="B60" s="1165"/>
      <c r="C60" s="1166"/>
      <c r="D60" s="1173" t="s">
        <v>27</v>
      </c>
      <c r="E60" s="1174"/>
      <c r="F60" s="1174"/>
      <c r="G60" s="1174"/>
      <c r="H60" s="1174"/>
      <c r="I60" s="1174"/>
      <c r="J60" s="1175"/>
      <c r="K60" s="89" t="s">
        <v>490</v>
      </c>
      <c r="L60" s="90" t="s">
        <v>490</v>
      </c>
      <c r="M60" s="90" t="s">
        <v>490</v>
      </c>
      <c r="N60" s="90" t="s">
        <v>490</v>
      </c>
      <c r="O60" s="91" t="s">
        <v>490</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KdCVa1O/YkQbj82gEl+d2+M5u8i891jp5sPrQjB+2ikt2KqTYJO0suDEYt/ikbsDTOP1tkbQZnpT6QD0HoWwA==" saltValue="EQrg2FABDCjPXQgjRnzt4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8" zoomScaleSheetLayoutView="100" workbookViewId="0">
      <selection activeCell="J54" sqref="J54"/>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96" t="s">
        <v>30</v>
      </c>
      <c r="C41" s="1197"/>
      <c r="D41" s="105"/>
      <c r="E41" s="1198" t="s">
        <v>31</v>
      </c>
      <c r="F41" s="1198"/>
      <c r="G41" s="1198"/>
      <c r="H41" s="1199"/>
      <c r="I41" s="355">
        <v>53359</v>
      </c>
      <c r="J41" s="356">
        <v>53888</v>
      </c>
      <c r="K41" s="356">
        <v>54269</v>
      </c>
      <c r="L41" s="356">
        <v>52427</v>
      </c>
      <c r="M41" s="357">
        <v>52702</v>
      </c>
    </row>
    <row r="42" spans="2:13" ht="27.75" customHeight="1" x14ac:dyDescent="0.2">
      <c r="B42" s="1186"/>
      <c r="C42" s="1187"/>
      <c r="D42" s="106"/>
      <c r="E42" s="1190" t="s">
        <v>32</v>
      </c>
      <c r="F42" s="1190"/>
      <c r="G42" s="1190"/>
      <c r="H42" s="1191"/>
      <c r="I42" s="358">
        <v>15</v>
      </c>
      <c r="J42" s="359">
        <v>10</v>
      </c>
      <c r="K42" s="359">
        <v>6</v>
      </c>
      <c r="L42" s="359">
        <v>4</v>
      </c>
      <c r="M42" s="360">
        <v>3</v>
      </c>
    </row>
    <row r="43" spans="2:13" ht="27.75" customHeight="1" x14ac:dyDescent="0.2">
      <c r="B43" s="1186"/>
      <c r="C43" s="1187"/>
      <c r="D43" s="106"/>
      <c r="E43" s="1190" t="s">
        <v>33</v>
      </c>
      <c r="F43" s="1190"/>
      <c r="G43" s="1190"/>
      <c r="H43" s="1191"/>
      <c r="I43" s="358">
        <v>21399</v>
      </c>
      <c r="J43" s="359">
        <v>21020</v>
      </c>
      <c r="K43" s="359">
        <v>20446</v>
      </c>
      <c r="L43" s="359">
        <v>18769</v>
      </c>
      <c r="M43" s="360">
        <v>17201</v>
      </c>
    </row>
    <row r="44" spans="2:13" ht="27.75" customHeight="1" x14ac:dyDescent="0.2">
      <c r="B44" s="1186"/>
      <c r="C44" s="1187"/>
      <c r="D44" s="106"/>
      <c r="E44" s="1190" t="s">
        <v>34</v>
      </c>
      <c r="F44" s="1190"/>
      <c r="G44" s="1190"/>
      <c r="H44" s="1191"/>
      <c r="I44" s="358" t="s">
        <v>490</v>
      </c>
      <c r="J44" s="359" t="s">
        <v>490</v>
      </c>
      <c r="K44" s="359" t="s">
        <v>490</v>
      </c>
      <c r="L44" s="359" t="s">
        <v>490</v>
      </c>
      <c r="M44" s="360" t="s">
        <v>490</v>
      </c>
    </row>
    <row r="45" spans="2:13" ht="27.75" customHeight="1" x14ac:dyDescent="0.2">
      <c r="B45" s="1186"/>
      <c r="C45" s="1187"/>
      <c r="D45" s="106"/>
      <c r="E45" s="1190" t="s">
        <v>35</v>
      </c>
      <c r="F45" s="1190"/>
      <c r="G45" s="1190"/>
      <c r="H45" s="1191"/>
      <c r="I45" s="358">
        <v>7646</v>
      </c>
      <c r="J45" s="359">
        <v>7382</v>
      </c>
      <c r="K45" s="359">
        <v>7187</v>
      </c>
      <c r="L45" s="359">
        <v>6931</v>
      </c>
      <c r="M45" s="360">
        <v>7102</v>
      </c>
    </row>
    <row r="46" spans="2:13" ht="27.75" customHeight="1" x14ac:dyDescent="0.2">
      <c r="B46" s="1186"/>
      <c r="C46" s="1187"/>
      <c r="D46" s="107"/>
      <c r="E46" s="1190" t="s">
        <v>36</v>
      </c>
      <c r="F46" s="1190"/>
      <c r="G46" s="1190"/>
      <c r="H46" s="1191"/>
      <c r="I46" s="358" t="s">
        <v>490</v>
      </c>
      <c r="J46" s="359" t="s">
        <v>490</v>
      </c>
      <c r="K46" s="359" t="s">
        <v>490</v>
      </c>
      <c r="L46" s="359" t="s">
        <v>490</v>
      </c>
      <c r="M46" s="360" t="s">
        <v>490</v>
      </c>
    </row>
    <row r="47" spans="2:13" ht="27.75" customHeight="1" x14ac:dyDescent="0.2">
      <c r="B47" s="1186"/>
      <c r="C47" s="1187"/>
      <c r="D47" s="108"/>
      <c r="E47" s="1200" t="s">
        <v>37</v>
      </c>
      <c r="F47" s="1201"/>
      <c r="G47" s="1201"/>
      <c r="H47" s="1202"/>
      <c r="I47" s="358" t="s">
        <v>490</v>
      </c>
      <c r="J47" s="359" t="s">
        <v>490</v>
      </c>
      <c r="K47" s="359" t="s">
        <v>490</v>
      </c>
      <c r="L47" s="359" t="s">
        <v>490</v>
      </c>
      <c r="M47" s="360" t="s">
        <v>490</v>
      </c>
    </row>
    <row r="48" spans="2:13" ht="27.75" customHeight="1" x14ac:dyDescent="0.2">
      <c r="B48" s="1186"/>
      <c r="C48" s="1187"/>
      <c r="D48" s="106"/>
      <c r="E48" s="1190" t="s">
        <v>38</v>
      </c>
      <c r="F48" s="1190"/>
      <c r="G48" s="1190"/>
      <c r="H48" s="1191"/>
      <c r="I48" s="358" t="s">
        <v>490</v>
      </c>
      <c r="J48" s="359" t="s">
        <v>490</v>
      </c>
      <c r="K48" s="359" t="s">
        <v>490</v>
      </c>
      <c r="L48" s="359" t="s">
        <v>490</v>
      </c>
      <c r="M48" s="360" t="s">
        <v>490</v>
      </c>
    </row>
    <row r="49" spans="2:13" ht="27.75" customHeight="1" x14ac:dyDescent="0.2">
      <c r="B49" s="1188"/>
      <c r="C49" s="1189"/>
      <c r="D49" s="106"/>
      <c r="E49" s="1190" t="s">
        <v>39</v>
      </c>
      <c r="F49" s="1190"/>
      <c r="G49" s="1190"/>
      <c r="H49" s="1191"/>
      <c r="I49" s="358" t="s">
        <v>490</v>
      </c>
      <c r="J49" s="359" t="s">
        <v>490</v>
      </c>
      <c r="K49" s="359" t="s">
        <v>490</v>
      </c>
      <c r="L49" s="359" t="s">
        <v>490</v>
      </c>
      <c r="M49" s="360" t="s">
        <v>490</v>
      </c>
    </row>
    <row r="50" spans="2:13" ht="27.75" customHeight="1" x14ac:dyDescent="0.2">
      <c r="B50" s="1184" t="s">
        <v>40</v>
      </c>
      <c r="C50" s="1185"/>
      <c r="D50" s="109"/>
      <c r="E50" s="1190" t="s">
        <v>41</v>
      </c>
      <c r="F50" s="1190"/>
      <c r="G50" s="1190"/>
      <c r="H50" s="1191"/>
      <c r="I50" s="358">
        <v>8200</v>
      </c>
      <c r="J50" s="359">
        <v>7209</v>
      </c>
      <c r="K50" s="359">
        <v>8483</v>
      </c>
      <c r="L50" s="359">
        <v>7410</v>
      </c>
      <c r="M50" s="360">
        <v>7231</v>
      </c>
    </row>
    <row r="51" spans="2:13" ht="27.75" customHeight="1" x14ac:dyDescent="0.2">
      <c r="B51" s="1186"/>
      <c r="C51" s="1187"/>
      <c r="D51" s="106"/>
      <c r="E51" s="1190" t="s">
        <v>42</v>
      </c>
      <c r="F51" s="1190"/>
      <c r="G51" s="1190"/>
      <c r="H51" s="1191"/>
      <c r="I51" s="358">
        <v>19094</v>
      </c>
      <c r="J51" s="359">
        <v>18982</v>
      </c>
      <c r="K51" s="359">
        <v>20533</v>
      </c>
      <c r="L51" s="359">
        <v>22029</v>
      </c>
      <c r="M51" s="360">
        <v>24454</v>
      </c>
    </row>
    <row r="52" spans="2:13" ht="27.75" customHeight="1" x14ac:dyDescent="0.2">
      <c r="B52" s="1188"/>
      <c r="C52" s="1189"/>
      <c r="D52" s="106"/>
      <c r="E52" s="1190" t="s">
        <v>43</v>
      </c>
      <c r="F52" s="1190"/>
      <c r="G52" s="1190"/>
      <c r="H52" s="1191"/>
      <c r="I52" s="358">
        <v>51925</v>
      </c>
      <c r="J52" s="359">
        <v>50968</v>
      </c>
      <c r="K52" s="359">
        <v>49810</v>
      </c>
      <c r="L52" s="359">
        <v>47633</v>
      </c>
      <c r="M52" s="360">
        <v>45497</v>
      </c>
    </row>
    <row r="53" spans="2:13" ht="27.75" customHeight="1" thickBot="1" x14ac:dyDescent="0.25">
      <c r="B53" s="1192" t="s">
        <v>19</v>
      </c>
      <c r="C53" s="1193"/>
      <c r="D53" s="110"/>
      <c r="E53" s="1194" t="s">
        <v>44</v>
      </c>
      <c r="F53" s="1194"/>
      <c r="G53" s="1194"/>
      <c r="H53" s="1195"/>
      <c r="I53" s="361">
        <v>3201</v>
      </c>
      <c r="J53" s="362">
        <v>5141</v>
      </c>
      <c r="K53" s="362">
        <v>3082</v>
      </c>
      <c r="L53" s="362">
        <v>1059</v>
      </c>
      <c r="M53" s="363">
        <v>-176</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bAVyRPEcqaPWgHsLi4J5oDLGM+ILLZkBdd7llUDAq6zMSdAUZkVcNQiGoGg4/KJahXs7kbEFQFORgQmK9rO0Lw==" saltValue="P5IDTTIiUFBPIbNvWImo4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530</v>
      </c>
      <c r="G54" s="119" t="s">
        <v>531</v>
      </c>
      <c r="H54" s="120" t="s">
        <v>532</v>
      </c>
    </row>
    <row r="55" spans="2:8" ht="52.5" customHeight="1" x14ac:dyDescent="0.2">
      <c r="B55" s="121"/>
      <c r="C55" s="1211" t="s">
        <v>46</v>
      </c>
      <c r="D55" s="1211"/>
      <c r="E55" s="1212"/>
      <c r="F55" s="122">
        <v>1754</v>
      </c>
      <c r="G55" s="122">
        <v>1387</v>
      </c>
      <c r="H55" s="123">
        <v>1608</v>
      </c>
    </row>
    <row r="56" spans="2:8" ht="52.5" customHeight="1" x14ac:dyDescent="0.2">
      <c r="B56" s="124"/>
      <c r="C56" s="1213" t="s">
        <v>47</v>
      </c>
      <c r="D56" s="1213"/>
      <c r="E56" s="1214"/>
      <c r="F56" s="125">
        <v>1643</v>
      </c>
      <c r="G56" s="125">
        <v>1144</v>
      </c>
      <c r="H56" s="126">
        <v>942</v>
      </c>
    </row>
    <row r="57" spans="2:8" ht="53.25" customHeight="1" x14ac:dyDescent="0.2">
      <c r="B57" s="124"/>
      <c r="C57" s="1215" t="s">
        <v>48</v>
      </c>
      <c r="D57" s="1215"/>
      <c r="E57" s="1216"/>
      <c r="F57" s="127">
        <v>5143</v>
      </c>
      <c r="G57" s="127">
        <v>5003</v>
      </c>
      <c r="H57" s="128">
        <v>4652</v>
      </c>
    </row>
    <row r="58" spans="2:8" ht="45.75" customHeight="1" x14ac:dyDescent="0.2">
      <c r="B58" s="129"/>
      <c r="C58" s="1203" t="s">
        <v>564</v>
      </c>
      <c r="D58" s="1204"/>
      <c r="E58" s="1205"/>
      <c r="F58" s="130">
        <v>1348</v>
      </c>
      <c r="G58" s="130">
        <v>1277</v>
      </c>
      <c r="H58" s="131">
        <v>1232</v>
      </c>
    </row>
    <row r="59" spans="2:8" ht="45.75" customHeight="1" x14ac:dyDescent="0.2">
      <c r="B59" s="129"/>
      <c r="C59" s="1203" t="s">
        <v>565</v>
      </c>
      <c r="D59" s="1204"/>
      <c r="E59" s="1205"/>
      <c r="F59" s="130">
        <v>1084</v>
      </c>
      <c r="G59" s="130">
        <v>1159</v>
      </c>
      <c r="H59" s="131">
        <v>992</v>
      </c>
    </row>
    <row r="60" spans="2:8" ht="45.75" customHeight="1" x14ac:dyDescent="0.2">
      <c r="B60" s="129"/>
      <c r="C60" s="1203" t="s">
        <v>566</v>
      </c>
      <c r="D60" s="1204"/>
      <c r="E60" s="1205"/>
      <c r="F60" s="130">
        <v>823</v>
      </c>
      <c r="G60" s="130">
        <v>808</v>
      </c>
      <c r="H60" s="131">
        <v>791</v>
      </c>
    </row>
    <row r="61" spans="2:8" ht="45.75" customHeight="1" x14ac:dyDescent="0.2">
      <c r="B61" s="129"/>
      <c r="C61" s="1203" t="s">
        <v>567</v>
      </c>
      <c r="D61" s="1204"/>
      <c r="E61" s="1205"/>
      <c r="F61" s="130">
        <v>698</v>
      </c>
      <c r="G61" s="130">
        <v>667</v>
      </c>
      <c r="H61" s="131">
        <v>667</v>
      </c>
    </row>
    <row r="62" spans="2:8" ht="45.75" customHeight="1" thickBot="1" x14ac:dyDescent="0.25">
      <c r="B62" s="132"/>
      <c r="C62" s="1206" t="s">
        <v>568</v>
      </c>
      <c r="D62" s="1207"/>
      <c r="E62" s="1208"/>
      <c r="F62" s="133">
        <v>259</v>
      </c>
      <c r="G62" s="133">
        <v>237</v>
      </c>
      <c r="H62" s="134">
        <v>215</v>
      </c>
    </row>
    <row r="63" spans="2:8" ht="52.5" customHeight="1" thickBot="1" x14ac:dyDescent="0.25">
      <c r="B63" s="135"/>
      <c r="C63" s="1209" t="s">
        <v>49</v>
      </c>
      <c r="D63" s="1209"/>
      <c r="E63" s="1210"/>
      <c r="F63" s="136">
        <v>8540</v>
      </c>
      <c r="G63" s="136">
        <v>7534</v>
      </c>
      <c r="H63" s="137">
        <v>7202</v>
      </c>
    </row>
    <row r="64" spans="2:8" ht="13.2" x14ac:dyDescent="0.2"/>
  </sheetData>
  <sheetProtection algorithmName="SHA-512" hashValue="+Bj3ShJfyLDyupjYXdpVHGQNYNFzMPZ31eC3KVbsZVD4+5t7eOfPhfeINUxYELJE9pW/3XKl2eVvzUDIz8EqZw==" saltValue="6nOiRXHveqdm1wQvCOis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88335</v>
      </c>
      <c r="E3" s="156"/>
      <c r="F3" s="157">
        <v>66343</v>
      </c>
      <c r="G3" s="158"/>
      <c r="H3" s="159"/>
    </row>
    <row r="4" spans="1:8" x14ac:dyDescent="0.2">
      <c r="A4" s="160"/>
      <c r="B4" s="161"/>
      <c r="C4" s="162"/>
      <c r="D4" s="163">
        <v>68458</v>
      </c>
      <c r="E4" s="164"/>
      <c r="F4" s="165">
        <v>34529</v>
      </c>
      <c r="G4" s="166"/>
      <c r="H4" s="167"/>
    </row>
    <row r="5" spans="1:8" x14ac:dyDescent="0.2">
      <c r="A5" s="148" t="s">
        <v>522</v>
      </c>
      <c r="B5" s="153"/>
      <c r="C5" s="154"/>
      <c r="D5" s="155">
        <v>60919</v>
      </c>
      <c r="E5" s="156"/>
      <c r="F5" s="157">
        <v>56416</v>
      </c>
      <c r="G5" s="158"/>
      <c r="H5" s="159"/>
    </row>
    <row r="6" spans="1:8" x14ac:dyDescent="0.2">
      <c r="A6" s="160"/>
      <c r="B6" s="161"/>
      <c r="C6" s="162"/>
      <c r="D6" s="163">
        <v>33760</v>
      </c>
      <c r="E6" s="164"/>
      <c r="F6" s="165">
        <v>32623</v>
      </c>
      <c r="G6" s="166"/>
      <c r="H6" s="167"/>
    </row>
    <row r="7" spans="1:8" x14ac:dyDescent="0.2">
      <c r="A7" s="148" t="s">
        <v>523</v>
      </c>
      <c r="B7" s="153"/>
      <c r="C7" s="154"/>
      <c r="D7" s="155">
        <v>45649</v>
      </c>
      <c r="E7" s="156"/>
      <c r="F7" s="157">
        <v>49217</v>
      </c>
      <c r="G7" s="158"/>
      <c r="H7" s="159"/>
    </row>
    <row r="8" spans="1:8" x14ac:dyDescent="0.2">
      <c r="A8" s="160"/>
      <c r="B8" s="161"/>
      <c r="C8" s="162"/>
      <c r="D8" s="163">
        <v>27792</v>
      </c>
      <c r="E8" s="164"/>
      <c r="F8" s="165">
        <v>27232</v>
      </c>
      <c r="G8" s="166"/>
      <c r="H8" s="167"/>
    </row>
    <row r="9" spans="1:8" x14ac:dyDescent="0.2">
      <c r="A9" s="148" t="s">
        <v>524</v>
      </c>
      <c r="B9" s="153"/>
      <c r="C9" s="154"/>
      <c r="D9" s="155">
        <v>48712</v>
      </c>
      <c r="E9" s="156"/>
      <c r="F9" s="157">
        <v>49211</v>
      </c>
      <c r="G9" s="158"/>
      <c r="H9" s="159"/>
    </row>
    <row r="10" spans="1:8" x14ac:dyDescent="0.2">
      <c r="A10" s="160"/>
      <c r="B10" s="161"/>
      <c r="C10" s="162"/>
      <c r="D10" s="163">
        <v>23909</v>
      </c>
      <c r="E10" s="164"/>
      <c r="F10" s="165">
        <v>28367</v>
      </c>
      <c r="G10" s="166"/>
      <c r="H10" s="167"/>
    </row>
    <row r="11" spans="1:8" x14ac:dyDescent="0.2">
      <c r="A11" s="148" t="s">
        <v>525</v>
      </c>
      <c r="B11" s="153"/>
      <c r="C11" s="154"/>
      <c r="D11" s="155">
        <v>75660</v>
      </c>
      <c r="E11" s="156"/>
      <c r="F11" s="157">
        <v>51738</v>
      </c>
      <c r="G11" s="158"/>
      <c r="H11" s="159"/>
    </row>
    <row r="12" spans="1:8" x14ac:dyDescent="0.2">
      <c r="A12" s="160"/>
      <c r="B12" s="161"/>
      <c r="C12" s="168"/>
      <c r="D12" s="163">
        <v>43361</v>
      </c>
      <c r="E12" s="164"/>
      <c r="F12" s="165">
        <v>30360</v>
      </c>
      <c r="G12" s="166"/>
      <c r="H12" s="167"/>
    </row>
    <row r="13" spans="1:8" x14ac:dyDescent="0.2">
      <c r="A13" s="148"/>
      <c r="B13" s="153"/>
      <c r="C13" s="169"/>
      <c r="D13" s="170">
        <v>63855</v>
      </c>
      <c r="E13" s="171"/>
      <c r="F13" s="172">
        <v>54585</v>
      </c>
      <c r="G13" s="173"/>
      <c r="H13" s="159"/>
    </row>
    <row r="14" spans="1:8" x14ac:dyDescent="0.2">
      <c r="A14" s="160"/>
      <c r="B14" s="161"/>
      <c r="C14" s="162"/>
      <c r="D14" s="163">
        <v>39456</v>
      </c>
      <c r="E14" s="164"/>
      <c r="F14" s="165">
        <v>30622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3.55</v>
      </c>
      <c r="C19" s="174">
        <f>ROUND(VALUE(SUBSTITUTE(実質収支比率等に係る経年分析!G$48,"▲","-")),2)</f>
        <v>3.25</v>
      </c>
      <c r="D19" s="174">
        <f>ROUND(VALUE(SUBSTITUTE(実質収支比率等に係る経年分析!H$48,"▲","-")),2)</f>
        <v>3.45</v>
      </c>
      <c r="E19" s="174">
        <f>ROUND(VALUE(SUBSTITUTE(実質収支比率等に係る経年分析!I$48,"▲","-")),2)</f>
        <v>3.84</v>
      </c>
      <c r="F19" s="174">
        <f>ROUND(VALUE(SUBSTITUTE(実質収支比率等に係る経年分析!J$48,"▲","-")),2)</f>
        <v>3.32</v>
      </c>
    </row>
    <row r="20" spans="1:11" x14ac:dyDescent="0.2">
      <c r="A20" s="174" t="s">
        <v>53</v>
      </c>
      <c r="B20" s="174">
        <f>ROUND(VALUE(SUBSTITUTE(実質収支比率等に係る経年分析!F$47,"▲","-")),2)</f>
        <v>11.04</v>
      </c>
      <c r="C20" s="174">
        <f>ROUND(VALUE(SUBSTITUTE(実質収支比率等に係る経年分析!G$47,"▲","-")),2)</f>
        <v>8.15</v>
      </c>
      <c r="D20" s="174">
        <f>ROUND(VALUE(SUBSTITUTE(実質収支比率等に係る経年分析!H$47,"▲","-")),2)</f>
        <v>6.15</v>
      </c>
      <c r="E20" s="174">
        <f>ROUND(VALUE(SUBSTITUTE(実質収支比率等に係る経年分析!I$47,"▲","-")),2)</f>
        <v>4.97</v>
      </c>
      <c r="F20" s="174">
        <f>ROUND(VALUE(SUBSTITUTE(実質収支比率等に係る経年分析!J$47,"▲","-")),2)</f>
        <v>5.66</v>
      </c>
    </row>
    <row r="21" spans="1:11" x14ac:dyDescent="0.2">
      <c r="A21" s="174" t="s">
        <v>54</v>
      </c>
      <c r="B21" s="174">
        <f>IF(ISNUMBER(VALUE(SUBSTITUTE(実質収支比率等に係る経年分析!F$49,"▲","-"))),ROUND(VALUE(SUBSTITUTE(実質収支比率等に係る経年分析!F$49,"▲","-")),2),NA())</f>
        <v>-3.99</v>
      </c>
      <c r="C21" s="174">
        <f>IF(ISNUMBER(VALUE(SUBSTITUTE(実質収支比率等に係る経年分析!G$49,"▲","-"))),ROUND(VALUE(SUBSTITUTE(実質収支比率等に係る経年分析!G$49,"▲","-")),2),NA())</f>
        <v>-2.89</v>
      </c>
      <c r="D21" s="174">
        <f>IF(ISNUMBER(VALUE(SUBSTITUTE(実質収支比率等に係る経年分析!H$49,"▲","-"))),ROUND(VALUE(SUBSTITUTE(実質収支比率等に係る経年分析!H$49,"▲","-")),2),NA())</f>
        <v>-1.5</v>
      </c>
      <c r="E21" s="174">
        <f>IF(ISNUMBER(VALUE(SUBSTITUTE(実質収支比率等に係る経年分析!I$49,"▲","-"))),ROUND(VALUE(SUBSTITUTE(実質収支比率等に係る経年分析!I$49,"▲","-")),2),NA())</f>
        <v>-0.98</v>
      </c>
      <c r="F21" s="174">
        <f>IF(ISNUMBER(VALUE(SUBSTITUTE(実質収支比率等に係る経年分析!J$49,"▲","-"))),ROUND(VALUE(SUBSTITUTE(実質収支比率等に係る経年分析!J$49,"▲","-")),2),NA())</f>
        <v>0.32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0.14000000000000001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平尾墓園事業特別会計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0.28999999999999998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0.32</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0.76</v>
      </c>
    </row>
    <row r="33" spans="1:16" x14ac:dyDescent="0.2">
      <c r="A33" s="175" t="str">
        <f>IF(連結実質赤字比率に係る赤字・黒字の構成分析!C$37="",NA(),連結実質赤字比率に係る赤字・黒字の構成分析!C$37)</f>
        <v>工業用水道事業会計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4.82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3.56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3.77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2.91</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3.32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3.24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3.26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3.31</v>
      </c>
    </row>
    <row r="35" spans="1:16" x14ac:dyDescent="0.2">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2.79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3.47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3.92</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7.22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7.74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6.56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7.32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8.3800000000000008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5551</v>
      </c>
      <c r="E42" s="176"/>
      <c r="F42" s="176"/>
      <c r="G42" s="176">
        <f>'実質公債費比率（分子）の構造'!L$52</f>
        <v>5447</v>
      </c>
      <c r="H42" s="176"/>
      <c r="I42" s="176"/>
      <c r="J42" s="176">
        <f>'実質公債費比率（分子）の構造'!M$52</f>
        <v>5371</v>
      </c>
      <c r="K42" s="176"/>
      <c r="L42" s="176"/>
      <c r="M42" s="176">
        <f>'実質公債費比率（分子）の構造'!N$52</f>
        <v>5267</v>
      </c>
      <c r="N42" s="176"/>
      <c r="O42" s="176"/>
      <c r="P42" s="176">
        <f>'実質公債費比率（分子）の構造'!O$52</f>
        <v>5259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7</v>
      </c>
      <c r="C44" s="176"/>
      <c r="D44" s="176"/>
      <c r="E44" s="176">
        <f>'実質公債費比率（分子）の構造'!L$50</f>
        <v>5</v>
      </c>
      <c r="F44" s="176"/>
      <c r="G44" s="176"/>
      <c r="H44" s="176">
        <f>'実質公債費比率（分子）の構造'!M$50</f>
        <v>4</v>
      </c>
      <c r="I44" s="176"/>
      <c r="J44" s="176"/>
      <c r="K44" s="176">
        <f>'実質公債費比率（分子）の構造'!N$50</f>
        <v>2</v>
      </c>
      <c r="L44" s="176"/>
      <c r="M44" s="176"/>
      <c r="N44" s="176">
        <f>'実質公債費比率（分子）の構造'!O$50</f>
        <v>1</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1435</v>
      </c>
      <c r="C46" s="176"/>
      <c r="D46" s="176"/>
      <c r="E46" s="176">
        <f>'実質公債費比率（分子）の構造'!L$48</f>
        <v>1415</v>
      </c>
      <c r="F46" s="176"/>
      <c r="G46" s="176"/>
      <c r="H46" s="176">
        <f>'実質公債費比率（分子）の構造'!M$48</f>
        <v>1329</v>
      </c>
      <c r="I46" s="176"/>
      <c r="J46" s="176"/>
      <c r="K46" s="176">
        <f>'実質公債費比率（分子）の構造'!N$48</f>
        <v>1226</v>
      </c>
      <c r="L46" s="176"/>
      <c r="M46" s="176"/>
      <c r="N46" s="176">
        <f>'実質公債費比率（分子）の構造'!O$48</f>
        <v>1209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4422</v>
      </c>
      <c r="C49" s="176"/>
      <c r="D49" s="176"/>
      <c r="E49" s="176">
        <f>'実質公債費比率（分子）の構造'!L$45</f>
        <v>4383</v>
      </c>
      <c r="F49" s="176"/>
      <c r="G49" s="176"/>
      <c r="H49" s="176">
        <f>'実質公債費比率（分子）の構造'!M$45</f>
        <v>4553</v>
      </c>
      <c r="I49" s="176"/>
      <c r="J49" s="176"/>
      <c r="K49" s="176">
        <f>'実質公債費比率（分子）の構造'!N$45</f>
        <v>4760</v>
      </c>
      <c r="L49" s="176"/>
      <c r="M49" s="176"/>
      <c r="N49" s="176">
        <f>'実質公債費比率（分子）の構造'!O$45</f>
        <v>4773</v>
      </c>
      <c r="O49" s="176"/>
      <c r="P49" s="176"/>
    </row>
    <row r="50" spans="1:16" x14ac:dyDescent="0.2">
      <c r="A50" s="176" t="s">
        <v>67</v>
      </c>
      <c r="B50" s="176" t="e">
        <f>NA()</f>
        <v>#N/A</v>
      </c>
      <c r="C50" s="176">
        <f>IF(ISNUMBER('実質公債費比率（分子）の構造'!K$53),'実質公債費比率（分子）の構造'!K$53,NA())</f>
        <v>313</v>
      </c>
      <c r="D50" s="176" t="e">
        <f>NA()</f>
        <v>#N/A</v>
      </c>
      <c r="E50" s="176" t="e">
        <f>NA()</f>
        <v>#N/A</v>
      </c>
      <c r="F50" s="176">
        <f>IF(ISNUMBER('実質公債費比率（分子）の構造'!L$53),'実質公債費比率（分子）の構造'!L$53,NA())</f>
        <v>356</v>
      </c>
      <c r="G50" s="176" t="e">
        <f>NA()</f>
        <v>#N/A</v>
      </c>
      <c r="H50" s="176" t="e">
        <f>NA()</f>
        <v>#N/A</v>
      </c>
      <c r="I50" s="176">
        <f>IF(ISNUMBER('実質公債費比率（分子）の構造'!M$53),'実質公債費比率（分子）の構造'!M$53,NA())</f>
        <v>515</v>
      </c>
      <c r="J50" s="176" t="e">
        <f>NA()</f>
        <v>#N/A</v>
      </c>
      <c r="K50" s="176" t="e">
        <f>NA()</f>
        <v>#N/A</v>
      </c>
      <c r="L50" s="176">
        <f>IF(ISNUMBER('実質公債費比率（分子）の構造'!N$53),'実質公債費比率（分子）の構造'!N$53,NA())</f>
        <v>721</v>
      </c>
      <c r="M50" s="176" t="e">
        <f>NA()</f>
        <v>#N/A</v>
      </c>
      <c r="N50" s="176" t="e">
        <f>NA()</f>
        <v>#N/A</v>
      </c>
      <c r="O50" s="176">
        <f>IF(ISNUMBER('実質公債費比率（分子）の構造'!O$53),'実質公債費比率（分子）の構造'!O$53,NA())</f>
        <v>724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51925</v>
      </c>
      <c r="E56" s="175"/>
      <c r="F56" s="175"/>
      <c r="G56" s="175">
        <f>'将来負担比率（分子）の構造'!J$52</f>
        <v>50968</v>
      </c>
      <c r="H56" s="175"/>
      <c r="I56" s="175"/>
      <c r="J56" s="175">
        <f>'将来負担比率（分子）の構造'!K$52</f>
        <v>49810</v>
      </c>
      <c r="K56" s="175"/>
      <c r="L56" s="175"/>
      <c r="M56" s="175">
        <f>'将来負担比率（分子）の構造'!L$52</f>
        <v>47633</v>
      </c>
      <c r="N56" s="175"/>
      <c r="O56" s="175"/>
      <c r="P56" s="175">
        <f>'将来負担比率（分子）の構造'!M$52</f>
        <v>45497</v>
      </c>
    </row>
    <row r="57" spans="1:16" x14ac:dyDescent="0.2">
      <c r="A57" s="175" t="s">
        <v>42</v>
      </c>
      <c r="B57" s="175"/>
      <c r="C57" s="175"/>
      <c r="D57" s="175">
        <f>'将来負担比率（分子）の構造'!I$51</f>
        <v>19094</v>
      </c>
      <c r="E57" s="175"/>
      <c r="F57" s="175"/>
      <c r="G57" s="175">
        <f>'将来負担比率（分子）の構造'!J$51</f>
        <v>18982</v>
      </c>
      <c r="H57" s="175"/>
      <c r="I57" s="175"/>
      <c r="J57" s="175">
        <f>'将来負担比率（分子）の構造'!K$51</f>
        <v>20533</v>
      </c>
      <c r="K57" s="175"/>
      <c r="L57" s="175"/>
      <c r="M57" s="175">
        <f>'将来負担比率（分子）の構造'!L$51</f>
        <v>22029</v>
      </c>
      <c r="N57" s="175"/>
      <c r="O57" s="175"/>
      <c r="P57" s="175">
        <f>'将来負担比率（分子）の構造'!M$51</f>
        <v>24454</v>
      </c>
    </row>
    <row r="58" spans="1:16" x14ac:dyDescent="0.2">
      <c r="A58" s="175" t="s">
        <v>41</v>
      </c>
      <c r="B58" s="175"/>
      <c r="C58" s="175"/>
      <c r="D58" s="175">
        <f>'将来負担比率（分子）の構造'!I$50</f>
        <v>8200</v>
      </c>
      <c r="E58" s="175"/>
      <c r="F58" s="175"/>
      <c r="G58" s="175">
        <f>'将来負担比率（分子）の構造'!J$50</f>
        <v>7209</v>
      </c>
      <c r="H58" s="175"/>
      <c r="I58" s="175"/>
      <c r="J58" s="175">
        <f>'将来負担比率（分子）の構造'!K$50</f>
        <v>8483</v>
      </c>
      <c r="K58" s="175"/>
      <c r="L58" s="175"/>
      <c r="M58" s="175">
        <f>'将来負担比率（分子）の構造'!L$50</f>
        <v>7410</v>
      </c>
      <c r="N58" s="175"/>
      <c r="O58" s="175"/>
      <c r="P58" s="175">
        <f>'将来負担比率（分子）の構造'!M$50</f>
        <v>7231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7646</v>
      </c>
      <c r="C62" s="175"/>
      <c r="D62" s="175"/>
      <c r="E62" s="175">
        <f>'将来負担比率（分子）の構造'!J$45</f>
        <v>7382</v>
      </c>
      <c r="F62" s="175"/>
      <c r="G62" s="175"/>
      <c r="H62" s="175">
        <f>'将来負担比率（分子）の構造'!K$45</f>
        <v>7187</v>
      </c>
      <c r="I62" s="175"/>
      <c r="J62" s="175"/>
      <c r="K62" s="175">
        <f>'将来負担比率（分子）の構造'!L$45</f>
        <v>6931</v>
      </c>
      <c r="L62" s="175"/>
      <c r="M62" s="175"/>
      <c r="N62" s="175">
        <f>'将来負担比率（分子）の構造'!M$45</f>
        <v>7102</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21399</v>
      </c>
      <c r="C64" s="175"/>
      <c r="D64" s="175"/>
      <c r="E64" s="175">
        <f>'将来負担比率（分子）の構造'!J$43</f>
        <v>21020</v>
      </c>
      <c r="F64" s="175"/>
      <c r="G64" s="175"/>
      <c r="H64" s="175">
        <f>'将来負担比率（分子）の構造'!K$43</f>
        <v>20446</v>
      </c>
      <c r="I64" s="175"/>
      <c r="J64" s="175"/>
      <c r="K64" s="175">
        <f>'将来負担比率（分子）の構造'!L$43</f>
        <v>18769</v>
      </c>
      <c r="L64" s="175"/>
      <c r="M64" s="175"/>
      <c r="N64" s="175">
        <f>'将来負担比率（分子）の構造'!M$43</f>
        <v>17201</v>
      </c>
      <c r="O64" s="175"/>
      <c r="P64" s="175"/>
    </row>
    <row r="65" spans="1:16" x14ac:dyDescent="0.2">
      <c r="A65" s="175" t="s">
        <v>32</v>
      </c>
      <c r="B65" s="175">
        <f>'将来負担比率（分子）の構造'!I$42</f>
        <v>15</v>
      </c>
      <c r="C65" s="175"/>
      <c r="D65" s="175"/>
      <c r="E65" s="175">
        <f>'将来負担比率（分子）の構造'!J$42</f>
        <v>10</v>
      </c>
      <c r="F65" s="175"/>
      <c r="G65" s="175"/>
      <c r="H65" s="175">
        <f>'将来負担比率（分子）の構造'!K$42</f>
        <v>6</v>
      </c>
      <c r="I65" s="175"/>
      <c r="J65" s="175"/>
      <c r="K65" s="175">
        <f>'将来負担比率（分子）の構造'!L$42</f>
        <v>4</v>
      </c>
      <c r="L65" s="175"/>
      <c r="M65" s="175"/>
      <c r="N65" s="175">
        <f>'将来負担比率（分子）の構造'!M$42</f>
        <v>3</v>
      </c>
      <c r="O65" s="175"/>
      <c r="P65" s="175"/>
    </row>
    <row r="66" spans="1:16" x14ac:dyDescent="0.2">
      <c r="A66" s="175" t="s">
        <v>31</v>
      </c>
      <c r="B66" s="175">
        <f>'将来負担比率（分子）の構造'!I$41</f>
        <v>53359</v>
      </c>
      <c r="C66" s="175"/>
      <c r="D66" s="175"/>
      <c r="E66" s="175">
        <f>'将来負担比率（分子）の構造'!J$41</f>
        <v>53888</v>
      </c>
      <c r="F66" s="175"/>
      <c r="G66" s="175"/>
      <c r="H66" s="175">
        <f>'将来負担比率（分子）の構造'!K$41</f>
        <v>54269</v>
      </c>
      <c r="I66" s="175"/>
      <c r="J66" s="175"/>
      <c r="K66" s="175">
        <f>'将来負担比率（分子）の構造'!L$41</f>
        <v>52427</v>
      </c>
      <c r="L66" s="175"/>
      <c r="M66" s="175"/>
      <c r="N66" s="175">
        <f>'将来負担比率（分子）の構造'!M$41</f>
        <v>52702</v>
      </c>
      <c r="O66" s="175"/>
      <c r="P66" s="175"/>
    </row>
    <row r="67" spans="1:16" x14ac:dyDescent="0.2">
      <c r="A67" s="175" t="s">
        <v>71</v>
      </c>
      <c r="B67" s="175" t="e">
        <f>NA()</f>
        <v>#N/A</v>
      </c>
      <c r="C67" s="175">
        <f>IF(ISNUMBER('将来負担比率（分子）の構造'!I$53), IF('将来負担比率（分子）の構造'!I$53 &lt; 0, 0, '将来負担比率（分子）の構造'!I$53), NA())</f>
        <v>3201</v>
      </c>
      <c r="D67" s="175" t="e">
        <f>NA()</f>
        <v>#N/A</v>
      </c>
      <c r="E67" s="175" t="e">
        <f>NA()</f>
        <v>#N/A</v>
      </c>
      <c r="F67" s="175">
        <f>IF(ISNUMBER('将来負担比率（分子）の構造'!J$53), IF('将来負担比率（分子）の構造'!J$53 &lt; 0, 0, '将来負担比率（分子）の構造'!J$53), NA())</f>
        <v>5141</v>
      </c>
      <c r="G67" s="175" t="e">
        <f>NA()</f>
        <v>#N/A</v>
      </c>
      <c r="H67" s="175" t="e">
        <f>NA()</f>
        <v>#N/A</v>
      </c>
      <c r="I67" s="175">
        <f>IF(ISNUMBER('将来負担比率（分子）の構造'!K$53), IF('将来負担比率（分子）の構造'!K$53 &lt; 0, 0, '将来負担比率（分子）の構造'!K$53), NA())</f>
        <v>3082</v>
      </c>
      <c r="J67" s="175" t="e">
        <f>NA()</f>
        <v>#N/A</v>
      </c>
      <c r="K67" s="175" t="e">
        <f>NA()</f>
        <v>#N/A</v>
      </c>
      <c r="L67" s="175">
        <f>IF(ISNUMBER('将来負担比率（分子）の構造'!L$53), IF('将来負担比率（分子）の構造'!L$53 &lt; 0, 0, '将来負担比率（分子）の構造'!L$53), NA())</f>
        <v>1059</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1754</v>
      </c>
      <c r="C72" s="179">
        <f>基金残高に係る経年分析!G55</f>
        <v>1387</v>
      </c>
      <c r="D72" s="179">
        <f>基金残高に係る経年分析!H55</f>
        <v>1608</v>
      </c>
    </row>
    <row r="73" spans="1:16" x14ac:dyDescent="0.2">
      <c r="A73" s="178" t="s">
        <v>74</v>
      </c>
      <c r="B73" s="179">
        <f>基金残高に係る経年分析!F56</f>
        <v>1643</v>
      </c>
      <c r="C73" s="179">
        <f>基金残高に係る経年分析!G56</f>
        <v>1144</v>
      </c>
      <c r="D73" s="179">
        <f>基金残高に係る経年分析!H56</f>
        <v>942</v>
      </c>
    </row>
    <row r="74" spans="1:16" x14ac:dyDescent="0.2">
      <c r="A74" s="178" t="s">
        <v>75</v>
      </c>
      <c r="B74" s="179">
        <f>基金残高に係る経年分析!F57</f>
        <v>5143</v>
      </c>
      <c r="C74" s="179">
        <f>基金残高に係る経年分析!G57</f>
        <v>5003</v>
      </c>
      <c r="D74" s="179">
        <f>基金残高に係る経年分析!H57</f>
        <v>4652</v>
      </c>
    </row>
  </sheetData>
  <sheetProtection algorithmName="SHA-512" hashValue="uqtsebQsb4MaJFXepaKLNts2cWNdthhL11g+yth87KSFME1i7lEWHj3yiLv3M9/IyF3v0+ufd1BiGqW78Up4Ug==" saltValue="hXo43DpcVEKWKUpiv5bu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2025-03-14T00:25:05Z</cp:lastPrinted>
  <dcterms:created xsi:type="dcterms:W3CDTF">2025-02-19T04:33:58Z</dcterms:created>
  <dcterms:modified xsi:type="dcterms:W3CDTF">2025-03-19T06:19:54Z</dcterms:modified>
  <cp:category/>
</cp:coreProperties>
</file>