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財政課\100_財政係\G\001_財政係\財政状況資料集\R06財政状況資料集（R05年度分）\070324　【八幡浜市0326〆】令和５年度財政状況資料集の作成等について\市→県\"/>
    </mc:Choice>
  </mc:AlternateContent>
  <bookViews>
    <workbookView xWindow="0" yWindow="0" windowWidth="28800" windowHeight="14115" tabRatio="68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<sst xmlns="http://schemas.openxmlformats.org/spreadsheetml/2006/main" count="1076" uniqueCount="575">
  <si>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</si>
  <si>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</si>
  <si>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</si>
  <si>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</si>
  <si>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</si>
  <si>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</si>
  <si>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</si>
  <si>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</si>
  <si>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</si>
  <si>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</si>
  <si>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</si>
  <si>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</si>
  <si>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</si>
  <si>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</si>
  <si>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</si>
  <si>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</si>
  <si>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</si>
  <si>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</si>
  <si>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</si>
  <si>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</si>
  <si>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</si>
  <si>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</si>
  <si>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</si>
  <si>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</si>
  <si>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</si>
  <si>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</si>
  <si>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</si>
  <si>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</si>
  <si>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</si>
  <si>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</si>
  <si>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</si>
  <si>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</si>
  <si>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</si>
  <si>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</si>
  <si>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</si>
  <si>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</si>
  <si>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</si>
  <si>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</si>
  <si>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</si>
  <si>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</si>
  <si>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</si>
  <si>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</si>
  <si>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</si>
  <si>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</si>
  <si>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</si>
  <si>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</si>
  <si>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</si>
  <si>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</si>
  <si>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</si>
  <si>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</si>
  <si>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</si>
  <si>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</si>
  <si>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</si>
  <si>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</si>
  <si>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</si>
  <si>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</si>
  <si>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</si>
  <si>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</si>
  <si>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</si>
  <si>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</si>
  <si>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</si>
  <si>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</si>
  <si>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</si>
  <si>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</si>
  <si>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</si>
  <si>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</si>
  <si>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</si>
  <si>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</si>
  <si>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</si>
  <si>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</si>
  <si>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</si>
  <si>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</si>
  <si>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</si>
  <si>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</si>
  <si>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</si>
  <si>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</si>
  <si>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</si>
  <si>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</si>
  <si>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</si>
  <si>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</si>
  <si>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</si>
  <si>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</si>
  <si>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</si>
  <si>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</si>
  <si>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</si>
  <si>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</si>
  <si>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</si>
  <si>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</si>
  <si>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</si>
  <si>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</si>
  <si>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</si>
  <si>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</si>
  <si>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</si>
  <si>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</si>
  <si>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</si>
  <si>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</si>
  <si>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</si>
  <si>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</si>
  <si>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</si>
  <si>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</si>
  <si>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</si>
  <si>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</si>
  <si>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</si>
  <si>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</si>
  <si>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</si>
  <si>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</si>
  <si>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</si>
  <si>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</si>
  <si>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</si>
  <si>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</si>
  <si>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</si>
  <si>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</si>
  <si>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</si>
  <si>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</si>
  <si>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</si>
  <si>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</si>
  <si>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</si>
  <si>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</si>
  <si>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</si>
  <si>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</si>
  <si>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</si>
  <si>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</si>
  <si>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</si>
  <si>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</si>
  <si>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</si>
  <si>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</si>
  <si>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</si>
  <si>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</si>
  <si>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</si>
  <si>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</si>
  <si>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</si>
  <si>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</si>
  <si>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</si>
  <si>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</si>
  <si>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</si>
  <si>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</si>
  <si>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</si>
  <si>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</si>
  <si>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</si>
  <si>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</si>
  <si>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</si>
  <si>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</si>
  <si>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</si>
  <si>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</si>
  <si>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</si>
  <si>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</si>
  <si>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</si>
  <si>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</si>
  <si>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</si>
  <si>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</si>
  <si>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</si>
  <si>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</si>
  <si>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</si>
  <si>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</si>
  <si>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</si>
  <si>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</si>
  <si>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</si>
  <si>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</si>
  <si>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</si>
  <si>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</si>
  <si>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</si>
  <si>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</si>
  <si>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</si>
  <si>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</si>
  <si>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</si>
  <si>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</si>
  <si>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</si>
  <si>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</si>
  <si>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</si>
  <si>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</si>
  <si>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</si>
  <si>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</si>
  <si>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</si>
  <si>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</si>
  <si>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</si>
  <si>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</si>
  <si>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</si>
  <si>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</si>
  <si>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</si>
  <si>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</si>
  <si>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</si>
  <si>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</si>
  <si>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</si>
  <si>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</si>
  <si>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</si>
  <si>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</si>
  <si>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</si>
  <si>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</si>
  <si>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</si>
  <si>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</si>
  <si>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</si>
  <si>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</si>
  <si>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</si>
  <si>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</si>
  <si>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</si>
  <si>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</si>
  <si>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</si>
  <si>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</si>
  <si>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</si>
  <si>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</si>
  <si>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</si>
  <si>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</si>
  <si>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</si>
  <si>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愛媛県八幡浜市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</si>
  <si>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</si>
  <si>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</si>
  <si>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</si>
  <si>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</si>
  <si>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</si>
  <si>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</si>
  <si>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</si>
  <si>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</si>
  <si>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</si>
  <si>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</si>
  <si>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</si>
  <si>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</si>
  <si>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</si>
  <si>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</si>
  <si>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</si>
  <si>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</si>
  <si>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</si>
  <si>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</si>
  <si>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</si>
  <si>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</si>
  <si>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</si>
  <si>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</si>
  <si>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</si>
  <si>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</si>
  <si>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</si>
  <si>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</si>
  <si>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</si>
  <si>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</si>
  <si>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</si>
  <si>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</si>
  <si>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</si>
  <si>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</si>
  <si>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</si>
  <si>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</si>
  <si>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</si>
  <si>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</si>
  <si>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</si>
  <si>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</si>
  <si>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</si>
  <si>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</si>
  <si>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</si>
  <si>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</si>
  <si>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</si>
  <si>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</si>
  <si>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</si>
  <si>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</si>
  <si>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</si>
  <si>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</si>
  <si>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</si>
  <si>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</si>
  <si>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</si>
  <si>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</si>
  <si>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</si>
  <si>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</si>
  <si>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</si>
  <si>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</si>
  <si>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</si>
  <si>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</si>
  <si>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</si>
  <si>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</si>
  <si>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</si>
  <si>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</si>
  <si>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</si>
  <si>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</si>
  <si>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</si>
  <si>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</si>
  <si>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</si>
  <si>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</si>
  <si>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</si>
  <si>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</si>
  <si>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</si>
  <si>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</si>
  <si>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</si>
  <si>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</si>
  <si>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</si>
  <si>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</si>
  <si>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</si>
  <si>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</si>
  <si>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</si>
  <si>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</si>
  <si>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</si>
  <si>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</si>
  <si>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</si>
  <si>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</si>
  <si>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</si>
  <si>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</si>
  <si>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</si>
  <si>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</si>
  <si>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</si>
  <si>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</si>
  <si>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</si>
  <si>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</si>
  <si>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</si>
  <si>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</si>
  <si>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</si>
  <si>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</si>
  <si>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</si>
  <si>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</si>
  <si>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</si>
  <si>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</si>
  <si>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</si>
  <si>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</si>
  <si>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</si>
  <si>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</si>
  <si>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</si>
  <si>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</si>
  <si>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</si>
  <si>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</si>
  <si>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</si>
  <si>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</si>
  <si>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</si>
  <si>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</si>
  <si>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</si>
  <si>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</si>
  <si>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</si>
  <si>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</si>
  <si>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</si>
  <si>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</si>
  <si>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</si>
  <si>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</si>
  <si>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</si>
  <si>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</si>
  <si>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</si>
  <si>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</si>
  <si>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</si>
  <si>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</si>
  <si>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</si>
  <si>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</si>
  <si>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</si>
  <si>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</si>
  <si>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</si>
  <si>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</si>
  <si>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</si>
  <si>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</si>
  <si>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</si>
  <si>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</si>
  <si>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</si>
  <si>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</si>
  <si>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</si>
  <si>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</si>
  <si>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</si>
  <si>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</si>
  <si>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</si>
  <si>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</si>
  <si>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</si>
  <si>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</si>
  <si>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</si>
  <si>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</si>
  <si>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</si>
  <si>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愛媛県八幡浜市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</si>
  <si>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</si>
  <si>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</si>
  <si>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</si>
  <si>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</si>
  <si>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</si>
  <si>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</si>
  <si>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</si>
  <si>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</si>
  <si>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</si>
  <si>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</si>
  <si>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</si>
  <si>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</si>
  <si>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</si>
  <si>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</si>
  <si>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</si>
  <si>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</si>
  <si>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</si>
  <si>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</si>
  <si>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</si>
  <si>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</si>
  <si>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</si>
  <si>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</si>
  <si>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</si>
  <si>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</si>
  <si>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</si>
  <si>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</si>
  <si>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</si>
  <si>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</si>
  <si>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</si>
  <si>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</si>
  <si>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</si>
  <si>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</si>
  <si>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</si>
  <si>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</si>
  <si>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</si>
  <si>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</si>
  <si>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</si>
  <si>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</si>
  <si>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</si>
  <si>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</si>
  <si>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簡易水道事業会計</t>
    <phoneticPr fontId="5"/>
  </si>
  <si>
    <t>市立八幡浜総合病院事業会計</t>
    <phoneticPr fontId="5"/>
  </si>
  <si>
    <t>下水道事業会計</t>
    <phoneticPr fontId="5"/>
  </si>
  <si>
    <t>港湾整備事業特別会計</t>
    <phoneticPr fontId="5"/>
  </si>
  <si>
    <t>法非適用企業</t>
    <phoneticPr fontId="5"/>
  </si>
  <si>
    <t>水産物地方卸売市場事業特別会計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</si>
  <si>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</si>
  <si>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</si>
  <si>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</si>
  <si>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</si>
  <si>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</si>
  <si>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</si>
  <si>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</si>
  <si>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</si>
  <si>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</si>
  <si>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</si>
  <si>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</si>
  <si>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</si>
  <si>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</si>
  <si>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</si>
  <si>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</si>
  <si>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</si>
  <si>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</si>
  <si>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</si>
  <si>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</si>
  <si>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</si>
  <si>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</si>
  <si>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</si>
  <si>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</si>
  <si>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</si>
  <si>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</si>
  <si>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</si>
  <si>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</si>
  <si>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</si>
  <si>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</si>
  <si>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</si>
  <si>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</si>
  <si>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</si>
  <si>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</si>
  <si>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</si>
  <si>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</si>
  <si>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</si>
  <si>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</si>
  <si>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</si>
  <si>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</si>
  <si>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</si>
  <si>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</si>
  <si>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</si>
  <si>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</si>
  <si>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</si>
  <si>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</si>
  <si>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</si>
  <si>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</si>
  <si>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</si>
  <si>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</si>
  <si>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</si>
  <si>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</si>
  <si>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</si>
  <si>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</si>
  <si>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</si>
  <si>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</si>
  <si>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</si>
  <si>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</si>
  <si>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</si>
  <si>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</si>
  <si>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</si>
  <si>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</si>
  <si>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</si>
  <si>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</si>
  <si>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</si>
  <si>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</si>
  <si>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</si>
  <si>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</si>
  <si>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</si>
  <si>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</si>
  <si>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</si>
  <si>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</si>
  <si>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</si>
  <si>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</si>
  <si>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</si>
  <si>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</si>
  <si>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</si>
  <si>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</si>
  <si>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</si>
  <si>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</si>
  <si>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</si>
  <si>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</si>
  <si>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</si>
  <si>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</si>
  <si>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</si>
  <si>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</si>
  <si>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</si>
  <si>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</si>
  <si>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</si>
  <si>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</si>
  <si>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</si>
  <si>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</si>
  <si>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</si>
  <si>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</si>
  <si>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</si>
  <si>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</si>
  <si>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</si>
  <si>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</si>
  <si>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</si>
  <si>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</si>
  <si>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</si>
  <si>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</si>
  <si>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</si>
  <si>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</si>
  <si>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</si>
  <si>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</si>
  <si>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</si>
  <si>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</si>
  <si>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</si>
  <si>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</si>
  <si>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</si>
  <si>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</si>
  <si>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</si>
  <si>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</si>
  <si>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</si>
  <si>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</si>
  <si>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</si>
  <si>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</si>
  <si>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</si>
  <si>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</si>
  <si>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</si>
  <si>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</si>
  <si>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</si>
  <si>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</si>
  <si>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</si>
  <si>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</si>
  <si>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</si>
  <si>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</si>
  <si>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</si>
  <si>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</si>
  <si>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</si>
  <si>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</si>
  <si>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</si>
  <si>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</si>
  <si>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</si>
  <si>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</si>
  <si>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1.01</t>
  </si>
  <si>
    <t>市立八幡浜総合病院事業会計</t>
  </si>
  <si>
    <t>水道事業会計</t>
  </si>
  <si>
    <t>一般会計</t>
  </si>
  <si>
    <t>下水道事業会計</t>
  </si>
  <si>
    <t>介護保険特別会計</t>
  </si>
  <si>
    <t>国民健康保険事業特別会計</t>
  </si>
  <si>
    <t>後期高齢者医療特別会計</t>
  </si>
  <si>
    <t>簡易水道事業会計</t>
  </si>
  <si>
    <t>その他会計（赤字）</t>
  </si>
  <si>
    <t>その他会計（黒字）</t>
  </si>
  <si>
    <t>R01</t>
    <phoneticPr fontId="5"/>
  </si>
  <si>
    <t>R02</t>
    <phoneticPr fontId="5"/>
  </si>
  <si>
    <t>R03</t>
    <phoneticPr fontId="5"/>
  </si>
  <si>
    <t>R04</t>
    <phoneticPr fontId="5"/>
  </si>
  <si>
    <t>R05</t>
    <phoneticPr fontId="5"/>
  </si>
  <si>
    <t>-</t>
    <phoneticPr fontId="2"/>
  </si>
  <si>
    <t>八幡浜地区施設事務組合（一般会計）</t>
    <rPh sb="12" eb="14">
      <t>イッパン</t>
    </rPh>
    <rPh sb="14" eb="16">
      <t>カイケイ</t>
    </rPh>
    <phoneticPr fontId="10"/>
  </si>
  <si>
    <t>八幡浜地区施設事務組合（消防事業特別会計）</t>
    <phoneticPr fontId="10"/>
  </si>
  <si>
    <t>八幡浜地区施設事務組合（し尿処理事業特別会計）</t>
    <phoneticPr fontId="10"/>
  </si>
  <si>
    <t>八幡浜地区施設事務組合（特別養護老人ホーム事業特別会計）</t>
    <phoneticPr fontId="10"/>
  </si>
  <si>
    <t>八幡浜・大洲地区広域市町村圏組合（一般会計）</t>
    <phoneticPr fontId="10"/>
  </si>
  <si>
    <t>八幡浜・大洲地区広域市町村圏組合（八幡浜・大洲地方拠点都市対策室特別会計）</t>
    <phoneticPr fontId="10"/>
  </si>
  <si>
    <t>八幡浜・大洲地区広域市町村圏組合（運動公園特別会計）</t>
    <phoneticPr fontId="10"/>
  </si>
  <si>
    <t>愛媛地方税滞納整理機構</t>
    <phoneticPr fontId="10"/>
  </si>
  <si>
    <t>愛媛県後期高齢者医療広域連合（一般会計）</t>
    <rPh sb="15" eb="17">
      <t>イッパン</t>
    </rPh>
    <rPh sb="17" eb="19">
      <t>カイケイ</t>
    </rPh>
    <phoneticPr fontId="10"/>
  </si>
  <si>
    <t>愛媛県後期高齢者医療広域連合（後期高齢者医療特別会計）</t>
    <phoneticPr fontId="10"/>
  </si>
  <si>
    <t>南予水道企業団</t>
    <phoneticPr fontId="10"/>
  </si>
  <si>
    <t>-</t>
    <phoneticPr fontId="2"/>
  </si>
  <si>
    <t>地域振興基金</t>
    <phoneticPr fontId="5"/>
  </si>
  <si>
    <t>地域福祉基金</t>
    <phoneticPr fontId="2"/>
  </si>
  <si>
    <t>奨学基金</t>
    <phoneticPr fontId="2"/>
  </si>
  <si>
    <t>養護老人ホーム基金</t>
    <phoneticPr fontId="2"/>
  </si>
  <si>
    <t>ふるさと創生基金</t>
    <phoneticPr fontId="2"/>
  </si>
  <si>
    <t>-</t>
    <phoneticPr fontId="2"/>
  </si>
  <si>
    <t>-</t>
    <phoneticPr fontId="2"/>
  </si>
  <si>
    <t>-</t>
    <phoneticPr fontId="2"/>
  </si>
  <si>
    <t>-</t>
    <phoneticPr fontId="2"/>
  </si>
  <si>
    <t>八幡浜地区施設事務組合（一次救急休日・夜間診療所事業特別会計）</t>
    <rPh sb="16" eb="18">
      <t>キュウジツ</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</si>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</sst>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xmlns:c16r2="http://schemas.microsoft.com/office/drawing/2015/06/chart">
            <c:ext xmlns:c16="http://schemas.microsoft.com/office/drawing/2014/chart" uri="{C3380CC4-5D6E-409C-BE32-E72D297353CC}">
              <c16:uniqueId val="{00000000-FE7C-4580-855C-8B08B0D9A1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157978</c:v>
                </c:pt>
                <c:pt idx="1">
                  <c:v>112953</c:v>
                </c:pt>
                <c:pt idx="2">
                  <c:v>137286</c:v>
                </c:pt>
                <c:pt idx="3">
                  <c:v>81875</c:v>
                </c:pt>
                <c:pt idx="4">
                  <c:v>52106</c:v>
                </c:pt>
              </c:numCache>
            </c:numRef>
          </c:val>
          <c:smooth val="0"/>
          <c:extLst xmlns:c16r2="http://schemas.microsoft.com/office/drawing/2015/06/chart">
            <c:ext xmlns:c16="http://schemas.microsoft.com/office/drawing/2014/chart" uri="{C3380CC4-5D6E-409C-BE32-E72D297353CC}">
              <c16:uniqueId val="{00000001-FE7C-4580-855C-8B08B0D9A1E6}"/>
            </c:ext>
          </c:extLst>
        </c:ser>
        <c:dLbls>
          <c:showLegendKey val="0"/>
          <c:showVal val="0"/>
          <c:showCatName val="0"/>
          <c:showSerName val="0"/>
          <c:showPercent val="0"/>
          <c:showBubbleSize val="0"/>
        </c:dLbls>
        <c:marker val="1"/>
        <c:smooth val="0"/>
        <c:axId val="432511184"/>
        <c:axId val="432509616"/>
      </c:lineChart>
      <c:catAx>
        <c:axId val="432511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509616"/>
        <c:crosses val="autoZero"/>
        <c:auto val="1"/>
        <c:lblAlgn val="ctr"/>
        <c:lblOffset val="100"/>
        <c:tickLblSkip val="1"/>
        <c:tickMarkSkip val="1"/>
        <c:noMultiLvlLbl val="0"/>
      </c:catAx>
      <c:valAx>
        <c:axId val="43250961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511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2.41</c:v>
                </c:pt>
                <c:pt idx="1">
                  <c:v>0.56999999999999995</c:v>
                </c:pt>
                <c:pt idx="2">
                  <c:v>9.58</c:v>
                </c:pt>
                <c:pt idx="3">
                  <c:v>6.88</c:v>
                </c:pt>
                <c:pt idx="4">
                  <c:v>8.5399999999999991</c:v>
                </c:pt>
              </c:numCache>
            </c:numRef>
          </c:val>
          <c:extLst xmlns:c16r2="http://schemas.microsoft.com/office/drawing/2015/06/chart">
            <c:ext xmlns:c16="http://schemas.microsoft.com/office/drawing/2014/chart" uri="{C3380CC4-5D6E-409C-BE32-E72D297353CC}">
              <c16:uniqueId val="{00000000-D316-4600-88F5-60F9030FB8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26.58</c:v>
                </c:pt>
                <c:pt idx="1">
                  <c:v>26.23</c:v>
                </c:pt>
                <c:pt idx="2">
                  <c:v>25.32</c:v>
                </c:pt>
                <c:pt idx="3">
                  <c:v>30.92</c:v>
                </c:pt>
                <c:pt idx="4">
                  <c:v>34.090000000000003</c:v>
                </c:pt>
              </c:numCache>
            </c:numRef>
          </c:val>
          <c:extLst xmlns:c16r2="http://schemas.microsoft.com/office/drawing/2015/06/chart">
            <c:ext xmlns:c16="http://schemas.microsoft.com/office/drawing/2014/chart" uri="{C3380CC4-5D6E-409C-BE32-E72D297353CC}">
              <c16:uniqueId val="{00000001-D316-4600-88F5-60F9030FB8A0}"/>
            </c:ext>
          </c:extLst>
        </c:ser>
        <c:dLbls>
          <c:showLegendKey val="0"/>
          <c:showVal val="0"/>
          <c:showCatName val="0"/>
          <c:showSerName val="0"/>
          <c:showPercent val="0"/>
          <c:showBubbleSize val="0"/>
        </c:dLbls>
        <c:gapWidth val="250"/>
        <c:overlap val="100"/>
        <c:axId val="432506088"/>
        <c:axId val="432506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0.93</c:v>
                </c:pt>
                <c:pt idx="1">
                  <c:v>-1.01</c:v>
                </c:pt>
                <c:pt idx="2">
                  <c:v>9.31</c:v>
                </c:pt>
                <c:pt idx="3">
                  <c:v>1.99</c:v>
                </c:pt>
                <c:pt idx="4">
                  <c:v>5.18</c:v>
                </c:pt>
              </c:numCache>
            </c:numRef>
          </c:val>
          <c:smooth val="0"/>
          <c:extLst xmlns:c16r2="http://schemas.microsoft.com/office/drawing/2015/06/chart">
            <c:ext xmlns:c16="http://schemas.microsoft.com/office/drawing/2014/chart" uri="{C3380CC4-5D6E-409C-BE32-E72D297353CC}">
              <c16:uniqueId val="{00000002-D316-4600-88F5-60F9030FB8A0}"/>
            </c:ext>
          </c:extLst>
        </c:ser>
        <c:dLbls>
          <c:showLegendKey val="0"/>
          <c:showVal val="0"/>
          <c:showCatName val="0"/>
          <c:showSerName val="0"/>
          <c:showPercent val="0"/>
          <c:showBubbleSize val="0"/>
        </c:dLbls>
        <c:marker val="1"/>
        <c:smooth val="0"/>
        <c:axId val="432506088"/>
        <c:axId val="432506480"/>
      </c:lineChart>
      <c:catAx>
        <c:axId val="432506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506480"/>
        <c:crosses val="autoZero"/>
        <c:auto val="1"/>
        <c:lblAlgn val="ctr"/>
        <c:lblOffset val="100"/>
        <c:tickLblSkip val="1"/>
        <c:tickMarkSkip val="1"/>
        <c:noMultiLvlLbl val="0"/>
      </c:catAx>
      <c:valAx>
        <c:axId val="43250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506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4737-42E5-887D-60CF4A67B4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737-42E5-887D-60CF4A67B4EE}"/>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#N/A</c:v>
                </c:pt>
                <c:pt idx="5">
                  <c:v>0.01</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2-4737-42E5-887D-60CF4A67B4E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0.1</c:v>
                </c:pt>
                <c:pt idx="4">
                  <c:v>#N/A</c:v>
                </c:pt>
                <c:pt idx="5">
                  <c:v>0.11</c:v>
                </c:pt>
                <c:pt idx="6">
                  <c:v>#N/A</c:v>
                </c:pt>
                <c:pt idx="7">
                  <c:v>0.14000000000000001</c:v>
                </c:pt>
                <c:pt idx="8">
                  <c:v>#N/A</c:v>
                </c:pt>
                <c:pt idx="9">
                  <c:v>0.15</c:v>
                </c:pt>
              </c:numCache>
            </c:numRef>
          </c:val>
          <c:extLst xmlns:c16r2="http://schemas.microsoft.com/office/drawing/2015/06/chart">
            <c:ext xmlns:c16="http://schemas.microsoft.com/office/drawing/2014/chart" uri="{C3380CC4-5D6E-409C-BE32-E72D297353CC}">
              <c16:uniqueId val="{00000003-4737-42E5-887D-60CF4A67B4E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0.76</c:v>
                </c:pt>
                <c:pt idx="2">
                  <c:v>#N/A</c:v>
                </c:pt>
                <c:pt idx="3">
                  <c:v>1</c:v>
                </c:pt>
                <c:pt idx="4">
                  <c:v>#N/A</c:v>
                </c:pt>
                <c:pt idx="5">
                  <c:v>0.99</c:v>
                </c:pt>
                <c:pt idx="6">
                  <c:v>#N/A</c:v>
                </c:pt>
                <c:pt idx="7">
                  <c:v>0.47</c:v>
                </c:pt>
                <c:pt idx="8">
                  <c:v>#N/A</c:v>
                </c:pt>
                <c:pt idx="9">
                  <c:v>0.23</c:v>
                </c:pt>
              </c:numCache>
            </c:numRef>
          </c:val>
          <c:extLst xmlns:c16r2="http://schemas.microsoft.com/office/drawing/2015/06/chart">
            <c:ext xmlns:c16="http://schemas.microsoft.com/office/drawing/2014/chart" uri="{C3380CC4-5D6E-409C-BE32-E72D297353CC}">
              <c16:uniqueId val="{00000004-4737-42E5-887D-60CF4A67B4E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0.62</c:v>
                </c:pt>
                <c:pt idx="4">
                  <c:v>#N/A</c:v>
                </c:pt>
                <c:pt idx="5">
                  <c:v>0.69</c:v>
                </c:pt>
                <c:pt idx="6">
                  <c:v>#N/A</c:v>
                </c:pt>
                <c:pt idx="7">
                  <c:v>0.81</c:v>
                </c:pt>
                <c:pt idx="8">
                  <c:v>#N/A</c:v>
                </c:pt>
                <c:pt idx="9">
                  <c:v>0.38</c:v>
                </c:pt>
              </c:numCache>
            </c:numRef>
          </c:val>
          <c:extLst xmlns:c16r2="http://schemas.microsoft.com/office/drawing/2015/06/chart">
            <c:ext xmlns:c16="http://schemas.microsoft.com/office/drawing/2014/chart" uri="{C3380CC4-5D6E-409C-BE32-E72D297353CC}">
              <c16:uniqueId val="{00000005-4737-42E5-887D-60CF4A67B4E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0.51</c:v>
                </c:pt>
                <c:pt idx="2">
                  <c:v>#N/A</c:v>
                </c:pt>
                <c:pt idx="3">
                  <c:v>0.5</c:v>
                </c:pt>
                <c:pt idx="4">
                  <c:v>#N/A</c:v>
                </c:pt>
                <c:pt idx="5">
                  <c:v>0.4</c:v>
                </c:pt>
                <c:pt idx="6">
                  <c:v>#N/A</c:v>
                </c:pt>
                <c:pt idx="7">
                  <c:v>1.56</c:v>
                </c:pt>
                <c:pt idx="8">
                  <c:v>#N/A</c:v>
                </c:pt>
                <c:pt idx="9">
                  <c:v>1.84</c:v>
                </c:pt>
              </c:numCache>
            </c:numRef>
          </c:val>
          <c:extLst xmlns:c16r2="http://schemas.microsoft.com/office/drawing/2015/06/chart">
            <c:ext xmlns:c16="http://schemas.microsoft.com/office/drawing/2014/chart" uri="{C3380CC4-5D6E-409C-BE32-E72D297353CC}">
              <c16:uniqueId val="{00000006-4737-42E5-887D-60CF4A67B4E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c:v>
                </c:pt>
                <c:pt idx="2">
                  <c:v>#N/A</c:v>
                </c:pt>
                <c:pt idx="3">
                  <c:v>0.56999999999999995</c:v>
                </c:pt>
                <c:pt idx="4">
                  <c:v>#N/A</c:v>
                </c:pt>
                <c:pt idx="5">
                  <c:v>9.57</c:v>
                </c:pt>
                <c:pt idx="6">
                  <c:v>#N/A</c:v>
                </c:pt>
                <c:pt idx="7">
                  <c:v>6.88</c:v>
                </c:pt>
                <c:pt idx="8">
                  <c:v>#N/A</c:v>
                </c:pt>
                <c:pt idx="9">
                  <c:v>8.5299999999999994</c:v>
                </c:pt>
              </c:numCache>
            </c:numRef>
          </c:val>
          <c:extLst xmlns:c16r2="http://schemas.microsoft.com/office/drawing/2015/06/chart">
            <c:ext xmlns:c16="http://schemas.microsoft.com/office/drawing/2014/chart" uri="{C3380CC4-5D6E-409C-BE32-E72D297353CC}">
              <c16:uniqueId val="{00000007-4737-42E5-887D-60CF4A67B4E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9.74</c:v>
                </c:pt>
                <c:pt idx="2">
                  <c:v>#N/A</c:v>
                </c:pt>
                <c:pt idx="3">
                  <c:v>10.23</c:v>
                </c:pt>
                <c:pt idx="4">
                  <c:v>#N/A</c:v>
                </c:pt>
                <c:pt idx="5">
                  <c:v>10.55</c:v>
                </c:pt>
                <c:pt idx="6">
                  <c:v>#N/A</c:v>
                </c:pt>
                <c:pt idx="7">
                  <c:v>11.26</c:v>
                </c:pt>
                <c:pt idx="8">
                  <c:v>#N/A</c:v>
                </c:pt>
                <c:pt idx="9">
                  <c:v>11.69</c:v>
                </c:pt>
              </c:numCache>
            </c:numRef>
          </c:val>
          <c:extLst xmlns:c16r2="http://schemas.microsoft.com/office/drawing/2015/06/chart">
            <c:ext xmlns:c16="http://schemas.microsoft.com/office/drawing/2014/chart" uri="{C3380CC4-5D6E-409C-BE32-E72D297353CC}">
              <c16:uniqueId val="{00000008-4737-42E5-887D-60CF4A67B4EE}"/>
            </c:ext>
          </c:extLst>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24.4</c:v>
                </c:pt>
                <c:pt idx="2">
                  <c:v>#N/A</c:v>
                </c:pt>
                <c:pt idx="3">
                  <c:v>28.35</c:v>
                </c:pt>
                <c:pt idx="4">
                  <c:v>#N/A</c:v>
                </c:pt>
                <c:pt idx="5">
                  <c:v>33.450000000000003</c:v>
                </c:pt>
                <c:pt idx="6">
                  <c:v>#N/A</c:v>
                </c:pt>
                <c:pt idx="7">
                  <c:v>39.69</c:v>
                </c:pt>
                <c:pt idx="8">
                  <c:v>#N/A</c:v>
                </c:pt>
                <c:pt idx="9">
                  <c:v>37.450000000000003</c:v>
                </c:pt>
              </c:numCache>
            </c:numRef>
          </c:val>
          <c:extLst xmlns:c16r2="http://schemas.microsoft.com/office/drawing/2015/06/chart">
            <c:ext xmlns:c16="http://schemas.microsoft.com/office/drawing/2014/chart" uri="{C3380CC4-5D6E-409C-BE32-E72D297353CC}">
              <c16:uniqueId val="{00000009-4737-42E5-887D-60CF4A67B4EE}"/>
            </c:ext>
          </c:extLst>
        </c:ser>
        <c:dLbls>
          <c:showLegendKey val="0"/>
          <c:showVal val="0"/>
          <c:showCatName val="0"/>
          <c:showSerName val="0"/>
          <c:showPercent val="0"/>
          <c:showBubbleSize val="0"/>
        </c:dLbls>
        <c:gapWidth val="150"/>
        <c:overlap val="100"/>
        <c:axId val="432510400"/>
        <c:axId val="432507264"/>
      </c:barChart>
      <c:catAx>
        <c:axId val="43251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507264"/>
        <c:crosses val="autoZero"/>
        <c:auto val="1"/>
        <c:lblAlgn val="ctr"/>
        <c:lblOffset val="100"/>
        <c:tickLblSkip val="1"/>
        <c:tickMarkSkip val="1"/>
        <c:noMultiLvlLbl val="0"/>
      </c:catAx>
      <c:valAx>
        <c:axId val="43250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510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2524</c:v>
                </c:pt>
                <c:pt idx="5">
                  <c:v>2552</c:v>
                </c:pt>
                <c:pt idx="8">
                  <c:v>2618</c:v>
                </c:pt>
                <c:pt idx="11">
                  <c:v>2802</c:v>
                </c:pt>
                <c:pt idx="14">
                  <c:v>2731</c:v>
                </c:pt>
              </c:numCache>
            </c:numRef>
          </c:val>
          <c:extLst xmlns:c16r2="http://schemas.microsoft.com/office/drawing/2015/06/chart">
            <c:ext xmlns:c16="http://schemas.microsoft.com/office/drawing/2014/chart" uri="{C3380CC4-5D6E-409C-BE32-E72D297353CC}">
              <c16:uniqueId val="{00000000-E5A7-4BCD-A06E-7684AE85FC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5A7-4BCD-A06E-7684AE85FC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64</c:v>
                </c:pt>
                <c:pt idx="3">
                  <c:v>39</c:v>
                </c:pt>
                <c:pt idx="6">
                  <c:v>37</c:v>
                </c:pt>
                <c:pt idx="9">
                  <c:v>34</c:v>
                </c:pt>
                <c:pt idx="12">
                  <c:v>24</c:v>
                </c:pt>
              </c:numCache>
            </c:numRef>
          </c:val>
          <c:extLst xmlns:c16r2="http://schemas.microsoft.com/office/drawing/2015/06/chart">
            <c:ext xmlns:c16="http://schemas.microsoft.com/office/drawing/2014/chart" uri="{C3380CC4-5D6E-409C-BE32-E72D297353CC}">
              <c16:uniqueId val="{00000002-E5A7-4BCD-A06E-7684AE85FC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3</c:v>
                </c:pt>
                <c:pt idx="6">
                  <c:v>26</c:v>
                </c:pt>
                <c:pt idx="9">
                  <c:v>44</c:v>
                </c:pt>
                <c:pt idx="12">
                  <c:v>44</c:v>
                </c:pt>
              </c:numCache>
            </c:numRef>
          </c:val>
          <c:extLst xmlns:c16r2="http://schemas.microsoft.com/office/drawing/2015/06/chart">
            <c:ext xmlns:c16="http://schemas.microsoft.com/office/drawing/2014/chart" uri="{C3380CC4-5D6E-409C-BE32-E72D297353CC}">
              <c16:uniqueId val="{00000003-E5A7-4BCD-A06E-7684AE85FC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1081</c:v>
                </c:pt>
                <c:pt idx="3">
                  <c:v>1104</c:v>
                </c:pt>
                <c:pt idx="6">
                  <c:v>1138</c:v>
                </c:pt>
                <c:pt idx="9">
                  <c:v>1126</c:v>
                </c:pt>
                <c:pt idx="12">
                  <c:v>1102</c:v>
                </c:pt>
              </c:numCache>
            </c:numRef>
          </c:val>
          <c:extLst xmlns:c16r2="http://schemas.microsoft.com/office/drawing/2015/06/chart">
            <c:ext xmlns:c16="http://schemas.microsoft.com/office/drawing/2014/chart" uri="{C3380CC4-5D6E-409C-BE32-E72D297353CC}">
              <c16:uniqueId val="{00000004-E5A7-4BCD-A06E-7684AE85FC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A7-4BCD-A06E-7684AE85FC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5A7-4BCD-A06E-7684AE85FC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2253</c:v>
                </c:pt>
                <c:pt idx="3">
                  <c:v>2261</c:v>
                </c:pt>
                <c:pt idx="6">
                  <c:v>2333</c:v>
                </c:pt>
                <c:pt idx="9">
                  <c:v>2490</c:v>
                </c:pt>
                <c:pt idx="12">
                  <c:v>2596</c:v>
                </c:pt>
              </c:numCache>
            </c:numRef>
          </c:val>
          <c:extLst xmlns:c16r2="http://schemas.microsoft.com/office/drawing/2015/06/chart">
            <c:ext xmlns:c16="http://schemas.microsoft.com/office/drawing/2014/chart" uri="{C3380CC4-5D6E-409C-BE32-E72D297353CC}">
              <c16:uniqueId val="{00000007-E5A7-4BCD-A06E-7684AE85FCC7}"/>
            </c:ext>
          </c:extLst>
        </c:ser>
        <c:dLbls>
          <c:showLegendKey val="0"/>
          <c:showVal val="0"/>
          <c:showCatName val="0"/>
          <c:showSerName val="0"/>
          <c:showPercent val="0"/>
          <c:showBubbleSize val="0"/>
        </c:dLbls>
        <c:gapWidth val="100"/>
        <c:overlap val="100"/>
        <c:axId val="432508832"/>
        <c:axId val="432509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877</c:v>
                </c:pt>
                <c:pt idx="2">
                  <c:v>#N/A</c:v>
                </c:pt>
                <c:pt idx="3">
                  <c:v>#N/A</c:v>
                </c:pt>
                <c:pt idx="4">
                  <c:v>855</c:v>
                </c:pt>
                <c:pt idx="5">
                  <c:v>#N/A</c:v>
                </c:pt>
                <c:pt idx="6">
                  <c:v>#N/A</c:v>
                </c:pt>
                <c:pt idx="7">
                  <c:v>916</c:v>
                </c:pt>
                <c:pt idx="8">
                  <c:v>#N/A</c:v>
                </c:pt>
                <c:pt idx="9">
                  <c:v>#N/A</c:v>
                </c:pt>
                <c:pt idx="10">
                  <c:v>892</c:v>
                </c:pt>
                <c:pt idx="11">
                  <c:v>#N/A</c:v>
                </c:pt>
                <c:pt idx="12">
                  <c:v>#N/A</c:v>
                </c:pt>
                <c:pt idx="13">
                  <c:v>1035</c:v>
                </c:pt>
                <c:pt idx="14">
                  <c:v>#N/A</c:v>
                </c:pt>
              </c:numCache>
            </c:numRef>
          </c:val>
          <c:smooth val="0"/>
          <c:extLst xmlns:c16r2="http://schemas.microsoft.com/office/drawing/2015/06/chart">
            <c:ext xmlns:c16="http://schemas.microsoft.com/office/drawing/2014/chart" uri="{C3380CC4-5D6E-409C-BE32-E72D297353CC}">
              <c16:uniqueId val="{00000008-E5A7-4BCD-A06E-7684AE85FCC7}"/>
            </c:ext>
          </c:extLst>
        </c:ser>
        <c:dLbls>
          <c:showLegendKey val="0"/>
          <c:showVal val="0"/>
          <c:showCatName val="0"/>
          <c:showSerName val="0"/>
          <c:showPercent val="0"/>
          <c:showBubbleSize val="0"/>
        </c:dLbls>
        <c:marker val="1"/>
        <c:smooth val="0"/>
        <c:axId val="432508832"/>
        <c:axId val="432509224"/>
      </c:lineChart>
      <c:catAx>
        <c:axId val="43250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509224"/>
        <c:crosses val="autoZero"/>
        <c:auto val="1"/>
        <c:lblAlgn val="ctr"/>
        <c:lblOffset val="100"/>
        <c:tickLblSkip val="1"/>
        <c:tickMarkSkip val="1"/>
        <c:noMultiLvlLbl val="0"/>
      </c:catAx>
      <c:valAx>
        <c:axId val="432509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50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25459</c:v>
                </c:pt>
                <c:pt idx="5">
                  <c:v>26374</c:v>
                </c:pt>
                <c:pt idx="8">
                  <c:v>25529</c:v>
                </c:pt>
                <c:pt idx="11">
                  <c:v>25046</c:v>
                </c:pt>
                <c:pt idx="14">
                  <c:v>24205</c:v>
                </c:pt>
              </c:numCache>
            </c:numRef>
          </c:val>
          <c:extLst xmlns:c16r2="http://schemas.microsoft.com/office/drawing/2015/06/chart">
            <c:ext xmlns:c16="http://schemas.microsoft.com/office/drawing/2014/chart" uri="{C3380CC4-5D6E-409C-BE32-E72D297353CC}">
              <c16:uniqueId val="{00000000-9690-4630-9143-ED7FE6C290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972</c:v>
                </c:pt>
                <c:pt idx="5">
                  <c:v>784</c:v>
                </c:pt>
                <c:pt idx="8">
                  <c:v>903</c:v>
                </c:pt>
                <c:pt idx="11">
                  <c:v>912</c:v>
                </c:pt>
                <c:pt idx="14">
                  <c:v>961</c:v>
                </c:pt>
              </c:numCache>
            </c:numRef>
          </c:val>
          <c:extLst xmlns:c16r2="http://schemas.microsoft.com/office/drawing/2015/06/chart">
            <c:ext xmlns:c16="http://schemas.microsoft.com/office/drawing/2014/chart" uri="{C3380CC4-5D6E-409C-BE32-E72D297353CC}">
              <c16:uniqueId val="{00000001-9690-4630-9143-ED7FE6C290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4620</c:v>
                </c:pt>
                <c:pt idx="5">
                  <c:v>5365</c:v>
                </c:pt>
                <c:pt idx="8">
                  <c:v>5554</c:v>
                </c:pt>
                <c:pt idx="11">
                  <c:v>6164</c:v>
                </c:pt>
                <c:pt idx="14">
                  <c:v>6495</c:v>
                </c:pt>
              </c:numCache>
            </c:numRef>
          </c:val>
          <c:extLst xmlns:c16r2="http://schemas.microsoft.com/office/drawing/2015/06/chart">
            <c:ext xmlns:c16="http://schemas.microsoft.com/office/drawing/2014/chart" uri="{C3380CC4-5D6E-409C-BE32-E72D297353CC}">
              <c16:uniqueId val="{00000002-9690-4630-9143-ED7FE6C290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690-4630-9143-ED7FE6C290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690-4630-9143-ED7FE6C290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25</c:v>
                </c:pt>
                <c:pt idx="3">
                  <c:v>21</c:v>
                </c:pt>
                <c:pt idx="6">
                  <c:v>18</c:v>
                </c:pt>
                <c:pt idx="9">
                  <c:v>10</c:v>
                </c:pt>
                <c:pt idx="12">
                  <c:v>0</c:v>
                </c:pt>
              </c:numCache>
            </c:numRef>
          </c:val>
          <c:extLst xmlns:c16r2="http://schemas.microsoft.com/office/drawing/2015/06/chart">
            <c:ext xmlns:c16="http://schemas.microsoft.com/office/drawing/2014/chart" uri="{C3380CC4-5D6E-409C-BE32-E72D297353CC}">
              <c16:uniqueId val="{00000005-9690-4630-9143-ED7FE6C290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2254</c:v>
                </c:pt>
                <c:pt idx="3">
                  <c:v>2280</c:v>
                </c:pt>
                <c:pt idx="6">
                  <c:v>2282</c:v>
                </c:pt>
                <c:pt idx="9">
                  <c:v>2328</c:v>
                </c:pt>
                <c:pt idx="12">
                  <c:v>2422</c:v>
                </c:pt>
              </c:numCache>
            </c:numRef>
          </c:val>
          <c:extLst xmlns:c16r2="http://schemas.microsoft.com/office/drawing/2015/06/chart">
            <c:ext xmlns:c16="http://schemas.microsoft.com/office/drawing/2014/chart" uri="{C3380CC4-5D6E-409C-BE32-E72D297353CC}">
              <c16:uniqueId val="{00000006-9690-4630-9143-ED7FE6C290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215</c:v>
                </c:pt>
                <c:pt idx="3">
                  <c:v>436</c:v>
                </c:pt>
                <c:pt idx="6">
                  <c:v>393</c:v>
                </c:pt>
                <c:pt idx="9">
                  <c:v>332</c:v>
                </c:pt>
                <c:pt idx="12">
                  <c:v>355</c:v>
                </c:pt>
              </c:numCache>
            </c:numRef>
          </c:val>
          <c:extLst xmlns:c16r2="http://schemas.microsoft.com/office/drawing/2015/06/chart">
            <c:ext xmlns:c16="http://schemas.microsoft.com/office/drawing/2014/chart" uri="{C3380CC4-5D6E-409C-BE32-E72D297353CC}">
              <c16:uniqueId val="{00000007-9690-4630-9143-ED7FE6C290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11450</c:v>
                </c:pt>
                <c:pt idx="3">
                  <c:v>11455</c:v>
                </c:pt>
                <c:pt idx="6">
                  <c:v>10348</c:v>
                </c:pt>
                <c:pt idx="9">
                  <c:v>9722</c:v>
                </c:pt>
                <c:pt idx="12">
                  <c:v>9044</c:v>
                </c:pt>
              </c:numCache>
            </c:numRef>
          </c:val>
          <c:extLst xmlns:c16r2="http://schemas.microsoft.com/office/drawing/2015/06/chart">
            <c:ext xmlns:c16="http://schemas.microsoft.com/office/drawing/2014/chart" uri="{C3380CC4-5D6E-409C-BE32-E72D297353CC}">
              <c16:uniqueId val="{00000008-9690-4630-9143-ED7FE6C290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139</c:v>
                </c:pt>
                <c:pt idx="3">
                  <c:v>103</c:v>
                </c:pt>
                <c:pt idx="6">
                  <c:v>72</c:v>
                </c:pt>
                <c:pt idx="9">
                  <c:v>42</c:v>
                </c:pt>
                <c:pt idx="12">
                  <c:v>21</c:v>
                </c:pt>
              </c:numCache>
            </c:numRef>
          </c:val>
          <c:extLst xmlns:c16r2="http://schemas.microsoft.com/office/drawing/2015/06/chart">
            <c:ext xmlns:c16="http://schemas.microsoft.com/office/drawing/2014/chart" uri="{C3380CC4-5D6E-409C-BE32-E72D297353CC}">
              <c16:uniqueId val="{00000009-9690-4630-9143-ED7FE6C290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23859</c:v>
                </c:pt>
                <c:pt idx="3">
                  <c:v>24320</c:v>
                </c:pt>
                <c:pt idx="6">
                  <c:v>24898</c:v>
                </c:pt>
                <c:pt idx="9">
                  <c:v>24228</c:v>
                </c:pt>
                <c:pt idx="12">
                  <c:v>22928</c:v>
                </c:pt>
              </c:numCache>
            </c:numRef>
          </c:val>
          <c:extLst xmlns:c16r2="http://schemas.microsoft.com/office/drawing/2015/06/chart">
            <c:ext xmlns:c16="http://schemas.microsoft.com/office/drawing/2014/chart" uri="{C3380CC4-5D6E-409C-BE32-E72D297353CC}">
              <c16:uniqueId val="{0000000A-9690-4630-9143-ED7FE6C2905B}"/>
            </c:ext>
          </c:extLst>
        </c:ser>
        <c:dLbls>
          <c:showLegendKey val="0"/>
          <c:showVal val="0"/>
          <c:showCatName val="0"/>
          <c:showSerName val="0"/>
          <c:showPercent val="0"/>
          <c:showBubbleSize val="0"/>
        </c:dLbls>
        <c:gapWidth val="100"/>
        <c:overlap val="100"/>
        <c:axId val="434661480"/>
        <c:axId val="434666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6892</c:v>
                </c:pt>
                <c:pt idx="2">
                  <c:v>#N/A</c:v>
                </c:pt>
                <c:pt idx="3">
                  <c:v>#N/A</c:v>
                </c:pt>
                <c:pt idx="4">
                  <c:v>6091</c:v>
                </c:pt>
                <c:pt idx="5">
                  <c:v>#N/A</c:v>
                </c:pt>
                <c:pt idx="6">
                  <c:v>#N/A</c:v>
                </c:pt>
                <c:pt idx="7">
                  <c:v>6025</c:v>
                </c:pt>
                <c:pt idx="8">
                  <c:v>#N/A</c:v>
                </c:pt>
                <c:pt idx="9">
                  <c:v>#N/A</c:v>
                </c:pt>
                <c:pt idx="10">
                  <c:v>4538</c:v>
                </c:pt>
                <c:pt idx="11">
                  <c:v>#N/A</c:v>
                </c:pt>
                <c:pt idx="12">
                  <c:v>#N/A</c:v>
                </c:pt>
                <c:pt idx="13">
                  <c:v>3110</c:v>
                </c:pt>
                <c:pt idx="14">
                  <c:v>#N/A</c:v>
                </c:pt>
              </c:numCache>
            </c:numRef>
          </c:val>
          <c:smooth val="0"/>
          <c:extLst xmlns:c16r2="http://schemas.microsoft.com/office/drawing/2015/06/chart">
            <c:ext xmlns:c16="http://schemas.microsoft.com/office/drawing/2014/chart" uri="{C3380CC4-5D6E-409C-BE32-E72D297353CC}">
              <c16:uniqueId val="{0000000B-9690-4630-9143-ED7FE6C2905B}"/>
            </c:ext>
          </c:extLst>
        </c:ser>
        <c:dLbls>
          <c:showLegendKey val="0"/>
          <c:showVal val="0"/>
          <c:showCatName val="0"/>
          <c:showSerName val="0"/>
          <c:showPercent val="0"/>
          <c:showBubbleSize val="0"/>
        </c:dLbls>
        <c:marker val="1"/>
        <c:smooth val="0"/>
        <c:axId val="434661480"/>
        <c:axId val="434666184"/>
      </c:lineChart>
      <c:catAx>
        <c:axId val="43466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4666184"/>
        <c:crosses val="autoZero"/>
        <c:auto val="1"/>
        <c:lblAlgn val="ctr"/>
        <c:lblOffset val="100"/>
        <c:tickLblSkip val="1"/>
        <c:tickMarkSkip val="1"/>
        <c:noMultiLvlLbl val="0"/>
      </c:catAx>
      <c:valAx>
        <c:axId val="434666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66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3053</c:v>
                </c:pt>
                <c:pt idx="1">
                  <c:v>3633</c:v>
                </c:pt>
                <c:pt idx="2">
                  <c:v>4043</c:v>
                </c:pt>
              </c:numCache>
            </c:numRef>
          </c:val>
          <c:extLst xmlns:c16r2="http://schemas.microsoft.com/office/drawing/2015/06/chart">
            <c:ext xmlns:c16="http://schemas.microsoft.com/office/drawing/2014/chart" uri="{C3380CC4-5D6E-409C-BE32-E72D297353CC}">
              <c16:uniqueId val="{00000000-CC7E-45B2-BDBC-7E119FE2C6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913</c:v>
                </c:pt>
                <c:pt idx="1">
                  <c:v>913</c:v>
                </c:pt>
                <c:pt idx="2">
                  <c:v>958</c:v>
                </c:pt>
              </c:numCache>
            </c:numRef>
          </c:val>
          <c:extLst xmlns:c16r2="http://schemas.microsoft.com/office/drawing/2015/06/chart">
            <c:ext xmlns:c16="http://schemas.microsoft.com/office/drawing/2014/chart" uri="{C3380CC4-5D6E-409C-BE32-E72D297353CC}">
              <c16:uniqueId val="{00000001-CC7E-45B2-BDBC-7E119FE2C6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1913</c:v>
                </c:pt>
                <c:pt idx="1">
                  <c:v>1892</c:v>
                </c:pt>
                <c:pt idx="2">
                  <c:v>1855</c:v>
                </c:pt>
              </c:numCache>
            </c:numRef>
          </c:val>
          <c:extLst xmlns:c16r2="http://schemas.microsoft.com/office/drawing/2015/06/chart">
            <c:ext xmlns:c16="http://schemas.microsoft.com/office/drawing/2014/chart" uri="{C3380CC4-5D6E-409C-BE32-E72D297353CC}">
              <c16:uniqueId val="{00000002-CC7E-45B2-BDBC-7E119FE2C6A0}"/>
            </c:ext>
          </c:extLst>
        </c:ser>
        <c:dLbls>
          <c:showLegendKey val="0"/>
          <c:showVal val="0"/>
          <c:showCatName val="0"/>
          <c:showSerName val="0"/>
          <c:showPercent val="0"/>
          <c:showBubbleSize val="0"/>
        </c:dLbls>
        <c:gapWidth val="120"/>
        <c:overlap val="100"/>
        <c:axId val="434662656"/>
        <c:axId val="434668928"/>
      </c:barChart>
      <c:catAx>
        <c:axId val="43466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4668928"/>
        <c:crosses val="autoZero"/>
        <c:auto val="1"/>
        <c:lblAlgn val="ctr"/>
        <c:lblOffset val="100"/>
        <c:tickLblSkip val="1"/>
        <c:tickMarkSkip val="1"/>
        <c:noMultiLvlLbl val="0"/>
      </c:catAx>
      <c:valAx>
        <c:axId val="434668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466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30,739
30,298
132.65
23,413,048
22,244,508
1,012,431
11,860,640
22,928,242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長引く景気低迷による個人・法人関係税の減収、地価の下落による固定資産税の減収などの理由により、類似団体平均を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退職者不補充など定員の適正管理による人件費の抑制、指定管理者制度の積極導入、投資的経費の抑制等、歳出の徹底的な見直しを実施する。また、税収の徴収率向上対策、債権管理室による税外債権の回収、市有財産の売却、広告事業、ふるさと納税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強化などにより歳入確保に努める。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46990</xdr:rowOff>
    </xdr:to>
    <xdr:cxnSp macro="">
      <xdr:nvCxnSpPr>
        <xdr:cNvPr id="70" name="直線コネクタ 69"/>
        <xdr:cNvCxnSpPr/>
      </xdr:nvCxnSpPr>
      <xdr:spPr>
        <a:xfrm>
          <a:off x="3225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22860</xdr:rowOff>
    </xdr:to>
    <xdr:cxnSp macro="">
      <xdr:nvCxnSpPr>
        <xdr:cNvPr id="73" name="直線コネクタ 72"/>
        <xdr:cNvCxnSpPr/>
      </xdr:nvCxnSpPr>
      <xdr:spPr>
        <a:xfrm>
          <a:off x="2336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42</xdr:row>
      <xdr:rowOff>170180</xdr:rowOff>
    </xdr:to>
    <xdr:cxnSp macro="">
      <xdr:nvCxnSpPr>
        <xdr:cNvPr id="76" name="直線コネクタ 75"/>
        <xdr:cNvCxnSpPr/>
      </xdr:nvCxnSpPr>
      <xdr:spPr>
        <a:xfrm>
          <a:off x="1447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0" name="楕円 89"/>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58437</xdr:rowOff>
    </xdr:from>
    <xdr:ext cx="762000" cy="259045"/>
    <xdr:sp macro="" textlink="">
      <xdr:nvSpPr>
        <xdr:cNvPr id="91" name="テキスト ボックス 90"/>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％になった。これは、普通交付税等の経常一般財源が増加した（</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+64,573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千円）一方、</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や法適用公営企業会計への繰出等の経常経費充当一般財源が減少した（△</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337,581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千円）ためである。ただし、今後は、フェリー埠頭再整備事業等の大型事業で発行した地方債の償還による公債費の増加、人口減少に伴う市税及び地方交付税等の減少が見込まれている。このため、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経常経費の中で構成比が大きい人件費について、定員の適正管理や会計年度任用職員の活用による抑制に努め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るほか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全ての会計で経費支出の効率化に努める。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107224</xdr:rowOff>
    </xdr:from>
    <xdr:to>
      <xdr:col>23</xdr:col>
      <xdr:colOff>133350</xdr:colOff>
      <xdr:row>60</xdr:row>
      <xdr:rowOff>49530</xdr:rowOff>
    </xdr:to>
    <xdr:cxnSp macro="">
      <xdr:nvCxnSpPr>
        <xdr:cNvPr id="132" name="直線コネクタ 131"/>
        <xdr:cNvCxnSpPr/>
      </xdr:nvCxnSpPr>
      <xdr:spPr>
        <a:xfrm flipV="1">
          <a:off x="4114800" y="10222774"/>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131354</xdr:rowOff>
    </xdr:from>
    <xdr:to>
      <xdr:col>19</xdr:col>
      <xdr:colOff>133350</xdr:colOff>
      <xdr:row>60</xdr:row>
      <xdr:rowOff>49530</xdr:rowOff>
    </xdr:to>
    <xdr:cxnSp macro="">
      <xdr:nvCxnSpPr>
        <xdr:cNvPr id="135" name="直線コネクタ 134"/>
        <xdr:cNvCxnSpPr/>
      </xdr:nvCxnSpPr>
      <xdr:spPr>
        <a:xfrm>
          <a:off x="3225800" y="1024690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131354</xdr:rowOff>
    </xdr:from>
    <xdr:to>
      <xdr:col>15</xdr:col>
      <xdr:colOff>82550</xdr:colOff>
      <xdr:row>60</xdr:row>
      <xdr:rowOff>128815</xdr:rowOff>
    </xdr:to>
    <xdr:cxnSp macro="">
      <xdr:nvCxnSpPr>
        <xdr:cNvPr id="138" name="直線コネクタ 137"/>
        <xdr:cNvCxnSpPr/>
      </xdr:nvCxnSpPr>
      <xdr:spPr>
        <a:xfrm flipV="1">
          <a:off x="2336800" y="10246904"/>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128815</xdr:rowOff>
    </xdr:from>
    <xdr:to>
      <xdr:col>11</xdr:col>
      <xdr:colOff>31750</xdr:colOff>
      <xdr:row>60</xdr:row>
      <xdr:rowOff>128815</xdr:rowOff>
    </xdr:to>
    <xdr:cxnSp macro="">
      <xdr:nvCxnSpPr>
        <xdr:cNvPr id="141" name="直線コネクタ 140"/>
        <xdr:cNvCxnSpPr/>
      </xdr:nvCxnSpPr>
      <xdr:spPr>
        <a:xfrm>
          <a:off x="1447800" y="1041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56424</xdr:rowOff>
    </xdr:from>
    <xdr:to>
      <xdr:col>23</xdr:col>
      <xdr:colOff>184150</xdr:colOff>
      <xdr:row>59</xdr:row>
      <xdr:rowOff>158024</xdr:rowOff>
    </xdr:to>
    <xdr:sp macro="" textlink="">
      <xdr:nvSpPr>
        <xdr:cNvPr id="151" name="楕円 150"/>
        <xdr:cNvSpPr/>
      </xdr:nvSpPr>
      <xdr:spPr>
        <a:xfrm>
          <a:off x="49022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72951</xdr:rowOff>
    </xdr:from>
    <xdr:ext cx="762000" cy="259045"/>
    <xdr:sp macro="" textlink="">
      <xdr:nvSpPr>
        <xdr:cNvPr id="152" name="財政構造の弾力性該当値テキスト"/>
        <xdr:cNvSpPr txBox="1"/>
      </xdr:nvSpPr>
      <xdr:spPr>
        <a:xfrm>
          <a:off x="5041900" y="1001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3" name="楕円 152"/>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4" name="テキスト ボックス 153"/>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80554</xdr:rowOff>
    </xdr:from>
    <xdr:to>
      <xdr:col>15</xdr:col>
      <xdr:colOff>133350</xdr:colOff>
      <xdr:row>60</xdr:row>
      <xdr:rowOff>10704</xdr:rowOff>
    </xdr:to>
    <xdr:sp macro="" textlink="">
      <xdr:nvSpPr>
        <xdr:cNvPr id="155" name="楕円 154"/>
        <xdr:cNvSpPr/>
      </xdr:nvSpPr>
      <xdr:spPr>
        <a:xfrm>
          <a:off x="3175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166931</xdr:rowOff>
    </xdr:from>
    <xdr:ext cx="762000" cy="259045"/>
    <xdr:sp macro="" textlink="">
      <xdr:nvSpPr>
        <xdr:cNvPr id="156" name="テキスト ボックス 155"/>
        <xdr:cNvSpPr txBox="1"/>
      </xdr:nvSpPr>
      <xdr:spPr>
        <a:xfrm>
          <a:off x="28448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78015</xdr:rowOff>
    </xdr:from>
    <xdr:to>
      <xdr:col>11</xdr:col>
      <xdr:colOff>82550</xdr:colOff>
      <xdr:row>61</xdr:row>
      <xdr:rowOff>8165</xdr:rowOff>
    </xdr:to>
    <xdr:sp macro="" textlink="">
      <xdr:nvSpPr>
        <xdr:cNvPr id="157" name="楕円 156"/>
        <xdr:cNvSpPr/>
      </xdr:nvSpPr>
      <xdr:spPr>
        <a:xfrm>
          <a:off x="2286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164392</xdr:rowOff>
    </xdr:from>
    <xdr:ext cx="762000" cy="259045"/>
    <xdr:sp macro="" textlink="">
      <xdr:nvSpPr>
        <xdr:cNvPr id="158" name="テキスト ボックス 157"/>
        <xdr:cNvSpPr txBox="1"/>
      </xdr:nvSpPr>
      <xdr:spPr>
        <a:xfrm>
          <a:off x="1955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78015</xdr:rowOff>
    </xdr:from>
    <xdr:to>
      <xdr:col>7</xdr:col>
      <xdr:colOff>31750</xdr:colOff>
      <xdr:row>61</xdr:row>
      <xdr:rowOff>8165</xdr:rowOff>
    </xdr:to>
    <xdr:sp macro="" textlink="">
      <xdr:nvSpPr>
        <xdr:cNvPr id="159" name="楕円 158"/>
        <xdr:cNvSpPr/>
      </xdr:nvSpPr>
      <xdr:spPr>
        <a:xfrm>
          <a:off x="1397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164392</xdr:rowOff>
    </xdr:from>
    <xdr:ext cx="762000" cy="259045"/>
    <xdr:sp macro="" textlink="">
      <xdr:nvSpPr>
        <xdr:cNvPr id="160" name="テキスト ボックス 159"/>
        <xdr:cNvSpPr txBox="1"/>
      </xdr:nvSpPr>
      <xdr:spPr>
        <a:xfrm>
          <a:off x="1066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職員退職手当や時間外勤務手当の減少により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は減少したものの、物件費の増加により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円増加し、類似団体平均を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円上回っている。人件費のうち職員給については、類似団体平均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を下回り、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定員管理適正化計画の成果が表れているが、物件費については平均を上回っている。これは、八幡浜市行政改革大綱に基づき業務の民間委託を推進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、職員人件費等から委託料（物件費）へシフトしていること等が要因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で、主に当市において堅調なふるさと納税事業の受付業務等に係る委託料が占める部分が大きい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。今後も民間委託が可能な業務については適宜見直しを行う。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65988</xdr:rowOff>
    </xdr:from>
    <xdr:to>
      <xdr:col>23</xdr:col>
      <xdr:colOff>133350</xdr:colOff>
      <xdr:row>82</xdr:row>
      <xdr:rowOff>75740</xdr:rowOff>
    </xdr:to>
    <xdr:cxnSp macro="">
      <xdr:nvCxnSpPr>
        <xdr:cNvPr id="196" name="直線コネクタ 195"/>
        <xdr:cNvCxnSpPr/>
      </xdr:nvCxnSpPr>
      <xdr:spPr>
        <a:xfrm>
          <a:off x="4114800" y="14124888"/>
          <a:ext cx="8382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41469</xdr:rowOff>
    </xdr:from>
    <xdr:to>
      <xdr:col>19</xdr:col>
      <xdr:colOff>133350</xdr:colOff>
      <xdr:row>82</xdr:row>
      <xdr:rowOff>65988</xdr:rowOff>
    </xdr:to>
    <xdr:cxnSp macro="">
      <xdr:nvCxnSpPr>
        <xdr:cNvPr id="199" name="直線コネクタ 198"/>
        <xdr:cNvCxnSpPr/>
      </xdr:nvCxnSpPr>
      <xdr:spPr>
        <a:xfrm>
          <a:off x="3225800" y="14100369"/>
          <a:ext cx="889000" cy="2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24828</xdr:rowOff>
    </xdr:from>
    <xdr:to>
      <xdr:col>15</xdr:col>
      <xdr:colOff>82550</xdr:colOff>
      <xdr:row>82</xdr:row>
      <xdr:rowOff>41469</xdr:rowOff>
    </xdr:to>
    <xdr:cxnSp macro="">
      <xdr:nvCxnSpPr>
        <xdr:cNvPr id="202" name="直線コネクタ 201"/>
        <xdr:cNvCxnSpPr/>
      </xdr:nvCxnSpPr>
      <xdr:spPr>
        <a:xfrm>
          <a:off x="2336800" y="14083728"/>
          <a:ext cx="8890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169509</xdr:rowOff>
    </xdr:from>
    <xdr:to>
      <xdr:col>11</xdr:col>
      <xdr:colOff>31750</xdr:colOff>
      <xdr:row>82</xdr:row>
      <xdr:rowOff>24828</xdr:rowOff>
    </xdr:to>
    <xdr:cxnSp macro="">
      <xdr:nvCxnSpPr>
        <xdr:cNvPr id="205" name="直線コネクタ 204"/>
        <xdr:cNvCxnSpPr/>
      </xdr:nvCxnSpPr>
      <xdr:spPr>
        <a:xfrm>
          <a:off x="1447800" y="14056959"/>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24940</xdr:rowOff>
    </xdr:from>
    <xdr:to>
      <xdr:col>23</xdr:col>
      <xdr:colOff>184150</xdr:colOff>
      <xdr:row>82</xdr:row>
      <xdr:rowOff>126540</xdr:rowOff>
    </xdr:to>
    <xdr:sp macro="" textlink="">
      <xdr:nvSpPr>
        <xdr:cNvPr id="215" name="楕円 214"/>
        <xdr:cNvSpPr/>
      </xdr:nvSpPr>
      <xdr:spPr>
        <a:xfrm>
          <a:off x="4902200" y="140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168467</xdr:rowOff>
    </xdr:from>
    <xdr:ext cx="762000" cy="259045"/>
    <xdr:sp macro="" textlink="">
      <xdr:nvSpPr>
        <xdr:cNvPr id="216" name="人件費・物件費等の状況該当値テキスト"/>
        <xdr:cNvSpPr txBox="1"/>
      </xdr:nvSpPr>
      <xdr:spPr>
        <a:xfrm>
          <a:off x="5041900" y="140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15188</xdr:rowOff>
    </xdr:from>
    <xdr:to>
      <xdr:col>19</xdr:col>
      <xdr:colOff>184150</xdr:colOff>
      <xdr:row>82</xdr:row>
      <xdr:rowOff>116788</xdr:rowOff>
    </xdr:to>
    <xdr:sp macro="" textlink="">
      <xdr:nvSpPr>
        <xdr:cNvPr id="217" name="楕円 216"/>
        <xdr:cNvSpPr/>
      </xdr:nvSpPr>
      <xdr:spPr>
        <a:xfrm>
          <a:off x="4064000" y="140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101565</xdr:rowOff>
    </xdr:from>
    <xdr:ext cx="736600" cy="259045"/>
    <xdr:sp macro="" textlink="">
      <xdr:nvSpPr>
        <xdr:cNvPr id="218" name="テキスト ボックス 217"/>
        <xdr:cNvSpPr txBox="1"/>
      </xdr:nvSpPr>
      <xdr:spPr>
        <a:xfrm>
          <a:off x="3733800" y="14160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162119</xdr:rowOff>
    </xdr:from>
    <xdr:to>
      <xdr:col>15</xdr:col>
      <xdr:colOff>133350</xdr:colOff>
      <xdr:row>82</xdr:row>
      <xdr:rowOff>92269</xdr:rowOff>
    </xdr:to>
    <xdr:sp macro="" textlink="">
      <xdr:nvSpPr>
        <xdr:cNvPr id="219" name="楕円 218"/>
        <xdr:cNvSpPr/>
      </xdr:nvSpPr>
      <xdr:spPr>
        <a:xfrm>
          <a:off x="3175000" y="14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77046</xdr:rowOff>
    </xdr:from>
    <xdr:ext cx="762000" cy="259045"/>
    <xdr:sp macro="" textlink="">
      <xdr:nvSpPr>
        <xdr:cNvPr id="220" name="テキスト ボックス 219"/>
        <xdr:cNvSpPr txBox="1"/>
      </xdr:nvSpPr>
      <xdr:spPr>
        <a:xfrm>
          <a:off x="2844800" y="1413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145478</xdr:rowOff>
    </xdr:from>
    <xdr:to>
      <xdr:col>11</xdr:col>
      <xdr:colOff>82550</xdr:colOff>
      <xdr:row>82</xdr:row>
      <xdr:rowOff>75628</xdr:rowOff>
    </xdr:to>
    <xdr:sp macro="" textlink="">
      <xdr:nvSpPr>
        <xdr:cNvPr id="221" name="楕円 220"/>
        <xdr:cNvSpPr/>
      </xdr:nvSpPr>
      <xdr:spPr>
        <a:xfrm>
          <a:off x="2286000" y="140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60405</xdr:rowOff>
    </xdr:from>
    <xdr:ext cx="762000" cy="259045"/>
    <xdr:sp macro="" textlink="">
      <xdr:nvSpPr>
        <xdr:cNvPr id="222" name="テキスト ボックス 221"/>
        <xdr:cNvSpPr txBox="1"/>
      </xdr:nvSpPr>
      <xdr:spPr>
        <a:xfrm>
          <a:off x="1955800" y="141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118709</xdr:rowOff>
    </xdr:from>
    <xdr:to>
      <xdr:col>7</xdr:col>
      <xdr:colOff>31750</xdr:colOff>
      <xdr:row>82</xdr:row>
      <xdr:rowOff>48859</xdr:rowOff>
    </xdr:to>
    <xdr:sp macro="" textlink="">
      <xdr:nvSpPr>
        <xdr:cNvPr id="223" name="楕円 222"/>
        <xdr:cNvSpPr/>
      </xdr:nvSpPr>
      <xdr:spPr>
        <a:xfrm>
          <a:off x="1397000" y="140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33636</xdr:rowOff>
    </xdr:from>
    <xdr:ext cx="762000" cy="259045"/>
    <xdr:sp macro="" textlink="">
      <xdr:nvSpPr>
        <xdr:cNvPr id="224" name="テキスト ボックス 223"/>
        <xdr:cNvSpPr txBox="1"/>
      </xdr:nvSpPr>
      <xdr:spPr>
        <a:xfrm>
          <a:off x="1066800" y="1409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現行の給料表は人事院勧告を完全実施し、手当の見直し等を行っており、ラスパイレス指数は類似団体平均とほぼ同等となっている。人事評価制度の導入などにより、職務・職責に応じた給与構造への転換を図り、今後も類似団体平均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7761</xdr:rowOff>
    </xdr:to>
    <xdr:cxnSp macro="">
      <xdr:nvCxnSpPr>
        <xdr:cNvPr id="258" name="直線コネクタ 257"/>
        <xdr:cNvCxnSpPr/>
      </xdr:nvCxnSpPr>
      <xdr:spPr>
        <a:xfrm>
          <a:off x="16179800" y="1475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74789</xdr:rowOff>
    </xdr:to>
    <xdr:cxnSp macro="">
      <xdr:nvCxnSpPr>
        <xdr:cNvPr id="261" name="直線コネクタ 260"/>
        <xdr:cNvCxnSpPr/>
      </xdr:nvCxnSpPr>
      <xdr:spPr>
        <a:xfrm flipV="1">
          <a:off x="15290800" y="1475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74789</xdr:rowOff>
    </xdr:to>
    <xdr:cxnSp macro="">
      <xdr:nvCxnSpPr>
        <xdr:cNvPr id="264" name="直線コネクタ 263"/>
        <xdr:cNvCxnSpPr/>
      </xdr:nvCxnSpPr>
      <xdr:spPr>
        <a:xfrm>
          <a:off x="14401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101600</xdr:rowOff>
    </xdr:to>
    <xdr:cxnSp macro="">
      <xdr:nvCxnSpPr>
        <xdr:cNvPr id="267" name="直線コネクタ 266"/>
        <xdr:cNvCxnSpPr/>
      </xdr:nvCxnSpPr>
      <xdr:spPr>
        <a:xfrm flipV="1">
          <a:off x="13512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7" name="楕円 276"/>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144938</xdr:rowOff>
    </xdr:from>
    <xdr:ext cx="762000" cy="259045"/>
    <xdr:sp macro="" textlink="">
      <xdr:nvSpPr>
        <xdr:cNvPr id="278" name="給与水準   （国との比較）該当値テキスト"/>
        <xdr:cNvSpPr txBox="1"/>
      </xdr:nvSpPr>
      <xdr:spPr>
        <a:xfrm>
          <a:off x="171069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9" name="楕円 278"/>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68738</xdr:rowOff>
    </xdr:from>
    <xdr:ext cx="736600" cy="259045"/>
    <xdr:sp macro="" textlink="">
      <xdr:nvSpPr>
        <xdr:cNvPr id="280" name="テキスト ボックス 279"/>
        <xdr:cNvSpPr txBox="1"/>
      </xdr:nvSpPr>
      <xdr:spPr>
        <a:xfrm>
          <a:off x="15798800" y="1447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1" name="楕円 280"/>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2" name="テキスト ボックス 281"/>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3" name="楕円 282"/>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4" name="テキスト ボックス 283"/>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a:t>
          </a:r>
          <a:r>
            <a:rPr kumimoji="1" lang="en-US"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人下回っており、定員適正化計画の成果が表れている。定員適正化計画において</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人の削減を行い、旧八幡浜市と旧保内町との合併（</a:t>
          </a:r>
          <a:r>
            <a:rPr kumimoji="1" lang="en-US" altLang="ja-JP" sz="1200">
              <a:latin typeface="ＭＳ Ｐゴシック" panose="020B0600070205080204" pitchFamily="50" charset="-128"/>
              <a:ea typeface="ＭＳ Ｐゴシック" panose="020B0600070205080204" pitchFamily="50" charset="-128"/>
            </a:rPr>
            <a:t>H17.3.28</a:t>
          </a:r>
          <a:r>
            <a:rPr kumimoji="1" lang="ja-JP" altLang="en-US" sz="1200">
              <a:latin typeface="ＭＳ Ｐゴシック" panose="020B0600070205080204" pitchFamily="50" charset="-128"/>
              <a:ea typeface="ＭＳ Ｐゴシック" panose="020B0600070205080204" pitchFamily="50" charset="-128"/>
            </a:rPr>
            <a:t>）以降、退職者の不補充等により目標数値以上に職員数を削減してきたが、過剰な職員数の削減は住民サービスの低下を招くおそれがあるため、今後も引き続き中長期的な視点で職員採用を実施し、適正な人員配置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75269</xdr:rowOff>
    </xdr:from>
    <xdr:to>
      <xdr:col>81</xdr:col>
      <xdr:colOff>44450</xdr:colOff>
      <xdr:row>60</xdr:row>
      <xdr:rowOff>84117</xdr:rowOff>
    </xdr:to>
    <xdr:cxnSp macro="">
      <xdr:nvCxnSpPr>
        <xdr:cNvPr id="321" name="直線コネクタ 320"/>
        <xdr:cNvCxnSpPr/>
      </xdr:nvCxnSpPr>
      <xdr:spPr>
        <a:xfrm>
          <a:off x="16179800" y="10362269"/>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63204</xdr:rowOff>
    </xdr:from>
    <xdr:to>
      <xdr:col>77</xdr:col>
      <xdr:colOff>44450</xdr:colOff>
      <xdr:row>60</xdr:row>
      <xdr:rowOff>75269</xdr:rowOff>
    </xdr:to>
    <xdr:cxnSp macro="">
      <xdr:nvCxnSpPr>
        <xdr:cNvPr id="324" name="直線コネクタ 323"/>
        <xdr:cNvCxnSpPr/>
      </xdr:nvCxnSpPr>
      <xdr:spPr>
        <a:xfrm>
          <a:off x="15290800" y="103502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47117</xdr:rowOff>
    </xdr:from>
    <xdr:to>
      <xdr:col>72</xdr:col>
      <xdr:colOff>203200</xdr:colOff>
      <xdr:row>60</xdr:row>
      <xdr:rowOff>63204</xdr:rowOff>
    </xdr:to>
    <xdr:cxnSp macro="">
      <xdr:nvCxnSpPr>
        <xdr:cNvPr id="327" name="直線コネクタ 326"/>
        <xdr:cNvCxnSpPr/>
      </xdr:nvCxnSpPr>
      <xdr:spPr>
        <a:xfrm>
          <a:off x="14401800" y="103341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39878</xdr:rowOff>
    </xdr:from>
    <xdr:to>
      <xdr:col>68</xdr:col>
      <xdr:colOff>152400</xdr:colOff>
      <xdr:row>60</xdr:row>
      <xdr:rowOff>47117</xdr:rowOff>
    </xdr:to>
    <xdr:cxnSp macro="">
      <xdr:nvCxnSpPr>
        <xdr:cNvPr id="330" name="直線コネクタ 329"/>
        <xdr:cNvCxnSpPr/>
      </xdr:nvCxnSpPr>
      <xdr:spPr>
        <a:xfrm>
          <a:off x="13512800" y="1032687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33317</xdr:rowOff>
    </xdr:from>
    <xdr:to>
      <xdr:col>81</xdr:col>
      <xdr:colOff>95250</xdr:colOff>
      <xdr:row>60</xdr:row>
      <xdr:rowOff>134917</xdr:rowOff>
    </xdr:to>
    <xdr:sp macro="" textlink="">
      <xdr:nvSpPr>
        <xdr:cNvPr id="340" name="楕円 339"/>
        <xdr:cNvSpPr/>
      </xdr:nvSpPr>
      <xdr:spPr>
        <a:xfrm>
          <a:off x="16967200" y="103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49844</xdr:rowOff>
    </xdr:from>
    <xdr:ext cx="762000" cy="259045"/>
    <xdr:sp macro="" textlink="">
      <xdr:nvSpPr>
        <xdr:cNvPr id="341" name="定員管理の状況該当値テキスト"/>
        <xdr:cNvSpPr txBox="1"/>
      </xdr:nvSpPr>
      <xdr:spPr>
        <a:xfrm>
          <a:off x="17106900" y="1016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24469</xdr:rowOff>
    </xdr:from>
    <xdr:to>
      <xdr:col>77</xdr:col>
      <xdr:colOff>95250</xdr:colOff>
      <xdr:row>60</xdr:row>
      <xdr:rowOff>126069</xdr:rowOff>
    </xdr:to>
    <xdr:sp macro="" textlink="">
      <xdr:nvSpPr>
        <xdr:cNvPr id="342" name="楕円 341"/>
        <xdr:cNvSpPr/>
      </xdr:nvSpPr>
      <xdr:spPr>
        <a:xfrm>
          <a:off x="161290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136246</xdr:rowOff>
    </xdr:from>
    <xdr:ext cx="736600" cy="259045"/>
    <xdr:sp macro="" textlink="">
      <xdr:nvSpPr>
        <xdr:cNvPr id="343" name="テキスト ボックス 342"/>
        <xdr:cNvSpPr txBox="1"/>
      </xdr:nvSpPr>
      <xdr:spPr>
        <a:xfrm>
          <a:off x="15798800" y="1008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12404</xdr:rowOff>
    </xdr:from>
    <xdr:to>
      <xdr:col>73</xdr:col>
      <xdr:colOff>44450</xdr:colOff>
      <xdr:row>60</xdr:row>
      <xdr:rowOff>114004</xdr:rowOff>
    </xdr:to>
    <xdr:sp macro="" textlink="">
      <xdr:nvSpPr>
        <xdr:cNvPr id="344" name="楕円 343"/>
        <xdr:cNvSpPr/>
      </xdr:nvSpPr>
      <xdr:spPr>
        <a:xfrm>
          <a:off x="15240000" y="102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124181</xdr:rowOff>
    </xdr:from>
    <xdr:ext cx="762000" cy="259045"/>
    <xdr:sp macro="" textlink="">
      <xdr:nvSpPr>
        <xdr:cNvPr id="345" name="テキスト ボックス 344"/>
        <xdr:cNvSpPr txBox="1"/>
      </xdr:nvSpPr>
      <xdr:spPr>
        <a:xfrm>
          <a:off x="14909800" y="100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167767</xdr:rowOff>
    </xdr:from>
    <xdr:to>
      <xdr:col>68</xdr:col>
      <xdr:colOff>203200</xdr:colOff>
      <xdr:row>60</xdr:row>
      <xdr:rowOff>97917</xdr:rowOff>
    </xdr:to>
    <xdr:sp macro="" textlink="">
      <xdr:nvSpPr>
        <xdr:cNvPr id="346" name="楕円 345"/>
        <xdr:cNvSpPr/>
      </xdr:nvSpPr>
      <xdr:spPr>
        <a:xfrm>
          <a:off x="14351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108094</xdr:rowOff>
    </xdr:from>
    <xdr:ext cx="762000" cy="259045"/>
    <xdr:sp macro="" textlink="">
      <xdr:nvSpPr>
        <xdr:cNvPr id="347" name="テキスト ボックス 346"/>
        <xdr:cNvSpPr txBox="1"/>
      </xdr:nvSpPr>
      <xdr:spPr>
        <a:xfrm>
          <a:off x="14020800" y="100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160528</xdr:rowOff>
    </xdr:from>
    <xdr:to>
      <xdr:col>64</xdr:col>
      <xdr:colOff>152400</xdr:colOff>
      <xdr:row>60</xdr:row>
      <xdr:rowOff>90678</xdr:rowOff>
    </xdr:to>
    <xdr:sp macro="" textlink="">
      <xdr:nvSpPr>
        <xdr:cNvPr id="348" name="楕円 347"/>
        <xdr:cNvSpPr/>
      </xdr:nvSpPr>
      <xdr:spPr>
        <a:xfrm>
          <a:off x="13462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100855</xdr:rowOff>
    </xdr:from>
    <xdr:ext cx="762000" cy="259045"/>
    <xdr:sp macro="" textlink="">
      <xdr:nvSpPr>
        <xdr:cNvPr id="349" name="テキスト ボックス 348"/>
        <xdr:cNvSpPr txBox="1"/>
      </xdr:nvSpPr>
      <xdr:spPr>
        <a:xfrm>
          <a:off x="13131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％前後であった比率は、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年度から資本費平準化債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発行により改善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令和以降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％台を推移していた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臨時財政対策債発行可能額（前年度比△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72,820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千円）の減少や同年度に元金償還が開始した文化活動センター建設事業等による元利償還金額の増加（同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+106,102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千円）等により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％となった。今後は平成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年度に整備が完了した公共下水道事業の元利償還の順次終了により改善が見込まれる。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引き続き、事業の優先度・必要性を厳しく精査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のうえ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、過疎債等の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交付税措置率の高い起債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を優先発行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、比率の急激な上昇を抑制する。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26035</xdr:rowOff>
    </xdr:from>
    <xdr:to>
      <xdr:col>81</xdr:col>
      <xdr:colOff>44450</xdr:colOff>
      <xdr:row>37</xdr:row>
      <xdr:rowOff>38100</xdr:rowOff>
    </xdr:to>
    <xdr:cxnSp macro="">
      <xdr:nvCxnSpPr>
        <xdr:cNvPr id="383" name="直線コネクタ 382"/>
        <xdr:cNvCxnSpPr/>
      </xdr:nvCxnSpPr>
      <xdr:spPr>
        <a:xfrm>
          <a:off x="16179800" y="636968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26035</xdr:rowOff>
    </xdr:from>
    <xdr:to>
      <xdr:col>77</xdr:col>
      <xdr:colOff>44450</xdr:colOff>
      <xdr:row>37</xdr:row>
      <xdr:rowOff>28046</xdr:rowOff>
    </xdr:to>
    <xdr:cxnSp macro="">
      <xdr:nvCxnSpPr>
        <xdr:cNvPr id="386" name="直線コネクタ 385"/>
        <xdr:cNvCxnSpPr/>
      </xdr:nvCxnSpPr>
      <xdr:spPr>
        <a:xfrm flipV="1">
          <a:off x="15290800" y="636968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28046</xdr:rowOff>
    </xdr:to>
    <xdr:cxnSp macro="">
      <xdr:nvCxnSpPr>
        <xdr:cNvPr id="389" name="直線コネクタ 388"/>
        <xdr:cNvCxnSpPr/>
      </xdr:nvCxnSpPr>
      <xdr:spPr>
        <a:xfrm>
          <a:off x="14401800" y="636566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30057</xdr:rowOff>
    </xdr:to>
    <xdr:cxnSp macro="">
      <xdr:nvCxnSpPr>
        <xdr:cNvPr id="392" name="直線コネクタ 391"/>
        <xdr:cNvCxnSpPr/>
      </xdr:nvCxnSpPr>
      <xdr:spPr>
        <a:xfrm flipV="1">
          <a:off x="13512800" y="63656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2" name="楕円 401"/>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130827</xdr:rowOff>
    </xdr:from>
    <xdr:ext cx="762000" cy="259045"/>
    <xdr:sp macro="" textlink="">
      <xdr:nvSpPr>
        <xdr:cNvPr id="403" name="公債費負担の状況該当値テキスト"/>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146685</xdr:rowOff>
    </xdr:from>
    <xdr:to>
      <xdr:col>77</xdr:col>
      <xdr:colOff>95250</xdr:colOff>
      <xdr:row>37</xdr:row>
      <xdr:rowOff>76835</xdr:rowOff>
    </xdr:to>
    <xdr:sp macro="" textlink="">
      <xdr:nvSpPr>
        <xdr:cNvPr id="404" name="楕円 403"/>
        <xdr:cNvSpPr/>
      </xdr:nvSpPr>
      <xdr:spPr>
        <a:xfrm>
          <a:off x="16129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61612</xdr:rowOff>
    </xdr:from>
    <xdr:ext cx="736600" cy="259045"/>
    <xdr:sp macro="" textlink="">
      <xdr:nvSpPr>
        <xdr:cNvPr id="405" name="テキスト ボックス 404"/>
        <xdr:cNvSpPr txBox="1"/>
      </xdr:nvSpPr>
      <xdr:spPr>
        <a:xfrm>
          <a:off x="15798800" y="640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148696</xdr:rowOff>
    </xdr:from>
    <xdr:to>
      <xdr:col>73</xdr:col>
      <xdr:colOff>44450</xdr:colOff>
      <xdr:row>37</xdr:row>
      <xdr:rowOff>78846</xdr:rowOff>
    </xdr:to>
    <xdr:sp macro="" textlink="">
      <xdr:nvSpPr>
        <xdr:cNvPr id="406" name="楕円 405"/>
        <xdr:cNvSpPr/>
      </xdr:nvSpPr>
      <xdr:spPr>
        <a:xfrm>
          <a:off x="15240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407" name="テキスト ボックス 406"/>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8" name="楕円 407"/>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409" name="テキスト ボックス 408"/>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410" name="楕円 409"/>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411" name="テキスト ボックス 410"/>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％前後であった比率は、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年度から資本費平準化債の発行により下水道事業への繰出金を抑制したことで飛躍的に改善された。令和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年度は、地方債残高の減少（前年度比△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1,299,617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千円）や公営企業債等繰入見込額の減少（同△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677,273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千円）等により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ポイント改善したものの、類似団体平均では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ポイント上回っている。今後、当面の間は地方債現在高が減少するものの、中長期的には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、愛宕山プロジェクト（避難路整備等）や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八幡浜港みらいプロジェクト等の大型プロジェクトが展開されることから、引き続き事業実施の適正化を図り、財政の健全化に努める。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65955</xdr:rowOff>
    </xdr:from>
    <xdr:to>
      <xdr:col>81</xdr:col>
      <xdr:colOff>44450</xdr:colOff>
      <xdr:row>16</xdr:row>
      <xdr:rowOff>19981</xdr:rowOff>
    </xdr:to>
    <xdr:cxnSp macro="">
      <xdr:nvCxnSpPr>
        <xdr:cNvPr id="445" name="直線コネクタ 444"/>
        <xdr:cNvCxnSpPr/>
      </xdr:nvCxnSpPr>
      <xdr:spPr>
        <a:xfrm flipV="1">
          <a:off x="16179800" y="2637705"/>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19981</xdr:rowOff>
    </xdr:from>
    <xdr:to>
      <xdr:col>77</xdr:col>
      <xdr:colOff>44450</xdr:colOff>
      <xdr:row>16</xdr:row>
      <xdr:rowOff>127762</xdr:rowOff>
    </xdr:to>
    <xdr:cxnSp macro="">
      <xdr:nvCxnSpPr>
        <xdr:cNvPr id="448" name="直線コネクタ 447"/>
        <xdr:cNvCxnSpPr/>
      </xdr:nvCxnSpPr>
      <xdr:spPr>
        <a:xfrm flipV="1">
          <a:off x="15290800" y="2763181"/>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127762</xdr:rowOff>
    </xdr:from>
    <xdr:to>
      <xdr:col>72</xdr:col>
      <xdr:colOff>203200</xdr:colOff>
      <xdr:row>16</xdr:row>
      <xdr:rowOff>157522</xdr:rowOff>
    </xdr:to>
    <xdr:cxnSp macro="">
      <xdr:nvCxnSpPr>
        <xdr:cNvPr id="451" name="直線コネクタ 450"/>
        <xdr:cNvCxnSpPr/>
      </xdr:nvCxnSpPr>
      <xdr:spPr>
        <a:xfrm flipV="1">
          <a:off x="14401800" y="2870962"/>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157522</xdr:rowOff>
    </xdr:from>
    <xdr:to>
      <xdr:col>68</xdr:col>
      <xdr:colOff>152400</xdr:colOff>
      <xdr:row>17</xdr:row>
      <xdr:rowOff>81788</xdr:rowOff>
    </xdr:to>
    <xdr:cxnSp macro="">
      <xdr:nvCxnSpPr>
        <xdr:cNvPr id="454" name="直線コネクタ 453"/>
        <xdr:cNvCxnSpPr/>
      </xdr:nvCxnSpPr>
      <xdr:spPr>
        <a:xfrm flipV="1">
          <a:off x="13512800" y="2900722"/>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15155</xdr:rowOff>
    </xdr:from>
    <xdr:to>
      <xdr:col>81</xdr:col>
      <xdr:colOff>95250</xdr:colOff>
      <xdr:row>15</xdr:row>
      <xdr:rowOff>116755</xdr:rowOff>
    </xdr:to>
    <xdr:sp macro="" textlink="">
      <xdr:nvSpPr>
        <xdr:cNvPr id="464" name="楕円 463"/>
        <xdr:cNvSpPr/>
      </xdr:nvSpPr>
      <xdr:spPr>
        <a:xfrm>
          <a:off x="16967200" y="25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158682</xdr:rowOff>
    </xdr:from>
    <xdr:ext cx="762000" cy="259045"/>
    <xdr:sp macro="" textlink="">
      <xdr:nvSpPr>
        <xdr:cNvPr id="465" name="将来負担の状況該当値テキスト"/>
        <xdr:cNvSpPr txBox="1"/>
      </xdr:nvSpPr>
      <xdr:spPr>
        <a:xfrm>
          <a:off x="17106900" y="255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140631</xdr:rowOff>
    </xdr:from>
    <xdr:to>
      <xdr:col>77</xdr:col>
      <xdr:colOff>95250</xdr:colOff>
      <xdr:row>16</xdr:row>
      <xdr:rowOff>70781</xdr:rowOff>
    </xdr:to>
    <xdr:sp macro="" textlink="">
      <xdr:nvSpPr>
        <xdr:cNvPr id="466" name="楕円 465"/>
        <xdr:cNvSpPr/>
      </xdr:nvSpPr>
      <xdr:spPr>
        <a:xfrm>
          <a:off x="16129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55558</xdr:rowOff>
    </xdr:from>
    <xdr:ext cx="736600" cy="259045"/>
    <xdr:sp macro="" textlink="">
      <xdr:nvSpPr>
        <xdr:cNvPr id="467" name="テキスト ボックス 466"/>
        <xdr:cNvSpPr txBox="1"/>
      </xdr:nvSpPr>
      <xdr:spPr>
        <a:xfrm>
          <a:off x="15798800" y="2798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76962</xdr:rowOff>
    </xdr:from>
    <xdr:to>
      <xdr:col>73</xdr:col>
      <xdr:colOff>44450</xdr:colOff>
      <xdr:row>17</xdr:row>
      <xdr:rowOff>7112</xdr:rowOff>
    </xdr:to>
    <xdr:sp macro="" textlink="">
      <xdr:nvSpPr>
        <xdr:cNvPr id="468" name="楕円 467"/>
        <xdr:cNvSpPr/>
      </xdr:nvSpPr>
      <xdr:spPr>
        <a:xfrm>
          <a:off x="15240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163339</xdr:rowOff>
    </xdr:from>
    <xdr:ext cx="762000" cy="259045"/>
    <xdr:sp macro="" textlink="">
      <xdr:nvSpPr>
        <xdr:cNvPr id="469" name="テキスト ボックス 468"/>
        <xdr:cNvSpPr txBox="1"/>
      </xdr:nvSpPr>
      <xdr:spPr>
        <a:xfrm>
          <a:off x="14909800" y="290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106722</xdr:rowOff>
    </xdr:from>
    <xdr:to>
      <xdr:col>68</xdr:col>
      <xdr:colOff>203200</xdr:colOff>
      <xdr:row>17</xdr:row>
      <xdr:rowOff>36872</xdr:rowOff>
    </xdr:to>
    <xdr:sp macro="" textlink="">
      <xdr:nvSpPr>
        <xdr:cNvPr id="470" name="楕円 469"/>
        <xdr:cNvSpPr/>
      </xdr:nvSpPr>
      <xdr:spPr>
        <a:xfrm>
          <a:off x="143510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21649</xdr:rowOff>
    </xdr:from>
    <xdr:ext cx="762000" cy="259045"/>
    <xdr:sp macro="" textlink="">
      <xdr:nvSpPr>
        <xdr:cNvPr id="471" name="テキスト ボックス 470"/>
        <xdr:cNvSpPr txBox="1"/>
      </xdr:nvSpPr>
      <xdr:spPr>
        <a:xfrm>
          <a:off x="14020800" y="293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30988</xdr:rowOff>
    </xdr:from>
    <xdr:to>
      <xdr:col>64</xdr:col>
      <xdr:colOff>152400</xdr:colOff>
      <xdr:row>17</xdr:row>
      <xdr:rowOff>132588</xdr:rowOff>
    </xdr:to>
    <xdr:sp macro="" textlink="">
      <xdr:nvSpPr>
        <xdr:cNvPr id="472" name="楕円 471"/>
        <xdr:cNvSpPr/>
      </xdr:nvSpPr>
      <xdr:spPr>
        <a:xfrm>
          <a:off x="134620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117365</xdr:rowOff>
    </xdr:from>
    <xdr:ext cx="762000" cy="259045"/>
    <xdr:sp macro="" textlink="">
      <xdr:nvSpPr>
        <xdr:cNvPr id="473" name="テキスト ボックス 472"/>
        <xdr:cNvSpPr txBox="1"/>
      </xdr:nvSpPr>
      <xdr:spPr>
        <a:xfrm>
          <a:off x="13131800" y="30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30,739
30,298
132.65
23,413,048
22,244,508
1,012,431
11,860,640
22,928,242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年度は職員退職手当や時間外勤務手当が減少したことにより、人件費に係る経常収支比率は前年度に比べ</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ポイント減少した。定員適正化計画により人員削減も行っているため、類似団体平均からも</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ポイント下回っている。今後も引き続き中長期的な視点で職員採用を実施し、適正な人員配置に努める。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168910</xdr:rowOff>
    </xdr:to>
    <xdr:cxnSp macro="">
      <xdr:nvCxnSpPr>
        <xdr:cNvPr id="66" name="直線コネクタ 65"/>
        <xdr:cNvCxnSpPr/>
      </xdr:nvCxnSpPr>
      <xdr:spPr>
        <a:xfrm flipV="1">
          <a:off x="3987800" y="610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168910</xdr:rowOff>
    </xdr:to>
    <xdr:cxnSp macro="">
      <xdr:nvCxnSpPr>
        <xdr:cNvPr id="69" name="直線コネクタ 68"/>
        <xdr:cNvCxnSpPr/>
      </xdr:nvCxnSpPr>
      <xdr:spPr>
        <a:xfrm>
          <a:off x="3098800" y="6108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107950</xdr:rowOff>
    </xdr:to>
    <xdr:cxnSp macro="">
      <xdr:nvCxnSpPr>
        <xdr:cNvPr id="72" name="直線コネクタ 71"/>
        <xdr:cNvCxnSpPr/>
      </xdr:nvCxnSpPr>
      <xdr:spPr>
        <a:xfrm>
          <a:off x="2209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100330</xdr:rowOff>
    </xdr:to>
    <xdr:cxnSp macro="">
      <xdr:nvCxnSpPr>
        <xdr:cNvPr id="75" name="直線コネクタ 74"/>
        <xdr:cNvCxnSpPr/>
      </xdr:nvCxnSpPr>
      <xdr:spPr>
        <a:xfrm>
          <a:off x="1320800" y="6009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係る経常収支比率は、類似団体平均より高い状況が続いている。これは、八幡浜市行政改革大綱に基づき、業務の民間委託を推進し、職員人件費等から委託料へシフトしていることが要因である。環境センター運転管理業務、ゴミ収集運搬業務等の清掃費関係、養護老人ホーム管理、市民スポーツセンター管理、ふるさと納税受付業務等が民間委託の主なものであり、今後も積極的に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77470</xdr:rowOff>
    </xdr:to>
    <xdr:cxnSp macro="">
      <xdr:nvCxnSpPr>
        <xdr:cNvPr id="127" name="直線コネクタ 126"/>
        <xdr:cNvCxnSpPr/>
      </xdr:nvCxnSpPr>
      <xdr:spPr>
        <a:xfrm>
          <a:off x="15671800" y="28702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157480</xdr:rowOff>
    </xdr:to>
    <xdr:cxnSp macro="">
      <xdr:nvCxnSpPr>
        <xdr:cNvPr id="130" name="直線コネクタ 129"/>
        <xdr:cNvCxnSpPr/>
      </xdr:nvCxnSpPr>
      <xdr:spPr>
        <a:xfrm flipV="1">
          <a:off x="14782800" y="287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115570</xdr:rowOff>
    </xdr:to>
    <xdr:cxnSp macro="">
      <xdr:nvCxnSpPr>
        <xdr:cNvPr id="133" name="直線コネクタ 132"/>
        <xdr:cNvCxnSpPr/>
      </xdr:nvCxnSpPr>
      <xdr:spPr>
        <a:xfrm flipV="1">
          <a:off x="13893800" y="2900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153670</xdr:rowOff>
    </xdr:to>
    <xdr:cxnSp macro="">
      <xdr:nvCxnSpPr>
        <xdr:cNvPr id="136" name="直線コネクタ 135"/>
        <xdr:cNvCxnSpPr/>
      </xdr:nvCxnSpPr>
      <xdr:spPr>
        <a:xfrm flipV="1">
          <a:off x="13004800" y="3030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6" name="楕円 145"/>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7"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9" name="テキスト ボックス 148"/>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1" name="テキスト ボックス 150"/>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4" name="楕円 153"/>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5" name="テキスト ボックス 154"/>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扶助費に係る経常収支比率は、類似団体平均以下の水準で推移している。これは、人口減少により社会福祉、児童福祉、老人福祉の給付が減少してるためと考えられる。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12700</xdr:rowOff>
    </xdr:to>
    <xdr:cxnSp macro="">
      <xdr:nvCxnSpPr>
        <xdr:cNvPr id="188" name="直線コネクタ 187"/>
        <xdr:cNvCxnSpPr/>
      </xdr:nvCxnSpPr>
      <xdr:spPr>
        <a:xfrm>
          <a:off x="3987800" y="9245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158750</xdr:rowOff>
    </xdr:to>
    <xdr:cxnSp macro="">
      <xdr:nvCxnSpPr>
        <xdr:cNvPr id="191" name="直線コネクタ 190"/>
        <xdr:cNvCxnSpPr/>
      </xdr:nvCxnSpPr>
      <xdr:spPr>
        <a:xfrm>
          <a:off x="3098800" y="923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25400</xdr:rowOff>
    </xdr:to>
    <xdr:cxnSp macro="">
      <xdr:nvCxnSpPr>
        <xdr:cNvPr id="194" name="直線コネクタ 193"/>
        <xdr:cNvCxnSpPr/>
      </xdr:nvCxnSpPr>
      <xdr:spPr>
        <a:xfrm flipV="1">
          <a:off x="2209800" y="923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25400</xdr:rowOff>
    </xdr:from>
    <xdr:to>
      <xdr:col>11</xdr:col>
      <xdr:colOff>9525</xdr:colOff>
      <xdr:row>54</xdr:row>
      <xdr:rowOff>127000</xdr:rowOff>
    </xdr:to>
    <xdr:cxnSp macro="">
      <xdr:nvCxnSpPr>
        <xdr:cNvPr id="197" name="直線コネクタ 196"/>
        <xdr:cNvCxnSpPr/>
      </xdr:nvCxnSpPr>
      <xdr:spPr>
        <a:xfrm flipV="1">
          <a:off x="1320800" y="9283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107950</xdr:rowOff>
    </xdr:from>
    <xdr:to>
      <xdr:col>20</xdr:col>
      <xdr:colOff>38100</xdr:colOff>
      <xdr:row>54</xdr:row>
      <xdr:rowOff>38100</xdr:rowOff>
    </xdr:to>
    <xdr:sp macro="" textlink="">
      <xdr:nvSpPr>
        <xdr:cNvPr id="209" name="楕円 208"/>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48277</xdr:rowOff>
    </xdr:from>
    <xdr:ext cx="736600" cy="259045"/>
    <xdr:sp macro="" textlink="">
      <xdr:nvSpPr>
        <xdr:cNvPr id="210" name="テキスト ボックス 209"/>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1" name="楕円 210"/>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2" name="テキスト ボックス 211"/>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3" name="楕円 212"/>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4" name="テキスト ボックス 213"/>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は類似団体平均とほぼ同等となっている。今後、高齢化による介護保険事業会計への繰出金が増えることが予想されるため、介護保険料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102507</xdr:rowOff>
    </xdr:to>
    <xdr:cxnSp macro="">
      <xdr:nvCxnSpPr>
        <xdr:cNvPr id="251" name="直線コネクタ 250"/>
        <xdr:cNvCxnSpPr/>
      </xdr:nvCxnSpPr>
      <xdr:spPr>
        <a:xfrm flipV="1">
          <a:off x="15671800" y="9831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102507</xdr:rowOff>
    </xdr:to>
    <xdr:cxnSp macro="">
      <xdr:nvCxnSpPr>
        <xdr:cNvPr id="254" name="直線コネクタ 253"/>
        <xdr:cNvCxnSpPr/>
      </xdr:nvCxnSpPr>
      <xdr:spPr>
        <a:xfrm>
          <a:off x="14782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37193</xdr:rowOff>
    </xdr:to>
    <xdr:cxnSp macro="">
      <xdr:nvCxnSpPr>
        <xdr:cNvPr id="257" name="直線コネクタ 256"/>
        <xdr:cNvCxnSpPr/>
      </xdr:nvCxnSpPr>
      <xdr:spPr>
        <a:xfrm>
          <a:off x="13893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37193</xdr:rowOff>
    </xdr:to>
    <xdr:cxnSp macro="">
      <xdr:nvCxnSpPr>
        <xdr:cNvPr id="260" name="直線コネクタ 259"/>
        <xdr:cNvCxnSpPr/>
      </xdr:nvCxnSpPr>
      <xdr:spPr>
        <a:xfrm>
          <a:off x="13004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0" name="楕円 269"/>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1" name="その他該当値テキスト"/>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2" name="楕円 271"/>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3" name="テキスト ボックス 272"/>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5" name="テキスト ボックス 274"/>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77" name="テキスト ボックス 276"/>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9" name="テキスト ボックス 278"/>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近年の補助費等に係る経常収支比率は類似団体平均より高かった。これは、公共下水道の整備が完了している下水道事業会計への公債費の繰出金や市立八幡浜総合病院への負担金が多額であったためである。しかし、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年度まで下水道事業に対し資金不足を避けるために行っていた繰出しを令和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年度は行わなかったため前年度比△</a:t>
          </a:r>
          <a:r>
            <a:rPr kumimoji="1" lang="en-US" altLang="ja-JP" sz="1200">
              <a:latin typeface="ＭＳ Ｐゴシック" panose="020B0600070205080204" pitchFamily="50" charset="-128"/>
              <a:ea typeface="ＭＳ Ｐゴシック" panose="020B0600070205080204" pitchFamily="50" charset="-128"/>
            </a:rPr>
            <a:t>155,500</a:t>
          </a:r>
          <a:r>
            <a:rPr kumimoji="1" lang="ja-JP" altLang="en-US" sz="1200">
              <a:latin typeface="ＭＳ Ｐゴシック" panose="020B0600070205080204" pitchFamily="50" charset="-128"/>
              <a:ea typeface="ＭＳ Ｐゴシック" panose="020B0600070205080204" pitchFamily="50" charset="-128"/>
            </a:rPr>
            <a:t>千円となり、類似団体平均に近づいた。引き続き、経営改善を求めていく。また、補助金については、補助団体の活動状況等を的確に把握し、廃止・縮小を含めた見直しを図る。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38</xdr:row>
      <xdr:rowOff>44704</xdr:rowOff>
    </xdr:to>
    <xdr:cxnSp macro="">
      <xdr:nvCxnSpPr>
        <xdr:cNvPr id="309" name="直線コネクタ 308"/>
        <xdr:cNvCxnSpPr/>
      </xdr:nvCxnSpPr>
      <xdr:spPr>
        <a:xfrm flipV="1">
          <a:off x="15671800" y="634492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72136</xdr:rowOff>
    </xdr:to>
    <xdr:cxnSp macro="">
      <xdr:nvCxnSpPr>
        <xdr:cNvPr id="312" name="直線コネクタ 311"/>
        <xdr:cNvCxnSpPr/>
      </xdr:nvCxnSpPr>
      <xdr:spPr>
        <a:xfrm flipV="1">
          <a:off x="14782800" y="65598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39</xdr:row>
      <xdr:rowOff>46990</xdr:rowOff>
    </xdr:to>
    <xdr:cxnSp macro="">
      <xdr:nvCxnSpPr>
        <xdr:cNvPr id="315" name="直線コネクタ 314"/>
        <xdr:cNvCxnSpPr/>
      </xdr:nvCxnSpPr>
      <xdr:spPr>
        <a:xfrm flipV="1">
          <a:off x="13893800" y="65872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65278</xdr:rowOff>
    </xdr:to>
    <xdr:cxnSp macro="">
      <xdr:nvCxnSpPr>
        <xdr:cNvPr id="318" name="直線コネクタ 317"/>
        <xdr:cNvCxnSpPr/>
      </xdr:nvCxnSpPr>
      <xdr:spPr>
        <a:xfrm flipV="1">
          <a:off x="13004800" y="67335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8" name="楕円 327"/>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9"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30" name="楕円 329"/>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1" name="テキスト ボックス 330"/>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2" name="楕円 331"/>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3" name="テキスト ボックス 332"/>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4" name="楕円 333"/>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35" name="テキスト ボックス 334"/>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14478</xdr:rowOff>
    </xdr:from>
    <xdr:to>
      <xdr:col>65</xdr:col>
      <xdr:colOff>53975</xdr:colOff>
      <xdr:row>39</xdr:row>
      <xdr:rowOff>116078</xdr:rowOff>
    </xdr:to>
    <xdr:sp macro="" textlink="">
      <xdr:nvSpPr>
        <xdr:cNvPr id="336" name="楕円 335"/>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100855</xdr:rowOff>
    </xdr:from>
    <xdr:ext cx="762000" cy="259045"/>
    <xdr:sp macro="" textlink="">
      <xdr:nvSpPr>
        <xdr:cNvPr id="337" name="テキスト ボックス 336"/>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公債費に係る経常収支比率は、近年横ばいであったが、令和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年度に保内総合児童センター建設事業等の大型事業の元金償還が始まり、</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％台となった。令和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年度も文化活動センター建設事業（借入額</a:t>
          </a:r>
          <a:r>
            <a:rPr kumimoji="1" lang="en-US" altLang="ja-JP" sz="1200">
              <a:latin typeface="ＭＳ Ｐゴシック" panose="020B0600070205080204" pitchFamily="50" charset="-128"/>
              <a:ea typeface="ＭＳ Ｐゴシック" panose="020B0600070205080204" pitchFamily="50" charset="-128"/>
            </a:rPr>
            <a:t>591,300</a:t>
          </a:r>
          <a:r>
            <a:rPr kumimoji="1" lang="ja-JP" altLang="en-US" sz="1200">
              <a:latin typeface="ＭＳ Ｐゴシック" panose="020B0600070205080204" pitchFamily="50" charset="-128"/>
              <a:ea typeface="ＭＳ Ｐゴシック" panose="020B0600070205080204" pitchFamily="50" charset="-128"/>
            </a:rPr>
            <a:t>千円）やフェリー埠頭再整備事業（同</a:t>
          </a:r>
          <a:r>
            <a:rPr kumimoji="1" lang="en-US" altLang="ja-JP" sz="1200">
              <a:latin typeface="ＭＳ Ｐゴシック" panose="020B0600070205080204" pitchFamily="50" charset="-128"/>
              <a:ea typeface="ＭＳ Ｐゴシック" panose="020B0600070205080204" pitchFamily="50" charset="-128"/>
            </a:rPr>
            <a:t>454,500</a:t>
          </a:r>
          <a:r>
            <a:rPr kumimoji="1" lang="ja-JP" altLang="en-US" sz="1200">
              <a:latin typeface="ＭＳ Ｐゴシック" panose="020B0600070205080204" pitchFamily="50" charset="-128"/>
              <a:ea typeface="ＭＳ Ｐゴシック" panose="020B0600070205080204" pitchFamily="50" charset="-128"/>
            </a:rPr>
            <a:t>千円）等の元金償還が開始したこと等により</a:t>
          </a:r>
          <a:r>
            <a:rPr kumimoji="1" lang="en-US" altLang="ja-JP" sz="1200">
              <a:latin typeface="ＭＳ Ｐゴシック" panose="020B0600070205080204" pitchFamily="50" charset="-128"/>
              <a:ea typeface="ＭＳ Ｐゴシック" panose="020B0600070205080204" pitchFamily="50" charset="-128"/>
            </a:rPr>
            <a:t>21.0</a:t>
          </a:r>
          <a:r>
            <a:rPr kumimoji="1" lang="ja-JP" altLang="en-US" sz="1200">
              <a:latin typeface="ＭＳ Ｐゴシック" panose="020B0600070205080204" pitchFamily="50" charset="-128"/>
              <a:ea typeface="ＭＳ Ｐゴシック" panose="020B0600070205080204" pitchFamily="50" charset="-128"/>
            </a:rPr>
            <a:t>％となった。今後も公債費の増加が見込まれるため、地方債を充当する普通建設事業を抑制し、地方債発行額を元金償還額より抑えるように努める。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33655</xdr:rowOff>
    </xdr:from>
    <xdr:to>
      <xdr:col>24</xdr:col>
      <xdr:colOff>25400</xdr:colOff>
      <xdr:row>75</xdr:row>
      <xdr:rowOff>50800</xdr:rowOff>
    </xdr:to>
    <xdr:cxnSp macro="">
      <xdr:nvCxnSpPr>
        <xdr:cNvPr id="369" name="直線コネクタ 368"/>
        <xdr:cNvCxnSpPr/>
      </xdr:nvCxnSpPr>
      <xdr:spPr>
        <a:xfrm>
          <a:off x="3987800" y="128924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33655</xdr:rowOff>
    </xdr:to>
    <xdr:cxnSp macro="">
      <xdr:nvCxnSpPr>
        <xdr:cNvPr id="372" name="直線コネクタ 371"/>
        <xdr:cNvCxnSpPr/>
      </xdr:nvCxnSpPr>
      <xdr:spPr>
        <a:xfrm>
          <a:off x="3098800" y="12852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159385</xdr:rowOff>
    </xdr:from>
    <xdr:to>
      <xdr:col>15</xdr:col>
      <xdr:colOff>98425</xdr:colOff>
      <xdr:row>74</xdr:row>
      <xdr:rowOff>165100</xdr:rowOff>
    </xdr:to>
    <xdr:cxnSp macro="">
      <xdr:nvCxnSpPr>
        <xdr:cNvPr id="375" name="直線コネクタ 374"/>
        <xdr:cNvCxnSpPr/>
      </xdr:nvCxnSpPr>
      <xdr:spPr>
        <a:xfrm>
          <a:off x="2209800" y="128466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155575</xdr:rowOff>
    </xdr:from>
    <xdr:to>
      <xdr:col>11</xdr:col>
      <xdr:colOff>9525</xdr:colOff>
      <xdr:row>74</xdr:row>
      <xdr:rowOff>159385</xdr:rowOff>
    </xdr:to>
    <xdr:cxnSp macro="">
      <xdr:nvCxnSpPr>
        <xdr:cNvPr id="378" name="直線コネクタ 377"/>
        <xdr:cNvCxnSpPr/>
      </xdr:nvCxnSpPr>
      <xdr:spPr>
        <a:xfrm>
          <a:off x="1320800" y="12842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88" name="楕円 387"/>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143527</xdr:rowOff>
    </xdr:from>
    <xdr:ext cx="762000" cy="259045"/>
    <xdr:sp macro="" textlink="">
      <xdr:nvSpPr>
        <xdr:cNvPr id="389" name="公債費該当値テキスト"/>
        <xdr:cNvSpPr txBox="1"/>
      </xdr:nvSpPr>
      <xdr:spPr>
        <a:xfrm>
          <a:off x="4914900" y="1283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154305</xdr:rowOff>
    </xdr:from>
    <xdr:to>
      <xdr:col>20</xdr:col>
      <xdr:colOff>38100</xdr:colOff>
      <xdr:row>75</xdr:row>
      <xdr:rowOff>84455</xdr:rowOff>
    </xdr:to>
    <xdr:sp macro="" textlink="">
      <xdr:nvSpPr>
        <xdr:cNvPr id="390" name="楕円 389"/>
        <xdr:cNvSpPr/>
      </xdr:nvSpPr>
      <xdr:spPr>
        <a:xfrm>
          <a:off x="3937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69232</xdr:rowOff>
    </xdr:from>
    <xdr:ext cx="736600" cy="259045"/>
    <xdr:sp macro="" textlink="">
      <xdr:nvSpPr>
        <xdr:cNvPr id="391" name="テキスト ボックス 390"/>
        <xdr:cNvSpPr txBox="1"/>
      </xdr:nvSpPr>
      <xdr:spPr>
        <a:xfrm>
          <a:off x="3606800" y="129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2" name="楕円 391"/>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3" name="テキスト ボックス 392"/>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108585</xdr:rowOff>
    </xdr:from>
    <xdr:to>
      <xdr:col>11</xdr:col>
      <xdr:colOff>60325</xdr:colOff>
      <xdr:row>75</xdr:row>
      <xdr:rowOff>38735</xdr:rowOff>
    </xdr:to>
    <xdr:sp macro="" textlink="">
      <xdr:nvSpPr>
        <xdr:cNvPr id="394" name="楕円 393"/>
        <xdr:cNvSpPr/>
      </xdr:nvSpPr>
      <xdr:spPr>
        <a:xfrm>
          <a:off x="2159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48912</xdr:rowOff>
    </xdr:from>
    <xdr:ext cx="762000" cy="259045"/>
    <xdr:sp macro="" textlink="">
      <xdr:nvSpPr>
        <xdr:cNvPr id="395" name="テキスト ボックス 394"/>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96" name="楕円 395"/>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45102</xdr:rowOff>
    </xdr:from>
    <xdr:ext cx="762000" cy="259045"/>
    <xdr:sp macro="" textlink="">
      <xdr:nvSpPr>
        <xdr:cNvPr id="397" name="テキスト ボックス 396"/>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公債費以外に係る経常収支比率は、前年度比△</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ポイントの</a:t>
          </a:r>
          <a:r>
            <a:rPr kumimoji="1" lang="en-US" altLang="ja-JP" sz="1200">
              <a:latin typeface="ＭＳ Ｐゴシック" panose="020B0600070205080204" pitchFamily="50" charset="-128"/>
              <a:ea typeface="ＭＳ Ｐゴシック" panose="020B0600070205080204" pitchFamily="50" charset="-128"/>
            </a:rPr>
            <a:t>67.7</a:t>
          </a:r>
          <a:r>
            <a:rPr kumimoji="1" lang="ja-JP" altLang="en-US" sz="1200">
              <a:latin typeface="ＭＳ Ｐゴシック" panose="020B0600070205080204" pitchFamily="50" charset="-128"/>
              <a:ea typeface="ＭＳ Ｐゴシック" panose="020B0600070205080204" pitchFamily="50" charset="-128"/>
            </a:rPr>
            <a:t>％で、類似団体平均を</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ポイント下回っている。この項目は、公共下水道及び市立八幡浜総合病院への負担金等の補助費等の減少（前年度比△</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ポイント）が主に影響している。経常収支比率を改善するには、経常一般財源の増加も大きな要因となるため、市税の収納率向上や市有財産の売却等、歳入確保に努める。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76</xdr:row>
      <xdr:rowOff>85852</xdr:rowOff>
    </xdr:to>
    <xdr:cxnSp macro="">
      <xdr:nvCxnSpPr>
        <xdr:cNvPr id="428" name="直線コネクタ 427"/>
        <xdr:cNvCxnSpPr/>
      </xdr:nvCxnSpPr>
      <xdr:spPr>
        <a:xfrm flipV="1">
          <a:off x="15671800" y="1292402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85852</xdr:rowOff>
    </xdr:to>
    <xdr:cxnSp macro="">
      <xdr:nvCxnSpPr>
        <xdr:cNvPr id="431" name="直線コネクタ 430"/>
        <xdr:cNvCxnSpPr/>
      </xdr:nvCxnSpPr>
      <xdr:spPr>
        <a:xfrm>
          <a:off x="14782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77</xdr:row>
      <xdr:rowOff>129287</xdr:rowOff>
    </xdr:to>
    <xdr:cxnSp macro="">
      <xdr:nvCxnSpPr>
        <xdr:cNvPr id="434" name="直線コネクタ 433"/>
        <xdr:cNvCxnSpPr/>
      </xdr:nvCxnSpPr>
      <xdr:spPr>
        <a:xfrm flipV="1">
          <a:off x="13893800" y="13093192"/>
          <a:ext cx="8890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77</xdr:row>
      <xdr:rowOff>138430</xdr:rowOff>
    </xdr:to>
    <xdr:cxnSp macro="">
      <xdr:nvCxnSpPr>
        <xdr:cNvPr id="437" name="直線コネクタ 436"/>
        <xdr:cNvCxnSpPr/>
      </xdr:nvCxnSpPr>
      <xdr:spPr>
        <a:xfrm flipV="1">
          <a:off x="13004800" y="133309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47" name="楕円 446"/>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31005</xdr:rowOff>
    </xdr:from>
    <xdr:ext cx="762000" cy="259045"/>
    <xdr:sp macro="" textlink="">
      <xdr:nvSpPr>
        <xdr:cNvPr id="448" name="公債費以外該当値テキスト"/>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9" name="楕円 448"/>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0" name="テキスト ボックス 449"/>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1" name="楕円 450"/>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98569</xdr:rowOff>
    </xdr:from>
    <xdr:ext cx="762000" cy="259045"/>
    <xdr:sp macro="" textlink="">
      <xdr:nvSpPr>
        <xdr:cNvPr id="452" name="テキスト ボックス 451"/>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3" name="楕円 452"/>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4" name="テキスト ボックス 453"/>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5" name="楕円 454"/>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6" name="テキスト ボックス 45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45695</xdr:rowOff>
    </xdr:from>
    <xdr:to>
      <xdr:col>29</xdr:col>
      <xdr:colOff>127000</xdr:colOff>
      <xdr:row>16</xdr:row>
      <xdr:rowOff>62208</xdr:rowOff>
    </xdr:to>
    <xdr:cxnSp macro="">
      <xdr:nvCxnSpPr>
        <xdr:cNvPr id="52" name="直線コネクタ 51"/>
        <xdr:cNvCxnSpPr/>
      </xdr:nvCxnSpPr>
      <xdr:spPr bwMode="auto">
        <a:xfrm flipV="1">
          <a:off x="5003800" y="2836520"/>
          <a:ext cx="647700" cy="16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62208</xdr:rowOff>
    </xdr:from>
    <xdr:to>
      <xdr:col>26</xdr:col>
      <xdr:colOff>50800</xdr:colOff>
      <xdr:row>16</xdr:row>
      <xdr:rowOff>87104</xdr:rowOff>
    </xdr:to>
    <xdr:cxnSp macro="">
      <xdr:nvCxnSpPr>
        <xdr:cNvPr id="55" name="直線コネクタ 54"/>
        <xdr:cNvCxnSpPr/>
      </xdr:nvCxnSpPr>
      <xdr:spPr bwMode="auto">
        <a:xfrm flipV="1">
          <a:off x="4305300" y="2853033"/>
          <a:ext cx="698500" cy="24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87104</xdr:rowOff>
    </xdr:from>
    <xdr:to>
      <xdr:col>22</xdr:col>
      <xdr:colOff>114300</xdr:colOff>
      <xdr:row>16</xdr:row>
      <xdr:rowOff>142327</xdr:rowOff>
    </xdr:to>
    <xdr:cxnSp macro="">
      <xdr:nvCxnSpPr>
        <xdr:cNvPr id="58" name="直線コネクタ 57"/>
        <xdr:cNvCxnSpPr/>
      </xdr:nvCxnSpPr>
      <xdr:spPr bwMode="auto">
        <a:xfrm flipV="1">
          <a:off x="3606800" y="2877929"/>
          <a:ext cx="698500" cy="55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142327</xdr:rowOff>
    </xdr:from>
    <xdr:to>
      <xdr:col>18</xdr:col>
      <xdr:colOff>177800</xdr:colOff>
      <xdr:row>17</xdr:row>
      <xdr:rowOff>5690</xdr:rowOff>
    </xdr:to>
    <xdr:cxnSp macro="">
      <xdr:nvCxnSpPr>
        <xdr:cNvPr id="61" name="直線コネクタ 60"/>
        <xdr:cNvCxnSpPr/>
      </xdr:nvCxnSpPr>
      <xdr:spPr bwMode="auto">
        <a:xfrm flipV="1">
          <a:off x="2908300" y="2933152"/>
          <a:ext cx="698500" cy="3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166345</xdr:rowOff>
    </xdr:from>
    <xdr:to>
      <xdr:col>29</xdr:col>
      <xdr:colOff>177800</xdr:colOff>
      <xdr:row>16</xdr:row>
      <xdr:rowOff>96495</xdr:rowOff>
    </xdr:to>
    <xdr:sp macro="" textlink="">
      <xdr:nvSpPr>
        <xdr:cNvPr id="71" name="楕円 70"/>
        <xdr:cNvSpPr/>
      </xdr:nvSpPr>
      <xdr:spPr bwMode="auto">
        <a:xfrm>
          <a:off x="5600700" y="278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11422</xdr:rowOff>
    </xdr:from>
    <xdr:ext cx="762000" cy="259045"/>
    <xdr:sp macro="" textlink="">
      <xdr:nvSpPr>
        <xdr:cNvPr id="72" name="人口1人当たり決算額の推移該当値テキスト130"/>
        <xdr:cNvSpPr txBox="1"/>
      </xdr:nvSpPr>
      <xdr:spPr>
        <a:xfrm>
          <a:off x="5740400" y="26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11408</xdr:rowOff>
    </xdr:from>
    <xdr:to>
      <xdr:col>26</xdr:col>
      <xdr:colOff>101600</xdr:colOff>
      <xdr:row>16</xdr:row>
      <xdr:rowOff>113008</xdr:rowOff>
    </xdr:to>
    <xdr:sp macro="" textlink="">
      <xdr:nvSpPr>
        <xdr:cNvPr id="73" name="楕円 72"/>
        <xdr:cNvSpPr/>
      </xdr:nvSpPr>
      <xdr:spPr bwMode="auto">
        <a:xfrm>
          <a:off x="4953000" y="280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123185</xdr:rowOff>
    </xdr:from>
    <xdr:ext cx="736600" cy="259045"/>
    <xdr:sp macro="" textlink="">
      <xdr:nvSpPr>
        <xdr:cNvPr id="74" name="テキスト ボックス 73"/>
        <xdr:cNvSpPr txBox="1"/>
      </xdr:nvSpPr>
      <xdr:spPr>
        <a:xfrm>
          <a:off x="4622800" y="257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36304</xdr:rowOff>
    </xdr:from>
    <xdr:to>
      <xdr:col>22</xdr:col>
      <xdr:colOff>165100</xdr:colOff>
      <xdr:row>16</xdr:row>
      <xdr:rowOff>137904</xdr:rowOff>
    </xdr:to>
    <xdr:sp macro="" textlink="">
      <xdr:nvSpPr>
        <xdr:cNvPr id="75" name="楕円 74"/>
        <xdr:cNvSpPr/>
      </xdr:nvSpPr>
      <xdr:spPr bwMode="auto">
        <a:xfrm>
          <a:off x="4254500" y="2827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148081</xdr:rowOff>
    </xdr:from>
    <xdr:ext cx="762000" cy="259045"/>
    <xdr:sp macro="" textlink="">
      <xdr:nvSpPr>
        <xdr:cNvPr id="76" name="テキスト ボックス 75"/>
        <xdr:cNvSpPr txBox="1"/>
      </xdr:nvSpPr>
      <xdr:spPr>
        <a:xfrm>
          <a:off x="3924300" y="259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91527</xdr:rowOff>
    </xdr:from>
    <xdr:to>
      <xdr:col>19</xdr:col>
      <xdr:colOff>38100</xdr:colOff>
      <xdr:row>17</xdr:row>
      <xdr:rowOff>21677</xdr:rowOff>
    </xdr:to>
    <xdr:sp macro="" textlink="">
      <xdr:nvSpPr>
        <xdr:cNvPr id="77" name="楕円 76"/>
        <xdr:cNvSpPr/>
      </xdr:nvSpPr>
      <xdr:spPr bwMode="auto">
        <a:xfrm>
          <a:off x="3556000" y="2882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31854</xdr:rowOff>
    </xdr:from>
    <xdr:ext cx="762000" cy="259045"/>
    <xdr:sp macro="" textlink="">
      <xdr:nvSpPr>
        <xdr:cNvPr id="78" name="テキスト ボックス 77"/>
        <xdr:cNvSpPr txBox="1"/>
      </xdr:nvSpPr>
      <xdr:spPr>
        <a:xfrm>
          <a:off x="3225800" y="26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126340</xdr:rowOff>
    </xdr:from>
    <xdr:to>
      <xdr:col>15</xdr:col>
      <xdr:colOff>101600</xdr:colOff>
      <xdr:row>17</xdr:row>
      <xdr:rowOff>56490</xdr:rowOff>
    </xdr:to>
    <xdr:sp macro="" textlink="">
      <xdr:nvSpPr>
        <xdr:cNvPr id="79" name="楕円 78"/>
        <xdr:cNvSpPr/>
      </xdr:nvSpPr>
      <xdr:spPr bwMode="auto">
        <a:xfrm>
          <a:off x="2857500" y="2917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66667</xdr:rowOff>
    </xdr:from>
    <xdr:ext cx="762000" cy="259045"/>
    <xdr:sp macro="" textlink="">
      <xdr:nvSpPr>
        <xdr:cNvPr id="80" name="テキスト ボックス 79"/>
        <xdr:cNvSpPr txBox="1"/>
      </xdr:nvSpPr>
      <xdr:spPr>
        <a:xfrm>
          <a:off x="2527300" y="268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33473</xdr:rowOff>
    </xdr:from>
    <xdr:to>
      <xdr:col>29</xdr:col>
      <xdr:colOff>127000</xdr:colOff>
      <xdr:row>38</xdr:row>
      <xdr:rowOff>50203</xdr:rowOff>
    </xdr:to>
    <xdr:cxnSp macro="">
      <xdr:nvCxnSpPr>
        <xdr:cNvPr id="116" name="直線コネクタ 115"/>
        <xdr:cNvCxnSpPr/>
      </xdr:nvCxnSpPr>
      <xdr:spPr bwMode="auto">
        <a:xfrm flipV="1">
          <a:off x="5003800" y="7501073"/>
          <a:ext cx="647700" cy="16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18250</xdr:rowOff>
    </xdr:from>
    <xdr:ext cx="762000" cy="259045"/>
    <xdr:sp macro="" textlink="">
      <xdr:nvSpPr>
        <xdr:cNvPr id="117" name="人口1人当たり決算額の推移平均値テキスト445"/>
        <xdr:cNvSpPr txBox="1"/>
      </xdr:nvSpPr>
      <xdr:spPr>
        <a:xfrm>
          <a:off x="5740400" y="748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49619</xdr:rowOff>
    </xdr:from>
    <xdr:to>
      <xdr:col>26</xdr:col>
      <xdr:colOff>50800</xdr:colOff>
      <xdr:row>38</xdr:row>
      <xdr:rowOff>50203</xdr:rowOff>
    </xdr:to>
    <xdr:cxnSp macro="">
      <xdr:nvCxnSpPr>
        <xdr:cNvPr id="119" name="直線コネクタ 118"/>
        <xdr:cNvCxnSpPr/>
      </xdr:nvCxnSpPr>
      <xdr:spPr bwMode="auto">
        <a:xfrm>
          <a:off x="4305300" y="7517219"/>
          <a:ext cx="698500" cy="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49619</xdr:rowOff>
    </xdr:from>
    <xdr:to>
      <xdr:col>22</xdr:col>
      <xdr:colOff>114300</xdr:colOff>
      <xdr:row>38</xdr:row>
      <xdr:rowOff>57662</xdr:rowOff>
    </xdr:to>
    <xdr:cxnSp macro="">
      <xdr:nvCxnSpPr>
        <xdr:cNvPr id="122" name="直線コネクタ 121"/>
        <xdr:cNvCxnSpPr/>
      </xdr:nvCxnSpPr>
      <xdr:spPr bwMode="auto">
        <a:xfrm flipV="1">
          <a:off x="3606800" y="7517219"/>
          <a:ext cx="698500" cy="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57091</xdr:rowOff>
    </xdr:from>
    <xdr:to>
      <xdr:col>18</xdr:col>
      <xdr:colOff>177800</xdr:colOff>
      <xdr:row>38</xdr:row>
      <xdr:rowOff>57662</xdr:rowOff>
    </xdr:to>
    <xdr:cxnSp macro="">
      <xdr:nvCxnSpPr>
        <xdr:cNvPr id="125" name="直線コネクタ 124"/>
        <xdr:cNvCxnSpPr/>
      </xdr:nvCxnSpPr>
      <xdr:spPr bwMode="auto">
        <a:xfrm>
          <a:off x="2908300" y="7524691"/>
          <a:ext cx="6985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325573</xdr:rowOff>
    </xdr:from>
    <xdr:to>
      <xdr:col>29</xdr:col>
      <xdr:colOff>177800</xdr:colOff>
      <xdr:row>38</xdr:row>
      <xdr:rowOff>84273</xdr:rowOff>
    </xdr:to>
    <xdr:sp macro="" textlink="">
      <xdr:nvSpPr>
        <xdr:cNvPr id="135" name="楕円 134"/>
        <xdr:cNvSpPr/>
      </xdr:nvSpPr>
      <xdr:spPr bwMode="auto">
        <a:xfrm>
          <a:off x="5600700" y="745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170650</xdr:rowOff>
    </xdr:from>
    <xdr:ext cx="762000" cy="259045"/>
    <xdr:sp macro="" textlink="">
      <xdr:nvSpPr>
        <xdr:cNvPr id="136" name="人口1人当たり決算額の推移該当値テキスト445"/>
        <xdr:cNvSpPr txBox="1"/>
      </xdr:nvSpPr>
      <xdr:spPr>
        <a:xfrm>
          <a:off x="5740400" y="729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342303</xdr:rowOff>
    </xdr:from>
    <xdr:to>
      <xdr:col>26</xdr:col>
      <xdr:colOff>101600</xdr:colOff>
      <xdr:row>38</xdr:row>
      <xdr:rowOff>101003</xdr:rowOff>
    </xdr:to>
    <xdr:sp macro="" textlink="">
      <xdr:nvSpPr>
        <xdr:cNvPr id="137" name="楕円 136"/>
        <xdr:cNvSpPr/>
      </xdr:nvSpPr>
      <xdr:spPr bwMode="auto">
        <a:xfrm>
          <a:off x="4953000" y="7467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111180</xdr:rowOff>
    </xdr:from>
    <xdr:ext cx="736600" cy="259045"/>
    <xdr:sp macro="" textlink="">
      <xdr:nvSpPr>
        <xdr:cNvPr id="138" name="テキスト ボックス 137"/>
        <xdr:cNvSpPr txBox="1"/>
      </xdr:nvSpPr>
      <xdr:spPr>
        <a:xfrm>
          <a:off x="4622800" y="7235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341719</xdr:rowOff>
    </xdr:from>
    <xdr:to>
      <xdr:col>22</xdr:col>
      <xdr:colOff>165100</xdr:colOff>
      <xdr:row>38</xdr:row>
      <xdr:rowOff>100419</xdr:rowOff>
    </xdr:to>
    <xdr:sp macro="" textlink="">
      <xdr:nvSpPr>
        <xdr:cNvPr id="139" name="楕円 138"/>
        <xdr:cNvSpPr/>
      </xdr:nvSpPr>
      <xdr:spPr bwMode="auto">
        <a:xfrm>
          <a:off x="4254500" y="7466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110596</xdr:rowOff>
    </xdr:from>
    <xdr:ext cx="762000" cy="259045"/>
    <xdr:sp macro="" textlink="">
      <xdr:nvSpPr>
        <xdr:cNvPr id="140" name="テキスト ボックス 139"/>
        <xdr:cNvSpPr txBox="1"/>
      </xdr:nvSpPr>
      <xdr:spPr>
        <a:xfrm>
          <a:off x="3924300" y="72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6862</xdr:rowOff>
    </xdr:from>
    <xdr:to>
      <xdr:col>19</xdr:col>
      <xdr:colOff>38100</xdr:colOff>
      <xdr:row>38</xdr:row>
      <xdr:rowOff>108462</xdr:rowOff>
    </xdr:to>
    <xdr:sp macro="" textlink="">
      <xdr:nvSpPr>
        <xdr:cNvPr id="141" name="楕円 140"/>
        <xdr:cNvSpPr/>
      </xdr:nvSpPr>
      <xdr:spPr bwMode="auto">
        <a:xfrm>
          <a:off x="3556000" y="7474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118639</xdr:rowOff>
    </xdr:from>
    <xdr:ext cx="762000" cy="259045"/>
    <xdr:sp macro="" textlink="">
      <xdr:nvSpPr>
        <xdr:cNvPr id="142" name="テキスト ボックス 141"/>
        <xdr:cNvSpPr txBox="1"/>
      </xdr:nvSpPr>
      <xdr:spPr>
        <a:xfrm>
          <a:off x="3225800" y="7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6291</xdr:rowOff>
    </xdr:from>
    <xdr:to>
      <xdr:col>15</xdr:col>
      <xdr:colOff>101600</xdr:colOff>
      <xdr:row>38</xdr:row>
      <xdr:rowOff>107891</xdr:rowOff>
    </xdr:to>
    <xdr:sp macro="" textlink="">
      <xdr:nvSpPr>
        <xdr:cNvPr id="143" name="楕円 142"/>
        <xdr:cNvSpPr/>
      </xdr:nvSpPr>
      <xdr:spPr bwMode="auto">
        <a:xfrm>
          <a:off x="2857500" y="7473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118068</xdr:rowOff>
    </xdr:from>
    <xdr:ext cx="762000" cy="259045"/>
    <xdr:sp macro="" textlink="">
      <xdr:nvSpPr>
        <xdr:cNvPr id="144" name="テキスト ボックス 143"/>
        <xdr:cNvSpPr txBox="1"/>
      </xdr:nvSpPr>
      <xdr:spPr>
        <a:xfrm>
          <a:off x="2527300" y="724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30,739
30,298
132.65
23,413,048
22,244,508
1,012,431
11,860,640
22,928,242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116198</xdr:rowOff>
    </xdr:from>
    <xdr:to>
      <xdr:col>24</xdr:col>
      <xdr:colOff>63500</xdr:colOff>
      <xdr:row>36</xdr:row>
      <xdr:rowOff>125734</xdr:rowOff>
    </xdr:to>
    <xdr:cxnSp macro="">
      <xdr:nvCxnSpPr>
        <xdr:cNvPr id="63" name="直線コネクタ 62"/>
        <xdr:cNvCxnSpPr/>
      </xdr:nvCxnSpPr>
      <xdr:spPr>
        <a:xfrm>
          <a:off x="3797300" y="6288398"/>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116198</xdr:rowOff>
    </xdr:from>
    <xdr:to>
      <xdr:col>19</xdr:col>
      <xdr:colOff>177800</xdr:colOff>
      <xdr:row>36</xdr:row>
      <xdr:rowOff>162016</xdr:rowOff>
    </xdr:to>
    <xdr:cxnSp macro="">
      <xdr:nvCxnSpPr>
        <xdr:cNvPr id="66" name="直線コネクタ 65"/>
        <xdr:cNvCxnSpPr/>
      </xdr:nvCxnSpPr>
      <xdr:spPr>
        <a:xfrm flipV="1">
          <a:off x="2908300" y="6288398"/>
          <a:ext cx="889000" cy="4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162016</xdr:rowOff>
    </xdr:from>
    <xdr:to>
      <xdr:col>15</xdr:col>
      <xdr:colOff>50800</xdr:colOff>
      <xdr:row>37</xdr:row>
      <xdr:rowOff>68518</xdr:rowOff>
    </xdr:to>
    <xdr:cxnSp macro="">
      <xdr:nvCxnSpPr>
        <xdr:cNvPr id="69" name="直線コネクタ 68"/>
        <xdr:cNvCxnSpPr/>
      </xdr:nvCxnSpPr>
      <xdr:spPr>
        <a:xfrm flipV="1">
          <a:off x="2019300" y="6334216"/>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68518</xdr:rowOff>
    </xdr:from>
    <xdr:to>
      <xdr:col>10</xdr:col>
      <xdr:colOff>114300</xdr:colOff>
      <xdr:row>38</xdr:row>
      <xdr:rowOff>62488</xdr:rowOff>
    </xdr:to>
    <xdr:cxnSp macro="">
      <xdr:nvCxnSpPr>
        <xdr:cNvPr id="72" name="直線コネクタ 71"/>
        <xdr:cNvCxnSpPr/>
      </xdr:nvCxnSpPr>
      <xdr:spPr>
        <a:xfrm flipV="1">
          <a:off x="1130300" y="6412168"/>
          <a:ext cx="889000" cy="16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74934</xdr:rowOff>
    </xdr:from>
    <xdr:to>
      <xdr:col>24</xdr:col>
      <xdr:colOff>114300</xdr:colOff>
      <xdr:row>37</xdr:row>
      <xdr:rowOff>5084</xdr:rowOff>
    </xdr:to>
    <xdr:sp macro="" textlink="">
      <xdr:nvSpPr>
        <xdr:cNvPr id="82" name="楕円 81"/>
        <xdr:cNvSpPr/>
      </xdr:nvSpPr>
      <xdr:spPr>
        <a:xfrm>
          <a:off x="4584700" y="62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53361</xdr:rowOff>
    </xdr:from>
    <xdr:ext cx="599010" cy="259045"/>
    <xdr:sp macro="" textlink="">
      <xdr:nvSpPr>
        <xdr:cNvPr id="83" name="人件費該当値テキスト"/>
        <xdr:cNvSpPr txBox="1"/>
      </xdr:nvSpPr>
      <xdr:spPr>
        <a:xfrm>
          <a:off x="4686300" y="622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65398</xdr:rowOff>
    </xdr:from>
    <xdr:to>
      <xdr:col>20</xdr:col>
      <xdr:colOff>38100</xdr:colOff>
      <xdr:row>36</xdr:row>
      <xdr:rowOff>166998</xdr:rowOff>
    </xdr:to>
    <xdr:sp macro="" textlink="">
      <xdr:nvSpPr>
        <xdr:cNvPr id="84" name="楕円 83"/>
        <xdr:cNvSpPr/>
      </xdr:nvSpPr>
      <xdr:spPr>
        <a:xfrm>
          <a:off x="3746500" y="62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12075</xdr:rowOff>
    </xdr:from>
    <xdr:ext cx="599010" cy="259045"/>
    <xdr:sp macro="" textlink="">
      <xdr:nvSpPr>
        <xdr:cNvPr id="85" name="テキスト ボックス 84"/>
        <xdr:cNvSpPr txBox="1"/>
      </xdr:nvSpPr>
      <xdr:spPr>
        <a:xfrm>
          <a:off x="3497795" y="601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111216</xdr:rowOff>
    </xdr:from>
    <xdr:to>
      <xdr:col>15</xdr:col>
      <xdr:colOff>101600</xdr:colOff>
      <xdr:row>37</xdr:row>
      <xdr:rowOff>41366</xdr:rowOff>
    </xdr:to>
    <xdr:sp macro="" textlink="">
      <xdr:nvSpPr>
        <xdr:cNvPr id="86" name="楕円 85"/>
        <xdr:cNvSpPr/>
      </xdr:nvSpPr>
      <xdr:spPr>
        <a:xfrm>
          <a:off x="2857500" y="628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32493</xdr:rowOff>
    </xdr:from>
    <xdr:ext cx="599010" cy="259045"/>
    <xdr:sp macro="" textlink="">
      <xdr:nvSpPr>
        <xdr:cNvPr id="87" name="テキスト ボックス 86"/>
        <xdr:cNvSpPr txBox="1"/>
      </xdr:nvSpPr>
      <xdr:spPr>
        <a:xfrm>
          <a:off x="2608795" y="637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17718</xdr:rowOff>
    </xdr:from>
    <xdr:to>
      <xdr:col>10</xdr:col>
      <xdr:colOff>165100</xdr:colOff>
      <xdr:row>37</xdr:row>
      <xdr:rowOff>119318</xdr:rowOff>
    </xdr:to>
    <xdr:sp macro="" textlink="">
      <xdr:nvSpPr>
        <xdr:cNvPr id="88" name="楕円 87"/>
        <xdr:cNvSpPr/>
      </xdr:nvSpPr>
      <xdr:spPr>
        <a:xfrm>
          <a:off x="1968500" y="636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110445</xdr:rowOff>
    </xdr:from>
    <xdr:ext cx="534377" cy="259045"/>
    <xdr:sp macro="" textlink="">
      <xdr:nvSpPr>
        <xdr:cNvPr id="89" name="テキスト ボックス 88"/>
        <xdr:cNvSpPr txBox="1"/>
      </xdr:nvSpPr>
      <xdr:spPr>
        <a:xfrm>
          <a:off x="1752111" y="645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11688</xdr:rowOff>
    </xdr:from>
    <xdr:to>
      <xdr:col>6</xdr:col>
      <xdr:colOff>38100</xdr:colOff>
      <xdr:row>38</xdr:row>
      <xdr:rowOff>113288</xdr:rowOff>
    </xdr:to>
    <xdr:sp macro="" textlink="">
      <xdr:nvSpPr>
        <xdr:cNvPr id="90" name="楕円 89"/>
        <xdr:cNvSpPr/>
      </xdr:nvSpPr>
      <xdr:spPr>
        <a:xfrm>
          <a:off x="1079500" y="65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104415</xdr:rowOff>
    </xdr:from>
    <xdr:ext cx="534377" cy="259045"/>
    <xdr:sp macro="" textlink="">
      <xdr:nvSpPr>
        <xdr:cNvPr id="91" name="テキスト ボックス 90"/>
        <xdr:cNvSpPr txBox="1"/>
      </xdr:nvSpPr>
      <xdr:spPr>
        <a:xfrm>
          <a:off x="863111" y="66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2653</xdr:rowOff>
    </xdr:from>
    <xdr:to>
      <xdr:col>24</xdr:col>
      <xdr:colOff>63500</xdr:colOff>
      <xdr:row>58</xdr:row>
      <xdr:rowOff>13867</xdr:rowOff>
    </xdr:to>
    <xdr:cxnSp macro="">
      <xdr:nvCxnSpPr>
        <xdr:cNvPr id="120" name="直線コネクタ 119"/>
        <xdr:cNvCxnSpPr/>
      </xdr:nvCxnSpPr>
      <xdr:spPr>
        <a:xfrm flipV="1">
          <a:off x="3797300" y="9946753"/>
          <a:ext cx="838200" cy="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13867</xdr:rowOff>
    </xdr:from>
    <xdr:to>
      <xdr:col>19</xdr:col>
      <xdr:colOff>177800</xdr:colOff>
      <xdr:row>58</xdr:row>
      <xdr:rowOff>32690</xdr:rowOff>
    </xdr:to>
    <xdr:cxnSp macro="">
      <xdr:nvCxnSpPr>
        <xdr:cNvPr id="123" name="直線コネクタ 122"/>
        <xdr:cNvCxnSpPr/>
      </xdr:nvCxnSpPr>
      <xdr:spPr>
        <a:xfrm flipV="1">
          <a:off x="2908300" y="9957967"/>
          <a:ext cx="8890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32690</xdr:rowOff>
    </xdr:from>
    <xdr:to>
      <xdr:col>15</xdr:col>
      <xdr:colOff>50800</xdr:colOff>
      <xdr:row>58</xdr:row>
      <xdr:rowOff>43035</xdr:rowOff>
    </xdr:to>
    <xdr:cxnSp macro="">
      <xdr:nvCxnSpPr>
        <xdr:cNvPr id="126" name="直線コネクタ 125"/>
        <xdr:cNvCxnSpPr/>
      </xdr:nvCxnSpPr>
      <xdr:spPr>
        <a:xfrm flipV="1">
          <a:off x="2019300" y="9976790"/>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35371</xdr:rowOff>
    </xdr:from>
    <xdr:to>
      <xdr:col>10</xdr:col>
      <xdr:colOff>114300</xdr:colOff>
      <xdr:row>58</xdr:row>
      <xdr:rowOff>43035</xdr:rowOff>
    </xdr:to>
    <xdr:cxnSp macro="">
      <xdr:nvCxnSpPr>
        <xdr:cNvPr id="129" name="直線コネクタ 128"/>
        <xdr:cNvCxnSpPr/>
      </xdr:nvCxnSpPr>
      <xdr:spPr>
        <a:xfrm>
          <a:off x="1130300" y="9979471"/>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123303</xdr:rowOff>
    </xdr:from>
    <xdr:to>
      <xdr:col>24</xdr:col>
      <xdr:colOff>114300</xdr:colOff>
      <xdr:row>58</xdr:row>
      <xdr:rowOff>53453</xdr:rowOff>
    </xdr:to>
    <xdr:sp macro="" textlink="">
      <xdr:nvSpPr>
        <xdr:cNvPr id="139" name="楕円 138"/>
        <xdr:cNvSpPr/>
      </xdr:nvSpPr>
      <xdr:spPr>
        <a:xfrm>
          <a:off x="4584700" y="98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82680</xdr:rowOff>
    </xdr:from>
    <xdr:ext cx="599010" cy="259045"/>
    <xdr:sp macro="" textlink="">
      <xdr:nvSpPr>
        <xdr:cNvPr id="140" name="物件費該当値テキスト"/>
        <xdr:cNvSpPr txBox="1"/>
      </xdr:nvSpPr>
      <xdr:spPr>
        <a:xfrm>
          <a:off x="4686300" y="968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134517</xdr:rowOff>
    </xdr:from>
    <xdr:to>
      <xdr:col>20</xdr:col>
      <xdr:colOff>38100</xdr:colOff>
      <xdr:row>58</xdr:row>
      <xdr:rowOff>64667</xdr:rowOff>
    </xdr:to>
    <xdr:sp macro="" textlink="">
      <xdr:nvSpPr>
        <xdr:cNvPr id="141" name="楕円 140"/>
        <xdr:cNvSpPr/>
      </xdr:nvSpPr>
      <xdr:spPr>
        <a:xfrm>
          <a:off x="3746500" y="99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81194</xdr:rowOff>
    </xdr:from>
    <xdr:ext cx="599010" cy="259045"/>
    <xdr:sp macro="" textlink="">
      <xdr:nvSpPr>
        <xdr:cNvPr id="142" name="テキスト ボックス 141"/>
        <xdr:cNvSpPr txBox="1"/>
      </xdr:nvSpPr>
      <xdr:spPr>
        <a:xfrm>
          <a:off x="3497795" y="968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153340</xdr:rowOff>
    </xdr:from>
    <xdr:to>
      <xdr:col>15</xdr:col>
      <xdr:colOff>101600</xdr:colOff>
      <xdr:row>58</xdr:row>
      <xdr:rowOff>83490</xdr:rowOff>
    </xdr:to>
    <xdr:sp macro="" textlink="">
      <xdr:nvSpPr>
        <xdr:cNvPr id="143" name="楕円 142"/>
        <xdr:cNvSpPr/>
      </xdr:nvSpPr>
      <xdr:spPr>
        <a:xfrm>
          <a:off x="2857500" y="99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74617</xdr:rowOff>
    </xdr:from>
    <xdr:ext cx="534377" cy="259045"/>
    <xdr:sp macro="" textlink="">
      <xdr:nvSpPr>
        <xdr:cNvPr id="144" name="テキスト ボックス 143"/>
        <xdr:cNvSpPr txBox="1"/>
      </xdr:nvSpPr>
      <xdr:spPr>
        <a:xfrm>
          <a:off x="2641111" y="100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163685</xdr:rowOff>
    </xdr:from>
    <xdr:to>
      <xdr:col>10</xdr:col>
      <xdr:colOff>165100</xdr:colOff>
      <xdr:row>58</xdr:row>
      <xdr:rowOff>93835</xdr:rowOff>
    </xdr:to>
    <xdr:sp macro="" textlink="">
      <xdr:nvSpPr>
        <xdr:cNvPr id="145" name="楕円 144"/>
        <xdr:cNvSpPr/>
      </xdr:nvSpPr>
      <xdr:spPr>
        <a:xfrm>
          <a:off x="1968500" y="99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110362</xdr:rowOff>
    </xdr:from>
    <xdr:ext cx="534377" cy="259045"/>
    <xdr:sp macro="" textlink="">
      <xdr:nvSpPr>
        <xdr:cNvPr id="146" name="テキスト ボックス 145"/>
        <xdr:cNvSpPr txBox="1"/>
      </xdr:nvSpPr>
      <xdr:spPr>
        <a:xfrm>
          <a:off x="1752111" y="97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156021</xdr:rowOff>
    </xdr:from>
    <xdr:to>
      <xdr:col>6</xdr:col>
      <xdr:colOff>38100</xdr:colOff>
      <xdr:row>58</xdr:row>
      <xdr:rowOff>86171</xdr:rowOff>
    </xdr:to>
    <xdr:sp macro="" textlink="">
      <xdr:nvSpPr>
        <xdr:cNvPr id="147" name="楕円 146"/>
        <xdr:cNvSpPr/>
      </xdr:nvSpPr>
      <xdr:spPr>
        <a:xfrm>
          <a:off x="1079500" y="99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102698</xdr:rowOff>
    </xdr:from>
    <xdr:ext cx="534377" cy="259045"/>
    <xdr:sp macro="" textlink="">
      <xdr:nvSpPr>
        <xdr:cNvPr id="148" name="テキスト ボックス 147"/>
        <xdr:cNvSpPr txBox="1"/>
      </xdr:nvSpPr>
      <xdr:spPr>
        <a:xfrm>
          <a:off x="863111" y="97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160389</xdr:rowOff>
    </xdr:from>
    <xdr:to>
      <xdr:col>24</xdr:col>
      <xdr:colOff>63500</xdr:colOff>
      <xdr:row>78</xdr:row>
      <xdr:rowOff>58510</xdr:rowOff>
    </xdr:to>
    <xdr:cxnSp macro="">
      <xdr:nvCxnSpPr>
        <xdr:cNvPr id="177" name="直線コネクタ 176"/>
        <xdr:cNvCxnSpPr/>
      </xdr:nvCxnSpPr>
      <xdr:spPr>
        <a:xfrm>
          <a:off x="3797300" y="13362039"/>
          <a:ext cx="8382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160389</xdr:rowOff>
    </xdr:from>
    <xdr:to>
      <xdr:col>19</xdr:col>
      <xdr:colOff>177800</xdr:colOff>
      <xdr:row>78</xdr:row>
      <xdr:rowOff>14123</xdr:rowOff>
    </xdr:to>
    <xdr:cxnSp macro="">
      <xdr:nvCxnSpPr>
        <xdr:cNvPr id="180" name="直線コネクタ 179"/>
        <xdr:cNvCxnSpPr/>
      </xdr:nvCxnSpPr>
      <xdr:spPr>
        <a:xfrm flipV="1">
          <a:off x="2908300" y="13362039"/>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162179</xdr:rowOff>
    </xdr:from>
    <xdr:to>
      <xdr:col>15</xdr:col>
      <xdr:colOff>50800</xdr:colOff>
      <xdr:row>78</xdr:row>
      <xdr:rowOff>14123</xdr:rowOff>
    </xdr:to>
    <xdr:cxnSp macro="">
      <xdr:nvCxnSpPr>
        <xdr:cNvPr id="183" name="直線コネクタ 182"/>
        <xdr:cNvCxnSpPr/>
      </xdr:nvCxnSpPr>
      <xdr:spPr>
        <a:xfrm>
          <a:off x="2019300" y="13363829"/>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162179</xdr:rowOff>
    </xdr:from>
    <xdr:to>
      <xdr:col>10</xdr:col>
      <xdr:colOff>114300</xdr:colOff>
      <xdr:row>78</xdr:row>
      <xdr:rowOff>40354</xdr:rowOff>
    </xdr:to>
    <xdr:cxnSp macro="">
      <xdr:nvCxnSpPr>
        <xdr:cNvPr id="186" name="直線コネクタ 185"/>
        <xdr:cNvCxnSpPr/>
      </xdr:nvCxnSpPr>
      <xdr:spPr>
        <a:xfrm flipV="1">
          <a:off x="1130300" y="13363829"/>
          <a:ext cx="889000" cy="4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7710</xdr:rowOff>
    </xdr:from>
    <xdr:to>
      <xdr:col>24</xdr:col>
      <xdr:colOff>114300</xdr:colOff>
      <xdr:row>78</xdr:row>
      <xdr:rowOff>109310</xdr:rowOff>
    </xdr:to>
    <xdr:sp macro="" textlink="">
      <xdr:nvSpPr>
        <xdr:cNvPr id="196" name="楕円 195"/>
        <xdr:cNvSpPr/>
      </xdr:nvSpPr>
      <xdr:spPr>
        <a:xfrm>
          <a:off x="4584700" y="133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157587</xdr:rowOff>
    </xdr:from>
    <xdr:ext cx="469744" cy="259045"/>
    <xdr:sp macro="" textlink="">
      <xdr:nvSpPr>
        <xdr:cNvPr id="197" name="維持補修費該当値テキスト"/>
        <xdr:cNvSpPr txBox="1"/>
      </xdr:nvSpPr>
      <xdr:spPr>
        <a:xfrm>
          <a:off x="4686300" y="1335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109589</xdr:rowOff>
    </xdr:from>
    <xdr:to>
      <xdr:col>20</xdr:col>
      <xdr:colOff>38100</xdr:colOff>
      <xdr:row>78</xdr:row>
      <xdr:rowOff>39739</xdr:rowOff>
    </xdr:to>
    <xdr:sp macro="" textlink="">
      <xdr:nvSpPr>
        <xdr:cNvPr id="198" name="楕円 197"/>
        <xdr:cNvSpPr/>
      </xdr:nvSpPr>
      <xdr:spPr>
        <a:xfrm>
          <a:off x="3746500" y="133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56266</xdr:rowOff>
    </xdr:from>
    <xdr:ext cx="534377" cy="259045"/>
    <xdr:sp macro="" textlink="">
      <xdr:nvSpPr>
        <xdr:cNvPr id="199" name="テキスト ボックス 198"/>
        <xdr:cNvSpPr txBox="1"/>
      </xdr:nvSpPr>
      <xdr:spPr>
        <a:xfrm>
          <a:off x="3530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134773</xdr:rowOff>
    </xdr:from>
    <xdr:to>
      <xdr:col>15</xdr:col>
      <xdr:colOff>101600</xdr:colOff>
      <xdr:row>78</xdr:row>
      <xdr:rowOff>64923</xdr:rowOff>
    </xdr:to>
    <xdr:sp macro="" textlink="">
      <xdr:nvSpPr>
        <xdr:cNvPr id="200" name="楕円 199"/>
        <xdr:cNvSpPr/>
      </xdr:nvSpPr>
      <xdr:spPr>
        <a:xfrm>
          <a:off x="2857500" y="133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56050</xdr:rowOff>
    </xdr:from>
    <xdr:ext cx="534377" cy="259045"/>
    <xdr:sp macro="" textlink="">
      <xdr:nvSpPr>
        <xdr:cNvPr id="201" name="テキスト ボックス 200"/>
        <xdr:cNvSpPr txBox="1"/>
      </xdr:nvSpPr>
      <xdr:spPr>
        <a:xfrm>
          <a:off x="2641111" y="1342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111379</xdr:rowOff>
    </xdr:from>
    <xdr:to>
      <xdr:col>10</xdr:col>
      <xdr:colOff>165100</xdr:colOff>
      <xdr:row>78</xdr:row>
      <xdr:rowOff>41529</xdr:rowOff>
    </xdr:to>
    <xdr:sp macro="" textlink="">
      <xdr:nvSpPr>
        <xdr:cNvPr id="202" name="楕円 201"/>
        <xdr:cNvSpPr/>
      </xdr:nvSpPr>
      <xdr:spPr>
        <a:xfrm>
          <a:off x="1968500" y="133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58056</xdr:rowOff>
    </xdr:from>
    <xdr:ext cx="534377" cy="259045"/>
    <xdr:sp macro="" textlink="">
      <xdr:nvSpPr>
        <xdr:cNvPr id="203" name="テキスト ボックス 202"/>
        <xdr:cNvSpPr txBox="1"/>
      </xdr:nvSpPr>
      <xdr:spPr>
        <a:xfrm>
          <a:off x="1752111" y="1308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161004</xdr:rowOff>
    </xdr:from>
    <xdr:to>
      <xdr:col>6</xdr:col>
      <xdr:colOff>38100</xdr:colOff>
      <xdr:row>78</xdr:row>
      <xdr:rowOff>91154</xdr:rowOff>
    </xdr:to>
    <xdr:sp macro="" textlink="">
      <xdr:nvSpPr>
        <xdr:cNvPr id="204" name="楕円 203"/>
        <xdr:cNvSpPr/>
      </xdr:nvSpPr>
      <xdr:spPr>
        <a:xfrm>
          <a:off x="1079500" y="133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107681</xdr:rowOff>
    </xdr:from>
    <xdr:ext cx="469744" cy="259045"/>
    <xdr:sp macro="" textlink="">
      <xdr:nvSpPr>
        <xdr:cNvPr id="205" name="テキスト ボックス 204"/>
        <xdr:cNvSpPr txBox="1"/>
      </xdr:nvSpPr>
      <xdr:spPr>
        <a:xfrm>
          <a:off x="895428" y="1313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30848</xdr:rowOff>
    </xdr:from>
    <xdr:to>
      <xdr:col>24</xdr:col>
      <xdr:colOff>63500</xdr:colOff>
      <xdr:row>97</xdr:row>
      <xdr:rowOff>131814</xdr:rowOff>
    </xdr:to>
    <xdr:cxnSp macro="">
      <xdr:nvCxnSpPr>
        <xdr:cNvPr id="235" name="直線コネクタ 234"/>
        <xdr:cNvCxnSpPr/>
      </xdr:nvCxnSpPr>
      <xdr:spPr>
        <a:xfrm flipV="1">
          <a:off x="3797300" y="16661498"/>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4003</xdr:rowOff>
    </xdr:from>
    <xdr:to>
      <xdr:col>19</xdr:col>
      <xdr:colOff>177800</xdr:colOff>
      <xdr:row>97</xdr:row>
      <xdr:rowOff>131814</xdr:rowOff>
    </xdr:to>
    <xdr:cxnSp macro="">
      <xdr:nvCxnSpPr>
        <xdr:cNvPr id="238" name="直線コネクタ 237"/>
        <xdr:cNvCxnSpPr/>
      </xdr:nvCxnSpPr>
      <xdr:spPr>
        <a:xfrm>
          <a:off x="2908300" y="16634653"/>
          <a:ext cx="889000" cy="12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4003</xdr:rowOff>
    </xdr:from>
    <xdr:to>
      <xdr:col>15</xdr:col>
      <xdr:colOff>50800</xdr:colOff>
      <xdr:row>98</xdr:row>
      <xdr:rowOff>34254</xdr:rowOff>
    </xdr:to>
    <xdr:cxnSp macro="">
      <xdr:nvCxnSpPr>
        <xdr:cNvPr id="241" name="直線コネクタ 240"/>
        <xdr:cNvCxnSpPr/>
      </xdr:nvCxnSpPr>
      <xdr:spPr>
        <a:xfrm flipV="1">
          <a:off x="2019300" y="16634653"/>
          <a:ext cx="889000" cy="20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34254</xdr:rowOff>
    </xdr:from>
    <xdr:to>
      <xdr:col>10</xdr:col>
      <xdr:colOff>114300</xdr:colOff>
      <xdr:row>98</xdr:row>
      <xdr:rowOff>46690</xdr:rowOff>
    </xdr:to>
    <xdr:cxnSp macro="">
      <xdr:nvCxnSpPr>
        <xdr:cNvPr id="244" name="直線コネクタ 243"/>
        <xdr:cNvCxnSpPr/>
      </xdr:nvCxnSpPr>
      <xdr:spPr>
        <a:xfrm flipV="1">
          <a:off x="1130300" y="16836354"/>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151498</xdr:rowOff>
    </xdr:from>
    <xdr:to>
      <xdr:col>24</xdr:col>
      <xdr:colOff>114300</xdr:colOff>
      <xdr:row>97</xdr:row>
      <xdr:rowOff>81648</xdr:rowOff>
    </xdr:to>
    <xdr:sp macro="" textlink="">
      <xdr:nvSpPr>
        <xdr:cNvPr id="254" name="楕円 253"/>
        <xdr:cNvSpPr/>
      </xdr:nvSpPr>
      <xdr:spPr>
        <a:xfrm>
          <a:off x="4584700" y="166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129925</xdr:rowOff>
    </xdr:from>
    <xdr:ext cx="534377" cy="259045"/>
    <xdr:sp macro="" textlink="">
      <xdr:nvSpPr>
        <xdr:cNvPr id="255" name="扶助費該当値テキスト"/>
        <xdr:cNvSpPr txBox="1"/>
      </xdr:nvSpPr>
      <xdr:spPr>
        <a:xfrm>
          <a:off x="4686300" y="165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81014</xdr:rowOff>
    </xdr:from>
    <xdr:to>
      <xdr:col>20</xdr:col>
      <xdr:colOff>38100</xdr:colOff>
      <xdr:row>98</xdr:row>
      <xdr:rowOff>11164</xdr:rowOff>
    </xdr:to>
    <xdr:sp macro="" textlink="">
      <xdr:nvSpPr>
        <xdr:cNvPr id="256" name="楕円 255"/>
        <xdr:cNvSpPr/>
      </xdr:nvSpPr>
      <xdr:spPr>
        <a:xfrm>
          <a:off x="3746500" y="167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2291</xdr:rowOff>
    </xdr:from>
    <xdr:ext cx="534377" cy="259045"/>
    <xdr:sp macro="" textlink="">
      <xdr:nvSpPr>
        <xdr:cNvPr id="257" name="テキスト ボックス 256"/>
        <xdr:cNvSpPr txBox="1"/>
      </xdr:nvSpPr>
      <xdr:spPr>
        <a:xfrm>
          <a:off x="3530111" y="168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124653</xdr:rowOff>
    </xdr:from>
    <xdr:to>
      <xdr:col>15</xdr:col>
      <xdr:colOff>101600</xdr:colOff>
      <xdr:row>97</xdr:row>
      <xdr:rowOff>54803</xdr:rowOff>
    </xdr:to>
    <xdr:sp macro="" textlink="">
      <xdr:nvSpPr>
        <xdr:cNvPr id="258" name="楕円 257"/>
        <xdr:cNvSpPr/>
      </xdr:nvSpPr>
      <xdr:spPr>
        <a:xfrm>
          <a:off x="2857500" y="165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45930</xdr:rowOff>
    </xdr:from>
    <xdr:ext cx="599010" cy="259045"/>
    <xdr:sp macro="" textlink="">
      <xdr:nvSpPr>
        <xdr:cNvPr id="259" name="テキスト ボックス 258"/>
        <xdr:cNvSpPr txBox="1"/>
      </xdr:nvSpPr>
      <xdr:spPr>
        <a:xfrm>
          <a:off x="2608795" y="1667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154904</xdr:rowOff>
    </xdr:from>
    <xdr:to>
      <xdr:col>10</xdr:col>
      <xdr:colOff>165100</xdr:colOff>
      <xdr:row>98</xdr:row>
      <xdr:rowOff>85054</xdr:rowOff>
    </xdr:to>
    <xdr:sp macro="" textlink="">
      <xdr:nvSpPr>
        <xdr:cNvPr id="260" name="楕円 259"/>
        <xdr:cNvSpPr/>
      </xdr:nvSpPr>
      <xdr:spPr>
        <a:xfrm>
          <a:off x="1968500" y="167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76181</xdr:rowOff>
    </xdr:from>
    <xdr:ext cx="534377" cy="259045"/>
    <xdr:sp macro="" textlink="">
      <xdr:nvSpPr>
        <xdr:cNvPr id="261" name="テキスト ボックス 260"/>
        <xdr:cNvSpPr txBox="1"/>
      </xdr:nvSpPr>
      <xdr:spPr>
        <a:xfrm>
          <a:off x="1752111" y="16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167340</xdr:rowOff>
    </xdr:from>
    <xdr:to>
      <xdr:col>6</xdr:col>
      <xdr:colOff>38100</xdr:colOff>
      <xdr:row>98</xdr:row>
      <xdr:rowOff>97490</xdr:rowOff>
    </xdr:to>
    <xdr:sp macro="" textlink="">
      <xdr:nvSpPr>
        <xdr:cNvPr id="262" name="楕円 261"/>
        <xdr:cNvSpPr/>
      </xdr:nvSpPr>
      <xdr:spPr>
        <a:xfrm>
          <a:off x="1079500" y="167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88617</xdr:rowOff>
    </xdr:from>
    <xdr:ext cx="534377" cy="259045"/>
    <xdr:sp macro="" textlink="">
      <xdr:nvSpPr>
        <xdr:cNvPr id="263" name="テキスト ボックス 262"/>
        <xdr:cNvSpPr txBox="1"/>
      </xdr:nvSpPr>
      <xdr:spPr>
        <a:xfrm>
          <a:off x="863111" y="1689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38289</xdr:rowOff>
    </xdr:from>
    <xdr:to>
      <xdr:col>55</xdr:col>
      <xdr:colOff>0</xdr:colOff>
      <xdr:row>35</xdr:row>
      <xdr:rowOff>108869</xdr:rowOff>
    </xdr:to>
    <xdr:cxnSp macro="">
      <xdr:nvCxnSpPr>
        <xdr:cNvPr id="292" name="直線コネクタ 291"/>
        <xdr:cNvCxnSpPr/>
      </xdr:nvCxnSpPr>
      <xdr:spPr>
        <a:xfrm>
          <a:off x="9639300" y="6039039"/>
          <a:ext cx="8382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20691</xdr:rowOff>
    </xdr:from>
    <xdr:to>
      <xdr:col>50</xdr:col>
      <xdr:colOff>114300</xdr:colOff>
      <xdr:row>35</xdr:row>
      <xdr:rowOff>38289</xdr:rowOff>
    </xdr:to>
    <xdr:cxnSp macro="">
      <xdr:nvCxnSpPr>
        <xdr:cNvPr id="295" name="直線コネクタ 294"/>
        <xdr:cNvCxnSpPr/>
      </xdr:nvCxnSpPr>
      <xdr:spPr>
        <a:xfrm>
          <a:off x="8750300" y="6021441"/>
          <a:ext cx="889000" cy="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54447</xdr:rowOff>
    </xdr:from>
    <xdr:to>
      <xdr:col>45</xdr:col>
      <xdr:colOff>177800</xdr:colOff>
      <xdr:row>35</xdr:row>
      <xdr:rowOff>20691</xdr:rowOff>
    </xdr:to>
    <xdr:cxnSp macro="">
      <xdr:nvCxnSpPr>
        <xdr:cNvPr id="298" name="直線コネクタ 297"/>
        <xdr:cNvCxnSpPr/>
      </xdr:nvCxnSpPr>
      <xdr:spPr>
        <a:xfrm>
          <a:off x="7861300" y="5712297"/>
          <a:ext cx="889000" cy="3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54447</xdr:rowOff>
    </xdr:from>
    <xdr:to>
      <xdr:col>41</xdr:col>
      <xdr:colOff>50800</xdr:colOff>
      <xdr:row>36</xdr:row>
      <xdr:rowOff>54562</xdr:rowOff>
    </xdr:to>
    <xdr:cxnSp macro="">
      <xdr:nvCxnSpPr>
        <xdr:cNvPr id="301" name="直線コネクタ 300"/>
        <xdr:cNvCxnSpPr/>
      </xdr:nvCxnSpPr>
      <xdr:spPr>
        <a:xfrm flipV="1">
          <a:off x="6972300" y="5712297"/>
          <a:ext cx="889000" cy="5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58069</xdr:rowOff>
    </xdr:from>
    <xdr:to>
      <xdr:col>55</xdr:col>
      <xdr:colOff>50800</xdr:colOff>
      <xdr:row>35</xdr:row>
      <xdr:rowOff>159669</xdr:rowOff>
    </xdr:to>
    <xdr:sp macro="" textlink="">
      <xdr:nvSpPr>
        <xdr:cNvPr id="311" name="楕円 310"/>
        <xdr:cNvSpPr/>
      </xdr:nvSpPr>
      <xdr:spPr>
        <a:xfrm>
          <a:off x="10426700" y="60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80946</xdr:rowOff>
    </xdr:from>
    <xdr:ext cx="599010" cy="259045"/>
    <xdr:sp macro="" textlink="">
      <xdr:nvSpPr>
        <xdr:cNvPr id="312" name="補助費等該当値テキスト"/>
        <xdr:cNvSpPr txBox="1"/>
      </xdr:nvSpPr>
      <xdr:spPr>
        <a:xfrm>
          <a:off x="10528300" y="591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158939</xdr:rowOff>
    </xdr:from>
    <xdr:to>
      <xdr:col>50</xdr:col>
      <xdr:colOff>165100</xdr:colOff>
      <xdr:row>35</xdr:row>
      <xdr:rowOff>89089</xdr:rowOff>
    </xdr:to>
    <xdr:sp macro="" textlink="">
      <xdr:nvSpPr>
        <xdr:cNvPr id="313" name="楕円 312"/>
        <xdr:cNvSpPr/>
      </xdr:nvSpPr>
      <xdr:spPr>
        <a:xfrm>
          <a:off x="9588500" y="59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105616</xdr:rowOff>
    </xdr:from>
    <xdr:ext cx="599010" cy="259045"/>
    <xdr:sp macro="" textlink="">
      <xdr:nvSpPr>
        <xdr:cNvPr id="314" name="テキスト ボックス 313"/>
        <xdr:cNvSpPr txBox="1"/>
      </xdr:nvSpPr>
      <xdr:spPr>
        <a:xfrm>
          <a:off x="9339795" y="57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141341</xdr:rowOff>
    </xdr:from>
    <xdr:to>
      <xdr:col>46</xdr:col>
      <xdr:colOff>38100</xdr:colOff>
      <xdr:row>35</xdr:row>
      <xdr:rowOff>71491</xdr:rowOff>
    </xdr:to>
    <xdr:sp macro="" textlink="">
      <xdr:nvSpPr>
        <xdr:cNvPr id="315" name="楕円 314"/>
        <xdr:cNvSpPr/>
      </xdr:nvSpPr>
      <xdr:spPr>
        <a:xfrm>
          <a:off x="8699500" y="59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88018</xdr:rowOff>
    </xdr:from>
    <xdr:ext cx="599010" cy="259045"/>
    <xdr:sp macro="" textlink="">
      <xdr:nvSpPr>
        <xdr:cNvPr id="316" name="テキスト ボックス 315"/>
        <xdr:cNvSpPr txBox="1"/>
      </xdr:nvSpPr>
      <xdr:spPr>
        <a:xfrm>
          <a:off x="8450795" y="574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3647</xdr:rowOff>
    </xdr:from>
    <xdr:to>
      <xdr:col>41</xdr:col>
      <xdr:colOff>101600</xdr:colOff>
      <xdr:row>33</xdr:row>
      <xdr:rowOff>105247</xdr:rowOff>
    </xdr:to>
    <xdr:sp macro="" textlink="">
      <xdr:nvSpPr>
        <xdr:cNvPr id="317" name="楕円 316"/>
        <xdr:cNvSpPr/>
      </xdr:nvSpPr>
      <xdr:spPr>
        <a:xfrm>
          <a:off x="7810500" y="566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121774</xdr:rowOff>
    </xdr:from>
    <xdr:ext cx="599010" cy="259045"/>
    <xdr:sp macro="" textlink="">
      <xdr:nvSpPr>
        <xdr:cNvPr id="318" name="テキスト ボックス 317"/>
        <xdr:cNvSpPr txBox="1"/>
      </xdr:nvSpPr>
      <xdr:spPr>
        <a:xfrm>
          <a:off x="7561795" y="543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3762</xdr:rowOff>
    </xdr:from>
    <xdr:to>
      <xdr:col>36</xdr:col>
      <xdr:colOff>165100</xdr:colOff>
      <xdr:row>36</xdr:row>
      <xdr:rowOff>105362</xdr:rowOff>
    </xdr:to>
    <xdr:sp macro="" textlink="">
      <xdr:nvSpPr>
        <xdr:cNvPr id="319" name="楕円 318"/>
        <xdr:cNvSpPr/>
      </xdr:nvSpPr>
      <xdr:spPr>
        <a:xfrm>
          <a:off x="6921500" y="61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121889</xdr:rowOff>
    </xdr:from>
    <xdr:ext cx="599010" cy="259045"/>
    <xdr:sp macro="" textlink="">
      <xdr:nvSpPr>
        <xdr:cNvPr id="320" name="テキスト ボックス 319"/>
        <xdr:cNvSpPr txBox="1"/>
      </xdr:nvSpPr>
      <xdr:spPr>
        <a:xfrm>
          <a:off x="6672795" y="59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123984</xdr:rowOff>
    </xdr:from>
    <xdr:to>
      <xdr:col>55</xdr:col>
      <xdr:colOff>0</xdr:colOff>
      <xdr:row>58</xdr:row>
      <xdr:rowOff>20586</xdr:rowOff>
    </xdr:to>
    <xdr:cxnSp macro="">
      <xdr:nvCxnSpPr>
        <xdr:cNvPr id="347" name="直線コネクタ 346"/>
        <xdr:cNvCxnSpPr/>
      </xdr:nvCxnSpPr>
      <xdr:spPr>
        <a:xfrm>
          <a:off x="9639300" y="9896634"/>
          <a:ext cx="838200" cy="6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168764</xdr:rowOff>
    </xdr:from>
    <xdr:to>
      <xdr:col>50</xdr:col>
      <xdr:colOff>114300</xdr:colOff>
      <xdr:row>57</xdr:row>
      <xdr:rowOff>123984</xdr:rowOff>
    </xdr:to>
    <xdr:cxnSp macro="">
      <xdr:nvCxnSpPr>
        <xdr:cNvPr id="350" name="直線コネクタ 349"/>
        <xdr:cNvCxnSpPr/>
      </xdr:nvCxnSpPr>
      <xdr:spPr>
        <a:xfrm>
          <a:off x="8750300" y="9769964"/>
          <a:ext cx="889000" cy="1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168764</xdr:rowOff>
    </xdr:from>
    <xdr:to>
      <xdr:col>45</xdr:col>
      <xdr:colOff>177800</xdr:colOff>
      <xdr:row>57</xdr:row>
      <xdr:rowOff>52939</xdr:rowOff>
    </xdr:to>
    <xdr:cxnSp macro="">
      <xdr:nvCxnSpPr>
        <xdr:cNvPr id="353" name="直線コネクタ 352"/>
        <xdr:cNvCxnSpPr/>
      </xdr:nvCxnSpPr>
      <xdr:spPr>
        <a:xfrm flipV="1">
          <a:off x="7861300" y="9769964"/>
          <a:ext cx="889000" cy="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121462</xdr:rowOff>
    </xdr:from>
    <xdr:to>
      <xdr:col>41</xdr:col>
      <xdr:colOff>50800</xdr:colOff>
      <xdr:row>57</xdr:row>
      <xdr:rowOff>52939</xdr:rowOff>
    </xdr:to>
    <xdr:cxnSp macro="">
      <xdr:nvCxnSpPr>
        <xdr:cNvPr id="356" name="直線コネクタ 355"/>
        <xdr:cNvCxnSpPr/>
      </xdr:nvCxnSpPr>
      <xdr:spPr>
        <a:xfrm>
          <a:off x="6972300" y="9722662"/>
          <a:ext cx="889000" cy="10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141236</xdr:rowOff>
    </xdr:from>
    <xdr:to>
      <xdr:col>55</xdr:col>
      <xdr:colOff>50800</xdr:colOff>
      <xdr:row>58</xdr:row>
      <xdr:rowOff>71386</xdr:rowOff>
    </xdr:to>
    <xdr:sp macro="" textlink="">
      <xdr:nvSpPr>
        <xdr:cNvPr id="366" name="楕円 365"/>
        <xdr:cNvSpPr/>
      </xdr:nvSpPr>
      <xdr:spPr>
        <a:xfrm>
          <a:off x="10426700" y="99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56163</xdr:rowOff>
    </xdr:from>
    <xdr:ext cx="534377" cy="259045"/>
    <xdr:sp macro="" textlink="">
      <xdr:nvSpPr>
        <xdr:cNvPr id="367" name="普通建設事業費該当値テキスト"/>
        <xdr:cNvSpPr txBox="1"/>
      </xdr:nvSpPr>
      <xdr:spPr>
        <a:xfrm>
          <a:off x="10528300" y="982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73184</xdr:rowOff>
    </xdr:from>
    <xdr:to>
      <xdr:col>50</xdr:col>
      <xdr:colOff>165100</xdr:colOff>
      <xdr:row>58</xdr:row>
      <xdr:rowOff>3334</xdr:rowOff>
    </xdr:to>
    <xdr:sp macro="" textlink="">
      <xdr:nvSpPr>
        <xdr:cNvPr id="368" name="楕円 367"/>
        <xdr:cNvSpPr/>
      </xdr:nvSpPr>
      <xdr:spPr>
        <a:xfrm>
          <a:off x="9588500" y="98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165911</xdr:rowOff>
    </xdr:from>
    <xdr:ext cx="534377" cy="259045"/>
    <xdr:sp macro="" textlink="">
      <xdr:nvSpPr>
        <xdr:cNvPr id="369" name="テキスト ボックス 368"/>
        <xdr:cNvSpPr txBox="1"/>
      </xdr:nvSpPr>
      <xdr:spPr>
        <a:xfrm>
          <a:off x="9372111" y="993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117964</xdr:rowOff>
    </xdr:from>
    <xdr:to>
      <xdr:col>46</xdr:col>
      <xdr:colOff>38100</xdr:colOff>
      <xdr:row>57</xdr:row>
      <xdr:rowOff>48114</xdr:rowOff>
    </xdr:to>
    <xdr:sp macro="" textlink="">
      <xdr:nvSpPr>
        <xdr:cNvPr id="370" name="楕円 369"/>
        <xdr:cNvSpPr/>
      </xdr:nvSpPr>
      <xdr:spPr>
        <a:xfrm>
          <a:off x="8699500" y="97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64641</xdr:rowOff>
    </xdr:from>
    <xdr:ext cx="599010" cy="259045"/>
    <xdr:sp macro="" textlink="">
      <xdr:nvSpPr>
        <xdr:cNvPr id="371" name="テキスト ボックス 370"/>
        <xdr:cNvSpPr txBox="1"/>
      </xdr:nvSpPr>
      <xdr:spPr>
        <a:xfrm>
          <a:off x="8450795" y="949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2139</xdr:rowOff>
    </xdr:from>
    <xdr:to>
      <xdr:col>41</xdr:col>
      <xdr:colOff>101600</xdr:colOff>
      <xdr:row>57</xdr:row>
      <xdr:rowOff>103739</xdr:rowOff>
    </xdr:to>
    <xdr:sp macro="" textlink="">
      <xdr:nvSpPr>
        <xdr:cNvPr id="372" name="楕円 371"/>
        <xdr:cNvSpPr/>
      </xdr:nvSpPr>
      <xdr:spPr>
        <a:xfrm>
          <a:off x="7810500" y="97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120266</xdr:rowOff>
    </xdr:from>
    <xdr:ext cx="599010" cy="259045"/>
    <xdr:sp macro="" textlink="">
      <xdr:nvSpPr>
        <xdr:cNvPr id="373" name="テキスト ボックス 372"/>
        <xdr:cNvSpPr txBox="1"/>
      </xdr:nvSpPr>
      <xdr:spPr>
        <a:xfrm>
          <a:off x="7561795" y="955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70662</xdr:rowOff>
    </xdr:from>
    <xdr:to>
      <xdr:col>36</xdr:col>
      <xdr:colOff>165100</xdr:colOff>
      <xdr:row>57</xdr:row>
      <xdr:rowOff>812</xdr:rowOff>
    </xdr:to>
    <xdr:sp macro="" textlink="">
      <xdr:nvSpPr>
        <xdr:cNvPr id="374" name="楕円 373"/>
        <xdr:cNvSpPr/>
      </xdr:nvSpPr>
      <xdr:spPr>
        <a:xfrm>
          <a:off x="6921500" y="96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17339</xdr:rowOff>
    </xdr:from>
    <xdr:ext cx="599010" cy="259045"/>
    <xdr:sp macro="" textlink="">
      <xdr:nvSpPr>
        <xdr:cNvPr id="375" name="テキスト ボックス 374"/>
        <xdr:cNvSpPr txBox="1"/>
      </xdr:nvSpPr>
      <xdr:spPr>
        <a:xfrm>
          <a:off x="6672795" y="94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109296</xdr:rowOff>
    </xdr:from>
    <xdr:to>
      <xdr:col>55</xdr:col>
      <xdr:colOff>0</xdr:colOff>
      <xdr:row>78</xdr:row>
      <xdr:rowOff>124383</xdr:rowOff>
    </xdr:to>
    <xdr:cxnSp macro="">
      <xdr:nvCxnSpPr>
        <xdr:cNvPr id="404" name="直線コネクタ 403"/>
        <xdr:cNvCxnSpPr/>
      </xdr:nvCxnSpPr>
      <xdr:spPr>
        <a:xfrm flipV="1">
          <a:off x="9639300" y="13482396"/>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124383</xdr:rowOff>
    </xdr:from>
    <xdr:to>
      <xdr:col>50</xdr:col>
      <xdr:colOff>114300</xdr:colOff>
      <xdr:row>78</xdr:row>
      <xdr:rowOff>131763</xdr:rowOff>
    </xdr:to>
    <xdr:cxnSp macro="">
      <xdr:nvCxnSpPr>
        <xdr:cNvPr id="407" name="直線コネクタ 406"/>
        <xdr:cNvCxnSpPr/>
      </xdr:nvCxnSpPr>
      <xdr:spPr>
        <a:xfrm flipV="1">
          <a:off x="8750300" y="13497483"/>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144018</xdr:rowOff>
    </xdr:from>
    <xdr:to>
      <xdr:col>45</xdr:col>
      <xdr:colOff>177800</xdr:colOff>
      <xdr:row>78</xdr:row>
      <xdr:rowOff>131763</xdr:rowOff>
    </xdr:to>
    <xdr:cxnSp macro="">
      <xdr:nvCxnSpPr>
        <xdr:cNvPr id="410" name="直線コネクタ 409"/>
        <xdr:cNvCxnSpPr/>
      </xdr:nvCxnSpPr>
      <xdr:spPr>
        <a:xfrm>
          <a:off x="7861300" y="13002768"/>
          <a:ext cx="889000" cy="50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94653</xdr:rowOff>
    </xdr:from>
    <xdr:to>
      <xdr:col>41</xdr:col>
      <xdr:colOff>50800</xdr:colOff>
      <xdr:row>75</xdr:row>
      <xdr:rowOff>144018</xdr:rowOff>
    </xdr:to>
    <xdr:cxnSp macro="">
      <xdr:nvCxnSpPr>
        <xdr:cNvPr id="413" name="直線コネクタ 412"/>
        <xdr:cNvCxnSpPr/>
      </xdr:nvCxnSpPr>
      <xdr:spPr>
        <a:xfrm>
          <a:off x="6972300" y="12781953"/>
          <a:ext cx="889000" cy="2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58496</xdr:rowOff>
    </xdr:from>
    <xdr:to>
      <xdr:col>55</xdr:col>
      <xdr:colOff>50800</xdr:colOff>
      <xdr:row>78</xdr:row>
      <xdr:rowOff>160096</xdr:rowOff>
    </xdr:to>
    <xdr:sp macro="" textlink="">
      <xdr:nvSpPr>
        <xdr:cNvPr id="423" name="楕円 422"/>
        <xdr:cNvSpPr/>
      </xdr:nvSpPr>
      <xdr:spPr>
        <a:xfrm>
          <a:off x="104267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144873</xdr:rowOff>
    </xdr:from>
    <xdr:ext cx="469744" cy="259045"/>
    <xdr:sp macro="" textlink="">
      <xdr:nvSpPr>
        <xdr:cNvPr id="424" name="普通建設事業費 （ うち新規整備　）該当値テキスト"/>
        <xdr:cNvSpPr txBox="1"/>
      </xdr:nvSpPr>
      <xdr:spPr>
        <a:xfrm>
          <a:off x="10528300" y="133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73583</xdr:rowOff>
    </xdr:from>
    <xdr:to>
      <xdr:col>50</xdr:col>
      <xdr:colOff>165100</xdr:colOff>
      <xdr:row>79</xdr:row>
      <xdr:rowOff>3733</xdr:rowOff>
    </xdr:to>
    <xdr:sp macro="" textlink="">
      <xdr:nvSpPr>
        <xdr:cNvPr id="425" name="楕円 424"/>
        <xdr:cNvSpPr/>
      </xdr:nvSpPr>
      <xdr:spPr>
        <a:xfrm>
          <a:off x="95885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166310</xdr:rowOff>
    </xdr:from>
    <xdr:ext cx="469744" cy="259045"/>
    <xdr:sp macro="" textlink="">
      <xdr:nvSpPr>
        <xdr:cNvPr id="426" name="テキスト ボックス 425"/>
        <xdr:cNvSpPr txBox="1"/>
      </xdr:nvSpPr>
      <xdr:spPr>
        <a:xfrm>
          <a:off x="9404428" y="1353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80963</xdr:rowOff>
    </xdr:from>
    <xdr:to>
      <xdr:col>46</xdr:col>
      <xdr:colOff>38100</xdr:colOff>
      <xdr:row>79</xdr:row>
      <xdr:rowOff>11113</xdr:rowOff>
    </xdr:to>
    <xdr:sp macro="" textlink="">
      <xdr:nvSpPr>
        <xdr:cNvPr id="427" name="楕円 426"/>
        <xdr:cNvSpPr/>
      </xdr:nvSpPr>
      <xdr:spPr>
        <a:xfrm>
          <a:off x="8699500" y="134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2240</xdr:rowOff>
    </xdr:from>
    <xdr:ext cx="469744" cy="259045"/>
    <xdr:sp macro="" textlink="">
      <xdr:nvSpPr>
        <xdr:cNvPr id="428" name="テキスト ボックス 427"/>
        <xdr:cNvSpPr txBox="1"/>
      </xdr:nvSpPr>
      <xdr:spPr>
        <a:xfrm>
          <a:off x="8515428" y="1354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93218</xdr:rowOff>
    </xdr:from>
    <xdr:to>
      <xdr:col>41</xdr:col>
      <xdr:colOff>101600</xdr:colOff>
      <xdr:row>76</xdr:row>
      <xdr:rowOff>23369</xdr:rowOff>
    </xdr:to>
    <xdr:sp macro="" textlink="">
      <xdr:nvSpPr>
        <xdr:cNvPr id="429" name="楕円 428"/>
        <xdr:cNvSpPr/>
      </xdr:nvSpPr>
      <xdr:spPr>
        <a:xfrm>
          <a:off x="7810500" y="12951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39895</xdr:rowOff>
    </xdr:from>
    <xdr:ext cx="534377" cy="259045"/>
    <xdr:sp macro="" textlink="">
      <xdr:nvSpPr>
        <xdr:cNvPr id="430" name="テキスト ボックス 429"/>
        <xdr:cNvSpPr txBox="1"/>
      </xdr:nvSpPr>
      <xdr:spPr>
        <a:xfrm>
          <a:off x="7594111" y="127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43853</xdr:rowOff>
    </xdr:from>
    <xdr:to>
      <xdr:col>36</xdr:col>
      <xdr:colOff>165100</xdr:colOff>
      <xdr:row>74</xdr:row>
      <xdr:rowOff>145453</xdr:rowOff>
    </xdr:to>
    <xdr:sp macro="" textlink="">
      <xdr:nvSpPr>
        <xdr:cNvPr id="431" name="楕円 430"/>
        <xdr:cNvSpPr/>
      </xdr:nvSpPr>
      <xdr:spPr>
        <a:xfrm>
          <a:off x="6921500" y="127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161980</xdr:rowOff>
    </xdr:from>
    <xdr:ext cx="534377" cy="259045"/>
    <xdr:sp macro="" textlink="">
      <xdr:nvSpPr>
        <xdr:cNvPr id="432" name="テキスト ボックス 431"/>
        <xdr:cNvSpPr txBox="1"/>
      </xdr:nvSpPr>
      <xdr:spPr>
        <a:xfrm>
          <a:off x="6705111" y="125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156242</xdr:rowOff>
    </xdr:from>
    <xdr:to>
      <xdr:col>55</xdr:col>
      <xdr:colOff>0</xdr:colOff>
      <xdr:row>98</xdr:row>
      <xdr:rowOff>57324</xdr:rowOff>
    </xdr:to>
    <xdr:cxnSp macro="">
      <xdr:nvCxnSpPr>
        <xdr:cNvPr id="459" name="直線コネクタ 458"/>
        <xdr:cNvCxnSpPr/>
      </xdr:nvCxnSpPr>
      <xdr:spPr>
        <a:xfrm>
          <a:off x="9639300" y="16786892"/>
          <a:ext cx="838200" cy="7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33248</xdr:rowOff>
    </xdr:from>
    <xdr:to>
      <xdr:col>50</xdr:col>
      <xdr:colOff>114300</xdr:colOff>
      <xdr:row>97</xdr:row>
      <xdr:rowOff>156242</xdr:rowOff>
    </xdr:to>
    <xdr:cxnSp macro="">
      <xdr:nvCxnSpPr>
        <xdr:cNvPr id="462" name="直線コネクタ 461"/>
        <xdr:cNvCxnSpPr/>
      </xdr:nvCxnSpPr>
      <xdr:spPr>
        <a:xfrm>
          <a:off x="8750300" y="16663898"/>
          <a:ext cx="889000" cy="1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33248</xdr:rowOff>
    </xdr:from>
    <xdr:to>
      <xdr:col>45</xdr:col>
      <xdr:colOff>177800</xdr:colOff>
      <xdr:row>98</xdr:row>
      <xdr:rowOff>13419</xdr:rowOff>
    </xdr:to>
    <xdr:cxnSp macro="">
      <xdr:nvCxnSpPr>
        <xdr:cNvPr id="465" name="直線コネクタ 464"/>
        <xdr:cNvCxnSpPr/>
      </xdr:nvCxnSpPr>
      <xdr:spPr>
        <a:xfrm flipV="1">
          <a:off x="7861300" y="16663898"/>
          <a:ext cx="889000" cy="15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133181</xdr:rowOff>
    </xdr:from>
    <xdr:to>
      <xdr:col>41</xdr:col>
      <xdr:colOff>50800</xdr:colOff>
      <xdr:row>98</xdr:row>
      <xdr:rowOff>13419</xdr:rowOff>
    </xdr:to>
    <xdr:cxnSp macro="">
      <xdr:nvCxnSpPr>
        <xdr:cNvPr id="468" name="直線コネクタ 467"/>
        <xdr:cNvCxnSpPr/>
      </xdr:nvCxnSpPr>
      <xdr:spPr>
        <a:xfrm>
          <a:off x="6972300" y="16763831"/>
          <a:ext cx="889000" cy="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6524</xdr:rowOff>
    </xdr:from>
    <xdr:to>
      <xdr:col>55</xdr:col>
      <xdr:colOff>50800</xdr:colOff>
      <xdr:row>98</xdr:row>
      <xdr:rowOff>108124</xdr:rowOff>
    </xdr:to>
    <xdr:sp macro="" textlink="">
      <xdr:nvSpPr>
        <xdr:cNvPr id="478" name="楕円 477"/>
        <xdr:cNvSpPr/>
      </xdr:nvSpPr>
      <xdr:spPr>
        <a:xfrm>
          <a:off x="10426700" y="168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105442</xdr:rowOff>
    </xdr:from>
    <xdr:to>
      <xdr:col>50</xdr:col>
      <xdr:colOff>165100</xdr:colOff>
      <xdr:row>98</xdr:row>
      <xdr:rowOff>35592</xdr:rowOff>
    </xdr:to>
    <xdr:sp macro="" textlink="">
      <xdr:nvSpPr>
        <xdr:cNvPr id="480" name="楕円 479"/>
        <xdr:cNvSpPr/>
      </xdr:nvSpPr>
      <xdr:spPr>
        <a:xfrm>
          <a:off x="9588500" y="167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52119</xdr:rowOff>
    </xdr:from>
    <xdr:ext cx="534377" cy="259045"/>
    <xdr:sp macro="" textlink="">
      <xdr:nvSpPr>
        <xdr:cNvPr id="481" name="テキスト ボックス 480"/>
        <xdr:cNvSpPr txBox="1"/>
      </xdr:nvSpPr>
      <xdr:spPr>
        <a:xfrm>
          <a:off x="9372111" y="165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153898</xdr:rowOff>
    </xdr:from>
    <xdr:to>
      <xdr:col>46</xdr:col>
      <xdr:colOff>38100</xdr:colOff>
      <xdr:row>97</xdr:row>
      <xdr:rowOff>84048</xdr:rowOff>
    </xdr:to>
    <xdr:sp macro="" textlink="">
      <xdr:nvSpPr>
        <xdr:cNvPr id="482" name="楕円 481"/>
        <xdr:cNvSpPr/>
      </xdr:nvSpPr>
      <xdr:spPr>
        <a:xfrm>
          <a:off x="8699500" y="166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100575</xdr:rowOff>
    </xdr:from>
    <xdr:ext cx="599010" cy="259045"/>
    <xdr:sp macro="" textlink="">
      <xdr:nvSpPr>
        <xdr:cNvPr id="483" name="テキスト ボックス 482"/>
        <xdr:cNvSpPr txBox="1"/>
      </xdr:nvSpPr>
      <xdr:spPr>
        <a:xfrm>
          <a:off x="8450795" y="163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134069</xdr:rowOff>
    </xdr:from>
    <xdr:to>
      <xdr:col>41</xdr:col>
      <xdr:colOff>101600</xdr:colOff>
      <xdr:row>98</xdr:row>
      <xdr:rowOff>64219</xdr:rowOff>
    </xdr:to>
    <xdr:sp macro="" textlink="">
      <xdr:nvSpPr>
        <xdr:cNvPr id="484" name="楕円 483"/>
        <xdr:cNvSpPr/>
      </xdr:nvSpPr>
      <xdr:spPr>
        <a:xfrm>
          <a:off x="7810500" y="167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80746</xdr:rowOff>
    </xdr:from>
    <xdr:ext cx="534377" cy="259045"/>
    <xdr:sp macro="" textlink="">
      <xdr:nvSpPr>
        <xdr:cNvPr id="485" name="テキスト ボックス 484"/>
        <xdr:cNvSpPr txBox="1"/>
      </xdr:nvSpPr>
      <xdr:spPr>
        <a:xfrm>
          <a:off x="7594111" y="1653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82381</xdr:rowOff>
    </xdr:from>
    <xdr:to>
      <xdr:col>36</xdr:col>
      <xdr:colOff>165100</xdr:colOff>
      <xdr:row>98</xdr:row>
      <xdr:rowOff>12531</xdr:rowOff>
    </xdr:to>
    <xdr:sp macro="" textlink="">
      <xdr:nvSpPr>
        <xdr:cNvPr id="486" name="楕円 485"/>
        <xdr:cNvSpPr/>
      </xdr:nvSpPr>
      <xdr:spPr>
        <a:xfrm>
          <a:off x="6921500" y="167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29058</xdr:rowOff>
    </xdr:from>
    <xdr:ext cx="534377" cy="259045"/>
    <xdr:sp macro="" textlink="">
      <xdr:nvSpPr>
        <xdr:cNvPr id="487" name="テキスト ボックス 486"/>
        <xdr:cNvSpPr txBox="1"/>
      </xdr:nvSpPr>
      <xdr:spPr>
        <a:xfrm>
          <a:off x="6705111" y="164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133401</xdr:rowOff>
    </xdr:from>
    <xdr:to>
      <xdr:col>85</xdr:col>
      <xdr:colOff>127000</xdr:colOff>
      <xdr:row>39</xdr:row>
      <xdr:rowOff>21171</xdr:rowOff>
    </xdr:to>
    <xdr:cxnSp macro="">
      <xdr:nvCxnSpPr>
        <xdr:cNvPr id="516" name="直線コネクタ 515"/>
        <xdr:cNvCxnSpPr/>
      </xdr:nvCxnSpPr>
      <xdr:spPr>
        <a:xfrm flipV="1">
          <a:off x="15481300" y="6648501"/>
          <a:ext cx="838200" cy="5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153797</xdr:rowOff>
    </xdr:from>
    <xdr:to>
      <xdr:col>81</xdr:col>
      <xdr:colOff>50800</xdr:colOff>
      <xdr:row>39</xdr:row>
      <xdr:rowOff>21171</xdr:rowOff>
    </xdr:to>
    <xdr:cxnSp macro="">
      <xdr:nvCxnSpPr>
        <xdr:cNvPr id="519" name="直線コネクタ 518"/>
        <xdr:cNvCxnSpPr/>
      </xdr:nvCxnSpPr>
      <xdr:spPr>
        <a:xfrm>
          <a:off x="14592300" y="6668897"/>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123254</xdr:rowOff>
    </xdr:from>
    <xdr:to>
      <xdr:col>76</xdr:col>
      <xdr:colOff>114300</xdr:colOff>
      <xdr:row>38</xdr:row>
      <xdr:rowOff>153797</xdr:rowOff>
    </xdr:to>
    <xdr:cxnSp macro="">
      <xdr:nvCxnSpPr>
        <xdr:cNvPr id="522" name="直線コネクタ 521"/>
        <xdr:cNvCxnSpPr/>
      </xdr:nvCxnSpPr>
      <xdr:spPr>
        <a:xfrm>
          <a:off x="13703300" y="6638354"/>
          <a:ext cx="889000" cy="3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114821</xdr:rowOff>
    </xdr:from>
    <xdr:to>
      <xdr:col>71</xdr:col>
      <xdr:colOff>177800</xdr:colOff>
      <xdr:row>38</xdr:row>
      <xdr:rowOff>123254</xdr:rowOff>
    </xdr:to>
    <xdr:cxnSp macro="">
      <xdr:nvCxnSpPr>
        <xdr:cNvPr id="525" name="直線コネクタ 524"/>
        <xdr:cNvCxnSpPr/>
      </xdr:nvCxnSpPr>
      <xdr:spPr>
        <a:xfrm>
          <a:off x="12814300" y="6629921"/>
          <a:ext cx="8890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82601</xdr:rowOff>
    </xdr:from>
    <xdr:to>
      <xdr:col>85</xdr:col>
      <xdr:colOff>177800</xdr:colOff>
      <xdr:row>39</xdr:row>
      <xdr:rowOff>12751</xdr:rowOff>
    </xdr:to>
    <xdr:sp macro="" textlink="">
      <xdr:nvSpPr>
        <xdr:cNvPr id="535" name="楕円 534"/>
        <xdr:cNvSpPr/>
      </xdr:nvSpPr>
      <xdr:spPr>
        <a:xfrm>
          <a:off x="16268700" y="65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141821</xdr:rowOff>
    </xdr:from>
    <xdr:to>
      <xdr:col>81</xdr:col>
      <xdr:colOff>101600</xdr:colOff>
      <xdr:row>39</xdr:row>
      <xdr:rowOff>71971</xdr:rowOff>
    </xdr:to>
    <xdr:sp macro="" textlink="">
      <xdr:nvSpPr>
        <xdr:cNvPr id="537" name="楕円 536"/>
        <xdr:cNvSpPr/>
      </xdr:nvSpPr>
      <xdr:spPr>
        <a:xfrm>
          <a:off x="15430500" y="66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63098</xdr:rowOff>
    </xdr:from>
    <xdr:ext cx="469744" cy="259045"/>
    <xdr:sp macro="" textlink="">
      <xdr:nvSpPr>
        <xdr:cNvPr id="538" name="テキスト ボックス 537"/>
        <xdr:cNvSpPr txBox="1"/>
      </xdr:nvSpPr>
      <xdr:spPr>
        <a:xfrm>
          <a:off x="15246428" y="674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102997</xdr:rowOff>
    </xdr:from>
    <xdr:to>
      <xdr:col>76</xdr:col>
      <xdr:colOff>165100</xdr:colOff>
      <xdr:row>39</xdr:row>
      <xdr:rowOff>33147</xdr:rowOff>
    </xdr:to>
    <xdr:sp macro="" textlink="">
      <xdr:nvSpPr>
        <xdr:cNvPr id="539" name="楕円 538"/>
        <xdr:cNvSpPr/>
      </xdr:nvSpPr>
      <xdr:spPr>
        <a:xfrm>
          <a:off x="14541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24274</xdr:rowOff>
    </xdr:from>
    <xdr:ext cx="469744" cy="259045"/>
    <xdr:sp macro="" textlink="">
      <xdr:nvSpPr>
        <xdr:cNvPr id="540" name="テキスト ボックス 539"/>
        <xdr:cNvSpPr txBox="1"/>
      </xdr:nvSpPr>
      <xdr:spPr>
        <a:xfrm>
          <a:off x="14357428" y="67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72454</xdr:rowOff>
    </xdr:from>
    <xdr:to>
      <xdr:col>72</xdr:col>
      <xdr:colOff>38100</xdr:colOff>
      <xdr:row>39</xdr:row>
      <xdr:rowOff>2604</xdr:rowOff>
    </xdr:to>
    <xdr:sp macro="" textlink="">
      <xdr:nvSpPr>
        <xdr:cNvPr id="541" name="楕円 540"/>
        <xdr:cNvSpPr/>
      </xdr:nvSpPr>
      <xdr:spPr>
        <a:xfrm>
          <a:off x="13652500" y="65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165181</xdr:rowOff>
    </xdr:from>
    <xdr:ext cx="469744" cy="259045"/>
    <xdr:sp macro="" textlink="">
      <xdr:nvSpPr>
        <xdr:cNvPr id="542" name="テキスト ボックス 541"/>
        <xdr:cNvSpPr txBox="1"/>
      </xdr:nvSpPr>
      <xdr:spPr>
        <a:xfrm>
          <a:off x="13468428" y="66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64021</xdr:rowOff>
    </xdr:from>
    <xdr:to>
      <xdr:col>67</xdr:col>
      <xdr:colOff>101600</xdr:colOff>
      <xdr:row>38</xdr:row>
      <xdr:rowOff>165621</xdr:rowOff>
    </xdr:to>
    <xdr:sp macro="" textlink="">
      <xdr:nvSpPr>
        <xdr:cNvPr id="543" name="楕円 542"/>
        <xdr:cNvSpPr/>
      </xdr:nvSpPr>
      <xdr:spPr>
        <a:xfrm>
          <a:off x="12763500" y="65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156748</xdr:rowOff>
    </xdr:from>
    <xdr:ext cx="469744" cy="259045"/>
    <xdr:sp macro="" textlink="">
      <xdr:nvSpPr>
        <xdr:cNvPr id="544" name="テキスト ボックス 543"/>
        <xdr:cNvSpPr txBox="1"/>
      </xdr:nvSpPr>
      <xdr:spPr>
        <a:xfrm>
          <a:off x="12579428" y="667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118080</xdr:rowOff>
    </xdr:from>
    <xdr:to>
      <xdr:col>85</xdr:col>
      <xdr:colOff>127000</xdr:colOff>
      <xdr:row>77</xdr:row>
      <xdr:rowOff>129246</xdr:rowOff>
    </xdr:to>
    <xdr:cxnSp macro="">
      <xdr:nvCxnSpPr>
        <xdr:cNvPr id="620" name="直線コネクタ 619"/>
        <xdr:cNvCxnSpPr/>
      </xdr:nvCxnSpPr>
      <xdr:spPr>
        <a:xfrm flipV="1">
          <a:off x="15481300" y="13319730"/>
          <a:ext cx="838200" cy="1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129246</xdr:rowOff>
    </xdr:from>
    <xdr:to>
      <xdr:col>81</xdr:col>
      <xdr:colOff>50800</xdr:colOff>
      <xdr:row>77</xdr:row>
      <xdr:rowOff>143966</xdr:rowOff>
    </xdr:to>
    <xdr:cxnSp macro="">
      <xdr:nvCxnSpPr>
        <xdr:cNvPr id="623" name="直線コネクタ 622"/>
        <xdr:cNvCxnSpPr/>
      </xdr:nvCxnSpPr>
      <xdr:spPr>
        <a:xfrm flipV="1">
          <a:off x="14592300" y="13330896"/>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143966</xdr:rowOff>
    </xdr:from>
    <xdr:to>
      <xdr:col>76</xdr:col>
      <xdr:colOff>114300</xdr:colOff>
      <xdr:row>77</xdr:row>
      <xdr:rowOff>152481</xdr:rowOff>
    </xdr:to>
    <xdr:cxnSp macro="">
      <xdr:nvCxnSpPr>
        <xdr:cNvPr id="626" name="直線コネクタ 625"/>
        <xdr:cNvCxnSpPr/>
      </xdr:nvCxnSpPr>
      <xdr:spPr>
        <a:xfrm flipV="1">
          <a:off x="13703300" y="13345616"/>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152481</xdr:rowOff>
    </xdr:from>
    <xdr:to>
      <xdr:col>71</xdr:col>
      <xdr:colOff>177800</xdr:colOff>
      <xdr:row>77</xdr:row>
      <xdr:rowOff>156111</xdr:rowOff>
    </xdr:to>
    <xdr:cxnSp macro="">
      <xdr:nvCxnSpPr>
        <xdr:cNvPr id="629" name="直線コネクタ 628"/>
        <xdr:cNvCxnSpPr/>
      </xdr:nvCxnSpPr>
      <xdr:spPr>
        <a:xfrm flipV="1">
          <a:off x="12814300" y="13354131"/>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67280</xdr:rowOff>
    </xdr:from>
    <xdr:to>
      <xdr:col>85</xdr:col>
      <xdr:colOff>177800</xdr:colOff>
      <xdr:row>77</xdr:row>
      <xdr:rowOff>168880</xdr:rowOff>
    </xdr:to>
    <xdr:sp macro="" textlink="">
      <xdr:nvSpPr>
        <xdr:cNvPr id="639" name="楕円 638"/>
        <xdr:cNvSpPr/>
      </xdr:nvSpPr>
      <xdr:spPr>
        <a:xfrm>
          <a:off x="16268700" y="132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26657</xdr:rowOff>
    </xdr:from>
    <xdr:ext cx="534377" cy="259045"/>
    <xdr:sp macro="" textlink="">
      <xdr:nvSpPr>
        <xdr:cNvPr id="640" name="公債費該当値テキスト"/>
        <xdr:cNvSpPr txBox="1"/>
      </xdr:nvSpPr>
      <xdr:spPr>
        <a:xfrm>
          <a:off x="16370300" y="1305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78446</xdr:rowOff>
    </xdr:from>
    <xdr:to>
      <xdr:col>81</xdr:col>
      <xdr:colOff>101600</xdr:colOff>
      <xdr:row>78</xdr:row>
      <xdr:rowOff>8596</xdr:rowOff>
    </xdr:to>
    <xdr:sp macro="" textlink="">
      <xdr:nvSpPr>
        <xdr:cNvPr id="641" name="楕円 640"/>
        <xdr:cNvSpPr/>
      </xdr:nvSpPr>
      <xdr:spPr>
        <a:xfrm>
          <a:off x="15430500" y="1328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25123</xdr:rowOff>
    </xdr:from>
    <xdr:ext cx="534377" cy="259045"/>
    <xdr:sp macro="" textlink="">
      <xdr:nvSpPr>
        <xdr:cNvPr id="642" name="テキスト ボックス 641"/>
        <xdr:cNvSpPr txBox="1"/>
      </xdr:nvSpPr>
      <xdr:spPr>
        <a:xfrm>
          <a:off x="15214111" y="1305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93166</xdr:rowOff>
    </xdr:from>
    <xdr:to>
      <xdr:col>76</xdr:col>
      <xdr:colOff>165100</xdr:colOff>
      <xdr:row>78</xdr:row>
      <xdr:rowOff>23316</xdr:rowOff>
    </xdr:to>
    <xdr:sp macro="" textlink="">
      <xdr:nvSpPr>
        <xdr:cNvPr id="643" name="楕円 642"/>
        <xdr:cNvSpPr/>
      </xdr:nvSpPr>
      <xdr:spPr>
        <a:xfrm>
          <a:off x="14541500" y="1329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14443</xdr:rowOff>
    </xdr:from>
    <xdr:ext cx="534377" cy="259045"/>
    <xdr:sp macro="" textlink="">
      <xdr:nvSpPr>
        <xdr:cNvPr id="644" name="テキスト ボックス 643"/>
        <xdr:cNvSpPr txBox="1"/>
      </xdr:nvSpPr>
      <xdr:spPr>
        <a:xfrm>
          <a:off x="14325111" y="1338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101681</xdr:rowOff>
    </xdr:from>
    <xdr:to>
      <xdr:col>72</xdr:col>
      <xdr:colOff>38100</xdr:colOff>
      <xdr:row>78</xdr:row>
      <xdr:rowOff>31831</xdr:rowOff>
    </xdr:to>
    <xdr:sp macro="" textlink="">
      <xdr:nvSpPr>
        <xdr:cNvPr id="645" name="楕円 644"/>
        <xdr:cNvSpPr/>
      </xdr:nvSpPr>
      <xdr:spPr>
        <a:xfrm>
          <a:off x="13652500" y="133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22958</xdr:rowOff>
    </xdr:from>
    <xdr:ext cx="534377" cy="259045"/>
    <xdr:sp macro="" textlink="">
      <xdr:nvSpPr>
        <xdr:cNvPr id="646" name="テキスト ボックス 645"/>
        <xdr:cNvSpPr txBox="1"/>
      </xdr:nvSpPr>
      <xdr:spPr>
        <a:xfrm>
          <a:off x="13436111" y="1339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105311</xdr:rowOff>
    </xdr:from>
    <xdr:to>
      <xdr:col>67</xdr:col>
      <xdr:colOff>101600</xdr:colOff>
      <xdr:row>78</xdr:row>
      <xdr:rowOff>35461</xdr:rowOff>
    </xdr:to>
    <xdr:sp macro="" textlink="">
      <xdr:nvSpPr>
        <xdr:cNvPr id="647" name="楕円 646"/>
        <xdr:cNvSpPr/>
      </xdr:nvSpPr>
      <xdr:spPr>
        <a:xfrm>
          <a:off x="12763500" y="133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26588</xdr:rowOff>
    </xdr:from>
    <xdr:ext cx="534377" cy="259045"/>
    <xdr:sp macro="" textlink="">
      <xdr:nvSpPr>
        <xdr:cNvPr id="648" name="テキスト ボックス 647"/>
        <xdr:cNvSpPr txBox="1"/>
      </xdr:nvSpPr>
      <xdr:spPr>
        <a:xfrm>
          <a:off x="12547111" y="133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95089</xdr:rowOff>
    </xdr:from>
    <xdr:to>
      <xdr:col>85</xdr:col>
      <xdr:colOff>127000</xdr:colOff>
      <xdr:row>98</xdr:row>
      <xdr:rowOff>103595</xdr:rowOff>
    </xdr:to>
    <xdr:cxnSp macro="">
      <xdr:nvCxnSpPr>
        <xdr:cNvPr id="675" name="直線コネクタ 674"/>
        <xdr:cNvCxnSpPr/>
      </xdr:nvCxnSpPr>
      <xdr:spPr>
        <a:xfrm>
          <a:off x="15481300" y="16897189"/>
          <a:ext cx="8382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95089</xdr:rowOff>
    </xdr:from>
    <xdr:to>
      <xdr:col>81</xdr:col>
      <xdr:colOff>50800</xdr:colOff>
      <xdr:row>98</xdr:row>
      <xdr:rowOff>124963</xdr:rowOff>
    </xdr:to>
    <xdr:cxnSp macro="">
      <xdr:nvCxnSpPr>
        <xdr:cNvPr id="678" name="直線コネクタ 677"/>
        <xdr:cNvCxnSpPr/>
      </xdr:nvCxnSpPr>
      <xdr:spPr>
        <a:xfrm flipV="1">
          <a:off x="14592300" y="16897189"/>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124963</xdr:rowOff>
    </xdr:from>
    <xdr:to>
      <xdr:col>76</xdr:col>
      <xdr:colOff>114300</xdr:colOff>
      <xdr:row>98</xdr:row>
      <xdr:rowOff>127851</xdr:rowOff>
    </xdr:to>
    <xdr:cxnSp macro="">
      <xdr:nvCxnSpPr>
        <xdr:cNvPr id="681" name="直線コネクタ 680"/>
        <xdr:cNvCxnSpPr/>
      </xdr:nvCxnSpPr>
      <xdr:spPr>
        <a:xfrm flipV="1">
          <a:off x="13703300" y="16927063"/>
          <a:ext cx="8890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125789</xdr:rowOff>
    </xdr:from>
    <xdr:to>
      <xdr:col>71</xdr:col>
      <xdr:colOff>177800</xdr:colOff>
      <xdr:row>98</xdr:row>
      <xdr:rowOff>127851</xdr:rowOff>
    </xdr:to>
    <xdr:cxnSp macro="">
      <xdr:nvCxnSpPr>
        <xdr:cNvPr id="684" name="直線コネクタ 683"/>
        <xdr:cNvCxnSpPr/>
      </xdr:nvCxnSpPr>
      <xdr:spPr>
        <a:xfrm>
          <a:off x="12814300" y="16927889"/>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52795</xdr:rowOff>
    </xdr:from>
    <xdr:to>
      <xdr:col>85</xdr:col>
      <xdr:colOff>177800</xdr:colOff>
      <xdr:row>98</xdr:row>
      <xdr:rowOff>154395</xdr:rowOff>
    </xdr:to>
    <xdr:sp macro="" textlink="">
      <xdr:nvSpPr>
        <xdr:cNvPr id="694" name="楕円 693"/>
        <xdr:cNvSpPr/>
      </xdr:nvSpPr>
      <xdr:spPr>
        <a:xfrm>
          <a:off x="16268700" y="168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139172</xdr:rowOff>
    </xdr:from>
    <xdr:ext cx="534377" cy="259045"/>
    <xdr:sp macro="" textlink="">
      <xdr:nvSpPr>
        <xdr:cNvPr id="695" name="積立金該当値テキスト"/>
        <xdr:cNvSpPr txBox="1"/>
      </xdr:nvSpPr>
      <xdr:spPr>
        <a:xfrm>
          <a:off x="16370300" y="167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44289</xdr:rowOff>
    </xdr:from>
    <xdr:to>
      <xdr:col>81</xdr:col>
      <xdr:colOff>101600</xdr:colOff>
      <xdr:row>98</xdr:row>
      <xdr:rowOff>145889</xdr:rowOff>
    </xdr:to>
    <xdr:sp macro="" textlink="">
      <xdr:nvSpPr>
        <xdr:cNvPr id="696" name="楕円 695"/>
        <xdr:cNvSpPr/>
      </xdr:nvSpPr>
      <xdr:spPr>
        <a:xfrm>
          <a:off x="15430500" y="1684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137016</xdr:rowOff>
    </xdr:from>
    <xdr:ext cx="534377" cy="259045"/>
    <xdr:sp macro="" textlink="">
      <xdr:nvSpPr>
        <xdr:cNvPr id="697" name="テキスト ボックス 696"/>
        <xdr:cNvSpPr txBox="1"/>
      </xdr:nvSpPr>
      <xdr:spPr>
        <a:xfrm>
          <a:off x="15214111" y="1693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74163</xdr:rowOff>
    </xdr:from>
    <xdr:to>
      <xdr:col>76</xdr:col>
      <xdr:colOff>165100</xdr:colOff>
      <xdr:row>99</xdr:row>
      <xdr:rowOff>4313</xdr:rowOff>
    </xdr:to>
    <xdr:sp macro="" textlink="">
      <xdr:nvSpPr>
        <xdr:cNvPr id="698" name="楕円 697"/>
        <xdr:cNvSpPr/>
      </xdr:nvSpPr>
      <xdr:spPr>
        <a:xfrm>
          <a:off x="14541500" y="168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166890</xdr:rowOff>
    </xdr:from>
    <xdr:ext cx="469744" cy="259045"/>
    <xdr:sp macro="" textlink="">
      <xdr:nvSpPr>
        <xdr:cNvPr id="699" name="テキスト ボックス 698"/>
        <xdr:cNvSpPr txBox="1"/>
      </xdr:nvSpPr>
      <xdr:spPr>
        <a:xfrm>
          <a:off x="14357428" y="169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77051</xdr:rowOff>
    </xdr:from>
    <xdr:to>
      <xdr:col>72</xdr:col>
      <xdr:colOff>38100</xdr:colOff>
      <xdr:row>99</xdr:row>
      <xdr:rowOff>7201</xdr:rowOff>
    </xdr:to>
    <xdr:sp macro="" textlink="">
      <xdr:nvSpPr>
        <xdr:cNvPr id="700" name="楕円 699"/>
        <xdr:cNvSpPr/>
      </xdr:nvSpPr>
      <xdr:spPr>
        <a:xfrm>
          <a:off x="13652500" y="168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169778</xdr:rowOff>
    </xdr:from>
    <xdr:ext cx="469744" cy="259045"/>
    <xdr:sp macro="" textlink="">
      <xdr:nvSpPr>
        <xdr:cNvPr id="701" name="テキスト ボックス 700"/>
        <xdr:cNvSpPr txBox="1"/>
      </xdr:nvSpPr>
      <xdr:spPr>
        <a:xfrm>
          <a:off x="13468428" y="1697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74989</xdr:rowOff>
    </xdr:from>
    <xdr:to>
      <xdr:col>67</xdr:col>
      <xdr:colOff>101600</xdr:colOff>
      <xdr:row>99</xdr:row>
      <xdr:rowOff>5139</xdr:rowOff>
    </xdr:to>
    <xdr:sp macro="" textlink="">
      <xdr:nvSpPr>
        <xdr:cNvPr id="702" name="楕円 701"/>
        <xdr:cNvSpPr/>
      </xdr:nvSpPr>
      <xdr:spPr>
        <a:xfrm>
          <a:off x="12763500" y="168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167716</xdr:rowOff>
    </xdr:from>
    <xdr:ext cx="469744" cy="259045"/>
    <xdr:sp macro="" textlink="">
      <xdr:nvSpPr>
        <xdr:cNvPr id="703" name="テキスト ボックス 702"/>
        <xdr:cNvSpPr txBox="1"/>
      </xdr:nvSpPr>
      <xdr:spPr>
        <a:xfrm>
          <a:off x="12579428" y="1696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66624</xdr:rowOff>
    </xdr:from>
    <xdr:to>
      <xdr:col>116</xdr:col>
      <xdr:colOff>63500</xdr:colOff>
      <xdr:row>38</xdr:row>
      <xdr:rowOff>145072</xdr:rowOff>
    </xdr:to>
    <xdr:cxnSp macro="">
      <xdr:nvCxnSpPr>
        <xdr:cNvPr id="732" name="直線コネクタ 731"/>
        <xdr:cNvCxnSpPr/>
      </xdr:nvCxnSpPr>
      <xdr:spPr>
        <a:xfrm flipV="1">
          <a:off x="21323300" y="6581724"/>
          <a:ext cx="838200" cy="7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145072</xdr:rowOff>
    </xdr:from>
    <xdr:to>
      <xdr:col>111</xdr:col>
      <xdr:colOff>177800</xdr:colOff>
      <xdr:row>39</xdr:row>
      <xdr:rowOff>21152</xdr:rowOff>
    </xdr:to>
    <xdr:cxnSp macro="">
      <xdr:nvCxnSpPr>
        <xdr:cNvPr id="735" name="直線コネクタ 734"/>
        <xdr:cNvCxnSpPr/>
      </xdr:nvCxnSpPr>
      <xdr:spPr>
        <a:xfrm flipV="1">
          <a:off x="20434300" y="6660172"/>
          <a:ext cx="8890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21152</xdr:rowOff>
    </xdr:from>
    <xdr:to>
      <xdr:col>107</xdr:col>
      <xdr:colOff>50800</xdr:colOff>
      <xdr:row>39</xdr:row>
      <xdr:rowOff>31058</xdr:rowOff>
    </xdr:to>
    <xdr:cxnSp macro="">
      <xdr:nvCxnSpPr>
        <xdr:cNvPr id="738" name="直線コネクタ 737"/>
        <xdr:cNvCxnSpPr/>
      </xdr:nvCxnSpPr>
      <xdr:spPr>
        <a:xfrm flipV="1">
          <a:off x="19545300" y="670770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15589</xdr:rowOff>
    </xdr:from>
    <xdr:to>
      <xdr:col>102</xdr:col>
      <xdr:colOff>114300</xdr:colOff>
      <xdr:row>39</xdr:row>
      <xdr:rowOff>31058</xdr:rowOff>
    </xdr:to>
    <xdr:cxnSp macro="">
      <xdr:nvCxnSpPr>
        <xdr:cNvPr id="741" name="直線コネクタ 740"/>
        <xdr:cNvCxnSpPr/>
      </xdr:nvCxnSpPr>
      <xdr:spPr>
        <a:xfrm>
          <a:off x="18656300" y="6702139"/>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15824</xdr:rowOff>
    </xdr:from>
    <xdr:to>
      <xdr:col>116</xdr:col>
      <xdr:colOff>114300</xdr:colOff>
      <xdr:row>38</xdr:row>
      <xdr:rowOff>117424</xdr:rowOff>
    </xdr:to>
    <xdr:sp macro="" textlink="">
      <xdr:nvSpPr>
        <xdr:cNvPr id="751" name="楕円 750"/>
        <xdr:cNvSpPr/>
      </xdr:nvSpPr>
      <xdr:spPr>
        <a:xfrm>
          <a:off x="22110700" y="65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38701</xdr:rowOff>
    </xdr:from>
    <xdr:ext cx="469744" cy="259045"/>
    <xdr:sp macro="" textlink="">
      <xdr:nvSpPr>
        <xdr:cNvPr id="752" name="投資及び出資金該当値テキスト"/>
        <xdr:cNvSpPr txBox="1"/>
      </xdr:nvSpPr>
      <xdr:spPr>
        <a:xfrm>
          <a:off x="22212300" y="638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94272</xdr:rowOff>
    </xdr:from>
    <xdr:to>
      <xdr:col>112</xdr:col>
      <xdr:colOff>38100</xdr:colOff>
      <xdr:row>39</xdr:row>
      <xdr:rowOff>24422</xdr:rowOff>
    </xdr:to>
    <xdr:sp macro="" textlink="">
      <xdr:nvSpPr>
        <xdr:cNvPr id="753" name="楕円 752"/>
        <xdr:cNvSpPr/>
      </xdr:nvSpPr>
      <xdr:spPr>
        <a:xfrm>
          <a:off x="21272500" y="66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15549</xdr:rowOff>
    </xdr:from>
    <xdr:ext cx="469744" cy="259045"/>
    <xdr:sp macro="" textlink="">
      <xdr:nvSpPr>
        <xdr:cNvPr id="754" name="テキスト ボックス 753"/>
        <xdr:cNvSpPr txBox="1"/>
      </xdr:nvSpPr>
      <xdr:spPr>
        <a:xfrm>
          <a:off x="21088428" y="67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141802</xdr:rowOff>
    </xdr:from>
    <xdr:to>
      <xdr:col>107</xdr:col>
      <xdr:colOff>101600</xdr:colOff>
      <xdr:row>39</xdr:row>
      <xdr:rowOff>71952</xdr:rowOff>
    </xdr:to>
    <xdr:sp macro="" textlink="">
      <xdr:nvSpPr>
        <xdr:cNvPr id="755" name="楕円 754"/>
        <xdr:cNvSpPr/>
      </xdr:nvSpPr>
      <xdr:spPr>
        <a:xfrm>
          <a:off x="20383500" y="66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63079</xdr:rowOff>
    </xdr:from>
    <xdr:ext cx="469744" cy="259045"/>
    <xdr:sp macro="" textlink="">
      <xdr:nvSpPr>
        <xdr:cNvPr id="756" name="テキスト ボックス 755"/>
        <xdr:cNvSpPr txBox="1"/>
      </xdr:nvSpPr>
      <xdr:spPr>
        <a:xfrm>
          <a:off x="20199428" y="674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151708</xdr:rowOff>
    </xdr:from>
    <xdr:to>
      <xdr:col>102</xdr:col>
      <xdr:colOff>165100</xdr:colOff>
      <xdr:row>39</xdr:row>
      <xdr:rowOff>81858</xdr:rowOff>
    </xdr:to>
    <xdr:sp macro="" textlink="">
      <xdr:nvSpPr>
        <xdr:cNvPr id="757" name="楕円 756"/>
        <xdr:cNvSpPr/>
      </xdr:nvSpPr>
      <xdr:spPr>
        <a:xfrm>
          <a:off x="19494500" y="66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72985</xdr:rowOff>
    </xdr:from>
    <xdr:ext cx="378565" cy="259045"/>
    <xdr:sp macro="" textlink="">
      <xdr:nvSpPr>
        <xdr:cNvPr id="758" name="テキスト ボックス 757"/>
        <xdr:cNvSpPr txBox="1"/>
      </xdr:nvSpPr>
      <xdr:spPr>
        <a:xfrm>
          <a:off x="19356017" y="675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136239</xdr:rowOff>
    </xdr:from>
    <xdr:to>
      <xdr:col>98</xdr:col>
      <xdr:colOff>38100</xdr:colOff>
      <xdr:row>39</xdr:row>
      <xdr:rowOff>66389</xdr:rowOff>
    </xdr:to>
    <xdr:sp macro="" textlink="">
      <xdr:nvSpPr>
        <xdr:cNvPr id="759" name="楕円 758"/>
        <xdr:cNvSpPr/>
      </xdr:nvSpPr>
      <xdr:spPr>
        <a:xfrm>
          <a:off x="18605500" y="66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57516</xdr:rowOff>
    </xdr:from>
    <xdr:ext cx="469744" cy="259045"/>
    <xdr:sp macro="" textlink="">
      <xdr:nvSpPr>
        <xdr:cNvPr id="760" name="テキスト ボックス 759"/>
        <xdr:cNvSpPr txBox="1"/>
      </xdr:nvSpPr>
      <xdr:spPr>
        <a:xfrm>
          <a:off x="18421428" y="674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159337</xdr:rowOff>
    </xdr:from>
    <xdr:to>
      <xdr:col>116</xdr:col>
      <xdr:colOff>63500</xdr:colOff>
      <xdr:row>57</xdr:row>
      <xdr:rowOff>161257</xdr:rowOff>
    </xdr:to>
    <xdr:cxnSp macro="">
      <xdr:nvCxnSpPr>
        <xdr:cNvPr id="787" name="直線コネクタ 786"/>
        <xdr:cNvCxnSpPr/>
      </xdr:nvCxnSpPr>
      <xdr:spPr>
        <a:xfrm flipV="1">
          <a:off x="21323300" y="9931987"/>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161257</xdr:rowOff>
    </xdr:from>
    <xdr:to>
      <xdr:col>111</xdr:col>
      <xdr:colOff>177800</xdr:colOff>
      <xdr:row>57</xdr:row>
      <xdr:rowOff>163840</xdr:rowOff>
    </xdr:to>
    <xdr:cxnSp macro="">
      <xdr:nvCxnSpPr>
        <xdr:cNvPr id="790" name="直線コネクタ 789"/>
        <xdr:cNvCxnSpPr/>
      </xdr:nvCxnSpPr>
      <xdr:spPr>
        <a:xfrm flipV="1">
          <a:off x="20434300" y="9933907"/>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163840</xdr:rowOff>
    </xdr:from>
    <xdr:to>
      <xdr:col>107</xdr:col>
      <xdr:colOff>50800</xdr:colOff>
      <xdr:row>57</xdr:row>
      <xdr:rowOff>166743</xdr:rowOff>
    </xdr:to>
    <xdr:cxnSp macro="">
      <xdr:nvCxnSpPr>
        <xdr:cNvPr id="793" name="直線コネクタ 792"/>
        <xdr:cNvCxnSpPr/>
      </xdr:nvCxnSpPr>
      <xdr:spPr>
        <a:xfrm flipV="1">
          <a:off x="19545300" y="9936490"/>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166743</xdr:rowOff>
    </xdr:from>
    <xdr:to>
      <xdr:col>102</xdr:col>
      <xdr:colOff>114300</xdr:colOff>
      <xdr:row>58</xdr:row>
      <xdr:rowOff>39436</xdr:rowOff>
    </xdr:to>
    <xdr:cxnSp macro="">
      <xdr:nvCxnSpPr>
        <xdr:cNvPr id="796" name="直線コネクタ 795"/>
        <xdr:cNvCxnSpPr/>
      </xdr:nvCxnSpPr>
      <xdr:spPr>
        <a:xfrm flipV="1">
          <a:off x="18656300" y="9939393"/>
          <a:ext cx="8890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108537</xdr:rowOff>
    </xdr:from>
    <xdr:to>
      <xdr:col>116</xdr:col>
      <xdr:colOff>114300</xdr:colOff>
      <xdr:row>58</xdr:row>
      <xdr:rowOff>38687</xdr:rowOff>
    </xdr:to>
    <xdr:sp macro="" textlink="">
      <xdr:nvSpPr>
        <xdr:cNvPr id="806" name="楕円 805"/>
        <xdr:cNvSpPr/>
      </xdr:nvSpPr>
      <xdr:spPr>
        <a:xfrm>
          <a:off x="22110700" y="988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131414</xdr:rowOff>
    </xdr:from>
    <xdr:ext cx="469744" cy="259045"/>
    <xdr:sp macro="" textlink="">
      <xdr:nvSpPr>
        <xdr:cNvPr id="807" name="貸付金該当値テキスト"/>
        <xdr:cNvSpPr txBox="1"/>
      </xdr:nvSpPr>
      <xdr:spPr>
        <a:xfrm>
          <a:off x="22212300" y="9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110457</xdr:rowOff>
    </xdr:from>
    <xdr:to>
      <xdr:col>112</xdr:col>
      <xdr:colOff>38100</xdr:colOff>
      <xdr:row>58</xdr:row>
      <xdr:rowOff>40607</xdr:rowOff>
    </xdr:to>
    <xdr:sp macro="" textlink="">
      <xdr:nvSpPr>
        <xdr:cNvPr id="808" name="楕円 807"/>
        <xdr:cNvSpPr/>
      </xdr:nvSpPr>
      <xdr:spPr>
        <a:xfrm>
          <a:off x="21272500" y="98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57134</xdr:rowOff>
    </xdr:from>
    <xdr:ext cx="469744" cy="259045"/>
    <xdr:sp macro="" textlink="">
      <xdr:nvSpPr>
        <xdr:cNvPr id="809" name="テキスト ボックス 808"/>
        <xdr:cNvSpPr txBox="1"/>
      </xdr:nvSpPr>
      <xdr:spPr>
        <a:xfrm>
          <a:off x="21088428" y="96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113040</xdr:rowOff>
    </xdr:from>
    <xdr:to>
      <xdr:col>107</xdr:col>
      <xdr:colOff>101600</xdr:colOff>
      <xdr:row>58</xdr:row>
      <xdr:rowOff>43190</xdr:rowOff>
    </xdr:to>
    <xdr:sp macro="" textlink="">
      <xdr:nvSpPr>
        <xdr:cNvPr id="810" name="楕円 809"/>
        <xdr:cNvSpPr/>
      </xdr:nvSpPr>
      <xdr:spPr>
        <a:xfrm>
          <a:off x="20383500" y="988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59717</xdr:rowOff>
    </xdr:from>
    <xdr:ext cx="469744" cy="259045"/>
    <xdr:sp macro="" textlink="">
      <xdr:nvSpPr>
        <xdr:cNvPr id="811" name="テキスト ボックス 810"/>
        <xdr:cNvSpPr txBox="1"/>
      </xdr:nvSpPr>
      <xdr:spPr>
        <a:xfrm>
          <a:off x="20199428" y="96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115943</xdr:rowOff>
    </xdr:from>
    <xdr:to>
      <xdr:col>102</xdr:col>
      <xdr:colOff>165100</xdr:colOff>
      <xdr:row>58</xdr:row>
      <xdr:rowOff>46093</xdr:rowOff>
    </xdr:to>
    <xdr:sp macro="" textlink="">
      <xdr:nvSpPr>
        <xdr:cNvPr id="812" name="楕円 811"/>
        <xdr:cNvSpPr/>
      </xdr:nvSpPr>
      <xdr:spPr>
        <a:xfrm>
          <a:off x="19494500" y="988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62620</xdr:rowOff>
    </xdr:from>
    <xdr:ext cx="469744" cy="259045"/>
    <xdr:sp macro="" textlink="">
      <xdr:nvSpPr>
        <xdr:cNvPr id="813" name="テキスト ボックス 812"/>
        <xdr:cNvSpPr txBox="1"/>
      </xdr:nvSpPr>
      <xdr:spPr>
        <a:xfrm>
          <a:off x="19310428" y="966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160086</xdr:rowOff>
    </xdr:from>
    <xdr:to>
      <xdr:col>98</xdr:col>
      <xdr:colOff>38100</xdr:colOff>
      <xdr:row>58</xdr:row>
      <xdr:rowOff>90236</xdr:rowOff>
    </xdr:to>
    <xdr:sp macro="" textlink="">
      <xdr:nvSpPr>
        <xdr:cNvPr id="814" name="楕円 813"/>
        <xdr:cNvSpPr/>
      </xdr:nvSpPr>
      <xdr:spPr>
        <a:xfrm>
          <a:off x="18605500" y="99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81363</xdr:rowOff>
    </xdr:from>
    <xdr:ext cx="469744" cy="259045"/>
    <xdr:sp macro="" textlink="">
      <xdr:nvSpPr>
        <xdr:cNvPr id="815" name="テキスト ボックス 814"/>
        <xdr:cNvSpPr txBox="1"/>
      </xdr:nvSpPr>
      <xdr:spPr>
        <a:xfrm>
          <a:off x="18421428" y="1002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108445</xdr:rowOff>
    </xdr:from>
    <xdr:to>
      <xdr:col>116</xdr:col>
      <xdr:colOff>63500</xdr:colOff>
      <xdr:row>76</xdr:row>
      <xdr:rowOff>131521</xdr:rowOff>
    </xdr:to>
    <xdr:cxnSp macro="">
      <xdr:nvCxnSpPr>
        <xdr:cNvPr id="845" name="直線コネクタ 844"/>
        <xdr:cNvCxnSpPr/>
      </xdr:nvCxnSpPr>
      <xdr:spPr>
        <a:xfrm flipV="1">
          <a:off x="21323300" y="13138645"/>
          <a:ext cx="838200" cy="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131521</xdr:rowOff>
    </xdr:from>
    <xdr:to>
      <xdr:col>111</xdr:col>
      <xdr:colOff>177800</xdr:colOff>
      <xdr:row>76</xdr:row>
      <xdr:rowOff>153315</xdr:rowOff>
    </xdr:to>
    <xdr:cxnSp macro="">
      <xdr:nvCxnSpPr>
        <xdr:cNvPr id="848" name="直線コネクタ 847"/>
        <xdr:cNvCxnSpPr/>
      </xdr:nvCxnSpPr>
      <xdr:spPr>
        <a:xfrm flipV="1">
          <a:off x="20434300" y="13161721"/>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153315</xdr:rowOff>
    </xdr:from>
    <xdr:to>
      <xdr:col>107</xdr:col>
      <xdr:colOff>50800</xdr:colOff>
      <xdr:row>77</xdr:row>
      <xdr:rowOff>11481</xdr:rowOff>
    </xdr:to>
    <xdr:cxnSp macro="">
      <xdr:nvCxnSpPr>
        <xdr:cNvPr id="851" name="直線コネクタ 850"/>
        <xdr:cNvCxnSpPr/>
      </xdr:nvCxnSpPr>
      <xdr:spPr>
        <a:xfrm flipV="1">
          <a:off x="19545300" y="13183515"/>
          <a:ext cx="889000" cy="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11481</xdr:rowOff>
    </xdr:from>
    <xdr:to>
      <xdr:col>102</xdr:col>
      <xdr:colOff>114300</xdr:colOff>
      <xdr:row>77</xdr:row>
      <xdr:rowOff>60337</xdr:rowOff>
    </xdr:to>
    <xdr:cxnSp macro="">
      <xdr:nvCxnSpPr>
        <xdr:cNvPr id="854" name="直線コネクタ 853"/>
        <xdr:cNvCxnSpPr/>
      </xdr:nvCxnSpPr>
      <xdr:spPr>
        <a:xfrm flipV="1">
          <a:off x="18656300" y="13213131"/>
          <a:ext cx="889000" cy="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57645</xdr:rowOff>
    </xdr:from>
    <xdr:to>
      <xdr:col>116</xdr:col>
      <xdr:colOff>114300</xdr:colOff>
      <xdr:row>76</xdr:row>
      <xdr:rowOff>159245</xdr:rowOff>
    </xdr:to>
    <xdr:sp macro="" textlink="">
      <xdr:nvSpPr>
        <xdr:cNvPr id="864" name="楕円 863"/>
        <xdr:cNvSpPr/>
      </xdr:nvSpPr>
      <xdr:spPr>
        <a:xfrm>
          <a:off x="22110700" y="130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80522</xdr:rowOff>
    </xdr:from>
    <xdr:ext cx="534377" cy="259045"/>
    <xdr:sp macro="" textlink="">
      <xdr:nvSpPr>
        <xdr:cNvPr id="865" name="繰出金該当値テキスト"/>
        <xdr:cNvSpPr txBox="1"/>
      </xdr:nvSpPr>
      <xdr:spPr>
        <a:xfrm>
          <a:off x="22212300" y="129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80721</xdr:rowOff>
    </xdr:from>
    <xdr:to>
      <xdr:col>112</xdr:col>
      <xdr:colOff>38100</xdr:colOff>
      <xdr:row>77</xdr:row>
      <xdr:rowOff>10871</xdr:rowOff>
    </xdr:to>
    <xdr:sp macro="" textlink="">
      <xdr:nvSpPr>
        <xdr:cNvPr id="866" name="楕円 865"/>
        <xdr:cNvSpPr/>
      </xdr:nvSpPr>
      <xdr:spPr>
        <a:xfrm>
          <a:off x="21272500" y="131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27398</xdr:rowOff>
    </xdr:from>
    <xdr:ext cx="534377" cy="259045"/>
    <xdr:sp macro="" textlink="">
      <xdr:nvSpPr>
        <xdr:cNvPr id="867" name="テキスト ボックス 866"/>
        <xdr:cNvSpPr txBox="1"/>
      </xdr:nvSpPr>
      <xdr:spPr>
        <a:xfrm>
          <a:off x="21056111" y="128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102515</xdr:rowOff>
    </xdr:from>
    <xdr:to>
      <xdr:col>107</xdr:col>
      <xdr:colOff>101600</xdr:colOff>
      <xdr:row>77</xdr:row>
      <xdr:rowOff>32665</xdr:rowOff>
    </xdr:to>
    <xdr:sp macro="" textlink="">
      <xdr:nvSpPr>
        <xdr:cNvPr id="868" name="楕円 867"/>
        <xdr:cNvSpPr/>
      </xdr:nvSpPr>
      <xdr:spPr>
        <a:xfrm>
          <a:off x="20383500" y="131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49192</xdr:rowOff>
    </xdr:from>
    <xdr:ext cx="534377" cy="259045"/>
    <xdr:sp macro="" textlink="">
      <xdr:nvSpPr>
        <xdr:cNvPr id="869" name="テキスト ボックス 868"/>
        <xdr:cNvSpPr txBox="1"/>
      </xdr:nvSpPr>
      <xdr:spPr>
        <a:xfrm>
          <a:off x="20167111" y="129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132131</xdr:rowOff>
    </xdr:from>
    <xdr:to>
      <xdr:col>102</xdr:col>
      <xdr:colOff>165100</xdr:colOff>
      <xdr:row>77</xdr:row>
      <xdr:rowOff>62281</xdr:rowOff>
    </xdr:to>
    <xdr:sp macro="" textlink="">
      <xdr:nvSpPr>
        <xdr:cNvPr id="870" name="楕円 869"/>
        <xdr:cNvSpPr/>
      </xdr:nvSpPr>
      <xdr:spPr>
        <a:xfrm>
          <a:off x="19494500" y="131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78808</xdr:rowOff>
    </xdr:from>
    <xdr:ext cx="534377" cy="259045"/>
    <xdr:sp macro="" textlink="">
      <xdr:nvSpPr>
        <xdr:cNvPr id="871" name="テキスト ボックス 870"/>
        <xdr:cNvSpPr txBox="1"/>
      </xdr:nvSpPr>
      <xdr:spPr>
        <a:xfrm>
          <a:off x="19278111" y="129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9537</xdr:rowOff>
    </xdr:from>
    <xdr:to>
      <xdr:col>98</xdr:col>
      <xdr:colOff>38100</xdr:colOff>
      <xdr:row>77</xdr:row>
      <xdr:rowOff>111137</xdr:rowOff>
    </xdr:to>
    <xdr:sp macro="" textlink="">
      <xdr:nvSpPr>
        <xdr:cNvPr id="872" name="楕円 871"/>
        <xdr:cNvSpPr/>
      </xdr:nvSpPr>
      <xdr:spPr>
        <a:xfrm>
          <a:off x="18605500" y="132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102264</xdr:rowOff>
    </xdr:from>
    <xdr:ext cx="534377" cy="259045"/>
    <xdr:sp macro="" textlink="">
      <xdr:nvSpPr>
        <xdr:cNvPr id="873" name="テキスト ボックス 872"/>
        <xdr:cNvSpPr txBox="1"/>
      </xdr:nvSpPr>
      <xdr:spPr>
        <a:xfrm>
          <a:off x="18389111" y="1330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723,658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104,783</a:t>
          </a:r>
          <a:r>
            <a:rPr kumimoji="1" lang="ja-JP" altLang="en-US" sz="1300">
              <a:latin typeface="ＭＳ Ｐゴシック" panose="020B0600070205080204" pitchFamily="50" charset="-128"/>
              <a:ea typeface="ＭＳ Ｐゴシック" panose="020B0600070205080204" pitchFamily="50" charset="-128"/>
            </a:rPr>
            <a:t>円で前年度と比べて減少し、定員適正化計画の成果の表れにより類似団体平均と同程度の水準で推移している。物件費は住民一人当たり</a:t>
          </a:r>
          <a:r>
            <a:rPr kumimoji="1" lang="en-US" altLang="ja-JP" sz="1300">
              <a:latin typeface="ＭＳ Ｐゴシック" panose="020B0600070205080204" pitchFamily="50" charset="-128"/>
              <a:ea typeface="ＭＳ Ｐゴシック" panose="020B0600070205080204" pitchFamily="50" charset="-128"/>
            </a:rPr>
            <a:t>111,941</a:t>
          </a:r>
          <a:r>
            <a:rPr kumimoji="1" lang="ja-JP" altLang="en-US" sz="1300">
              <a:latin typeface="ＭＳ Ｐゴシック" panose="020B0600070205080204" pitchFamily="50" charset="-128"/>
              <a:ea typeface="ＭＳ Ｐゴシック" panose="020B0600070205080204" pitchFamily="50" charset="-128"/>
            </a:rPr>
            <a:t>円となっており、ふるさと納税事業の受付業務委託料や原油・燃料価格の高騰に伴う電気料金値上げ等により増加し、類似団体平均を上回った。補助費等が類似団体と比較して一人当たりのコストが高い状況となっているのは、市立八幡浜総合病院への繰出金が多くなっているためである。下水道事業会計への繰出金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面整備が完了したことにより、今後は緩やかに減少していくことと見込まれるが、引き続き、全ての特別会計及び企業会計で経費支出の効率化に努める。普通建設事業費（うち更新整備）が類似団体平均より低くなったが、令和５年度は喜須来小学校校舎長寿命化改良事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事業）のような大型事業が減少したことによる。ただし、今後、愛宕山プロジェクト（避難路整備等）や八幡浜港みなとみらいプロジェクト等の大型建設事業を予定しているため、公共施設等総合管理計画に基づき、長期的視点をもって公共施設等の更新・統廃合・長寿命化を計画的に行うことにより、財政負担の軽減・平準化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30,739
30,298
132.65
23,413,048
22,244,508
1,012,431
11,860,640
22,928,242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46927</xdr:rowOff>
    </xdr:from>
    <xdr:to>
      <xdr:col>24</xdr:col>
      <xdr:colOff>63500</xdr:colOff>
      <xdr:row>36</xdr:row>
      <xdr:rowOff>54356</xdr:rowOff>
    </xdr:to>
    <xdr:cxnSp macro="">
      <xdr:nvCxnSpPr>
        <xdr:cNvPr id="61" name="直線コネクタ 60"/>
        <xdr:cNvCxnSpPr/>
      </xdr:nvCxnSpPr>
      <xdr:spPr>
        <a:xfrm flipV="1">
          <a:off x="3797300" y="6219127"/>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54356</xdr:rowOff>
    </xdr:from>
    <xdr:to>
      <xdr:col>19</xdr:col>
      <xdr:colOff>177800</xdr:colOff>
      <xdr:row>36</xdr:row>
      <xdr:rowOff>108839</xdr:rowOff>
    </xdr:to>
    <xdr:cxnSp macro="">
      <xdr:nvCxnSpPr>
        <xdr:cNvPr id="64" name="直線コネクタ 63"/>
        <xdr:cNvCxnSpPr/>
      </xdr:nvCxnSpPr>
      <xdr:spPr>
        <a:xfrm flipV="1">
          <a:off x="2908300" y="6226556"/>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108839</xdr:rowOff>
    </xdr:from>
    <xdr:to>
      <xdr:col>15</xdr:col>
      <xdr:colOff>50800</xdr:colOff>
      <xdr:row>36</xdr:row>
      <xdr:rowOff>115126</xdr:rowOff>
    </xdr:to>
    <xdr:cxnSp macro="">
      <xdr:nvCxnSpPr>
        <xdr:cNvPr id="67" name="直線コネクタ 66"/>
        <xdr:cNvCxnSpPr/>
      </xdr:nvCxnSpPr>
      <xdr:spPr>
        <a:xfrm flipV="1">
          <a:off x="2019300" y="6281039"/>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104267</xdr:rowOff>
    </xdr:from>
    <xdr:to>
      <xdr:col>10</xdr:col>
      <xdr:colOff>114300</xdr:colOff>
      <xdr:row>36</xdr:row>
      <xdr:rowOff>115126</xdr:rowOff>
    </xdr:to>
    <xdr:cxnSp macro="">
      <xdr:nvCxnSpPr>
        <xdr:cNvPr id="70" name="直線コネクタ 69"/>
        <xdr:cNvCxnSpPr/>
      </xdr:nvCxnSpPr>
      <xdr:spPr>
        <a:xfrm>
          <a:off x="1130300" y="6276467"/>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167577</xdr:rowOff>
    </xdr:from>
    <xdr:to>
      <xdr:col>24</xdr:col>
      <xdr:colOff>114300</xdr:colOff>
      <xdr:row>36</xdr:row>
      <xdr:rowOff>97727</xdr:rowOff>
    </xdr:to>
    <xdr:sp macro="" textlink="">
      <xdr:nvSpPr>
        <xdr:cNvPr id="80" name="楕円 79"/>
        <xdr:cNvSpPr/>
      </xdr:nvSpPr>
      <xdr:spPr>
        <a:xfrm>
          <a:off x="4584700" y="616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146004</xdr:rowOff>
    </xdr:from>
    <xdr:ext cx="469744" cy="259045"/>
    <xdr:sp macro="" textlink="">
      <xdr:nvSpPr>
        <xdr:cNvPr id="81" name="議会費該当値テキスト"/>
        <xdr:cNvSpPr txBox="1"/>
      </xdr:nvSpPr>
      <xdr:spPr>
        <a:xfrm>
          <a:off x="4686300" y="614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3556</xdr:rowOff>
    </xdr:from>
    <xdr:to>
      <xdr:col>20</xdr:col>
      <xdr:colOff>38100</xdr:colOff>
      <xdr:row>36</xdr:row>
      <xdr:rowOff>105156</xdr:rowOff>
    </xdr:to>
    <xdr:sp macro="" textlink="">
      <xdr:nvSpPr>
        <xdr:cNvPr id="82" name="楕円 81"/>
        <xdr:cNvSpPr/>
      </xdr:nvSpPr>
      <xdr:spPr>
        <a:xfrm>
          <a:off x="3746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96283</xdr:rowOff>
    </xdr:from>
    <xdr:ext cx="469744" cy="259045"/>
    <xdr:sp macro="" textlink="">
      <xdr:nvSpPr>
        <xdr:cNvPr id="83" name="テキスト ボックス 82"/>
        <xdr:cNvSpPr txBox="1"/>
      </xdr:nvSpPr>
      <xdr:spPr>
        <a:xfrm>
          <a:off x="3562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58039</xdr:rowOff>
    </xdr:from>
    <xdr:to>
      <xdr:col>15</xdr:col>
      <xdr:colOff>101600</xdr:colOff>
      <xdr:row>36</xdr:row>
      <xdr:rowOff>159639</xdr:rowOff>
    </xdr:to>
    <xdr:sp macro="" textlink="">
      <xdr:nvSpPr>
        <xdr:cNvPr id="84" name="楕円 83"/>
        <xdr:cNvSpPr/>
      </xdr:nvSpPr>
      <xdr:spPr>
        <a:xfrm>
          <a:off x="2857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150766</xdr:rowOff>
    </xdr:from>
    <xdr:ext cx="469744" cy="259045"/>
    <xdr:sp macro="" textlink="">
      <xdr:nvSpPr>
        <xdr:cNvPr id="85" name="テキスト ボックス 84"/>
        <xdr:cNvSpPr txBox="1"/>
      </xdr:nvSpPr>
      <xdr:spPr>
        <a:xfrm>
          <a:off x="2673428" y="63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64326</xdr:rowOff>
    </xdr:from>
    <xdr:to>
      <xdr:col>10</xdr:col>
      <xdr:colOff>165100</xdr:colOff>
      <xdr:row>36</xdr:row>
      <xdr:rowOff>165926</xdr:rowOff>
    </xdr:to>
    <xdr:sp macro="" textlink="">
      <xdr:nvSpPr>
        <xdr:cNvPr id="86" name="楕円 85"/>
        <xdr:cNvSpPr/>
      </xdr:nvSpPr>
      <xdr:spPr>
        <a:xfrm>
          <a:off x="19685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157053</xdr:rowOff>
    </xdr:from>
    <xdr:ext cx="469744" cy="259045"/>
    <xdr:sp macro="" textlink="">
      <xdr:nvSpPr>
        <xdr:cNvPr id="87" name="テキスト ボックス 86"/>
        <xdr:cNvSpPr txBox="1"/>
      </xdr:nvSpPr>
      <xdr:spPr>
        <a:xfrm>
          <a:off x="1784428"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53467</xdr:rowOff>
    </xdr:from>
    <xdr:to>
      <xdr:col>6</xdr:col>
      <xdr:colOff>38100</xdr:colOff>
      <xdr:row>36</xdr:row>
      <xdr:rowOff>155067</xdr:rowOff>
    </xdr:to>
    <xdr:sp macro="" textlink="">
      <xdr:nvSpPr>
        <xdr:cNvPr id="88" name="楕円 87"/>
        <xdr:cNvSpPr/>
      </xdr:nvSpPr>
      <xdr:spPr>
        <a:xfrm>
          <a:off x="1079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146194</xdr:rowOff>
    </xdr:from>
    <xdr:ext cx="469744" cy="259045"/>
    <xdr:sp macro="" textlink="">
      <xdr:nvSpPr>
        <xdr:cNvPr id="89" name="テキスト ボックス 88"/>
        <xdr:cNvSpPr txBox="1"/>
      </xdr:nvSpPr>
      <xdr:spPr>
        <a:xfrm>
          <a:off x="895428"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76729</xdr:rowOff>
    </xdr:from>
    <xdr:to>
      <xdr:col>24</xdr:col>
      <xdr:colOff>63500</xdr:colOff>
      <xdr:row>58</xdr:row>
      <xdr:rowOff>80231</xdr:rowOff>
    </xdr:to>
    <xdr:cxnSp macro="">
      <xdr:nvCxnSpPr>
        <xdr:cNvPr id="118" name="直線コネクタ 117"/>
        <xdr:cNvCxnSpPr/>
      </xdr:nvCxnSpPr>
      <xdr:spPr>
        <a:xfrm>
          <a:off x="3797300" y="10020829"/>
          <a:ext cx="8382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76729</xdr:rowOff>
    </xdr:from>
    <xdr:to>
      <xdr:col>19</xdr:col>
      <xdr:colOff>177800</xdr:colOff>
      <xdr:row>58</xdr:row>
      <xdr:rowOff>101943</xdr:rowOff>
    </xdr:to>
    <xdr:cxnSp macro="">
      <xdr:nvCxnSpPr>
        <xdr:cNvPr id="121" name="直線コネクタ 120"/>
        <xdr:cNvCxnSpPr/>
      </xdr:nvCxnSpPr>
      <xdr:spPr>
        <a:xfrm flipV="1">
          <a:off x="2908300" y="10020829"/>
          <a:ext cx="8890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135096</xdr:rowOff>
    </xdr:from>
    <xdr:to>
      <xdr:col>15</xdr:col>
      <xdr:colOff>50800</xdr:colOff>
      <xdr:row>58</xdr:row>
      <xdr:rowOff>101943</xdr:rowOff>
    </xdr:to>
    <xdr:cxnSp macro="">
      <xdr:nvCxnSpPr>
        <xdr:cNvPr id="124" name="直線コネクタ 123"/>
        <xdr:cNvCxnSpPr/>
      </xdr:nvCxnSpPr>
      <xdr:spPr>
        <a:xfrm>
          <a:off x="2019300" y="9907746"/>
          <a:ext cx="889000" cy="13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135096</xdr:rowOff>
    </xdr:from>
    <xdr:to>
      <xdr:col>10</xdr:col>
      <xdr:colOff>114300</xdr:colOff>
      <xdr:row>58</xdr:row>
      <xdr:rowOff>108364</xdr:rowOff>
    </xdr:to>
    <xdr:cxnSp macro="">
      <xdr:nvCxnSpPr>
        <xdr:cNvPr id="127" name="直線コネクタ 126"/>
        <xdr:cNvCxnSpPr/>
      </xdr:nvCxnSpPr>
      <xdr:spPr>
        <a:xfrm flipV="1">
          <a:off x="1130300" y="9907746"/>
          <a:ext cx="889000" cy="14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29431</xdr:rowOff>
    </xdr:from>
    <xdr:to>
      <xdr:col>24</xdr:col>
      <xdr:colOff>114300</xdr:colOff>
      <xdr:row>58</xdr:row>
      <xdr:rowOff>131031</xdr:rowOff>
    </xdr:to>
    <xdr:sp macro="" textlink="">
      <xdr:nvSpPr>
        <xdr:cNvPr id="137" name="楕円 136"/>
        <xdr:cNvSpPr/>
      </xdr:nvSpPr>
      <xdr:spPr>
        <a:xfrm>
          <a:off x="4584700" y="997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99010" cy="259045"/>
    <xdr:sp macro="" textlink="">
      <xdr:nvSpPr>
        <xdr:cNvPr id="138" name="総務費該当値テキスト"/>
        <xdr:cNvSpPr txBox="1"/>
      </xdr:nvSpPr>
      <xdr:spPr>
        <a:xfrm>
          <a:off x="4686300" y="991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25929</xdr:rowOff>
    </xdr:from>
    <xdr:to>
      <xdr:col>20</xdr:col>
      <xdr:colOff>38100</xdr:colOff>
      <xdr:row>58</xdr:row>
      <xdr:rowOff>127529</xdr:rowOff>
    </xdr:to>
    <xdr:sp macro="" textlink="">
      <xdr:nvSpPr>
        <xdr:cNvPr id="139" name="楕円 138"/>
        <xdr:cNvSpPr/>
      </xdr:nvSpPr>
      <xdr:spPr>
        <a:xfrm>
          <a:off x="3746500" y="99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118656</xdr:rowOff>
    </xdr:from>
    <xdr:ext cx="599010" cy="259045"/>
    <xdr:sp macro="" textlink="">
      <xdr:nvSpPr>
        <xdr:cNvPr id="140" name="テキスト ボックス 139"/>
        <xdr:cNvSpPr txBox="1"/>
      </xdr:nvSpPr>
      <xdr:spPr>
        <a:xfrm>
          <a:off x="3497795" y="1006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51143</xdr:rowOff>
    </xdr:from>
    <xdr:to>
      <xdr:col>15</xdr:col>
      <xdr:colOff>101600</xdr:colOff>
      <xdr:row>58</xdr:row>
      <xdr:rowOff>152743</xdr:rowOff>
    </xdr:to>
    <xdr:sp macro="" textlink="">
      <xdr:nvSpPr>
        <xdr:cNvPr id="141" name="楕円 140"/>
        <xdr:cNvSpPr/>
      </xdr:nvSpPr>
      <xdr:spPr>
        <a:xfrm>
          <a:off x="2857500" y="99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143870</xdr:rowOff>
    </xdr:from>
    <xdr:ext cx="534377" cy="259045"/>
    <xdr:sp macro="" textlink="">
      <xdr:nvSpPr>
        <xdr:cNvPr id="142" name="テキスト ボックス 141"/>
        <xdr:cNvSpPr txBox="1"/>
      </xdr:nvSpPr>
      <xdr:spPr>
        <a:xfrm>
          <a:off x="2641111"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84296</xdr:rowOff>
    </xdr:from>
    <xdr:to>
      <xdr:col>10</xdr:col>
      <xdr:colOff>165100</xdr:colOff>
      <xdr:row>58</xdr:row>
      <xdr:rowOff>14446</xdr:rowOff>
    </xdr:to>
    <xdr:sp macro="" textlink="">
      <xdr:nvSpPr>
        <xdr:cNvPr id="143" name="楕円 142"/>
        <xdr:cNvSpPr/>
      </xdr:nvSpPr>
      <xdr:spPr>
        <a:xfrm>
          <a:off x="1968500" y="98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5573</xdr:rowOff>
    </xdr:from>
    <xdr:ext cx="599010" cy="259045"/>
    <xdr:sp macro="" textlink="">
      <xdr:nvSpPr>
        <xdr:cNvPr id="144" name="テキスト ボックス 143"/>
        <xdr:cNvSpPr txBox="1"/>
      </xdr:nvSpPr>
      <xdr:spPr>
        <a:xfrm>
          <a:off x="1719795" y="994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57564</xdr:rowOff>
    </xdr:from>
    <xdr:to>
      <xdr:col>6</xdr:col>
      <xdr:colOff>38100</xdr:colOff>
      <xdr:row>58</xdr:row>
      <xdr:rowOff>159164</xdr:rowOff>
    </xdr:to>
    <xdr:sp macro="" textlink="">
      <xdr:nvSpPr>
        <xdr:cNvPr id="145" name="楕円 144"/>
        <xdr:cNvSpPr/>
      </xdr:nvSpPr>
      <xdr:spPr>
        <a:xfrm>
          <a:off x="1079500" y="100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150291</xdr:rowOff>
    </xdr:from>
    <xdr:ext cx="534377" cy="259045"/>
    <xdr:sp macro="" textlink="">
      <xdr:nvSpPr>
        <xdr:cNvPr id="146" name="テキスト ボックス 145"/>
        <xdr:cNvSpPr txBox="1"/>
      </xdr:nvSpPr>
      <xdr:spPr>
        <a:xfrm>
          <a:off x="863111" y="1009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140495</xdr:rowOff>
    </xdr:from>
    <xdr:to>
      <xdr:col>24</xdr:col>
      <xdr:colOff>63500</xdr:colOff>
      <xdr:row>76</xdr:row>
      <xdr:rowOff>36401</xdr:rowOff>
    </xdr:to>
    <xdr:cxnSp macro="">
      <xdr:nvCxnSpPr>
        <xdr:cNvPr id="174" name="直線コネクタ 173"/>
        <xdr:cNvCxnSpPr/>
      </xdr:nvCxnSpPr>
      <xdr:spPr>
        <a:xfrm flipV="1">
          <a:off x="3797300" y="12999245"/>
          <a:ext cx="838200" cy="6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150750</xdr:rowOff>
    </xdr:from>
    <xdr:to>
      <xdr:col>19</xdr:col>
      <xdr:colOff>177800</xdr:colOff>
      <xdr:row>76</xdr:row>
      <xdr:rowOff>36401</xdr:rowOff>
    </xdr:to>
    <xdr:cxnSp macro="">
      <xdr:nvCxnSpPr>
        <xdr:cNvPr id="177" name="直線コネクタ 176"/>
        <xdr:cNvCxnSpPr/>
      </xdr:nvCxnSpPr>
      <xdr:spPr>
        <a:xfrm>
          <a:off x="2908300" y="13009500"/>
          <a:ext cx="889000" cy="5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150750</xdr:rowOff>
    </xdr:from>
    <xdr:to>
      <xdr:col>15</xdr:col>
      <xdr:colOff>50800</xdr:colOff>
      <xdr:row>76</xdr:row>
      <xdr:rowOff>134351</xdr:rowOff>
    </xdr:to>
    <xdr:cxnSp macro="">
      <xdr:nvCxnSpPr>
        <xdr:cNvPr id="180" name="直線コネクタ 179"/>
        <xdr:cNvCxnSpPr/>
      </xdr:nvCxnSpPr>
      <xdr:spPr>
        <a:xfrm flipV="1">
          <a:off x="2019300" y="13009500"/>
          <a:ext cx="889000" cy="15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134351</xdr:rowOff>
    </xdr:from>
    <xdr:to>
      <xdr:col>10</xdr:col>
      <xdr:colOff>114300</xdr:colOff>
      <xdr:row>76</xdr:row>
      <xdr:rowOff>141368</xdr:rowOff>
    </xdr:to>
    <xdr:cxnSp macro="">
      <xdr:nvCxnSpPr>
        <xdr:cNvPr id="183" name="直線コネクタ 182"/>
        <xdr:cNvCxnSpPr/>
      </xdr:nvCxnSpPr>
      <xdr:spPr>
        <a:xfrm flipV="1">
          <a:off x="1130300" y="13164551"/>
          <a:ext cx="88900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89695</xdr:rowOff>
    </xdr:from>
    <xdr:to>
      <xdr:col>24</xdr:col>
      <xdr:colOff>114300</xdr:colOff>
      <xdr:row>76</xdr:row>
      <xdr:rowOff>19845</xdr:rowOff>
    </xdr:to>
    <xdr:sp macro="" textlink="">
      <xdr:nvSpPr>
        <xdr:cNvPr id="193" name="楕円 192"/>
        <xdr:cNvSpPr/>
      </xdr:nvSpPr>
      <xdr:spPr>
        <a:xfrm>
          <a:off x="4584700" y="1294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68122</xdr:rowOff>
    </xdr:from>
    <xdr:ext cx="599010" cy="259045"/>
    <xdr:sp macro="" textlink="">
      <xdr:nvSpPr>
        <xdr:cNvPr id="194" name="民生費該当値テキスト"/>
        <xdr:cNvSpPr txBox="1"/>
      </xdr:nvSpPr>
      <xdr:spPr>
        <a:xfrm>
          <a:off x="4686300" y="129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157051</xdr:rowOff>
    </xdr:from>
    <xdr:to>
      <xdr:col>20</xdr:col>
      <xdr:colOff>38100</xdr:colOff>
      <xdr:row>76</xdr:row>
      <xdr:rowOff>87201</xdr:rowOff>
    </xdr:to>
    <xdr:sp macro="" textlink="">
      <xdr:nvSpPr>
        <xdr:cNvPr id="195" name="楕円 194"/>
        <xdr:cNvSpPr/>
      </xdr:nvSpPr>
      <xdr:spPr>
        <a:xfrm>
          <a:off x="3746500" y="1301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78328</xdr:rowOff>
    </xdr:from>
    <xdr:ext cx="599010" cy="259045"/>
    <xdr:sp macro="" textlink="">
      <xdr:nvSpPr>
        <xdr:cNvPr id="196" name="テキスト ボックス 195"/>
        <xdr:cNvSpPr txBox="1"/>
      </xdr:nvSpPr>
      <xdr:spPr>
        <a:xfrm>
          <a:off x="3497795" y="131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99950</xdr:rowOff>
    </xdr:from>
    <xdr:to>
      <xdr:col>15</xdr:col>
      <xdr:colOff>101600</xdr:colOff>
      <xdr:row>76</xdr:row>
      <xdr:rowOff>30100</xdr:rowOff>
    </xdr:to>
    <xdr:sp macro="" textlink="">
      <xdr:nvSpPr>
        <xdr:cNvPr id="197" name="楕円 196"/>
        <xdr:cNvSpPr/>
      </xdr:nvSpPr>
      <xdr:spPr>
        <a:xfrm>
          <a:off x="2857500" y="129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21227</xdr:rowOff>
    </xdr:from>
    <xdr:ext cx="599010" cy="259045"/>
    <xdr:sp macro="" textlink="">
      <xdr:nvSpPr>
        <xdr:cNvPr id="198" name="テキスト ボックス 197"/>
        <xdr:cNvSpPr txBox="1"/>
      </xdr:nvSpPr>
      <xdr:spPr>
        <a:xfrm>
          <a:off x="2608795" y="1305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83551</xdr:rowOff>
    </xdr:from>
    <xdr:to>
      <xdr:col>10</xdr:col>
      <xdr:colOff>165100</xdr:colOff>
      <xdr:row>77</xdr:row>
      <xdr:rowOff>13701</xdr:rowOff>
    </xdr:to>
    <xdr:sp macro="" textlink="">
      <xdr:nvSpPr>
        <xdr:cNvPr id="199" name="楕円 198"/>
        <xdr:cNvSpPr/>
      </xdr:nvSpPr>
      <xdr:spPr>
        <a:xfrm>
          <a:off x="1968500" y="1311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4828</xdr:rowOff>
    </xdr:from>
    <xdr:ext cx="599010" cy="259045"/>
    <xdr:sp macro="" textlink="">
      <xdr:nvSpPr>
        <xdr:cNvPr id="200" name="テキスト ボックス 199"/>
        <xdr:cNvSpPr txBox="1"/>
      </xdr:nvSpPr>
      <xdr:spPr>
        <a:xfrm>
          <a:off x="1719795" y="1320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90568</xdr:rowOff>
    </xdr:from>
    <xdr:to>
      <xdr:col>6</xdr:col>
      <xdr:colOff>38100</xdr:colOff>
      <xdr:row>77</xdr:row>
      <xdr:rowOff>20718</xdr:rowOff>
    </xdr:to>
    <xdr:sp macro="" textlink="">
      <xdr:nvSpPr>
        <xdr:cNvPr id="201" name="楕円 200"/>
        <xdr:cNvSpPr/>
      </xdr:nvSpPr>
      <xdr:spPr>
        <a:xfrm>
          <a:off x="1079500" y="131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11845</xdr:rowOff>
    </xdr:from>
    <xdr:ext cx="599010" cy="259045"/>
    <xdr:sp macro="" textlink="">
      <xdr:nvSpPr>
        <xdr:cNvPr id="202" name="テキスト ボックス 201"/>
        <xdr:cNvSpPr txBox="1"/>
      </xdr:nvSpPr>
      <xdr:spPr>
        <a:xfrm>
          <a:off x="830795" y="1321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90272</xdr:rowOff>
    </xdr:from>
    <xdr:to>
      <xdr:col>24</xdr:col>
      <xdr:colOff>63500</xdr:colOff>
      <xdr:row>96</xdr:row>
      <xdr:rowOff>92942</xdr:rowOff>
    </xdr:to>
    <xdr:cxnSp macro="">
      <xdr:nvCxnSpPr>
        <xdr:cNvPr id="229" name="直線コネクタ 228"/>
        <xdr:cNvCxnSpPr/>
      </xdr:nvCxnSpPr>
      <xdr:spPr>
        <a:xfrm flipV="1">
          <a:off x="3797300" y="16549472"/>
          <a:ext cx="8382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92942</xdr:rowOff>
    </xdr:from>
    <xdr:to>
      <xdr:col>19</xdr:col>
      <xdr:colOff>177800</xdr:colOff>
      <xdr:row>96</xdr:row>
      <xdr:rowOff>110947</xdr:rowOff>
    </xdr:to>
    <xdr:cxnSp macro="">
      <xdr:nvCxnSpPr>
        <xdr:cNvPr id="232" name="直線コネクタ 231"/>
        <xdr:cNvCxnSpPr/>
      </xdr:nvCxnSpPr>
      <xdr:spPr>
        <a:xfrm flipV="1">
          <a:off x="2908300" y="16552142"/>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110947</xdr:rowOff>
    </xdr:from>
    <xdr:to>
      <xdr:col>15</xdr:col>
      <xdr:colOff>50800</xdr:colOff>
      <xdr:row>96</xdr:row>
      <xdr:rowOff>142658</xdr:rowOff>
    </xdr:to>
    <xdr:cxnSp macro="">
      <xdr:nvCxnSpPr>
        <xdr:cNvPr id="235" name="直線コネクタ 234"/>
        <xdr:cNvCxnSpPr/>
      </xdr:nvCxnSpPr>
      <xdr:spPr>
        <a:xfrm flipV="1">
          <a:off x="2019300" y="16570147"/>
          <a:ext cx="889000" cy="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142658</xdr:rowOff>
    </xdr:from>
    <xdr:to>
      <xdr:col>10</xdr:col>
      <xdr:colOff>114300</xdr:colOff>
      <xdr:row>97</xdr:row>
      <xdr:rowOff>8049</xdr:rowOff>
    </xdr:to>
    <xdr:cxnSp macro="">
      <xdr:nvCxnSpPr>
        <xdr:cNvPr id="238" name="直線コネクタ 237"/>
        <xdr:cNvCxnSpPr/>
      </xdr:nvCxnSpPr>
      <xdr:spPr>
        <a:xfrm flipV="1">
          <a:off x="1130300" y="16601858"/>
          <a:ext cx="8890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39472</xdr:rowOff>
    </xdr:from>
    <xdr:to>
      <xdr:col>24</xdr:col>
      <xdr:colOff>114300</xdr:colOff>
      <xdr:row>96</xdr:row>
      <xdr:rowOff>141072</xdr:rowOff>
    </xdr:to>
    <xdr:sp macro="" textlink="">
      <xdr:nvSpPr>
        <xdr:cNvPr id="248" name="楕円 247"/>
        <xdr:cNvSpPr/>
      </xdr:nvSpPr>
      <xdr:spPr>
        <a:xfrm>
          <a:off x="4584700" y="164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62349</xdr:rowOff>
    </xdr:from>
    <xdr:ext cx="534377" cy="259045"/>
    <xdr:sp macro="" textlink="">
      <xdr:nvSpPr>
        <xdr:cNvPr id="249" name="衛生費該当値テキスト"/>
        <xdr:cNvSpPr txBox="1"/>
      </xdr:nvSpPr>
      <xdr:spPr>
        <a:xfrm>
          <a:off x="4686300" y="1635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42142</xdr:rowOff>
    </xdr:from>
    <xdr:to>
      <xdr:col>20</xdr:col>
      <xdr:colOff>38100</xdr:colOff>
      <xdr:row>96</xdr:row>
      <xdr:rowOff>143742</xdr:rowOff>
    </xdr:to>
    <xdr:sp macro="" textlink="">
      <xdr:nvSpPr>
        <xdr:cNvPr id="250" name="楕円 249"/>
        <xdr:cNvSpPr/>
      </xdr:nvSpPr>
      <xdr:spPr>
        <a:xfrm>
          <a:off x="3746500" y="1650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160269</xdr:rowOff>
    </xdr:from>
    <xdr:ext cx="534377" cy="259045"/>
    <xdr:sp macro="" textlink="">
      <xdr:nvSpPr>
        <xdr:cNvPr id="251" name="テキスト ボックス 250"/>
        <xdr:cNvSpPr txBox="1"/>
      </xdr:nvSpPr>
      <xdr:spPr>
        <a:xfrm>
          <a:off x="3530111" y="1627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60147</xdr:rowOff>
    </xdr:from>
    <xdr:to>
      <xdr:col>15</xdr:col>
      <xdr:colOff>101600</xdr:colOff>
      <xdr:row>96</xdr:row>
      <xdr:rowOff>161747</xdr:rowOff>
    </xdr:to>
    <xdr:sp macro="" textlink="">
      <xdr:nvSpPr>
        <xdr:cNvPr id="252" name="楕円 251"/>
        <xdr:cNvSpPr/>
      </xdr:nvSpPr>
      <xdr:spPr>
        <a:xfrm>
          <a:off x="2857500" y="165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6824</xdr:rowOff>
    </xdr:from>
    <xdr:ext cx="534377" cy="259045"/>
    <xdr:sp macro="" textlink="">
      <xdr:nvSpPr>
        <xdr:cNvPr id="253" name="テキスト ボックス 252"/>
        <xdr:cNvSpPr txBox="1"/>
      </xdr:nvSpPr>
      <xdr:spPr>
        <a:xfrm>
          <a:off x="2641111" y="162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91858</xdr:rowOff>
    </xdr:from>
    <xdr:to>
      <xdr:col>10</xdr:col>
      <xdr:colOff>165100</xdr:colOff>
      <xdr:row>97</xdr:row>
      <xdr:rowOff>22008</xdr:rowOff>
    </xdr:to>
    <xdr:sp macro="" textlink="">
      <xdr:nvSpPr>
        <xdr:cNvPr id="254" name="楕円 253"/>
        <xdr:cNvSpPr/>
      </xdr:nvSpPr>
      <xdr:spPr>
        <a:xfrm>
          <a:off x="1968500" y="165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38535</xdr:rowOff>
    </xdr:from>
    <xdr:ext cx="534377" cy="259045"/>
    <xdr:sp macro="" textlink="">
      <xdr:nvSpPr>
        <xdr:cNvPr id="255" name="テキスト ボックス 254"/>
        <xdr:cNvSpPr txBox="1"/>
      </xdr:nvSpPr>
      <xdr:spPr>
        <a:xfrm>
          <a:off x="1752111" y="1632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128699</xdr:rowOff>
    </xdr:from>
    <xdr:to>
      <xdr:col>6</xdr:col>
      <xdr:colOff>38100</xdr:colOff>
      <xdr:row>97</xdr:row>
      <xdr:rowOff>58849</xdr:rowOff>
    </xdr:to>
    <xdr:sp macro="" textlink="">
      <xdr:nvSpPr>
        <xdr:cNvPr id="256" name="楕円 255"/>
        <xdr:cNvSpPr/>
      </xdr:nvSpPr>
      <xdr:spPr>
        <a:xfrm>
          <a:off x="1079500" y="165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75376</xdr:rowOff>
    </xdr:from>
    <xdr:ext cx="534377" cy="259045"/>
    <xdr:sp macro="" textlink="">
      <xdr:nvSpPr>
        <xdr:cNvPr id="257" name="テキスト ボックス 256"/>
        <xdr:cNvSpPr txBox="1"/>
      </xdr:nvSpPr>
      <xdr:spPr>
        <a:xfrm>
          <a:off x="863111" y="16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51853</xdr:rowOff>
    </xdr:from>
    <xdr:to>
      <xdr:col>55</xdr:col>
      <xdr:colOff>0</xdr:colOff>
      <xdr:row>38</xdr:row>
      <xdr:rowOff>55771</xdr:rowOff>
    </xdr:to>
    <xdr:cxnSp macro="">
      <xdr:nvCxnSpPr>
        <xdr:cNvPr id="288" name="直線コネクタ 287"/>
        <xdr:cNvCxnSpPr/>
      </xdr:nvCxnSpPr>
      <xdr:spPr>
        <a:xfrm flipV="1">
          <a:off x="9639300" y="6566953"/>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55771</xdr:rowOff>
    </xdr:from>
    <xdr:to>
      <xdr:col>50</xdr:col>
      <xdr:colOff>114300</xdr:colOff>
      <xdr:row>38</xdr:row>
      <xdr:rowOff>60996</xdr:rowOff>
    </xdr:to>
    <xdr:cxnSp macro="">
      <xdr:nvCxnSpPr>
        <xdr:cNvPr id="291" name="直線コネクタ 290"/>
        <xdr:cNvCxnSpPr/>
      </xdr:nvCxnSpPr>
      <xdr:spPr>
        <a:xfrm flipV="1">
          <a:off x="8750300" y="6570871"/>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60996</xdr:rowOff>
    </xdr:from>
    <xdr:to>
      <xdr:col>45</xdr:col>
      <xdr:colOff>177800</xdr:colOff>
      <xdr:row>38</xdr:row>
      <xdr:rowOff>65242</xdr:rowOff>
    </xdr:to>
    <xdr:cxnSp macro="">
      <xdr:nvCxnSpPr>
        <xdr:cNvPr id="294" name="直線コネクタ 293"/>
        <xdr:cNvCxnSpPr/>
      </xdr:nvCxnSpPr>
      <xdr:spPr>
        <a:xfrm flipV="1">
          <a:off x="7861300" y="657609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65242</xdr:rowOff>
    </xdr:from>
    <xdr:to>
      <xdr:col>41</xdr:col>
      <xdr:colOff>50800</xdr:colOff>
      <xdr:row>38</xdr:row>
      <xdr:rowOff>68181</xdr:rowOff>
    </xdr:to>
    <xdr:cxnSp macro="">
      <xdr:nvCxnSpPr>
        <xdr:cNvPr id="297" name="直線コネクタ 296"/>
        <xdr:cNvCxnSpPr/>
      </xdr:nvCxnSpPr>
      <xdr:spPr>
        <a:xfrm flipV="1">
          <a:off x="6972300" y="658034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1053</xdr:rowOff>
    </xdr:from>
    <xdr:to>
      <xdr:col>55</xdr:col>
      <xdr:colOff>50800</xdr:colOff>
      <xdr:row>38</xdr:row>
      <xdr:rowOff>102653</xdr:rowOff>
    </xdr:to>
    <xdr:sp macro="" textlink="">
      <xdr:nvSpPr>
        <xdr:cNvPr id="307" name="楕円 306"/>
        <xdr:cNvSpPr/>
      </xdr:nvSpPr>
      <xdr:spPr>
        <a:xfrm>
          <a:off x="10426700" y="65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150930</xdr:rowOff>
    </xdr:from>
    <xdr:ext cx="378565" cy="259045"/>
    <xdr:sp macro="" textlink="">
      <xdr:nvSpPr>
        <xdr:cNvPr id="308" name="労働費該当値テキスト"/>
        <xdr:cNvSpPr txBox="1"/>
      </xdr:nvSpPr>
      <xdr:spPr>
        <a:xfrm>
          <a:off x="10528300" y="6494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4971</xdr:rowOff>
    </xdr:from>
    <xdr:to>
      <xdr:col>50</xdr:col>
      <xdr:colOff>165100</xdr:colOff>
      <xdr:row>38</xdr:row>
      <xdr:rowOff>106571</xdr:rowOff>
    </xdr:to>
    <xdr:sp macro="" textlink="">
      <xdr:nvSpPr>
        <xdr:cNvPr id="309" name="楕円 308"/>
        <xdr:cNvSpPr/>
      </xdr:nvSpPr>
      <xdr:spPr>
        <a:xfrm>
          <a:off x="9588500" y="65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97698</xdr:rowOff>
    </xdr:from>
    <xdr:ext cx="378565" cy="259045"/>
    <xdr:sp macro="" textlink="">
      <xdr:nvSpPr>
        <xdr:cNvPr id="310" name="テキスト ボックス 309"/>
        <xdr:cNvSpPr txBox="1"/>
      </xdr:nvSpPr>
      <xdr:spPr>
        <a:xfrm>
          <a:off x="9450017" y="661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10196</xdr:rowOff>
    </xdr:from>
    <xdr:to>
      <xdr:col>46</xdr:col>
      <xdr:colOff>38100</xdr:colOff>
      <xdr:row>38</xdr:row>
      <xdr:rowOff>111796</xdr:rowOff>
    </xdr:to>
    <xdr:sp macro="" textlink="">
      <xdr:nvSpPr>
        <xdr:cNvPr id="311" name="楕円 310"/>
        <xdr:cNvSpPr/>
      </xdr:nvSpPr>
      <xdr:spPr>
        <a:xfrm>
          <a:off x="8699500" y="65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102923</xdr:rowOff>
    </xdr:from>
    <xdr:ext cx="378565" cy="259045"/>
    <xdr:sp macro="" textlink="">
      <xdr:nvSpPr>
        <xdr:cNvPr id="312" name="テキスト ボックス 311"/>
        <xdr:cNvSpPr txBox="1"/>
      </xdr:nvSpPr>
      <xdr:spPr>
        <a:xfrm>
          <a:off x="8561017" y="661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14442</xdr:rowOff>
    </xdr:from>
    <xdr:to>
      <xdr:col>41</xdr:col>
      <xdr:colOff>101600</xdr:colOff>
      <xdr:row>38</xdr:row>
      <xdr:rowOff>116042</xdr:rowOff>
    </xdr:to>
    <xdr:sp macro="" textlink="">
      <xdr:nvSpPr>
        <xdr:cNvPr id="313" name="楕円 312"/>
        <xdr:cNvSpPr/>
      </xdr:nvSpPr>
      <xdr:spPr>
        <a:xfrm>
          <a:off x="7810500" y="65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107169</xdr:rowOff>
    </xdr:from>
    <xdr:ext cx="378565" cy="259045"/>
    <xdr:sp macro="" textlink="">
      <xdr:nvSpPr>
        <xdr:cNvPr id="314" name="テキスト ボックス 313"/>
        <xdr:cNvSpPr txBox="1"/>
      </xdr:nvSpPr>
      <xdr:spPr>
        <a:xfrm>
          <a:off x="7672017" y="6622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17381</xdr:rowOff>
    </xdr:from>
    <xdr:to>
      <xdr:col>36</xdr:col>
      <xdr:colOff>165100</xdr:colOff>
      <xdr:row>38</xdr:row>
      <xdr:rowOff>118981</xdr:rowOff>
    </xdr:to>
    <xdr:sp macro="" textlink="">
      <xdr:nvSpPr>
        <xdr:cNvPr id="315" name="楕円 314"/>
        <xdr:cNvSpPr/>
      </xdr:nvSpPr>
      <xdr:spPr>
        <a:xfrm>
          <a:off x="69215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110108</xdr:rowOff>
    </xdr:from>
    <xdr:ext cx="378565" cy="259045"/>
    <xdr:sp macro="" textlink="">
      <xdr:nvSpPr>
        <xdr:cNvPr id="316" name="テキスト ボックス 315"/>
        <xdr:cNvSpPr txBox="1"/>
      </xdr:nvSpPr>
      <xdr:spPr>
        <a:xfrm>
          <a:off x="6783017" y="662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61595</xdr:rowOff>
    </xdr:from>
    <xdr:to>
      <xdr:col>55</xdr:col>
      <xdr:colOff>0</xdr:colOff>
      <xdr:row>57</xdr:row>
      <xdr:rowOff>86040</xdr:rowOff>
    </xdr:to>
    <xdr:cxnSp macro="">
      <xdr:nvCxnSpPr>
        <xdr:cNvPr id="345" name="直線コネクタ 344"/>
        <xdr:cNvCxnSpPr/>
      </xdr:nvCxnSpPr>
      <xdr:spPr>
        <a:xfrm flipV="1">
          <a:off x="9639300" y="9834245"/>
          <a:ext cx="8382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170424</xdr:rowOff>
    </xdr:from>
    <xdr:to>
      <xdr:col>50</xdr:col>
      <xdr:colOff>114300</xdr:colOff>
      <xdr:row>57</xdr:row>
      <xdr:rowOff>86040</xdr:rowOff>
    </xdr:to>
    <xdr:cxnSp macro="">
      <xdr:nvCxnSpPr>
        <xdr:cNvPr id="348" name="直線コネクタ 347"/>
        <xdr:cNvCxnSpPr/>
      </xdr:nvCxnSpPr>
      <xdr:spPr>
        <a:xfrm>
          <a:off x="8750300" y="9771624"/>
          <a:ext cx="889000" cy="8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170424</xdr:rowOff>
    </xdr:from>
    <xdr:to>
      <xdr:col>45</xdr:col>
      <xdr:colOff>177800</xdr:colOff>
      <xdr:row>57</xdr:row>
      <xdr:rowOff>32967</xdr:rowOff>
    </xdr:to>
    <xdr:cxnSp macro="">
      <xdr:nvCxnSpPr>
        <xdr:cNvPr id="351" name="直線コネクタ 350"/>
        <xdr:cNvCxnSpPr/>
      </xdr:nvCxnSpPr>
      <xdr:spPr>
        <a:xfrm flipV="1">
          <a:off x="7861300" y="9771624"/>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32967</xdr:rowOff>
    </xdr:from>
    <xdr:to>
      <xdr:col>41</xdr:col>
      <xdr:colOff>50800</xdr:colOff>
      <xdr:row>57</xdr:row>
      <xdr:rowOff>59126</xdr:rowOff>
    </xdr:to>
    <xdr:cxnSp macro="">
      <xdr:nvCxnSpPr>
        <xdr:cNvPr id="354" name="直線コネクタ 353"/>
        <xdr:cNvCxnSpPr/>
      </xdr:nvCxnSpPr>
      <xdr:spPr>
        <a:xfrm flipV="1">
          <a:off x="6972300" y="9805617"/>
          <a:ext cx="8890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10795</xdr:rowOff>
    </xdr:from>
    <xdr:to>
      <xdr:col>55</xdr:col>
      <xdr:colOff>50800</xdr:colOff>
      <xdr:row>57</xdr:row>
      <xdr:rowOff>112395</xdr:rowOff>
    </xdr:to>
    <xdr:sp macro="" textlink="">
      <xdr:nvSpPr>
        <xdr:cNvPr id="364" name="楕円 363"/>
        <xdr:cNvSpPr/>
      </xdr:nvSpPr>
      <xdr:spPr>
        <a:xfrm>
          <a:off x="104267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33672</xdr:rowOff>
    </xdr:from>
    <xdr:ext cx="534377" cy="259045"/>
    <xdr:sp macro="" textlink="">
      <xdr:nvSpPr>
        <xdr:cNvPr id="365" name="農林水産業費該当値テキスト"/>
        <xdr:cNvSpPr txBox="1"/>
      </xdr:nvSpPr>
      <xdr:spPr>
        <a:xfrm>
          <a:off x="10528300" y="963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35240</xdr:rowOff>
    </xdr:from>
    <xdr:to>
      <xdr:col>50</xdr:col>
      <xdr:colOff>165100</xdr:colOff>
      <xdr:row>57</xdr:row>
      <xdr:rowOff>136840</xdr:rowOff>
    </xdr:to>
    <xdr:sp macro="" textlink="">
      <xdr:nvSpPr>
        <xdr:cNvPr id="366" name="楕円 365"/>
        <xdr:cNvSpPr/>
      </xdr:nvSpPr>
      <xdr:spPr>
        <a:xfrm>
          <a:off x="9588500" y="98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153367</xdr:rowOff>
    </xdr:from>
    <xdr:ext cx="534377" cy="259045"/>
    <xdr:sp macro="" textlink="">
      <xdr:nvSpPr>
        <xdr:cNvPr id="367" name="テキスト ボックス 366"/>
        <xdr:cNvSpPr txBox="1"/>
      </xdr:nvSpPr>
      <xdr:spPr>
        <a:xfrm>
          <a:off x="9372111" y="95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119624</xdr:rowOff>
    </xdr:from>
    <xdr:to>
      <xdr:col>46</xdr:col>
      <xdr:colOff>38100</xdr:colOff>
      <xdr:row>57</xdr:row>
      <xdr:rowOff>49774</xdr:rowOff>
    </xdr:to>
    <xdr:sp macro="" textlink="">
      <xdr:nvSpPr>
        <xdr:cNvPr id="368" name="楕円 367"/>
        <xdr:cNvSpPr/>
      </xdr:nvSpPr>
      <xdr:spPr>
        <a:xfrm>
          <a:off x="8699500" y="97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66301</xdr:rowOff>
    </xdr:from>
    <xdr:ext cx="534377" cy="259045"/>
    <xdr:sp macro="" textlink="">
      <xdr:nvSpPr>
        <xdr:cNvPr id="369" name="テキスト ボックス 368"/>
        <xdr:cNvSpPr txBox="1"/>
      </xdr:nvSpPr>
      <xdr:spPr>
        <a:xfrm>
          <a:off x="8483111" y="94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153617</xdr:rowOff>
    </xdr:from>
    <xdr:to>
      <xdr:col>41</xdr:col>
      <xdr:colOff>101600</xdr:colOff>
      <xdr:row>57</xdr:row>
      <xdr:rowOff>83767</xdr:rowOff>
    </xdr:to>
    <xdr:sp macro="" textlink="">
      <xdr:nvSpPr>
        <xdr:cNvPr id="370" name="楕円 369"/>
        <xdr:cNvSpPr/>
      </xdr:nvSpPr>
      <xdr:spPr>
        <a:xfrm>
          <a:off x="7810500" y="97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100294</xdr:rowOff>
    </xdr:from>
    <xdr:ext cx="534377" cy="259045"/>
    <xdr:sp macro="" textlink="">
      <xdr:nvSpPr>
        <xdr:cNvPr id="371" name="テキスト ボックス 370"/>
        <xdr:cNvSpPr txBox="1"/>
      </xdr:nvSpPr>
      <xdr:spPr>
        <a:xfrm>
          <a:off x="7594111" y="953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8326</xdr:rowOff>
    </xdr:from>
    <xdr:to>
      <xdr:col>36</xdr:col>
      <xdr:colOff>165100</xdr:colOff>
      <xdr:row>57</xdr:row>
      <xdr:rowOff>109926</xdr:rowOff>
    </xdr:to>
    <xdr:sp macro="" textlink="">
      <xdr:nvSpPr>
        <xdr:cNvPr id="372" name="楕円 371"/>
        <xdr:cNvSpPr/>
      </xdr:nvSpPr>
      <xdr:spPr>
        <a:xfrm>
          <a:off x="6921500" y="97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126453</xdr:rowOff>
    </xdr:from>
    <xdr:ext cx="534377" cy="259045"/>
    <xdr:sp macro="" textlink="">
      <xdr:nvSpPr>
        <xdr:cNvPr id="373" name="テキスト ボックス 372"/>
        <xdr:cNvSpPr txBox="1"/>
      </xdr:nvSpPr>
      <xdr:spPr>
        <a:xfrm>
          <a:off x="6705111" y="955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149315</xdr:rowOff>
    </xdr:from>
    <xdr:to>
      <xdr:col>55</xdr:col>
      <xdr:colOff>0</xdr:colOff>
      <xdr:row>78</xdr:row>
      <xdr:rowOff>32006</xdr:rowOff>
    </xdr:to>
    <xdr:cxnSp macro="">
      <xdr:nvCxnSpPr>
        <xdr:cNvPr id="400" name="直線コネクタ 399"/>
        <xdr:cNvCxnSpPr/>
      </xdr:nvCxnSpPr>
      <xdr:spPr>
        <a:xfrm>
          <a:off x="9639300" y="13350965"/>
          <a:ext cx="8382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73085</xdr:rowOff>
    </xdr:from>
    <xdr:to>
      <xdr:col>50</xdr:col>
      <xdr:colOff>114300</xdr:colOff>
      <xdr:row>77</xdr:row>
      <xdr:rowOff>149315</xdr:rowOff>
    </xdr:to>
    <xdr:cxnSp macro="">
      <xdr:nvCxnSpPr>
        <xdr:cNvPr id="403" name="直線コネクタ 402"/>
        <xdr:cNvCxnSpPr/>
      </xdr:nvCxnSpPr>
      <xdr:spPr>
        <a:xfrm>
          <a:off x="8750300" y="13274735"/>
          <a:ext cx="889000" cy="7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73085</xdr:rowOff>
    </xdr:from>
    <xdr:to>
      <xdr:col>45</xdr:col>
      <xdr:colOff>177800</xdr:colOff>
      <xdr:row>77</xdr:row>
      <xdr:rowOff>133998</xdr:rowOff>
    </xdr:to>
    <xdr:cxnSp macro="">
      <xdr:nvCxnSpPr>
        <xdr:cNvPr id="406" name="直線コネクタ 405"/>
        <xdr:cNvCxnSpPr/>
      </xdr:nvCxnSpPr>
      <xdr:spPr>
        <a:xfrm flipV="1">
          <a:off x="7861300" y="13274735"/>
          <a:ext cx="889000" cy="6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133998</xdr:rowOff>
    </xdr:from>
    <xdr:to>
      <xdr:col>41</xdr:col>
      <xdr:colOff>50800</xdr:colOff>
      <xdr:row>78</xdr:row>
      <xdr:rowOff>101602</xdr:rowOff>
    </xdr:to>
    <xdr:cxnSp macro="">
      <xdr:nvCxnSpPr>
        <xdr:cNvPr id="409" name="直線コネクタ 408"/>
        <xdr:cNvCxnSpPr/>
      </xdr:nvCxnSpPr>
      <xdr:spPr>
        <a:xfrm flipV="1">
          <a:off x="6972300" y="13335648"/>
          <a:ext cx="889000" cy="1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152656</xdr:rowOff>
    </xdr:from>
    <xdr:to>
      <xdr:col>55</xdr:col>
      <xdr:colOff>50800</xdr:colOff>
      <xdr:row>78</xdr:row>
      <xdr:rowOff>82806</xdr:rowOff>
    </xdr:to>
    <xdr:sp macro="" textlink="">
      <xdr:nvSpPr>
        <xdr:cNvPr id="419" name="楕円 418"/>
        <xdr:cNvSpPr/>
      </xdr:nvSpPr>
      <xdr:spPr>
        <a:xfrm>
          <a:off x="10426700" y="133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110920</xdr:rowOff>
    </xdr:from>
    <xdr:ext cx="534377" cy="259045"/>
    <xdr:sp macro="" textlink="">
      <xdr:nvSpPr>
        <xdr:cNvPr id="420" name="商工費該当値テキスト"/>
        <xdr:cNvSpPr txBox="1"/>
      </xdr:nvSpPr>
      <xdr:spPr>
        <a:xfrm>
          <a:off x="10528300" y="133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98515</xdr:rowOff>
    </xdr:from>
    <xdr:to>
      <xdr:col>50</xdr:col>
      <xdr:colOff>165100</xdr:colOff>
      <xdr:row>78</xdr:row>
      <xdr:rowOff>28665</xdr:rowOff>
    </xdr:to>
    <xdr:sp macro="" textlink="">
      <xdr:nvSpPr>
        <xdr:cNvPr id="421" name="楕円 420"/>
        <xdr:cNvSpPr/>
      </xdr:nvSpPr>
      <xdr:spPr>
        <a:xfrm>
          <a:off x="9588500" y="133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45192</xdr:rowOff>
    </xdr:from>
    <xdr:ext cx="534377" cy="259045"/>
    <xdr:sp macro="" textlink="">
      <xdr:nvSpPr>
        <xdr:cNvPr id="422" name="テキスト ボックス 421"/>
        <xdr:cNvSpPr txBox="1"/>
      </xdr:nvSpPr>
      <xdr:spPr>
        <a:xfrm>
          <a:off x="9372111" y="13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22285</xdr:rowOff>
    </xdr:from>
    <xdr:to>
      <xdr:col>46</xdr:col>
      <xdr:colOff>38100</xdr:colOff>
      <xdr:row>77</xdr:row>
      <xdr:rowOff>123885</xdr:rowOff>
    </xdr:to>
    <xdr:sp macro="" textlink="">
      <xdr:nvSpPr>
        <xdr:cNvPr id="423" name="楕円 422"/>
        <xdr:cNvSpPr/>
      </xdr:nvSpPr>
      <xdr:spPr>
        <a:xfrm>
          <a:off x="8699500" y="132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140412</xdr:rowOff>
    </xdr:from>
    <xdr:ext cx="534377" cy="259045"/>
    <xdr:sp macro="" textlink="">
      <xdr:nvSpPr>
        <xdr:cNvPr id="424" name="テキスト ボックス 423"/>
        <xdr:cNvSpPr txBox="1"/>
      </xdr:nvSpPr>
      <xdr:spPr>
        <a:xfrm>
          <a:off x="8483111" y="129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83198</xdr:rowOff>
    </xdr:from>
    <xdr:to>
      <xdr:col>41</xdr:col>
      <xdr:colOff>101600</xdr:colOff>
      <xdr:row>78</xdr:row>
      <xdr:rowOff>13348</xdr:rowOff>
    </xdr:to>
    <xdr:sp macro="" textlink="">
      <xdr:nvSpPr>
        <xdr:cNvPr id="425" name="楕円 424"/>
        <xdr:cNvSpPr/>
      </xdr:nvSpPr>
      <xdr:spPr>
        <a:xfrm>
          <a:off x="7810500" y="132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29875</xdr:rowOff>
    </xdr:from>
    <xdr:ext cx="534377" cy="259045"/>
    <xdr:sp macro="" textlink="">
      <xdr:nvSpPr>
        <xdr:cNvPr id="426" name="テキスト ボックス 425"/>
        <xdr:cNvSpPr txBox="1"/>
      </xdr:nvSpPr>
      <xdr:spPr>
        <a:xfrm>
          <a:off x="7594111" y="1306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50802</xdr:rowOff>
    </xdr:from>
    <xdr:to>
      <xdr:col>36</xdr:col>
      <xdr:colOff>165100</xdr:colOff>
      <xdr:row>78</xdr:row>
      <xdr:rowOff>152402</xdr:rowOff>
    </xdr:to>
    <xdr:sp macro="" textlink="">
      <xdr:nvSpPr>
        <xdr:cNvPr id="427" name="楕円 426"/>
        <xdr:cNvSpPr/>
      </xdr:nvSpPr>
      <xdr:spPr>
        <a:xfrm>
          <a:off x="6921500" y="134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143529</xdr:rowOff>
    </xdr:from>
    <xdr:ext cx="469744" cy="259045"/>
    <xdr:sp macro="" textlink="">
      <xdr:nvSpPr>
        <xdr:cNvPr id="428" name="テキスト ボックス 427"/>
        <xdr:cNvSpPr txBox="1"/>
      </xdr:nvSpPr>
      <xdr:spPr>
        <a:xfrm>
          <a:off x="6737428" y="1351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142711</xdr:rowOff>
    </xdr:from>
    <xdr:to>
      <xdr:col>55</xdr:col>
      <xdr:colOff>0</xdr:colOff>
      <xdr:row>96</xdr:row>
      <xdr:rowOff>14275</xdr:rowOff>
    </xdr:to>
    <xdr:cxnSp macro="">
      <xdr:nvCxnSpPr>
        <xdr:cNvPr id="457" name="直線コネクタ 456"/>
        <xdr:cNvCxnSpPr/>
      </xdr:nvCxnSpPr>
      <xdr:spPr>
        <a:xfrm>
          <a:off x="9639300" y="16430461"/>
          <a:ext cx="838200" cy="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69565</xdr:rowOff>
    </xdr:from>
    <xdr:to>
      <xdr:col>50</xdr:col>
      <xdr:colOff>114300</xdr:colOff>
      <xdr:row>95</xdr:row>
      <xdr:rowOff>142711</xdr:rowOff>
    </xdr:to>
    <xdr:cxnSp macro="">
      <xdr:nvCxnSpPr>
        <xdr:cNvPr id="460" name="直線コネクタ 459"/>
        <xdr:cNvCxnSpPr/>
      </xdr:nvCxnSpPr>
      <xdr:spPr>
        <a:xfrm>
          <a:off x="8750300" y="16014415"/>
          <a:ext cx="889000" cy="41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69565</xdr:rowOff>
    </xdr:from>
    <xdr:to>
      <xdr:col>45</xdr:col>
      <xdr:colOff>177800</xdr:colOff>
      <xdr:row>95</xdr:row>
      <xdr:rowOff>46957</xdr:rowOff>
    </xdr:to>
    <xdr:cxnSp macro="">
      <xdr:nvCxnSpPr>
        <xdr:cNvPr id="463" name="直線コネクタ 462"/>
        <xdr:cNvCxnSpPr/>
      </xdr:nvCxnSpPr>
      <xdr:spPr>
        <a:xfrm flipV="1">
          <a:off x="7861300" y="16014415"/>
          <a:ext cx="889000" cy="3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76012</xdr:rowOff>
    </xdr:from>
    <xdr:to>
      <xdr:col>41</xdr:col>
      <xdr:colOff>50800</xdr:colOff>
      <xdr:row>95</xdr:row>
      <xdr:rowOff>46957</xdr:rowOff>
    </xdr:to>
    <xdr:cxnSp macro="">
      <xdr:nvCxnSpPr>
        <xdr:cNvPr id="466" name="直線コネクタ 465"/>
        <xdr:cNvCxnSpPr/>
      </xdr:nvCxnSpPr>
      <xdr:spPr>
        <a:xfrm>
          <a:off x="6972300" y="16192312"/>
          <a:ext cx="889000" cy="14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134925</xdr:rowOff>
    </xdr:from>
    <xdr:to>
      <xdr:col>55</xdr:col>
      <xdr:colOff>50800</xdr:colOff>
      <xdr:row>96</xdr:row>
      <xdr:rowOff>65075</xdr:rowOff>
    </xdr:to>
    <xdr:sp macro="" textlink="">
      <xdr:nvSpPr>
        <xdr:cNvPr id="476" name="楕円 475"/>
        <xdr:cNvSpPr/>
      </xdr:nvSpPr>
      <xdr:spPr>
        <a:xfrm>
          <a:off x="10426700" y="164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157802</xdr:rowOff>
    </xdr:from>
    <xdr:ext cx="534377" cy="259045"/>
    <xdr:sp macro="" textlink="">
      <xdr:nvSpPr>
        <xdr:cNvPr id="477" name="土木費該当値テキスト"/>
        <xdr:cNvSpPr txBox="1"/>
      </xdr:nvSpPr>
      <xdr:spPr>
        <a:xfrm>
          <a:off x="10528300" y="162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91911</xdr:rowOff>
    </xdr:from>
    <xdr:to>
      <xdr:col>50</xdr:col>
      <xdr:colOff>165100</xdr:colOff>
      <xdr:row>96</xdr:row>
      <xdr:rowOff>22061</xdr:rowOff>
    </xdr:to>
    <xdr:sp macro="" textlink="">
      <xdr:nvSpPr>
        <xdr:cNvPr id="478" name="楕円 477"/>
        <xdr:cNvSpPr/>
      </xdr:nvSpPr>
      <xdr:spPr>
        <a:xfrm>
          <a:off x="9588500" y="163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38588</xdr:rowOff>
    </xdr:from>
    <xdr:ext cx="534377" cy="259045"/>
    <xdr:sp macro="" textlink="">
      <xdr:nvSpPr>
        <xdr:cNvPr id="479" name="テキスト ボックス 478"/>
        <xdr:cNvSpPr txBox="1"/>
      </xdr:nvSpPr>
      <xdr:spPr>
        <a:xfrm>
          <a:off x="9372111" y="161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18765</xdr:rowOff>
    </xdr:from>
    <xdr:to>
      <xdr:col>46</xdr:col>
      <xdr:colOff>38100</xdr:colOff>
      <xdr:row>93</xdr:row>
      <xdr:rowOff>120365</xdr:rowOff>
    </xdr:to>
    <xdr:sp macro="" textlink="">
      <xdr:nvSpPr>
        <xdr:cNvPr id="480" name="楕円 479"/>
        <xdr:cNvSpPr/>
      </xdr:nvSpPr>
      <xdr:spPr>
        <a:xfrm>
          <a:off x="8699500" y="159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136892</xdr:rowOff>
    </xdr:from>
    <xdr:ext cx="599010" cy="259045"/>
    <xdr:sp macro="" textlink="">
      <xdr:nvSpPr>
        <xdr:cNvPr id="481" name="テキスト ボックス 480"/>
        <xdr:cNvSpPr txBox="1"/>
      </xdr:nvSpPr>
      <xdr:spPr>
        <a:xfrm>
          <a:off x="8450795" y="1573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167607</xdr:rowOff>
    </xdr:from>
    <xdr:to>
      <xdr:col>41</xdr:col>
      <xdr:colOff>101600</xdr:colOff>
      <xdr:row>95</xdr:row>
      <xdr:rowOff>97757</xdr:rowOff>
    </xdr:to>
    <xdr:sp macro="" textlink="">
      <xdr:nvSpPr>
        <xdr:cNvPr id="482" name="楕円 481"/>
        <xdr:cNvSpPr/>
      </xdr:nvSpPr>
      <xdr:spPr>
        <a:xfrm>
          <a:off x="7810500" y="162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114284</xdr:rowOff>
    </xdr:from>
    <xdr:ext cx="534377" cy="259045"/>
    <xdr:sp macro="" textlink="">
      <xdr:nvSpPr>
        <xdr:cNvPr id="483" name="テキスト ボックス 482"/>
        <xdr:cNvSpPr txBox="1"/>
      </xdr:nvSpPr>
      <xdr:spPr>
        <a:xfrm>
          <a:off x="7594111" y="160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25212</xdr:rowOff>
    </xdr:from>
    <xdr:to>
      <xdr:col>36</xdr:col>
      <xdr:colOff>165100</xdr:colOff>
      <xdr:row>94</xdr:row>
      <xdr:rowOff>126812</xdr:rowOff>
    </xdr:to>
    <xdr:sp macro="" textlink="">
      <xdr:nvSpPr>
        <xdr:cNvPr id="484" name="楕円 483"/>
        <xdr:cNvSpPr/>
      </xdr:nvSpPr>
      <xdr:spPr>
        <a:xfrm>
          <a:off x="6921500" y="1614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143339</xdr:rowOff>
    </xdr:from>
    <xdr:ext cx="599010" cy="259045"/>
    <xdr:sp macro="" textlink="">
      <xdr:nvSpPr>
        <xdr:cNvPr id="485" name="テキスト ボックス 484"/>
        <xdr:cNvSpPr txBox="1"/>
      </xdr:nvSpPr>
      <xdr:spPr>
        <a:xfrm>
          <a:off x="6672795" y="1591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113685</xdr:rowOff>
    </xdr:from>
    <xdr:to>
      <xdr:col>85</xdr:col>
      <xdr:colOff>127000</xdr:colOff>
      <xdr:row>35</xdr:row>
      <xdr:rowOff>126418</xdr:rowOff>
    </xdr:to>
    <xdr:cxnSp macro="">
      <xdr:nvCxnSpPr>
        <xdr:cNvPr id="512" name="直線コネクタ 511"/>
        <xdr:cNvCxnSpPr/>
      </xdr:nvCxnSpPr>
      <xdr:spPr>
        <a:xfrm>
          <a:off x="15481300" y="6114435"/>
          <a:ext cx="8382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113685</xdr:rowOff>
    </xdr:from>
    <xdr:to>
      <xdr:col>81</xdr:col>
      <xdr:colOff>50800</xdr:colOff>
      <xdr:row>35</xdr:row>
      <xdr:rowOff>149667</xdr:rowOff>
    </xdr:to>
    <xdr:cxnSp macro="">
      <xdr:nvCxnSpPr>
        <xdr:cNvPr id="515" name="直線コネクタ 514"/>
        <xdr:cNvCxnSpPr/>
      </xdr:nvCxnSpPr>
      <xdr:spPr>
        <a:xfrm flipV="1">
          <a:off x="14592300" y="6114435"/>
          <a:ext cx="8890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87945</xdr:rowOff>
    </xdr:from>
    <xdr:to>
      <xdr:col>76</xdr:col>
      <xdr:colOff>114300</xdr:colOff>
      <xdr:row>35</xdr:row>
      <xdr:rowOff>149667</xdr:rowOff>
    </xdr:to>
    <xdr:cxnSp macro="">
      <xdr:nvCxnSpPr>
        <xdr:cNvPr id="518" name="直線コネクタ 517"/>
        <xdr:cNvCxnSpPr/>
      </xdr:nvCxnSpPr>
      <xdr:spPr>
        <a:xfrm>
          <a:off x="13703300" y="6088695"/>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83076</xdr:rowOff>
    </xdr:from>
    <xdr:to>
      <xdr:col>71</xdr:col>
      <xdr:colOff>177800</xdr:colOff>
      <xdr:row>35</xdr:row>
      <xdr:rowOff>87945</xdr:rowOff>
    </xdr:to>
    <xdr:cxnSp macro="">
      <xdr:nvCxnSpPr>
        <xdr:cNvPr id="521" name="直線コネクタ 520"/>
        <xdr:cNvCxnSpPr/>
      </xdr:nvCxnSpPr>
      <xdr:spPr>
        <a:xfrm>
          <a:off x="12814300" y="6083826"/>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75618</xdr:rowOff>
    </xdr:from>
    <xdr:to>
      <xdr:col>85</xdr:col>
      <xdr:colOff>177800</xdr:colOff>
      <xdr:row>36</xdr:row>
      <xdr:rowOff>5768</xdr:rowOff>
    </xdr:to>
    <xdr:sp macro="" textlink="">
      <xdr:nvSpPr>
        <xdr:cNvPr id="531" name="楕円 530"/>
        <xdr:cNvSpPr/>
      </xdr:nvSpPr>
      <xdr:spPr>
        <a:xfrm>
          <a:off x="16268700" y="60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54045</xdr:rowOff>
    </xdr:from>
    <xdr:ext cx="534377" cy="259045"/>
    <xdr:sp macro="" textlink="">
      <xdr:nvSpPr>
        <xdr:cNvPr id="532" name="消防費該当値テキスト"/>
        <xdr:cNvSpPr txBox="1"/>
      </xdr:nvSpPr>
      <xdr:spPr>
        <a:xfrm>
          <a:off x="16370300" y="60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62885</xdr:rowOff>
    </xdr:from>
    <xdr:to>
      <xdr:col>81</xdr:col>
      <xdr:colOff>101600</xdr:colOff>
      <xdr:row>35</xdr:row>
      <xdr:rowOff>164485</xdr:rowOff>
    </xdr:to>
    <xdr:sp macro="" textlink="">
      <xdr:nvSpPr>
        <xdr:cNvPr id="533" name="楕円 532"/>
        <xdr:cNvSpPr/>
      </xdr:nvSpPr>
      <xdr:spPr>
        <a:xfrm>
          <a:off x="15430500" y="606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155612</xdr:rowOff>
    </xdr:from>
    <xdr:ext cx="534377" cy="259045"/>
    <xdr:sp macro="" textlink="">
      <xdr:nvSpPr>
        <xdr:cNvPr id="534" name="テキスト ボックス 533"/>
        <xdr:cNvSpPr txBox="1"/>
      </xdr:nvSpPr>
      <xdr:spPr>
        <a:xfrm>
          <a:off x="15214111" y="615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98867</xdr:rowOff>
    </xdr:from>
    <xdr:to>
      <xdr:col>76</xdr:col>
      <xdr:colOff>165100</xdr:colOff>
      <xdr:row>36</xdr:row>
      <xdr:rowOff>29017</xdr:rowOff>
    </xdr:to>
    <xdr:sp macro="" textlink="">
      <xdr:nvSpPr>
        <xdr:cNvPr id="535" name="楕円 534"/>
        <xdr:cNvSpPr/>
      </xdr:nvSpPr>
      <xdr:spPr>
        <a:xfrm>
          <a:off x="14541500" y="60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20144</xdr:rowOff>
    </xdr:from>
    <xdr:ext cx="534377" cy="259045"/>
    <xdr:sp macro="" textlink="">
      <xdr:nvSpPr>
        <xdr:cNvPr id="536" name="テキスト ボックス 535"/>
        <xdr:cNvSpPr txBox="1"/>
      </xdr:nvSpPr>
      <xdr:spPr>
        <a:xfrm>
          <a:off x="14325111" y="6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37145</xdr:rowOff>
    </xdr:from>
    <xdr:to>
      <xdr:col>72</xdr:col>
      <xdr:colOff>38100</xdr:colOff>
      <xdr:row>35</xdr:row>
      <xdr:rowOff>138745</xdr:rowOff>
    </xdr:to>
    <xdr:sp macro="" textlink="">
      <xdr:nvSpPr>
        <xdr:cNvPr id="537" name="楕円 536"/>
        <xdr:cNvSpPr/>
      </xdr:nvSpPr>
      <xdr:spPr>
        <a:xfrm>
          <a:off x="13652500" y="60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129872</xdr:rowOff>
    </xdr:from>
    <xdr:ext cx="534377" cy="259045"/>
    <xdr:sp macro="" textlink="">
      <xdr:nvSpPr>
        <xdr:cNvPr id="538" name="テキスト ボックス 537"/>
        <xdr:cNvSpPr txBox="1"/>
      </xdr:nvSpPr>
      <xdr:spPr>
        <a:xfrm>
          <a:off x="13436111" y="613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32276</xdr:rowOff>
    </xdr:from>
    <xdr:to>
      <xdr:col>67</xdr:col>
      <xdr:colOff>101600</xdr:colOff>
      <xdr:row>35</xdr:row>
      <xdr:rowOff>133876</xdr:rowOff>
    </xdr:to>
    <xdr:sp macro="" textlink="">
      <xdr:nvSpPr>
        <xdr:cNvPr id="539" name="楕円 538"/>
        <xdr:cNvSpPr/>
      </xdr:nvSpPr>
      <xdr:spPr>
        <a:xfrm>
          <a:off x="12763500" y="603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150403</xdr:rowOff>
    </xdr:from>
    <xdr:ext cx="534377" cy="259045"/>
    <xdr:sp macro="" textlink="">
      <xdr:nvSpPr>
        <xdr:cNvPr id="540" name="テキスト ボックス 539"/>
        <xdr:cNvSpPr txBox="1"/>
      </xdr:nvSpPr>
      <xdr:spPr>
        <a:xfrm>
          <a:off x="12547111" y="5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67933</xdr:rowOff>
    </xdr:from>
    <xdr:to>
      <xdr:col>85</xdr:col>
      <xdr:colOff>127000</xdr:colOff>
      <xdr:row>57</xdr:row>
      <xdr:rowOff>29798</xdr:rowOff>
    </xdr:to>
    <xdr:cxnSp macro="">
      <xdr:nvCxnSpPr>
        <xdr:cNvPr id="567" name="直線コネクタ 566"/>
        <xdr:cNvCxnSpPr/>
      </xdr:nvCxnSpPr>
      <xdr:spPr>
        <a:xfrm>
          <a:off x="15481300" y="9669133"/>
          <a:ext cx="838200" cy="13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67933</xdr:rowOff>
    </xdr:from>
    <xdr:to>
      <xdr:col>81</xdr:col>
      <xdr:colOff>50800</xdr:colOff>
      <xdr:row>57</xdr:row>
      <xdr:rowOff>13165</xdr:rowOff>
    </xdr:to>
    <xdr:cxnSp macro="">
      <xdr:nvCxnSpPr>
        <xdr:cNvPr id="570" name="直線コネクタ 569"/>
        <xdr:cNvCxnSpPr/>
      </xdr:nvCxnSpPr>
      <xdr:spPr>
        <a:xfrm flipV="1">
          <a:off x="14592300" y="9669133"/>
          <a:ext cx="889000" cy="11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167013</xdr:rowOff>
    </xdr:from>
    <xdr:to>
      <xdr:col>76</xdr:col>
      <xdr:colOff>114300</xdr:colOff>
      <xdr:row>57</xdr:row>
      <xdr:rowOff>13165</xdr:rowOff>
    </xdr:to>
    <xdr:cxnSp macro="">
      <xdr:nvCxnSpPr>
        <xdr:cNvPr id="573" name="直線コネクタ 572"/>
        <xdr:cNvCxnSpPr/>
      </xdr:nvCxnSpPr>
      <xdr:spPr>
        <a:xfrm>
          <a:off x="13703300" y="976821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34599</xdr:rowOff>
    </xdr:from>
    <xdr:to>
      <xdr:col>71</xdr:col>
      <xdr:colOff>177800</xdr:colOff>
      <xdr:row>56</xdr:row>
      <xdr:rowOff>167013</xdr:rowOff>
    </xdr:to>
    <xdr:cxnSp macro="">
      <xdr:nvCxnSpPr>
        <xdr:cNvPr id="576" name="直線コネクタ 575"/>
        <xdr:cNvCxnSpPr/>
      </xdr:nvCxnSpPr>
      <xdr:spPr>
        <a:xfrm>
          <a:off x="12814300" y="9635799"/>
          <a:ext cx="889000" cy="13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150448</xdr:rowOff>
    </xdr:from>
    <xdr:to>
      <xdr:col>85</xdr:col>
      <xdr:colOff>177800</xdr:colOff>
      <xdr:row>57</xdr:row>
      <xdr:rowOff>80598</xdr:rowOff>
    </xdr:to>
    <xdr:sp macro="" textlink="">
      <xdr:nvSpPr>
        <xdr:cNvPr id="586" name="楕円 585"/>
        <xdr:cNvSpPr/>
      </xdr:nvSpPr>
      <xdr:spPr>
        <a:xfrm>
          <a:off x="16268700" y="97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128875</xdr:rowOff>
    </xdr:from>
    <xdr:ext cx="534377" cy="259045"/>
    <xdr:sp macro="" textlink="">
      <xdr:nvSpPr>
        <xdr:cNvPr id="587" name="教育費該当値テキスト"/>
        <xdr:cNvSpPr txBox="1"/>
      </xdr:nvSpPr>
      <xdr:spPr>
        <a:xfrm>
          <a:off x="16370300" y="973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17133</xdr:rowOff>
    </xdr:from>
    <xdr:to>
      <xdr:col>81</xdr:col>
      <xdr:colOff>101600</xdr:colOff>
      <xdr:row>56</xdr:row>
      <xdr:rowOff>118733</xdr:rowOff>
    </xdr:to>
    <xdr:sp macro="" textlink="">
      <xdr:nvSpPr>
        <xdr:cNvPr id="588" name="楕円 587"/>
        <xdr:cNvSpPr/>
      </xdr:nvSpPr>
      <xdr:spPr>
        <a:xfrm>
          <a:off x="15430500" y="96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135260</xdr:rowOff>
    </xdr:from>
    <xdr:ext cx="534377" cy="259045"/>
    <xdr:sp macro="" textlink="">
      <xdr:nvSpPr>
        <xdr:cNvPr id="589" name="テキスト ボックス 588"/>
        <xdr:cNvSpPr txBox="1"/>
      </xdr:nvSpPr>
      <xdr:spPr>
        <a:xfrm>
          <a:off x="15214111" y="939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133815</xdr:rowOff>
    </xdr:from>
    <xdr:to>
      <xdr:col>76</xdr:col>
      <xdr:colOff>165100</xdr:colOff>
      <xdr:row>57</xdr:row>
      <xdr:rowOff>63965</xdr:rowOff>
    </xdr:to>
    <xdr:sp macro="" textlink="">
      <xdr:nvSpPr>
        <xdr:cNvPr id="590" name="楕円 589"/>
        <xdr:cNvSpPr/>
      </xdr:nvSpPr>
      <xdr:spPr>
        <a:xfrm>
          <a:off x="14541500" y="97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55092</xdr:rowOff>
    </xdr:from>
    <xdr:ext cx="534377" cy="259045"/>
    <xdr:sp macro="" textlink="">
      <xdr:nvSpPr>
        <xdr:cNvPr id="591" name="テキスト ボックス 590"/>
        <xdr:cNvSpPr txBox="1"/>
      </xdr:nvSpPr>
      <xdr:spPr>
        <a:xfrm>
          <a:off x="14325111" y="98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116213</xdr:rowOff>
    </xdr:from>
    <xdr:to>
      <xdr:col>72</xdr:col>
      <xdr:colOff>38100</xdr:colOff>
      <xdr:row>57</xdr:row>
      <xdr:rowOff>46363</xdr:rowOff>
    </xdr:to>
    <xdr:sp macro="" textlink="">
      <xdr:nvSpPr>
        <xdr:cNvPr id="592" name="楕円 591"/>
        <xdr:cNvSpPr/>
      </xdr:nvSpPr>
      <xdr:spPr>
        <a:xfrm>
          <a:off x="13652500" y="97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37490</xdr:rowOff>
    </xdr:from>
    <xdr:ext cx="534377" cy="259045"/>
    <xdr:sp macro="" textlink="">
      <xdr:nvSpPr>
        <xdr:cNvPr id="593" name="テキスト ボックス 592"/>
        <xdr:cNvSpPr txBox="1"/>
      </xdr:nvSpPr>
      <xdr:spPr>
        <a:xfrm>
          <a:off x="13436111" y="981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155249</xdr:rowOff>
    </xdr:from>
    <xdr:to>
      <xdr:col>67</xdr:col>
      <xdr:colOff>101600</xdr:colOff>
      <xdr:row>56</xdr:row>
      <xdr:rowOff>85399</xdr:rowOff>
    </xdr:to>
    <xdr:sp macro="" textlink="">
      <xdr:nvSpPr>
        <xdr:cNvPr id="594" name="楕円 593"/>
        <xdr:cNvSpPr/>
      </xdr:nvSpPr>
      <xdr:spPr>
        <a:xfrm>
          <a:off x="12763500" y="95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101926</xdr:rowOff>
    </xdr:from>
    <xdr:ext cx="534377" cy="259045"/>
    <xdr:sp macro="" textlink="">
      <xdr:nvSpPr>
        <xdr:cNvPr id="595" name="テキスト ボックス 594"/>
        <xdr:cNvSpPr txBox="1"/>
      </xdr:nvSpPr>
      <xdr:spPr>
        <a:xfrm>
          <a:off x="12547111" y="936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133401</xdr:rowOff>
    </xdr:from>
    <xdr:to>
      <xdr:col>85</xdr:col>
      <xdr:colOff>127000</xdr:colOff>
      <xdr:row>79</xdr:row>
      <xdr:rowOff>21171</xdr:rowOff>
    </xdr:to>
    <xdr:cxnSp macro="">
      <xdr:nvCxnSpPr>
        <xdr:cNvPr id="624" name="直線コネクタ 623"/>
        <xdr:cNvCxnSpPr/>
      </xdr:nvCxnSpPr>
      <xdr:spPr>
        <a:xfrm flipV="1">
          <a:off x="15481300" y="13506501"/>
          <a:ext cx="838200" cy="5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153797</xdr:rowOff>
    </xdr:from>
    <xdr:to>
      <xdr:col>81</xdr:col>
      <xdr:colOff>50800</xdr:colOff>
      <xdr:row>79</xdr:row>
      <xdr:rowOff>21171</xdr:rowOff>
    </xdr:to>
    <xdr:cxnSp macro="">
      <xdr:nvCxnSpPr>
        <xdr:cNvPr id="627" name="直線コネクタ 626"/>
        <xdr:cNvCxnSpPr/>
      </xdr:nvCxnSpPr>
      <xdr:spPr>
        <a:xfrm>
          <a:off x="14592300" y="13526897"/>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123253</xdr:rowOff>
    </xdr:from>
    <xdr:to>
      <xdr:col>76</xdr:col>
      <xdr:colOff>114300</xdr:colOff>
      <xdr:row>78</xdr:row>
      <xdr:rowOff>153797</xdr:rowOff>
    </xdr:to>
    <xdr:cxnSp macro="">
      <xdr:nvCxnSpPr>
        <xdr:cNvPr id="630" name="直線コネクタ 629"/>
        <xdr:cNvCxnSpPr/>
      </xdr:nvCxnSpPr>
      <xdr:spPr>
        <a:xfrm>
          <a:off x="13703300" y="13496353"/>
          <a:ext cx="8890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114821</xdr:rowOff>
    </xdr:from>
    <xdr:to>
      <xdr:col>71</xdr:col>
      <xdr:colOff>177800</xdr:colOff>
      <xdr:row>78</xdr:row>
      <xdr:rowOff>123253</xdr:rowOff>
    </xdr:to>
    <xdr:cxnSp macro="">
      <xdr:nvCxnSpPr>
        <xdr:cNvPr id="633" name="直線コネクタ 632"/>
        <xdr:cNvCxnSpPr/>
      </xdr:nvCxnSpPr>
      <xdr:spPr>
        <a:xfrm>
          <a:off x="12814300" y="13487921"/>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82601</xdr:rowOff>
    </xdr:from>
    <xdr:to>
      <xdr:col>85</xdr:col>
      <xdr:colOff>177800</xdr:colOff>
      <xdr:row>79</xdr:row>
      <xdr:rowOff>12751</xdr:rowOff>
    </xdr:to>
    <xdr:sp macro="" textlink="">
      <xdr:nvSpPr>
        <xdr:cNvPr id="643" name="楕円 642"/>
        <xdr:cNvSpPr/>
      </xdr:nvSpPr>
      <xdr:spPr>
        <a:xfrm>
          <a:off x="16268700" y="134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141821</xdr:rowOff>
    </xdr:from>
    <xdr:to>
      <xdr:col>81</xdr:col>
      <xdr:colOff>101600</xdr:colOff>
      <xdr:row>79</xdr:row>
      <xdr:rowOff>71971</xdr:rowOff>
    </xdr:to>
    <xdr:sp macro="" textlink="">
      <xdr:nvSpPr>
        <xdr:cNvPr id="645" name="楕円 644"/>
        <xdr:cNvSpPr/>
      </xdr:nvSpPr>
      <xdr:spPr>
        <a:xfrm>
          <a:off x="15430500" y="1351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63098</xdr:rowOff>
    </xdr:from>
    <xdr:ext cx="469744" cy="259045"/>
    <xdr:sp macro="" textlink="">
      <xdr:nvSpPr>
        <xdr:cNvPr id="646" name="テキスト ボックス 645"/>
        <xdr:cNvSpPr txBox="1"/>
      </xdr:nvSpPr>
      <xdr:spPr>
        <a:xfrm>
          <a:off x="15246428" y="13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102997</xdr:rowOff>
    </xdr:from>
    <xdr:to>
      <xdr:col>76</xdr:col>
      <xdr:colOff>165100</xdr:colOff>
      <xdr:row>79</xdr:row>
      <xdr:rowOff>33147</xdr:rowOff>
    </xdr:to>
    <xdr:sp macro="" textlink="">
      <xdr:nvSpPr>
        <xdr:cNvPr id="647" name="楕円 646"/>
        <xdr:cNvSpPr/>
      </xdr:nvSpPr>
      <xdr:spPr>
        <a:xfrm>
          <a:off x="14541500" y="1347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24274</xdr:rowOff>
    </xdr:from>
    <xdr:ext cx="469744" cy="259045"/>
    <xdr:sp macro="" textlink="">
      <xdr:nvSpPr>
        <xdr:cNvPr id="648" name="テキスト ボックス 647"/>
        <xdr:cNvSpPr txBox="1"/>
      </xdr:nvSpPr>
      <xdr:spPr>
        <a:xfrm>
          <a:off x="14357428" y="1356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72453</xdr:rowOff>
    </xdr:from>
    <xdr:to>
      <xdr:col>72</xdr:col>
      <xdr:colOff>38100</xdr:colOff>
      <xdr:row>79</xdr:row>
      <xdr:rowOff>2603</xdr:rowOff>
    </xdr:to>
    <xdr:sp macro="" textlink="">
      <xdr:nvSpPr>
        <xdr:cNvPr id="649" name="楕円 648"/>
        <xdr:cNvSpPr/>
      </xdr:nvSpPr>
      <xdr:spPr>
        <a:xfrm>
          <a:off x="13652500" y="1344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165180</xdr:rowOff>
    </xdr:from>
    <xdr:ext cx="469744" cy="259045"/>
    <xdr:sp macro="" textlink="">
      <xdr:nvSpPr>
        <xdr:cNvPr id="650" name="テキスト ボックス 649"/>
        <xdr:cNvSpPr txBox="1"/>
      </xdr:nvSpPr>
      <xdr:spPr>
        <a:xfrm>
          <a:off x="13468428" y="1353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64021</xdr:rowOff>
    </xdr:from>
    <xdr:to>
      <xdr:col>67</xdr:col>
      <xdr:colOff>101600</xdr:colOff>
      <xdr:row>78</xdr:row>
      <xdr:rowOff>165621</xdr:rowOff>
    </xdr:to>
    <xdr:sp macro="" textlink="">
      <xdr:nvSpPr>
        <xdr:cNvPr id="651" name="楕円 650"/>
        <xdr:cNvSpPr/>
      </xdr:nvSpPr>
      <xdr:spPr>
        <a:xfrm>
          <a:off x="12763500" y="134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156748</xdr:rowOff>
    </xdr:from>
    <xdr:ext cx="469744" cy="259045"/>
    <xdr:sp macro="" textlink="">
      <xdr:nvSpPr>
        <xdr:cNvPr id="652" name="テキスト ボックス 651"/>
        <xdr:cNvSpPr txBox="1"/>
      </xdr:nvSpPr>
      <xdr:spPr>
        <a:xfrm>
          <a:off x="12579428" y="1352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118080</xdr:rowOff>
    </xdr:from>
    <xdr:to>
      <xdr:col>85</xdr:col>
      <xdr:colOff>127000</xdr:colOff>
      <xdr:row>97</xdr:row>
      <xdr:rowOff>129246</xdr:rowOff>
    </xdr:to>
    <xdr:cxnSp macro="">
      <xdr:nvCxnSpPr>
        <xdr:cNvPr id="679" name="直線コネクタ 678"/>
        <xdr:cNvCxnSpPr/>
      </xdr:nvCxnSpPr>
      <xdr:spPr>
        <a:xfrm flipV="1">
          <a:off x="15481300" y="16748730"/>
          <a:ext cx="838200" cy="1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129246</xdr:rowOff>
    </xdr:from>
    <xdr:to>
      <xdr:col>81</xdr:col>
      <xdr:colOff>50800</xdr:colOff>
      <xdr:row>97</xdr:row>
      <xdr:rowOff>143966</xdr:rowOff>
    </xdr:to>
    <xdr:cxnSp macro="">
      <xdr:nvCxnSpPr>
        <xdr:cNvPr id="682" name="直線コネクタ 681"/>
        <xdr:cNvCxnSpPr/>
      </xdr:nvCxnSpPr>
      <xdr:spPr>
        <a:xfrm flipV="1">
          <a:off x="14592300" y="16759896"/>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143966</xdr:rowOff>
    </xdr:from>
    <xdr:to>
      <xdr:col>76</xdr:col>
      <xdr:colOff>114300</xdr:colOff>
      <xdr:row>97</xdr:row>
      <xdr:rowOff>152481</xdr:rowOff>
    </xdr:to>
    <xdr:cxnSp macro="">
      <xdr:nvCxnSpPr>
        <xdr:cNvPr id="685" name="直線コネクタ 684"/>
        <xdr:cNvCxnSpPr/>
      </xdr:nvCxnSpPr>
      <xdr:spPr>
        <a:xfrm flipV="1">
          <a:off x="13703300" y="16774616"/>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152481</xdr:rowOff>
    </xdr:from>
    <xdr:to>
      <xdr:col>71</xdr:col>
      <xdr:colOff>177800</xdr:colOff>
      <xdr:row>97</xdr:row>
      <xdr:rowOff>156111</xdr:rowOff>
    </xdr:to>
    <xdr:cxnSp macro="">
      <xdr:nvCxnSpPr>
        <xdr:cNvPr id="688" name="直線コネクタ 687"/>
        <xdr:cNvCxnSpPr/>
      </xdr:nvCxnSpPr>
      <xdr:spPr>
        <a:xfrm flipV="1">
          <a:off x="12814300" y="16783131"/>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67280</xdr:rowOff>
    </xdr:from>
    <xdr:to>
      <xdr:col>85</xdr:col>
      <xdr:colOff>177800</xdr:colOff>
      <xdr:row>97</xdr:row>
      <xdr:rowOff>168880</xdr:rowOff>
    </xdr:to>
    <xdr:sp macro="" textlink="">
      <xdr:nvSpPr>
        <xdr:cNvPr id="698" name="楕円 697"/>
        <xdr:cNvSpPr/>
      </xdr:nvSpPr>
      <xdr:spPr>
        <a:xfrm>
          <a:off x="16268700" y="166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26657</xdr:rowOff>
    </xdr:from>
    <xdr:ext cx="534377" cy="259045"/>
    <xdr:sp macro="" textlink="">
      <xdr:nvSpPr>
        <xdr:cNvPr id="699" name="公債費該当値テキスト"/>
        <xdr:cNvSpPr txBox="1"/>
      </xdr:nvSpPr>
      <xdr:spPr>
        <a:xfrm>
          <a:off x="16370300" y="1648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78446</xdr:rowOff>
    </xdr:from>
    <xdr:to>
      <xdr:col>81</xdr:col>
      <xdr:colOff>101600</xdr:colOff>
      <xdr:row>98</xdr:row>
      <xdr:rowOff>8596</xdr:rowOff>
    </xdr:to>
    <xdr:sp macro="" textlink="">
      <xdr:nvSpPr>
        <xdr:cNvPr id="700" name="楕円 699"/>
        <xdr:cNvSpPr/>
      </xdr:nvSpPr>
      <xdr:spPr>
        <a:xfrm>
          <a:off x="15430500" y="167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25123</xdr:rowOff>
    </xdr:from>
    <xdr:ext cx="534377" cy="259045"/>
    <xdr:sp macro="" textlink="">
      <xdr:nvSpPr>
        <xdr:cNvPr id="701" name="テキスト ボックス 700"/>
        <xdr:cNvSpPr txBox="1"/>
      </xdr:nvSpPr>
      <xdr:spPr>
        <a:xfrm>
          <a:off x="15214111" y="1648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93166</xdr:rowOff>
    </xdr:from>
    <xdr:to>
      <xdr:col>76</xdr:col>
      <xdr:colOff>165100</xdr:colOff>
      <xdr:row>98</xdr:row>
      <xdr:rowOff>23316</xdr:rowOff>
    </xdr:to>
    <xdr:sp macro="" textlink="">
      <xdr:nvSpPr>
        <xdr:cNvPr id="702" name="楕円 701"/>
        <xdr:cNvSpPr/>
      </xdr:nvSpPr>
      <xdr:spPr>
        <a:xfrm>
          <a:off x="14541500" y="1672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14443</xdr:rowOff>
    </xdr:from>
    <xdr:ext cx="534377" cy="259045"/>
    <xdr:sp macro="" textlink="">
      <xdr:nvSpPr>
        <xdr:cNvPr id="703" name="テキスト ボックス 702"/>
        <xdr:cNvSpPr txBox="1"/>
      </xdr:nvSpPr>
      <xdr:spPr>
        <a:xfrm>
          <a:off x="14325111" y="1681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101681</xdr:rowOff>
    </xdr:from>
    <xdr:to>
      <xdr:col>72</xdr:col>
      <xdr:colOff>38100</xdr:colOff>
      <xdr:row>98</xdr:row>
      <xdr:rowOff>31831</xdr:rowOff>
    </xdr:to>
    <xdr:sp macro="" textlink="">
      <xdr:nvSpPr>
        <xdr:cNvPr id="704" name="楕円 703"/>
        <xdr:cNvSpPr/>
      </xdr:nvSpPr>
      <xdr:spPr>
        <a:xfrm>
          <a:off x="13652500" y="1673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22958</xdr:rowOff>
    </xdr:from>
    <xdr:ext cx="534377" cy="259045"/>
    <xdr:sp macro="" textlink="">
      <xdr:nvSpPr>
        <xdr:cNvPr id="705" name="テキスト ボックス 704"/>
        <xdr:cNvSpPr txBox="1"/>
      </xdr:nvSpPr>
      <xdr:spPr>
        <a:xfrm>
          <a:off x="13436111" y="1682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105311</xdr:rowOff>
    </xdr:from>
    <xdr:to>
      <xdr:col>67</xdr:col>
      <xdr:colOff>101600</xdr:colOff>
      <xdr:row>98</xdr:row>
      <xdr:rowOff>35461</xdr:rowOff>
    </xdr:to>
    <xdr:sp macro="" textlink="">
      <xdr:nvSpPr>
        <xdr:cNvPr id="706" name="楕円 705"/>
        <xdr:cNvSpPr/>
      </xdr:nvSpPr>
      <xdr:spPr>
        <a:xfrm>
          <a:off x="12763500" y="167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26588</xdr:rowOff>
    </xdr:from>
    <xdr:ext cx="534377" cy="259045"/>
    <xdr:sp macro="" textlink="">
      <xdr:nvSpPr>
        <xdr:cNvPr id="707" name="テキスト ボックス 706"/>
        <xdr:cNvSpPr txBox="1"/>
      </xdr:nvSpPr>
      <xdr:spPr>
        <a:xfrm>
          <a:off x="12547111" y="1682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エネルギー価格・物価高騰対策関連事業として実施した電力・ガス・食料品等価格高騰緊急支援給付金給付事業等により、引き続き高くなっている。災害復旧費は、梅雨時期の大雨による土砂災害等の復旧が多く発生したため大きく増加した。一方、教育費は、大幅に減少しているが、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年度までに喜須来小学校校舎長寿命化改良事業や市民スポーツセンター再エネシステム導入事業等がの大型事業が完了したことによるものである。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年度の財政調整基金残高は、ふるさと納税の増加等により基金を積み増すことができ、標準財政規模の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％超を持続している良好な状態である。実質収支の標準財政規模に対する割合は、前年度に比べ</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ポイント上昇しているが、引き続き、事業の優先度・必要性を厳しく精査し、歳出の見直しを進めるとともに、今後も財政調整基金を積み増しできるよう歳入と歳出のバランスを考え、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年度において、全ての会計で実質赤字は生じていないため、算定される比率はない。過去においても赤字となった会計はなく、良好な状態となっているため、引き続き現在の財政状態を維持していく。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なお、市立八幡浜総合病院事業会計の標準財政規模比が前年度比△</a:t>
          </a:r>
          <a:r>
            <a:rPr kumimoji="1" lang="en-US" altLang="ja-JP" sz="1400">
              <a:latin typeface="ＭＳ ゴシック" pitchFamily="49" charset="-128"/>
              <a:ea typeface="ＭＳ ゴシック" pitchFamily="49" charset="-128"/>
            </a:rPr>
            <a:t>2.24</a:t>
          </a:r>
          <a:r>
            <a:rPr kumimoji="1" lang="ja-JP" altLang="en-US" sz="1400">
              <a:latin typeface="ＭＳ ゴシック" pitchFamily="49" charset="-128"/>
              <a:ea typeface="ＭＳ ゴシック" pitchFamily="49" charset="-128"/>
            </a:rPr>
            <a:t>ポイントとなっている主な要因は、令和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年度に新型コロナウイルス感染症の位置付けが「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類感染症」に変更されたことにより、診療報酬の特例措置や医療体制確保事業費補助金等が縮小され、事業収益が前年度比△</a:t>
          </a:r>
          <a:r>
            <a:rPr kumimoji="1" lang="en-US" altLang="ja-JP" sz="1400">
              <a:latin typeface="ＭＳ ゴシック" pitchFamily="49" charset="-128"/>
              <a:ea typeface="ＭＳ ゴシック" pitchFamily="49" charset="-128"/>
            </a:rPr>
            <a:t>275</a:t>
          </a:r>
          <a:r>
            <a:rPr kumimoji="1" lang="ja-JP" altLang="en-US" sz="1400">
              <a:latin typeface="ＭＳ ゴシック" pitchFamily="49" charset="-128"/>
              <a:ea typeface="ＭＳ ゴシック" pitchFamily="49" charset="-128"/>
            </a:rPr>
            <a:t>百万円（流動資産が減少）となったためである。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また、一般会計の標準財政規模比が前年度比</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ポイントとなっている主な要因は、ふるさと納税寄附金の増額等により歳入が増加した一方、令和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年度に実施した喜須来小学校校舎長寿命化改良事業のような大型事業の減少により歳出が減少したこと等により、実質収支額が前年度比</a:t>
          </a:r>
          <a:r>
            <a:rPr kumimoji="1" lang="en-US" altLang="ja-JP" sz="1400">
              <a:latin typeface="ＭＳ ゴシック" pitchFamily="49" charset="-128"/>
              <a:ea typeface="ＭＳ ゴシック" pitchFamily="49" charset="-128"/>
            </a:rPr>
            <a:t>+204</a:t>
          </a:r>
          <a:r>
            <a:rPr kumimoji="1" lang="ja-JP" altLang="en-US" sz="1400">
              <a:latin typeface="ＭＳ ゴシック" pitchFamily="49" charset="-128"/>
              <a:ea typeface="ＭＳ ゴシック" pitchFamily="49" charset="-128"/>
            </a:rPr>
            <a:t>百万円となったためである。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令和</a:t>
          </a:r>
          <a:r>
            <a:rPr kumimoji="1" lang="en-US" altLang="ja-JP" sz="1400">
              <a:latin typeface="ＭＳ Ｐゴシック" panose="020B0600070205080204" pitchFamily="50" charset="-128"/>
              <a:ea typeface="ＭＳ Ｐゴシック" panose="020B0600070205080204" pitchFamily="50" charset="-128"/>
            </a:rPr>
            <a:t>5</a:t>
          </a:r>
          <a:r>
            <a:rPr kumimoji="1" lang="ja-JP" altLang="en-US" sz="1400">
              <a:latin typeface="ＭＳ Ｐゴシック" panose="020B0600070205080204" pitchFamily="50" charset="-128"/>
              <a:ea typeface="ＭＳ Ｐゴシック" panose="020B0600070205080204" pitchFamily="50" charset="-128"/>
            </a:rPr>
            <a:t>年度は、文化活動センター建設事業や八幡浜港フェリー埠頭再整備事業（平成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同意分）等の元金償還が開始したことにより元利償還金は増加し、今後も八幡浜港フェリー埠頭再整備事業（令和元～３年度同意分）等の元利償還金の増加が見込まれる。公営企業債の元利償還金に対する繰入金は、市立病院改築事業に伴う企業債発行により平成</a:t>
          </a:r>
          <a:r>
            <a:rPr kumimoji="1" lang="en-US" altLang="ja-JP" sz="1400">
              <a:latin typeface="ＭＳ Ｐゴシック" panose="020B0600070205080204" pitchFamily="50" charset="-128"/>
              <a:ea typeface="ＭＳ Ｐゴシック" panose="020B0600070205080204" pitchFamily="50" charset="-128"/>
            </a:rPr>
            <a:t>25</a:t>
          </a:r>
          <a:r>
            <a:rPr kumimoji="1" lang="ja-JP" altLang="en-US" sz="1400">
              <a:latin typeface="ＭＳ Ｐゴシック" panose="020B0600070205080204" pitchFamily="50" charset="-128"/>
              <a:ea typeface="ＭＳ Ｐゴシック" panose="020B0600070205080204" pitchFamily="50" charset="-128"/>
            </a:rPr>
            <a:t>年度から増加傾向にある。算入公債費等は、近年、過疎債等の算入率の高い地方債を優先発行しているため今後増加する見込みであり、分子の改善要因となるが、地方債発行額を元金償還額より抑える方針とし、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公債費負担平準化の観点から、満期一括償還地方債を借入していないため該当なし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一般会計等に係る地方債の現在高は、平成</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年度借入の臨時財政対策債（借入額</a:t>
          </a:r>
          <a:r>
            <a:rPr kumimoji="1" lang="en-US" altLang="ja-JP" sz="1300">
              <a:latin typeface="ＭＳ ゴシック" pitchFamily="49" charset="-128"/>
              <a:ea typeface="ＭＳ ゴシック" pitchFamily="49" charset="-128"/>
            </a:rPr>
            <a:t>1,029,800</a:t>
          </a:r>
          <a:r>
            <a:rPr kumimoji="1" lang="ja-JP" altLang="en-US" sz="1300">
              <a:latin typeface="ＭＳ ゴシック" pitchFamily="49" charset="-128"/>
              <a:ea typeface="ＭＳ ゴシック" pitchFamily="49" charset="-128"/>
            </a:rPr>
            <a:t>千円）や平成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年度借入の合併特例事業債（同</a:t>
          </a:r>
          <a:r>
            <a:rPr kumimoji="1" lang="en-US" altLang="ja-JP" sz="1300">
              <a:latin typeface="ＭＳ ゴシック" pitchFamily="49" charset="-128"/>
              <a:ea typeface="ＭＳ ゴシック" pitchFamily="49" charset="-128"/>
            </a:rPr>
            <a:t>541,600</a:t>
          </a:r>
          <a:r>
            <a:rPr kumimoji="1" lang="ja-JP" altLang="en-US" sz="1300">
              <a:latin typeface="ＭＳ ゴシック" pitchFamily="49" charset="-128"/>
              <a:ea typeface="ＭＳ ゴシック" pitchFamily="49" charset="-128"/>
            </a:rPr>
            <a:t>千円）等の償還終了により減少したものの、引き続き高い水準で推移している。公営企業債等繰入見込額は、平成</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年度から</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年度にかけて借入をした準公営企業債（公共下水道事業）の償還終了により、前年度を下回った。過疎債等の算入率の高い地方債を優先発行していること等により、基準財政需要額算入見込額の増加は分子の改善要因ではあるが、事業の優先度・必要性を厳しく精査し、地方債現在高の減少に努める。また、充当可能基金である財政調整基金及び減債基金の積み増しを行い、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愛媛県八幡浜市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百万円増加しているが、これは、決算剰余金の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を積み立てたことによる財政調整基金の増等によるものである。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当市は財政力が弱く、交付税等の動向に大きく左右されるため、今後も厳しい財政状況を見込んでいる。各種基金を有効活用し、将来の財政需要、経済情勢の変化に備え、財政の健全な運営を図る。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地域振興基金：当市における市民の一体感の醸成及び地域振興を図る。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地域福祉基金：本格的な高齢社会を迎え、地域における高齢者等の保健及び福祉の増進を図る。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百万円減少しているが、これは、市民の自主的な活動を支援するための「がんばる市民応援補助金」、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防災対策として備蓄する食料・医薬品の購入、自主防災組織強化のための補助事業やＬＥＤ防犯灯設置に係る補助金等に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充当するために取り崩したことによるものである。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百万円減少しているが、これは、地域における高齢者等の保健及び福祉の増進を図るため、民間団体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・ボランティア団体に助成するために取り崩したことによるものである。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地域振興基金については、新市建設計画に位置付けられた事業の推進を図る財源として活用し、その他の特定目的金についても、それぞれの目的に応じて適切な活用を図る。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百万円増加しているが、これは、地方財政法第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を積み立てたこと等によるものである。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今後も、人口減少に伴う市税や交付税の減少を見込んでおり、また、災害等の予期せぬ事態に備えて、将来を見据えた適正な水準を維持するよう努める。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臨時財政対策債償還基金費として追加交付された普通交付税を積み立てた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市債の償還に必要な基金であるため、繰上償還等が発生した場合は同基金を活用し、財政の健全な運営を図る。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23413048</v>
      </c>
      <c r="BO4" s="371"/>
      <c r="BP4" s="371"/>
      <c r="BQ4" s="371"/>
      <c r="BR4" s="371"/>
      <c r="BS4" s="371"/>
      <c r="BT4" s="371"/>
      <c r="BU4" s="372"/>
      <c r="BV4" s="370">
        <v>24383193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8.5</v>
      </c>
      <c r="CU4" s="377"/>
      <c r="CV4" s="377"/>
      <c r="CW4" s="377"/>
      <c r="CX4" s="377"/>
      <c r="CY4" s="377"/>
      <c r="CZ4" s="377"/>
      <c r="DA4" s="378"/>
      <c r="DB4" s="376">
        <v>6.9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22244508</v>
      </c>
      <c r="BO5" s="408"/>
      <c r="BP5" s="408"/>
      <c r="BQ5" s="408"/>
      <c r="BR5" s="408"/>
      <c r="BS5" s="408"/>
      <c r="BT5" s="408"/>
      <c r="BU5" s="409"/>
      <c r="BV5" s="407">
        <v>23328799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88.4</v>
      </c>
      <c r="CU5" s="405"/>
      <c r="CV5" s="405"/>
      <c r="CW5" s="405"/>
      <c r="CX5" s="405"/>
      <c r="CY5" s="405"/>
      <c r="CZ5" s="405"/>
      <c r="DA5" s="406"/>
      <c r="DB5" s="404">
        <v>91.7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1168540</v>
      </c>
      <c r="BO6" s="408"/>
      <c r="BP6" s="408"/>
      <c r="BQ6" s="408"/>
      <c r="BR6" s="408"/>
      <c r="BS6" s="408"/>
      <c r="BT6" s="408"/>
      <c r="BU6" s="409"/>
      <c r="BV6" s="407">
        <v>1054394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88.8</v>
      </c>
      <c r="CU6" s="445"/>
      <c r="CV6" s="445"/>
      <c r="CW6" s="445"/>
      <c r="CX6" s="445"/>
      <c r="CY6" s="445"/>
      <c r="CZ6" s="445"/>
      <c r="DA6" s="446"/>
      <c r="DB6" s="444">
        <v>92.8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156109</v>
      </c>
      <c r="BO7" s="408"/>
      <c r="BP7" s="408"/>
      <c r="BQ7" s="408"/>
      <c r="BR7" s="408"/>
      <c r="BS7" s="408"/>
      <c r="BT7" s="408"/>
      <c r="BU7" s="409"/>
      <c r="BV7" s="407">
        <v>245961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11860640</v>
      </c>
      <c r="CU7" s="408"/>
      <c r="CV7" s="408"/>
      <c r="CW7" s="408"/>
      <c r="CX7" s="408"/>
      <c r="CY7" s="408"/>
      <c r="CZ7" s="408"/>
      <c r="DA7" s="409"/>
      <c r="DB7" s="407">
        <v>11750357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1012431</v>
      </c>
      <c r="BO8" s="408"/>
      <c r="BP8" s="408"/>
      <c r="BQ8" s="408"/>
      <c r="BR8" s="408"/>
      <c r="BS8" s="408"/>
      <c r="BT8" s="408"/>
      <c r="BU8" s="409"/>
      <c r="BV8" s="407">
        <v>808433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0.32</v>
      </c>
      <c r="CU8" s="448"/>
      <c r="CV8" s="448"/>
      <c r="CW8" s="448"/>
      <c r="CX8" s="448"/>
      <c r="CY8" s="448"/>
      <c r="CZ8" s="448"/>
      <c r="DA8" s="449"/>
      <c r="DB8" s="447">
        <v>0.32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31987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203998</v>
      </c>
      <c r="BO9" s="408"/>
      <c r="BP9" s="408"/>
      <c r="BQ9" s="408"/>
      <c r="BR9" s="408"/>
      <c r="BS9" s="408"/>
      <c r="BT9" s="408"/>
      <c r="BU9" s="409"/>
      <c r="BV9" s="407">
        <v>-346429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16.100000000000001</v>
      </c>
      <c r="CU9" s="405"/>
      <c r="CV9" s="405"/>
      <c r="CW9" s="405"/>
      <c r="CX9" s="405"/>
      <c r="CY9" s="405"/>
      <c r="CZ9" s="405"/>
      <c r="DA9" s="406"/>
      <c r="DB9" s="404">
        <v>15.7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34951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410238</v>
      </c>
      <c r="BO10" s="408"/>
      <c r="BP10" s="408"/>
      <c r="BQ10" s="408"/>
      <c r="BR10" s="408"/>
      <c r="BS10" s="408"/>
      <c r="BT10" s="408"/>
      <c r="BU10" s="409"/>
      <c r="BV10" s="407">
        <v>580380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30739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30298</v>
      </c>
      <c r="S13" s="492"/>
      <c r="T13" s="492"/>
      <c r="U13" s="492"/>
      <c r="V13" s="493"/>
      <c r="W13" s="423" t="s">
        <v>131</v>
      </c>
      <c r="X13" s="424"/>
      <c r="Y13" s="424"/>
      <c r="Z13" s="424"/>
      <c r="AA13" s="424"/>
      <c r="AB13" s="414"/>
      <c r="AC13" s="458">
        <v>3325</v>
      </c>
      <c r="AD13" s="459"/>
      <c r="AE13" s="459"/>
      <c r="AF13" s="459"/>
      <c r="AG13" s="501"/>
      <c r="AH13" s="458">
        <v>3570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614236</v>
      </c>
      <c r="BO13" s="408"/>
      <c r="BP13" s="408"/>
      <c r="BQ13" s="408"/>
      <c r="BR13" s="408"/>
      <c r="BS13" s="408"/>
      <c r="BT13" s="408"/>
      <c r="BU13" s="409"/>
      <c r="BV13" s="407">
        <v>233951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v>
      </c>
      <c r="CU13" s="405"/>
      <c r="CV13" s="405"/>
      <c r="CW13" s="405"/>
      <c r="CX13" s="405"/>
      <c r="CY13" s="405"/>
      <c r="CZ13" s="405"/>
      <c r="DA13" s="406"/>
      <c r="DB13" s="404">
        <v>9.4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31293</v>
      </c>
      <c r="S14" s="492"/>
      <c r="T14" s="492"/>
      <c r="U14" s="492"/>
      <c r="V14" s="493"/>
      <c r="W14" s="397"/>
      <c r="X14" s="398"/>
      <c r="Y14" s="398"/>
      <c r="Z14" s="398"/>
      <c r="AA14" s="398"/>
      <c r="AB14" s="387"/>
      <c r="AC14" s="494">
        <v>21.6</v>
      </c>
      <c r="AD14" s="495"/>
      <c r="AE14" s="495"/>
      <c r="AF14" s="495"/>
      <c r="AG14" s="496"/>
      <c r="AH14" s="494">
        <v>21.2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33.200000000000003</v>
      </c>
      <c r="CU14" s="506"/>
      <c r="CV14" s="506"/>
      <c r="CW14" s="506"/>
      <c r="CX14" s="506"/>
      <c r="CY14" s="506"/>
      <c r="CZ14" s="506"/>
      <c r="DA14" s="507"/>
      <c r="DB14" s="505">
        <v>48.8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30960</v>
      </c>
      <c r="S15" s="492"/>
      <c r="T15" s="492"/>
      <c r="U15" s="492"/>
      <c r="V15" s="493"/>
      <c r="W15" s="423" t="s">
        <v>137</v>
      </c>
      <c r="X15" s="424"/>
      <c r="Y15" s="424"/>
      <c r="Z15" s="424"/>
      <c r="AA15" s="424"/>
      <c r="AB15" s="414"/>
      <c r="AC15" s="458">
        <v>2840</v>
      </c>
      <c r="AD15" s="459"/>
      <c r="AE15" s="459"/>
      <c r="AF15" s="459"/>
      <c r="AG15" s="501"/>
      <c r="AH15" s="458">
        <v>3139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3519091</v>
      </c>
      <c r="BO15" s="371"/>
      <c r="BP15" s="371"/>
      <c r="BQ15" s="371"/>
      <c r="BR15" s="371"/>
      <c r="BS15" s="371"/>
      <c r="BT15" s="371"/>
      <c r="BU15" s="372"/>
      <c r="BV15" s="370">
        <v>3436261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18.399999999999999</v>
      </c>
      <c r="AD16" s="495"/>
      <c r="AE16" s="495"/>
      <c r="AF16" s="495"/>
      <c r="AG16" s="496"/>
      <c r="AH16" s="494">
        <v>18.600000000000001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10897764</v>
      </c>
      <c r="BO16" s="408"/>
      <c r="BP16" s="408"/>
      <c r="BQ16" s="408"/>
      <c r="BR16" s="408"/>
      <c r="BS16" s="408"/>
      <c r="BT16" s="408"/>
      <c r="BU16" s="409"/>
      <c r="BV16" s="407">
        <v>10724383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9238</v>
      </c>
      <c r="AD17" s="459"/>
      <c r="AE17" s="459"/>
      <c r="AF17" s="459"/>
      <c r="AG17" s="501"/>
      <c r="AH17" s="458">
        <v>10136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4420743</v>
      </c>
      <c r="BO17" s="408"/>
      <c r="BP17" s="408"/>
      <c r="BQ17" s="408"/>
      <c r="BR17" s="408"/>
      <c r="BS17" s="408"/>
      <c r="BT17" s="408"/>
      <c r="BU17" s="409"/>
      <c r="BV17" s="407">
        <v>4327895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132.65</v>
      </c>
      <c r="M18" s="531"/>
      <c r="N18" s="531"/>
      <c r="O18" s="531"/>
      <c r="P18" s="531"/>
      <c r="Q18" s="531"/>
      <c r="R18" s="532"/>
      <c r="S18" s="532"/>
      <c r="T18" s="532"/>
      <c r="U18" s="532"/>
      <c r="V18" s="533"/>
      <c r="W18" s="425"/>
      <c r="X18" s="426"/>
      <c r="Y18" s="426"/>
      <c r="Z18" s="426"/>
      <c r="AA18" s="426"/>
      <c r="AB18" s="417"/>
      <c r="AC18" s="534">
        <v>60</v>
      </c>
      <c r="AD18" s="535"/>
      <c r="AE18" s="535"/>
      <c r="AF18" s="535"/>
      <c r="AG18" s="536"/>
      <c r="AH18" s="534">
        <v>60.2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10588085</v>
      </c>
      <c r="BO18" s="408"/>
      <c r="BP18" s="408"/>
      <c r="BQ18" s="408"/>
      <c r="BR18" s="408"/>
      <c r="BS18" s="408"/>
      <c r="BT18" s="408"/>
      <c r="BU18" s="409"/>
      <c r="BV18" s="407">
        <v>10925666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241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15569405</v>
      </c>
      <c r="BO19" s="408"/>
      <c r="BP19" s="408"/>
      <c r="BQ19" s="408"/>
      <c r="BR19" s="408"/>
      <c r="BS19" s="408"/>
      <c r="BT19" s="408"/>
      <c r="BU19" s="409"/>
      <c r="BV19" s="407">
        <v>15234124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14413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22928242</v>
      </c>
      <c r="BO22" s="371"/>
      <c r="BP22" s="371"/>
      <c r="BQ22" s="371"/>
      <c r="BR22" s="371"/>
      <c r="BS22" s="371"/>
      <c r="BT22" s="371"/>
      <c r="BU22" s="372"/>
      <c r="BV22" s="370">
        <v>24227859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19459003</v>
      </c>
      <c r="BO23" s="408"/>
      <c r="BP23" s="408"/>
      <c r="BQ23" s="408"/>
      <c r="BR23" s="408"/>
      <c r="BS23" s="408"/>
      <c r="BT23" s="408"/>
      <c r="BU23" s="409"/>
      <c r="BV23" s="407">
        <v>20500940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8550</v>
      </c>
      <c r="R24" s="459"/>
      <c r="S24" s="459"/>
      <c r="T24" s="459"/>
      <c r="U24" s="459"/>
      <c r="V24" s="501"/>
      <c r="W24" s="553"/>
      <c r="X24" s="554"/>
      <c r="Y24" s="555"/>
      <c r="Z24" s="457" t="s">
        <v>162</v>
      </c>
      <c r="AA24" s="437"/>
      <c r="AB24" s="437"/>
      <c r="AC24" s="437"/>
      <c r="AD24" s="437"/>
      <c r="AE24" s="437"/>
      <c r="AF24" s="437"/>
      <c r="AG24" s="438"/>
      <c r="AH24" s="458">
        <v>293</v>
      </c>
      <c r="AI24" s="459"/>
      <c r="AJ24" s="459"/>
      <c r="AK24" s="459"/>
      <c r="AL24" s="501"/>
      <c r="AM24" s="458">
        <v>937014</v>
      </c>
      <c r="AN24" s="459"/>
      <c r="AO24" s="459"/>
      <c r="AP24" s="459"/>
      <c r="AQ24" s="459"/>
      <c r="AR24" s="501"/>
      <c r="AS24" s="458">
        <v>3198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17323322</v>
      </c>
      <c r="BO24" s="408"/>
      <c r="BP24" s="408"/>
      <c r="BQ24" s="408"/>
      <c r="BR24" s="408"/>
      <c r="BS24" s="408"/>
      <c r="BT24" s="408"/>
      <c r="BU24" s="409"/>
      <c r="BV24" s="407">
        <v>18030386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6630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3558290</v>
      </c>
      <c r="BO25" s="371"/>
      <c r="BP25" s="371"/>
      <c r="BQ25" s="371"/>
      <c r="BR25" s="371"/>
      <c r="BS25" s="371"/>
      <c r="BT25" s="371"/>
      <c r="BU25" s="372"/>
      <c r="BV25" s="370">
        <v>3767365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5530</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31392</v>
      </c>
      <c r="AN26" s="459"/>
      <c r="AO26" s="459"/>
      <c r="AP26" s="459"/>
      <c r="AQ26" s="459"/>
      <c r="AR26" s="501"/>
      <c r="AS26" s="458">
        <v>3488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3980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22233</v>
      </c>
      <c r="AN27" s="459"/>
      <c r="AO27" s="459"/>
      <c r="AP27" s="459"/>
      <c r="AQ27" s="459"/>
      <c r="AR27" s="501"/>
      <c r="AS27" s="458">
        <v>3706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239841</v>
      </c>
      <c r="BO27" s="527"/>
      <c r="BP27" s="527"/>
      <c r="BQ27" s="527"/>
      <c r="BR27" s="527"/>
      <c r="BS27" s="527"/>
      <c r="BT27" s="527"/>
      <c r="BU27" s="528"/>
      <c r="BV27" s="526">
        <v>239820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3250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4043499</v>
      </c>
      <c r="BO28" s="371"/>
      <c r="BP28" s="371"/>
      <c r="BQ28" s="371"/>
      <c r="BR28" s="371"/>
      <c r="BS28" s="371"/>
      <c r="BT28" s="371"/>
      <c r="BU28" s="372"/>
      <c r="BV28" s="370">
        <v>3633261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2990</v>
      </c>
      <c r="R29" s="459"/>
      <c r="S29" s="459"/>
      <c r="T29" s="459"/>
      <c r="U29" s="459"/>
      <c r="V29" s="501"/>
      <c r="W29" s="556"/>
      <c r="X29" s="557"/>
      <c r="Y29" s="558"/>
      <c r="Z29" s="457" t="s">
        <v>177</v>
      </c>
      <c r="AA29" s="437"/>
      <c r="AB29" s="437"/>
      <c r="AC29" s="437"/>
      <c r="AD29" s="437"/>
      <c r="AE29" s="437"/>
      <c r="AF29" s="437"/>
      <c r="AG29" s="438"/>
      <c r="AH29" s="458">
        <v>299</v>
      </c>
      <c r="AI29" s="459"/>
      <c r="AJ29" s="459"/>
      <c r="AK29" s="459"/>
      <c r="AL29" s="501"/>
      <c r="AM29" s="458">
        <v>959247</v>
      </c>
      <c r="AN29" s="459"/>
      <c r="AO29" s="459"/>
      <c r="AP29" s="459"/>
      <c r="AQ29" s="459"/>
      <c r="AR29" s="501"/>
      <c r="AS29" s="458">
        <v>3208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958490</v>
      </c>
      <c r="BO29" s="408"/>
      <c r="BP29" s="408"/>
      <c r="BQ29" s="408"/>
      <c r="BR29" s="408"/>
      <c r="BS29" s="408"/>
      <c r="BT29" s="408"/>
      <c r="BU29" s="409"/>
      <c r="BV29" s="407">
        <v>913465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1855036</v>
      </c>
      <c r="BO30" s="527"/>
      <c r="BP30" s="527"/>
      <c r="BQ30" s="527"/>
      <c r="BR30" s="527"/>
      <c r="BS30" s="527"/>
      <c r="BT30" s="527"/>
      <c r="BU30" s="528"/>
      <c r="BV30" s="526">
        <v>1891909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IF('各会計、関係団体の財政状況及び健全化判断比率'!B37="","",'各会計、関係団体の財政状況及び健全化判断比率'!B37)</f>
        <v>港湾整備事業特別会計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八幡浜地区施設事務組合（一般会計）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IF('各会計、関係団体の財政状況及び健全化判断比率'!B34="","",'各会計、関係団体の財政状況及び健全化判断比率'!B34)</f>
        <v>簡易水道事業会計</v>
      </c>
      <c r="AP35" s="598"/>
      <c r="AQ35" s="598"/>
      <c r="AR35" s="598"/>
      <c r="AS35" s="598"/>
      <c r="AT35" s="598"/>
      <c r="AU35" s="598"/>
      <c r="AV35" s="598"/>
      <c r="AW35" s="598"/>
      <c r="AX35" s="598"/>
      <c r="AY35" s="598"/>
      <c r="AZ35" s="598"/>
      <c r="BA35" s="598"/>
      <c r="BB35" s="598"/>
      <c r="BC35" s="598"/>
      <c r="BD35" s="181"/>
      <c r="BE35" s="597">
        <f t="shared" ref="BE35:BE43" si="1">IF(BG35="","",BE34+1)</f>
        <v>12</v>
      </c>
      <c r="BF35" s="597"/>
      <c r="BG35" s="598" t="str">
        <f>IF('各会計、関係団体の財政状況及び健全化判断比率'!B38="","",'各会計、関係団体の財政状況及び健全化判断比率'!B38)</f>
        <v>水産物地方卸売市場事業特別会計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八幡浜地区施設事務組合（消防事業特別会計）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IF('各会計、関係団体の財政状況及び健全化判断比率'!B35="","",'各会計、関係団体の財政状況及び健全化判断比率'!B35)</f>
        <v>市立八幡浜総合病院事業会計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八幡浜地区施設事務組合（一次救急休日・夜間診療所事業特別会計）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介護サービス事業特別会計</v>
      </c>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IF('各会計、関係団体の財政状況及び健全化判断比率'!B36="","",'各会計、関係団体の財政状況及び健全化判断比率'!B36)</f>
        <v>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八幡浜地区施設事務組合（し尿処理事業特別会計）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駐車場事業特別会計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八幡浜地区施設事務組合（特別養護老人ホーム事業特別会計）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八幡浜・大洲地区広域市町村圏組合（一般会計）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八幡浜・大洲地区広域市町村圏組合（八幡浜・大洲地方拠点都市対策室特別会計）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20</v>
      </c>
      <c r="BX41" s="597"/>
      <c r="BY41" s="598" t="str">
        <f>IF('各会計、関係団体の財政状況及び健全化判断比率'!B75="","",'各会計、関係団体の財政状況及び健全化判断比率'!B75)</f>
        <v>八幡浜・大洲地区広域市町村圏組合（運動公園特別会計）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21</v>
      </c>
      <c r="BX42" s="597"/>
      <c r="BY42" s="598" t="str">
        <f>IF('各会計、関係団体の財政状況及び健全化判断比率'!B76="","",'各会計、関係団体の財政状況及び健全化判断比率'!B76)</f>
        <v>愛媛地方税滞納整理機構</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22</v>
      </c>
      <c r="BX43" s="597"/>
      <c r="BY43" s="598" t="str">
        <f>IF('各会計、関係団体の財政状況及び健全化判断比率'!B77="","",'各会計、関係団体の財政状況及び健全化判断比率'!B77)</f>
        <v>愛媛県後期高齢者医療広域連合（一般会計）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fS5EEbWqYw4Rjas+UjZ25d0DZHh+G/NWnGlQ4J1N3QtW7RvI9TYjG+w1+ItTmh3j62lTT+1ifzAQ5laUI2J4aA==" saltValue="731k+7xkHw5Cf/zIvGsP7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3414970</v>
      </c>
      <c r="S5" s="613"/>
      <c r="T5" s="613"/>
      <c r="U5" s="613"/>
      <c r="V5" s="613"/>
      <c r="W5" s="613"/>
      <c r="X5" s="613"/>
      <c r="Y5" s="614"/>
      <c r="Z5" s="615">
        <v>14.6</v>
      </c>
      <c r="AA5" s="615"/>
      <c r="AB5" s="615"/>
      <c r="AC5" s="615"/>
      <c r="AD5" s="616">
        <v>3340672</v>
      </c>
      <c r="AE5" s="616"/>
      <c r="AF5" s="616"/>
      <c r="AG5" s="616"/>
      <c r="AH5" s="616"/>
      <c r="AI5" s="616"/>
      <c r="AJ5" s="616"/>
      <c r="AK5" s="616"/>
      <c r="AL5" s="617">
        <v>28</v>
      </c>
      <c r="AM5" s="618"/>
      <c r="AN5" s="618"/>
      <c r="AO5" s="619"/>
      <c r="AP5" s="609" t="s">
        <v>216</v>
      </c>
      <c r="AQ5" s="610"/>
      <c r="AR5" s="610"/>
      <c r="AS5" s="610"/>
      <c r="AT5" s="610"/>
      <c r="AU5" s="610"/>
      <c r="AV5" s="610"/>
      <c r="AW5" s="610"/>
      <c r="AX5" s="610"/>
      <c r="AY5" s="610"/>
      <c r="AZ5" s="610"/>
      <c r="BA5" s="610"/>
      <c r="BB5" s="610"/>
      <c r="BC5" s="610"/>
      <c r="BD5" s="610"/>
      <c r="BE5" s="610"/>
      <c r="BF5" s="611"/>
      <c r="BG5" s="623">
        <v>3340194</v>
      </c>
      <c r="BH5" s="624"/>
      <c r="BI5" s="624"/>
      <c r="BJ5" s="624"/>
      <c r="BK5" s="624"/>
      <c r="BL5" s="624"/>
      <c r="BM5" s="624"/>
      <c r="BN5" s="625"/>
      <c r="BO5" s="626">
        <v>97.8</v>
      </c>
      <c r="BP5" s="626"/>
      <c r="BQ5" s="626"/>
      <c r="BR5" s="626"/>
      <c r="BS5" s="627">
        <v>47528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140979</v>
      </c>
      <c r="S6" s="624"/>
      <c r="T6" s="624"/>
      <c r="U6" s="624"/>
      <c r="V6" s="624"/>
      <c r="W6" s="624"/>
      <c r="X6" s="624"/>
      <c r="Y6" s="625"/>
      <c r="Z6" s="626">
        <v>0.6</v>
      </c>
      <c r="AA6" s="626"/>
      <c r="AB6" s="626"/>
      <c r="AC6" s="626"/>
      <c r="AD6" s="627">
        <v>140979</v>
      </c>
      <c r="AE6" s="627"/>
      <c r="AF6" s="627"/>
      <c r="AG6" s="627"/>
      <c r="AH6" s="627"/>
      <c r="AI6" s="627"/>
      <c r="AJ6" s="627"/>
      <c r="AK6" s="627"/>
      <c r="AL6" s="628">
        <v>1.2</v>
      </c>
      <c r="AM6" s="629"/>
      <c r="AN6" s="629"/>
      <c r="AO6" s="630"/>
      <c r="AP6" s="620" t="s">
        <v>221</v>
      </c>
      <c r="AQ6" s="621"/>
      <c r="AR6" s="621"/>
      <c r="AS6" s="621"/>
      <c r="AT6" s="621"/>
      <c r="AU6" s="621"/>
      <c r="AV6" s="621"/>
      <c r="AW6" s="621"/>
      <c r="AX6" s="621"/>
      <c r="AY6" s="621"/>
      <c r="AZ6" s="621"/>
      <c r="BA6" s="621"/>
      <c r="BB6" s="621"/>
      <c r="BC6" s="621"/>
      <c r="BD6" s="621"/>
      <c r="BE6" s="621"/>
      <c r="BF6" s="622"/>
      <c r="BG6" s="623">
        <v>3340194</v>
      </c>
      <c r="BH6" s="624"/>
      <c r="BI6" s="624"/>
      <c r="BJ6" s="624"/>
      <c r="BK6" s="624"/>
      <c r="BL6" s="624"/>
      <c r="BM6" s="624"/>
      <c r="BN6" s="625"/>
      <c r="BO6" s="626">
        <v>97.8</v>
      </c>
      <c r="BP6" s="626"/>
      <c r="BQ6" s="626"/>
      <c r="BR6" s="626"/>
      <c r="BS6" s="627">
        <v>47528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144077</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144077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2103</v>
      </c>
      <c r="S7" s="624"/>
      <c r="T7" s="624"/>
      <c r="U7" s="624"/>
      <c r="V7" s="624"/>
      <c r="W7" s="624"/>
      <c r="X7" s="624"/>
      <c r="Y7" s="625"/>
      <c r="Z7" s="626">
        <v>0</v>
      </c>
      <c r="AA7" s="626"/>
      <c r="AB7" s="626"/>
      <c r="AC7" s="626"/>
      <c r="AD7" s="627">
        <v>2103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1532403</v>
      </c>
      <c r="BH7" s="624"/>
      <c r="BI7" s="624"/>
      <c r="BJ7" s="624"/>
      <c r="BK7" s="624"/>
      <c r="BL7" s="624"/>
      <c r="BM7" s="624"/>
      <c r="BN7" s="625"/>
      <c r="BO7" s="626">
        <v>44.9</v>
      </c>
      <c r="BP7" s="626"/>
      <c r="BQ7" s="626"/>
      <c r="BR7" s="626"/>
      <c r="BS7" s="627">
        <v>47528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3283712</v>
      </c>
      <c r="CS7" s="624"/>
      <c r="CT7" s="624"/>
      <c r="CU7" s="624"/>
      <c r="CV7" s="624"/>
      <c r="CW7" s="624"/>
      <c r="CX7" s="624"/>
      <c r="CY7" s="625"/>
      <c r="CZ7" s="626">
        <v>14.8</v>
      </c>
      <c r="DA7" s="626"/>
      <c r="DB7" s="626"/>
      <c r="DC7" s="626"/>
      <c r="DD7" s="632">
        <v>22776</v>
      </c>
      <c r="DE7" s="624"/>
      <c r="DF7" s="624"/>
      <c r="DG7" s="624"/>
      <c r="DH7" s="624"/>
      <c r="DI7" s="624"/>
      <c r="DJ7" s="624"/>
      <c r="DK7" s="624"/>
      <c r="DL7" s="624"/>
      <c r="DM7" s="624"/>
      <c r="DN7" s="624"/>
      <c r="DO7" s="624"/>
      <c r="DP7" s="625"/>
      <c r="DQ7" s="632">
        <v>2889299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21947</v>
      </c>
      <c r="S8" s="624"/>
      <c r="T8" s="624"/>
      <c r="U8" s="624"/>
      <c r="V8" s="624"/>
      <c r="W8" s="624"/>
      <c r="X8" s="624"/>
      <c r="Y8" s="625"/>
      <c r="Z8" s="626">
        <v>0.1</v>
      </c>
      <c r="AA8" s="626"/>
      <c r="AB8" s="626"/>
      <c r="AC8" s="626"/>
      <c r="AD8" s="627">
        <v>21947</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52921</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6526698</v>
      </c>
      <c r="CS8" s="624"/>
      <c r="CT8" s="624"/>
      <c r="CU8" s="624"/>
      <c r="CV8" s="624"/>
      <c r="CW8" s="624"/>
      <c r="CX8" s="624"/>
      <c r="CY8" s="625"/>
      <c r="CZ8" s="626">
        <v>29.3</v>
      </c>
      <c r="DA8" s="626"/>
      <c r="DB8" s="626"/>
      <c r="DC8" s="626"/>
      <c r="DD8" s="632">
        <v>47671</v>
      </c>
      <c r="DE8" s="624"/>
      <c r="DF8" s="624"/>
      <c r="DG8" s="624"/>
      <c r="DH8" s="624"/>
      <c r="DI8" s="624"/>
      <c r="DJ8" s="624"/>
      <c r="DK8" s="624"/>
      <c r="DL8" s="624"/>
      <c r="DM8" s="624"/>
      <c r="DN8" s="624"/>
      <c r="DO8" s="624"/>
      <c r="DP8" s="625"/>
      <c r="DQ8" s="632">
        <v>3671274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26527</v>
      </c>
      <c r="S9" s="624"/>
      <c r="T9" s="624"/>
      <c r="U9" s="624"/>
      <c r="V9" s="624"/>
      <c r="W9" s="624"/>
      <c r="X9" s="624"/>
      <c r="Y9" s="625"/>
      <c r="Z9" s="626">
        <v>0.1</v>
      </c>
      <c r="AA9" s="626"/>
      <c r="AB9" s="626"/>
      <c r="AC9" s="626"/>
      <c r="AD9" s="627">
        <v>26527</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1273433</v>
      </c>
      <c r="BH9" s="624"/>
      <c r="BI9" s="624"/>
      <c r="BJ9" s="624"/>
      <c r="BK9" s="624"/>
      <c r="BL9" s="624"/>
      <c r="BM9" s="624"/>
      <c r="BN9" s="625"/>
      <c r="BO9" s="626">
        <v>37.299999999999997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2637738</v>
      </c>
      <c r="CS9" s="624"/>
      <c r="CT9" s="624"/>
      <c r="CU9" s="624"/>
      <c r="CV9" s="624"/>
      <c r="CW9" s="624"/>
      <c r="CX9" s="624"/>
      <c r="CY9" s="625"/>
      <c r="CZ9" s="626">
        <v>11.9</v>
      </c>
      <c r="DA9" s="626"/>
      <c r="DB9" s="626"/>
      <c r="DC9" s="626"/>
      <c r="DD9" s="632">
        <v>156097</v>
      </c>
      <c r="DE9" s="624"/>
      <c r="DF9" s="624"/>
      <c r="DG9" s="624"/>
      <c r="DH9" s="624"/>
      <c r="DI9" s="624"/>
      <c r="DJ9" s="624"/>
      <c r="DK9" s="624"/>
      <c r="DL9" s="624"/>
      <c r="DM9" s="624"/>
      <c r="DN9" s="624"/>
      <c r="DO9" s="624"/>
      <c r="DP9" s="625"/>
      <c r="DQ9" s="632">
        <v>1904967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95084</v>
      </c>
      <c r="BH10" s="624"/>
      <c r="BI10" s="624"/>
      <c r="BJ10" s="624"/>
      <c r="BK10" s="624"/>
      <c r="BL10" s="624"/>
      <c r="BM10" s="624"/>
      <c r="BN10" s="625"/>
      <c r="BO10" s="626">
        <v>2.8</v>
      </c>
      <c r="BP10" s="626"/>
      <c r="BQ10" s="626"/>
      <c r="BR10" s="626"/>
      <c r="BS10" s="627">
        <v>15824</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20573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573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783273</v>
      </c>
      <c r="S11" s="624"/>
      <c r="T11" s="624"/>
      <c r="U11" s="624"/>
      <c r="V11" s="624"/>
      <c r="W11" s="624"/>
      <c r="X11" s="624"/>
      <c r="Y11" s="625"/>
      <c r="Z11" s="628">
        <v>3.3</v>
      </c>
      <c r="AA11" s="629"/>
      <c r="AB11" s="629"/>
      <c r="AC11" s="635"/>
      <c r="AD11" s="632">
        <v>783273</v>
      </c>
      <c r="AE11" s="624"/>
      <c r="AF11" s="624"/>
      <c r="AG11" s="624"/>
      <c r="AH11" s="624"/>
      <c r="AI11" s="624"/>
      <c r="AJ11" s="624"/>
      <c r="AK11" s="625"/>
      <c r="AL11" s="628">
        <v>6.6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110965</v>
      </c>
      <c r="BH11" s="624"/>
      <c r="BI11" s="624"/>
      <c r="BJ11" s="624"/>
      <c r="BK11" s="624"/>
      <c r="BL11" s="624"/>
      <c r="BM11" s="624"/>
      <c r="BN11" s="625"/>
      <c r="BO11" s="626">
        <v>3.2</v>
      </c>
      <c r="BP11" s="626"/>
      <c r="BQ11" s="626"/>
      <c r="BR11" s="626"/>
      <c r="BS11" s="627">
        <v>31704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1314086</v>
      </c>
      <c r="CS11" s="624"/>
      <c r="CT11" s="624"/>
      <c r="CU11" s="624"/>
      <c r="CV11" s="624"/>
      <c r="CW11" s="624"/>
      <c r="CX11" s="624"/>
      <c r="CY11" s="625"/>
      <c r="CZ11" s="626">
        <v>5.9</v>
      </c>
      <c r="DA11" s="626"/>
      <c r="DB11" s="626"/>
      <c r="DC11" s="626"/>
      <c r="DD11" s="632">
        <v>350497</v>
      </c>
      <c r="DE11" s="624"/>
      <c r="DF11" s="624"/>
      <c r="DG11" s="624"/>
      <c r="DH11" s="624"/>
      <c r="DI11" s="624"/>
      <c r="DJ11" s="624"/>
      <c r="DK11" s="624"/>
      <c r="DL11" s="624"/>
      <c r="DM11" s="624"/>
      <c r="DN11" s="624"/>
      <c r="DO11" s="624"/>
      <c r="DP11" s="625"/>
      <c r="DQ11" s="632">
        <v>385167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1465966</v>
      </c>
      <c r="BH12" s="624"/>
      <c r="BI12" s="624"/>
      <c r="BJ12" s="624"/>
      <c r="BK12" s="624"/>
      <c r="BL12" s="624"/>
      <c r="BM12" s="624"/>
      <c r="BN12" s="625"/>
      <c r="BO12" s="626">
        <v>42.9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724046</v>
      </c>
      <c r="CS12" s="624"/>
      <c r="CT12" s="624"/>
      <c r="CU12" s="624"/>
      <c r="CV12" s="624"/>
      <c r="CW12" s="624"/>
      <c r="CX12" s="624"/>
      <c r="CY12" s="625"/>
      <c r="CZ12" s="626">
        <v>3.3</v>
      </c>
      <c r="DA12" s="626"/>
      <c r="DB12" s="626"/>
      <c r="DC12" s="626"/>
      <c r="DD12" s="632" t="s">
        <v>122</v>
      </c>
      <c r="DE12" s="624"/>
      <c r="DF12" s="624"/>
      <c r="DG12" s="624"/>
      <c r="DH12" s="624"/>
      <c r="DI12" s="624"/>
      <c r="DJ12" s="624"/>
      <c r="DK12" s="624"/>
      <c r="DL12" s="624"/>
      <c r="DM12" s="624"/>
      <c r="DN12" s="624"/>
      <c r="DO12" s="624"/>
      <c r="DP12" s="625"/>
      <c r="DQ12" s="632">
        <v>349044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1459902</v>
      </c>
      <c r="BH13" s="624"/>
      <c r="BI13" s="624"/>
      <c r="BJ13" s="624"/>
      <c r="BK13" s="624"/>
      <c r="BL13" s="624"/>
      <c r="BM13" s="624"/>
      <c r="BN13" s="625"/>
      <c r="BO13" s="626">
        <v>42.8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2196595</v>
      </c>
      <c r="CS13" s="624"/>
      <c r="CT13" s="624"/>
      <c r="CU13" s="624"/>
      <c r="CV13" s="624"/>
      <c r="CW13" s="624"/>
      <c r="CX13" s="624"/>
      <c r="CY13" s="625"/>
      <c r="CZ13" s="626">
        <v>9.9</v>
      </c>
      <c r="DA13" s="626"/>
      <c r="DB13" s="626"/>
      <c r="DC13" s="626"/>
      <c r="DD13" s="632">
        <v>642205</v>
      </c>
      <c r="DE13" s="624"/>
      <c r="DF13" s="624"/>
      <c r="DG13" s="624"/>
      <c r="DH13" s="624"/>
      <c r="DI13" s="624"/>
      <c r="DJ13" s="624"/>
      <c r="DK13" s="624"/>
      <c r="DL13" s="624"/>
      <c r="DM13" s="624"/>
      <c r="DN13" s="624"/>
      <c r="DO13" s="624"/>
      <c r="DP13" s="625"/>
      <c r="DQ13" s="632">
        <v>917893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1565</v>
      </c>
      <c r="S14" s="624"/>
      <c r="T14" s="624"/>
      <c r="U14" s="624"/>
      <c r="V14" s="624"/>
      <c r="W14" s="624"/>
      <c r="X14" s="624"/>
      <c r="Y14" s="625"/>
      <c r="Z14" s="626">
        <v>0</v>
      </c>
      <c r="AA14" s="626"/>
      <c r="AB14" s="626"/>
      <c r="AC14" s="626"/>
      <c r="AD14" s="627">
        <v>1565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122912</v>
      </c>
      <c r="BH14" s="624"/>
      <c r="BI14" s="624"/>
      <c r="BJ14" s="624"/>
      <c r="BK14" s="624"/>
      <c r="BL14" s="624"/>
      <c r="BM14" s="624"/>
      <c r="BN14" s="625"/>
      <c r="BO14" s="626">
        <v>3.6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709499</v>
      </c>
      <c r="CS14" s="624"/>
      <c r="CT14" s="624"/>
      <c r="CU14" s="624"/>
      <c r="CV14" s="624"/>
      <c r="CW14" s="624"/>
      <c r="CX14" s="624"/>
      <c r="CY14" s="625"/>
      <c r="CZ14" s="626">
        <v>3.2</v>
      </c>
      <c r="DA14" s="626"/>
      <c r="DB14" s="626"/>
      <c r="DC14" s="626"/>
      <c r="DD14" s="632">
        <v>56384</v>
      </c>
      <c r="DE14" s="624"/>
      <c r="DF14" s="624"/>
      <c r="DG14" s="624"/>
      <c r="DH14" s="624"/>
      <c r="DI14" s="624"/>
      <c r="DJ14" s="624"/>
      <c r="DK14" s="624"/>
      <c r="DL14" s="624"/>
      <c r="DM14" s="624"/>
      <c r="DN14" s="624"/>
      <c r="DO14" s="624"/>
      <c r="DP14" s="625"/>
      <c r="DQ14" s="632">
        <v>615147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218913</v>
      </c>
      <c r="BH15" s="624"/>
      <c r="BI15" s="624"/>
      <c r="BJ15" s="624"/>
      <c r="BK15" s="624"/>
      <c r="BL15" s="624"/>
      <c r="BM15" s="624"/>
      <c r="BN15" s="625"/>
      <c r="BO15" s="626">
        <v>6.4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1891626</v>
      </c>
      <c r="CS15" s="624"/>
      <c r="CT15" s="624"/>
      <c r="CU15" s="624"/>
      <c r="CV15" s="624"/>
      <c r="CW15" s="624"/>
      <c r="CX15" s="624"/>
      <c r="CY15" s="625"/>
      <c r="CZ15" s="626">
        <v>8.5</v>
      </c>
      <c r="DA15" s="626"/>
      <c r="DB15" s="626"/>
      <c r="DC15" s="626"/>
      <c r="DD15" s="632">
        <v>326044</v>
      </c>
      <c r="DE15" s="624"/>
      <c r="DF15" s="624"/>
      <c r="DG15" s="624"/>
      <c r="DH15" s="624"/>
      <c r="DI15" s="624"/>
      <c r="DJ15" s="624"/>
      <c r="DK15" s="624"/>
      <c r="DL15" s="624"/>
      <c r="DM15" s="624"/>
      <c r="DN15" s="624"/>
      <c r="DO15" s="624"/>
      <c r="DP15" s="625"/>
      <c r="DQ15" s="632">
        <v>932381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13858</v>
      </c>
      <c r="S16" s="624"/>
      <c r="T16" s="624"/>
      <c r="U16" s="624"/>
      <c r="V16" s="624"/>
      <c r="W16" s="624"/>
      <c r="X16" s="624"/>
      <c r="Y16" s="625"/>
      <c r="Z16" s="626">
        <v>0.1</v>
      </c>
      <c r="AA16" s="626"/>
      <c r="AB16" s="626"/>
      <c r="AC16" s="626"/>
      <c r="AD16" s="627">
        <v>13858</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199689</v>
      </c>
      <c r="CS16" s="624"/>
      <c r="CT16" s="624"/>
      <c r="CU16" s="624"/>
      <c r="CV16" s="624"/>
      <c r="CW16" s="624"/>
      <c r="CX16" s="624"/>
      <c r="CY16" s="625"/>
      <c r="CZ16" s="626">
        <v>0.9</v>
      </c>
      <c r="DA16" s="626"/>
      <c r="DB16" s="626"/>
      <c r="DC16" s="626"/>
      <c r="DD16" s="632" t="s">
        <v>122</v>
      </c>
      <c r="DE16" s="624"/>
      <c r="DF16" s="624"/>
      <c r="DG16" s="624"/>
      <c r="DH16" s="624"/>
      <c r="DI16" s="624"/>
      <c r="DJ16" s="624"/>
      <c r="DK16" s="624"/>
      <c r="DL16" s="624"/>
      <c r="DM16" s="624"/>
      <c r="DN16" s="624"/>
      <c r="DO16" s="624"/>
      <c r="DP16" s="625"/>
      <c r="DQ16" s="632">
        <v>79403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85426</v>
      </c>
      <c r="S17" s="624"/>
      <c r="T17" s="624"/>
      <c r="U17" s="624"/>
      <c r="V17" s="624"/>
      <c r="W17" s="624"/>
      <c r="X17" s="624"/>
      <c r="Y17" s="625"/>
      <c r="Z17" s="626">
        <v>0.4</v>
      </c>
      <c r="AA17" s="626"/>
      <c r="AB17" s="626"/>
      <c r="AC17" s="626"/>
      <c r="AD17" s="627">
        <v>85426</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2596169</v>
      </c>
      <c r="CS17" s="624"/>
      <c r="CT17" s="624"/>
      <c r="CU17" s="624"/>
      <c r="CV17" s="624"/>
      <c r="CW17" s="624"/>
      <c r="CX17" s="624"/>
      <c r="CY17" s="625"/>
      <c r="CZ17" s="626">
        <v>11.7</v>
      </c>
      <c r="DA17" s="626"/>
      <c r="DB17" s="626"/>
      <c r="DC17" s="626"/>
      <c r="DD17" s="632" t="s">
        <v>122</v>
      </c>
      <c r="DE17" s="624"/>
      <c r="DF17" s="624"/>
      <c r="DG17" s="624"/>
      <c r="DH17" s="624"/>
      <c r="DI17" s="624"/>
      <c r="DJ17" s="624"/>
      <c r="DK17" s="624"/>
      <c r="DL17" s="624"/>
      <c r="DM17" s="624"/>
      <c r="DN17" s="624"/>
      <c r="DO17" s="624"/>
      <c r="DP17" s="625"/>
      <c r="DQ17" s="632">
        <v>2511640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15813</v>
      </c>
      <c r="S18" s="624"/>
      <c r="T18" s="624"/>
      <c r="U18" s="624"/>
      <c r="V18" s="624"/>
      <c r="W18" s="624"/>
      <c r="X18" s="624"/>
      <c r="Y18" s="625"/>
      <c r="Z18" s="626">
        <v>0.1</v>
      </c>
      <c r="AA18" s="626"/>
      <c r="AB18" s="626"/>
      <c r="AC18" s="626"/>
      <c r="AD18" s="627">
        <v>15813</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15813</v>
      </c>
      <c r="S19" s="624"/>
      <c r="T19" s="624"/>
      <c r="U19" s="624"/>
      <c r="V19" s="624"/>
      <c r="W19" s="624"/>
      <c r="X19" s="624"/>
      <c r="Y19" s="625"/>
      <c r="Z19" s="626">
        <v>0.1</v>
      </c>
      <c r="AA19" s="626"/>
      <c r="AB19" s="626"/>
      <c r="AC19" s="626"/>
      <c r="AD19" s="627">
        <v>15813</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74776</v>
      </c>
      <c r="BH19" s="624"/>
      <c r="BI19" s="624"/>
      <c r="BJ19" s="624"/>
      <c r="BK19" s="624"/>
      <c r="BL19" s="624"/>
      <c r="BM19" s="624"/>
      <c r="BN19" s="625"/>
      <c r="BO19" s="626">
        <v>2.2000000000000002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74776</v>
      </c>
      <c r="BH20" s="624"/>
      <c r="BI20" s="624"/>
      <c r="BJ20" s="624"/>
      <c r="BK20" s="624"/>
      <c r="BL20" s="624"/>
      <c r="BM20" s="624"/>
      <c r="BN20" s="625"/>
      <c r="BO20" s="626">
        <v>2.2000000000000002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22244508</v>
      </c>
      <c r="CS20" s="624"/>
      <c r="CT20" s="624"/>
      <c r="CU20" s="624"/>
      <c r="CV20" s="624"/>
      <c r="CW20" s="624"/>
      <c r="CX20" s="624"/>
      <c r="CY20" s="625"/>
      <c r="CZ20" s="626">
        <v>100</v>
      </c>
      <c r="DA20" s="626"/>
      <c r="DB20" s="626"/>
      <c r="DC20" s="626"/>
      <c r="DD20" s="632">
        <v>1601674</v>
      </c>
      <c r="DE20" s="624"/>
      <c r="DF20" s="624"/>
      <c r="DG20" s="624"/>
      <c r="DH20" s="624"/>
      <c r="DI20" s="624"/>
      <c r="DJ20" s="624"/>
      <c r="DK20" s="624"/>
      <c r="DL20" s="624"/>
      <c r="DM20" s="624"/>
      <c r="DN20" s="624"/>
      <c r="DO20" s="624"/>
      <c r="DP20" s="625"/>
      <c r="DQ20" s="632">
        <v>14400865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8419508</v>
      </c>
      <c r="S21" s="624"/>
      <c r="T21" s="624"/>
      <c r="U21" s="624"/>
      <c r="V21" s="624"/>
      <c r="W21" s="624"/>
      <c r="X21" s="624"/>
      <c r="Y21" s="625"/>
      <c r="Z21" s="626">
        <v>36</v>
      </c>
      <c r="AA21" s="626"/>
      <c r="AB21" s="626"/>
      <c r="AC21" s="626"/>
      <c r="AD21" s="627">
        <v>7378673</v>
      </c>
      <c r="AE21" s="627"/>
      <c r="AF21" s="627"/>
      <c r="AG21" s="627"/>
      <c r="AH21" s="627"/>
      <c r="AI21" s="627"/>
      <c r="AJ21" s="627"/>
      <c r="AK21" s="627"/>
      <c r="AL21" s="628">
        <v>61.9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478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7378673</v>
      </c>
      <c r="S22" s="624"/>
      <c r="T22" s="624"/>
      <c r="U22" s="624"/>
      <c r="V22" s="624"/>
      <c r="W22" s="624"/>
      <c r="X22" s="624"/>
      <c r="Y22" s="625"/>
      <c r="Z22" s="626">
        <v>31.5</v>
      </c>
      <c r="AA22" s="626"/>
      <c r="AB22" s="626"/>
      <c r="AC22" s="626"/>
      <c r="AD22" s="627">
        <v>7378673</v>
      </c>
      <c r="AE22" s="627"/>
      <c r="AF22" s="627"/>
      <c r="AG22" s="627"/>
      <c r="AH22" s="627"/>
      <c r="AI22" s="627"/>
      <c r="AJ22" s="627"/>
      <c r="AK22" s="627"/>
      <c r="AL22" s="628">
        <v>61.9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1040835</v>
      </c>
      <c r="S23" s="624"/>
      <c r="T23" s="624"/>
      <c r="U23" s="624"/>
      <c r="V23" s="624"/>
      <c r="W23" s="624"/>
      <c r="X23" s="624"/>
      <c r="Y23" s="625"/>
      <c r="Z23" s="626">
        <v>4.4000000000000004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74298</v>
      </c>
      <c r="BH23" s="624"/>
      <c r="BI23" s="624"/>
      <c r="BJ23" s="624"/>
      <c r="BK23" s="624"/>
      <c r="BL23" s="624"/>
      <c r="BM23" s="624"/>
      <c r="BN23" s="625"/>
      <c r="BO23" s="626">
        <v>2.2000000000000002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8792197</v>
      </c>
      <c r="CS24" s="613"/>
      <c r="CT24" s="613"/>
      <c r="CU24" s="613"/>
      <c r="CV24" s="613"/>
      <c r="CW24" s="613"/>
      <c r="CX24" s="613"/>
      <c r="CY24" s="614"/>
      <c r="CZ24" s="617">
        <v>39.5</v>
      </c>
      <c r="DA24" s="618"/>
      <c r="DB24" s="618"/>
      <c r="DC24" s="634"/>
      <c r="DD24" s="658">
        <v>6079980</v>
      </c>
      <c r="DE24" s="613"/>
      <c r="DF24" s="613"/>
      <c r="DG24" s="613"/>
      <c r="DH24" s="613"/>
      <c r="DI24" s="613"/>
      <c r="DJ24" s="613"/>
      <c r="DK24" s="614"/>
      <c r="DL24" s="658">
        <v>5555603</v>
      </c>
      <c r="DM24" s="613"/>
      <c r="DN24" s="613"/>
      <c r="DO24" s="613"/>
      <c r="DP24" s="613"/>
      <c r="DQ24" s="613"/>
      <c r="DR24" s="613"/>
      <c r="DS24" s="613"/>
      <c r="DT24" s="613"/>
      <c r="DU24" s="613"/>
      <c r="DV24" s="614"/>
      <c r="DW24" s="617">
        <v>46.4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12925969</v>
      </c>
      <c r="S25" s="624"/>
      <c r="T25" s="624"/>
      <c r="U25" s="624"/>
      <c r="V25" s="624"/>
      <c r="W25" s="624"/>
      <c r="X25" s="624"/>
      <c r="Y25" s="625"/>
      <c r="Z25" s="626">
        <v>55.2</v>
      </c>
      <c r="AA25" s="626"/>
      <c r="AB25" s="626"/>
      <c r="AC25" s="626"/>
      <c r="AD25" s="627">
        <v>11810836</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3220939</v>
      </c>
      <c r="CS25" s="655"/>
      <c r="CT25" s="655"/>
      <c r="CU25" s="655"/>
      <c r="CV25" s="655"/>
      <c r="CW25" s="655"/>
      <c r="CX25" s="655"/>
      <c r="CY25" s="656"/>
      <c r="CZ25" s="628">
        <v>14.5</v>
      </c>
      <c r="DA25" s="653"/>
      <c r="DB25" s="653"/>
      <c r="DC25" s="657"/>
      <c r="DD25" s="632">
        <v>2588090</v>
      </c>
      <c r="DE25" s="655"/>
      <c r="DF25" s="655"/>
      <c r="DG25" s="655"/>
      <c r="DH25" s="655"/>
      <c r="DI25" s="655"/>
      <c r="DJ25" s="655"/>
      <c r="DK25" s="656"/>
      <c r="DL25" s="632">
        <v>2504774</v>
      </c>
      <c r="DM25" s="655"/>
      <c r="DN25" s="655"/>
      <c r="DO25" s="655"/>
      <c r="DP25" s="655"/>
      <c r="DQ25" s="655"/>
      <c r="DR25" s="655"/>
      <c r="DS25" s="655"/>
      <c r="DT25" s="655"/>
      <c r="DU25" s="655"/>
      <c r="DV25" s="656"/>
      <c r="DW25" s="628">
        <v>20.9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2155</v>
      </c>
      <c r="S26" s="624"/>
      <c r="T26" s="624"/>
      <c r="U26" s="624"/>
      <c r="V26" s="624"/>
      <c r="W26" s="624"/>
      <c r="X26" s="624"/>
      <c r="Y26" s="625"/>
      <c r="Z26" s="626">
        <v>0</v>
      </c>
      <c r="AA26" s="626"/>
      <c r="AB26" s="626"/>
      <c r="AC26" s="626"/>
      <c r="AD26" s="627">
        <v>2155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2019983</v>
      </c>
      <c r="CS26" s="624"/>
      <c r="CT26" s="624"/>
      <c r="CU26" s="624"/>
      <c r="CV26" s="624"/>
      <c r="CW26" s="624"/>
      <c r="CX26" s="624"/>
      <c r="CY26" s="625"/>
      <c r="CZ26" s="628">
        <v>9.1</v>
      </c>
      <c r="DA26" s="653"/>
      <c r="DB26" s="653"/>
      <c r="DC26" s="657"/>
      <c r="DD26" s="632">
        <v>1704684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436961</v>
      </c>
      <c r="S27" s="624"/>
      <c r="T27" s="624"/>
      <c r="U27" s="624"/>
      <c r="V27" s="624"/>
      <c r="W27" s="624"/>
      <c r="X27" s="624"/>
      <c r="Y27" s="625"/>
      <c r="Z27" s="626">
        <v>1.9</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3414970</v>
      </c>
      <c r="BH27" s="624"/>
      <c r="BI27" s="624"/>
      <c r="BJ27" s="624"/>
      <c r="BK27" s="624"/>
      <c r="BL27" s="624"/>
      <c r="BM27" s="624"/>
      <c r="BN27" s="625"/>
      <c r="BO27" s="626">
        <v>100</v>
      </c>
      <c r="BP27" s="626"/>
      <c r="BQ27" s="626"/>
      <c r="BR27" s="626"/>
      <c r="BS27" s="627">
        <v>47528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2975089</v>
      </c>
      <c r="CS27" s="655"/>
      <c r="CT27" s="655"/>
      <c r="CU27" s="655"/>
      <c r="CV27" s="655"/>
      <c r="CW27" s="655"/>
      <c r="CX27" s="655"/>
      <c r="CY27" s="656"/>
      <c r="CZ27" s="628">
        <v>13.4</v>
      </c>
      <c r="DA27" s="653"/>
      <c r="DB27" s="653"/>
      <c r="DC27" s="657"/>
      <c r="DD27" s="632">
        <v>980250</v>
      </c>
      <c r="DE27" s="655"/>
      <c r="DF27" s="655"/>
      <c r="DG27" s="655"/>
      <c r="DH27" s="655"/>
      <c r="DI27" s="655"/>
      <c r="DJ27" s="655"/>
      <c r="DK27" s="656"/>
      <c r="DL27" s="632">
        <v>539189</v>
      </c>
      <c r="DM27" s="655"/>
      <c r="DN27" s="655"/>
      <c r="DO27" s="655"/>
      <c r="DP27" s="655"/>
      <c r="DQ27" s="655"/>
      <c r="DR27" s="655"/>
      <c r="DS27" s="655"/>
      <c r="DT27" s="655"/>
      <c r="DU27" s="655"/>
      <c r="DV27" s="656"/>
      <c r="DW27" s="628">
        <v>4.5</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400391</v>
      </c>
      <c r="S28" s="624"/>
      <c r="T28" s="624"/>
      <c r="U28" s="624"/>
      <c r="V28" s="624"/>
      <c r="W28" s="624"/>
      <c r="X28" s="624"/>
      <c r="Y28" s="625"/>
      <c r="Z28" s="626">
        <v>1.7</v>
      </c>
      <c r="AA28" s="626"/>
      <c r="AB28" s="626"/>
      <c r="AC28" s="626"/>
      <c r="AD28" s="627">
        <v>60489</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2596169</v>
      </c>
      <c r="CS28" s="624"/>
      <c r="CT28" s="624"/>
      <c r="CU28" s="624"/>
      <c r="CV28" s="624"/>
      <c r="CW28" s="624"/>
      <c r="CX28" s="624"/>
      <c r="CY28" s="625"/>
      <c r="CZ28" s="628">
        <v>11.7</v>
      </c>
      <c r="DA28" s="653"/>
      <c r="DB28" s="653"/>
      <c r="DC28" s="657"/>
      <c r="DD28" s="632">
        <v>2511640</v>
      </c>
      <c r="DE28" s="624"/>
      <c r="DF28" s="624"/>
      <c r="DG28" s="624"/>
      <c r="DH28" s="624"/>
      <c r="DI28" s="624"/>
      <c r="DJ28" s="624"/>
      <c r="DK28" s="625"/>
      <c r="DL28" s="632">
        <v>2511640</v>
      </c>
      <c r="DM28" s="624"/>
      <c r="DN28" s="624"/>
      <c r="DO28" s="624"/>
      <c r="DP28" s="624"/>
      <c r="DQ28" s="624"/>
      <c r="DR28" s="624"/>
      <c r="DS28" s="624"/>
      <c r="DT28" s="624"/>
      <c r="DU28" s="624"/>
      <c r="DV28" s="625"/>
      <c r="DW28" s="628">
        <v>21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48469</v>
      </c>
      <c r="S29" s="624"/>
      <c r="T29" s="624"/>
      <c r="U29" s="624"/>
      <c r="V29" s="624"/>
      <c r="W29" s="624"/>
      <c r="X29" s="624"/>
      <c r="Y29" s="625"/>
      <c r="Z29" s="626">
        <v>0.2</v>
      </c>
      <c r="AA29" s="626"/>
      <c r="AB29" s="626"/>
      <c r="AC29" s="626"/>
      <c r="AD29" s="627">
        <v>78</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2596129</v>
      </c>
      <c r="CS29" s="655"/>
      <c r="CT29" s="655"/>
      <c r="CU29" s="655"/>
      <c r="CV29" s="655"/>
      <c r="CW29" s="655"/>
      <c r="CX29" s="655"/>
      <c r="CY29" s="656"/>
      <c r="CZ29" s="628">
        <v>11.7</v>
      </c>
      <c r="DA29" s="653"/>
      <c r="DB29" s="653"/>
      <c r="DC29" s="657"/>
      <c r="DD29" s="632">
        <v>2511600</v>
      </c>
      <c r="DE29" s="655"/>
      <c r="DF29" s="655"/>
      <c r="DG29" s="655"/>
      <c r="DH29" s="655"/>
      <c r="DI29" s="655"/>
      <c r="DJ29" s="655"/>
      <c r="DK29" s="656"/>
      <c r="DL29" s="632">
        <v>2511600</v>
      </c>
      <c r="DM29" s="655"/>
      <c r="DN29" s="655"/>
      <c r="DO29" s="655"/>
      <c r="DP29" s="655"/>
      <c r="DQ29" s="655"/>
      <c r="DR29" s="655"/>
      <c r="DS29" s="655"/>
      <c r="DT29" s="655"/>
      <c r="DU29" s="655"/>
      <c r="DV29" s="656"/>
      <c r="DW29" s="628">
        <v>21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2685598</v>
      </c>
      <c r="S30" s="624"/>
      <c r="T30" s="624"/>
      <c r="U30" s="624"/>
      <c r="V30" s="624"/>
      <c r="W30" s="624"/>
      <c r="X30" s="624"/>
      <c r="Y30" s="625"/>
      <c r="Z30" s="626">
        <v>11.5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2532240</v>
      </c>
      <c r="CS30" s="624"/>
      <c r="CT30" s="624"/>
      <c r="CU30" s="624"/>
      <c r="CV30" s="624"/>
      <c r="CW30" s="624"/>
      <c r="CX30" s="624"/>
      <c r="CY30" s="625"/>
      <c r="CZ30" s="628">
        <v>11.4</v>
      </c>
      <c r="DA30" s="653"/>
      <c r="DB30" s="653"/>
      <c r="DC30" s="657"/>
      <c r="DD30" s="632">
        <v>2448646</v>
      </c>
      <c r="DE30" s="624"/>
      <c r="DF30" s="624"/>
      <c r="DG30" s="624"/>
      <c r="DH30" s="624"/>
      <c r="DI30" s="624"/>
      <c r="DJ30" s="624"/>
      <c r="DK30" s="625"/>
      <c r="DL30" s="632">
        <v>2448646</v>
      </c>
      <c r="DM30" s="624"/>
      <c r="DN30" s="624"/>
      <c r="DO30" s="624"/>
      <c r="DP30" s="624"/>
      <c r="DQ30" s="624"/>
      <c r="DR30" s="624"/>
      <c r="DS30" s="624"/>
      <c r="DT30" s="624"/>
      <c r="DU30" s="624"/>
      <c r="DV30" s="625"/>
      <c r="DW30" s="628">
        <v>20.399999999999999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98.2</v>
      </c>
      <c r="BN31" s="667"/>
      <c r="BO31" s="667"/>
      <c r="BP31" s="667"/>
      <c r="BQ31" s="668"/>
      <c r="BR31" s="679">
        <v>99.3</v>
      </c>
      <c r="BS31" s="667"/>
      <c r="BT31" s="667"/>
      <c r="BU31" s="667"/>
      <c r="BV31" s="667"/>
      <c r="BW31" s="667"/>
      <c r="BX31" s="618">
        <v>98.1</v>
      </c>
      <c r="BY31" s="667"/>
      <c r="BZ31" s="667"/>
      <c r="CA31" s="667"/>
      <c r="CB31" s="668"/>
      <c r="CD31" s="661"/>
      <c r="CE31" s="662"/>
      <c r="CF31" s="620" t="s">
        <v>300</v>
      </c>
      <c r="CG31" s="621"/>
      <c r="CH31" s="621"/>
      <c r="CI31" s="621"/>
      <c r="CJ31" s="621"/>
      <c r="CK31" s="621"/>
      <c r="CL31" s="621"/>
      <c r="CM31" s="621"/>
      <c r="CN31" s="621"/>
      <c r="CO31" s="621"/>
      <c r="CP31" s="621"/>
      <c r="CQ31" s="622"/>
      <c r="CR31" s="623">
        <v>63889</v>
      </c>
      <c r="CS31" s="655"/>
      <c r="CT31" s="655"/>
      <c r="CU31" s="655"/>
      <c r="CV31" s="655"/>
      <c r="CW31" s="655"/>
      <c r="CX31" s="655"/>
      <c r="CY31" s="656"/>
      <c r="CZ31" s="628">
        <v>0.3</v>
      </c>
      <c r="DA31" s="653"/>
      <c r="DB31" s="653"/>
      <c r="DC31" s="657"/>
      <c r="DD31" s="632">
        <v>62954</v>
      </c>
      <c r="DE31" s="655"/>
      <c r="DF31" s="655"/>
      <c r="DG31" s="655"/>
      <c r="DH31" s="655"/>
      <c r="DI31" s="655"/>
      <c r="DJ31" s="655"/>
      <c r="DK31" s="656"/>
      <c r="DL31" s="632">
        <v>62954</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1431380</v>
      </c>
      <c r="S32" s="624"/>
      <c r="T32" s="624"/>
      <c r="U32" s="624"/>
      <c r="V32" s="624"/>
      <c r="W32" s="624"/>
      <c r="X32" s="624"/>
      <c r="Y32" s="625"/>
      <c r="Z32" s="626">
        <v>6.1</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5"/>
      <c r="BI32" s="655"/>
      <c r="BJ32" s="655"/>
      <c r="BK32" s="655"/>
      <c r="BL32" s="655"/>
      <c r="BM32" s="629">
        <v>98.7</v>
      </c>
      <c r="BN32" s="655"/>
      <c r="BO32" s="655"/>
      <c r="BP32" s="655"/>
      <c r="BQ32" s="678"/>
      <c r="BR32" s="680">
        <v>99.2</v>
      </c>
      <c r="BS32" s="655"/>
      <c r="BT32" s="655"/>
      <c r="BU32" s="655"/>
      <c r="BV32" s="655"/>
      <c r="BW32" s="655"/>
      <c r="BX32" s="629">
        <v>98.5</v>
      </c>
      <c r="BY32" s="655"/>
      <c r="BZ32" s="655"/>
      <c r="CA32" s="655"/>
      <c r="CB32" s="678"/>
      <c r="CD32" s="663"/>
      <c r="CE32" s="664"/>
      <c r="CF32" s="620" t="s">
        <v>304</v>
      </c>
      <c r="CG32" s="621"/>
      <c r="CH32" s="621"/>
      <c r="CI32" s="621"/>
      <c r="CJ32" s="621"/>
      <c r="CK32" s="621"/>
      <c r="CL32" s="621"/>
      <c r="CM32" s="621"/>
      <c r="CN32" s="621"/>
      <c r="CO32" s="621"/>
      <c r="CP32" s="621"/>
      <c r="CQ32" s="622"/>
      <c r="CR32" s="623">
        <v>40</v>
      </c>
      <c r="CS32" s="624"/>
      <c r="CT32" s="624"/>
      <c r="CU32" s="624"/>
      <c r="CV32" s="624"/>
      <c r="CW32" s="624"/>
      <c r="CX32" s="624"/>
      <c r="CY32" s="625"/>
      <c r="CZ32" s="628">
        <v>0</v>
      </c>
      <c r="DA32" s="653"/>
      <c r="DB32" s="653"/>
      <c r="DC32" s="657"/>
      <c r="DD32" s="632">
        <v>40</v>
      </c>
      <c r="DE32" s="624"/>
      <c r="DF32" s="624"/>
      <c r="DG32" s="624"/>
      <c r="DH32" s="624"/>
      <c r="DI32" s="624"/>
      <c r="DJ32" s="624"/>
      <c r="DK32" s="625"/>
      <c r="DL32" s="632">
        <v>40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224255</v>
      </c>
      <c r="S33" s="624"/>
      <c r="T33" s="624"/>
      <c r="U33" s="624"/>
      <c r="V33" s="624"/>
      <c r="W33" s="624"/>
      <c r="X33" s="624"/>
      <c r="Y33" s="625"/>
      <c r="Z33" s="626">
        <v>1</v>
      </c>
      <c r="AA33" s="626"/>
      <c r="AB33" s="626"/>
      <c r="AC33" s="626"/>
      <c r="AD33" s="627">
        <v>38736</v>
      </c>
      <c r="AE33" s="627"/>
      <c r="AF33" s="627"/>
      <c r="AG33" s="627"/>
      <c r="AH33" s="627"/>
      <c r="AI33" s="627"/>
      <c r="AJ33" s="627"/>
      <c r="AK33" s="627"/>
      <c r="AL33" s="628">
        <v>0.3</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97.6</v>
      </c>
      <c r="BN33" s="682"/>
      <c r="BO33" s="682"/>
      <c r="BP33" s="682"/>
      <c r="BQ33" s="684"/>
      <c r="BR33" s="681">
        <v>99.3</v>
      </c>
      <c r="BS33" s="682"/>
      <c r="BT33" s="682"/>
      <c r="BU33" s="682"/>
      <c r="BV33" s="682"/>
      <c r="BW33" s="682"/>
      <c r="BX33" s="683">
        <v>97.6</v>
      </c>
      <c r="BY33" s="682"/>
      <c r="BZ33" s="682"/>
      <c r="CA33" s="682"/>
      <c r="CB33" s="684"/>
      <c r="CD33" s="620" t="s">
        <v>307</v>
      </c>
      <c r="CE33" s="621"/>
      <c r="CF33" s="621"/>
      <c r="CG33" s="621"/>
      <c r="CH33" s="621"/>
      <c r="CI33" s="621"/>
      <c r="CJ33" s="621"/>
      <c r="CK33" s="621"/>
      <c r="CL33" s="621"/>
      <c r="CM33" s="621"/>
      <c r="CN33" s="621"/>
      <c r="CO33" s="621"/>
      <c r="CP33" s="621"/>
      <c r="CQ33" s="622"/>
      <c r="CR33" s="623">
        <v>11650948</v>
      </c>
      <c r="CS33" s="655"/>
      <c r="CT33" s="655"/>
      <c r="CU33" s="655"/>
      <c r="CV33" s="655"/>
      <c r="CW33" s="655"/>
      <c r="CX33" s="655"/>
      <c r="CY33" s="656"/>
      <c r="CZ33" s="628">
        <v>52.4</v>
      </c>
      <c r="DA33" s="653"/>
      <c r="DB33" s="653"/>
      <c r="DC33" s="657"/>
      <c r="DD33" s="632">
        <v>7799923</v>
      </c>
      <c r="DE33" s="655"/>
      <c r="DF33" s="655"/>
      <c r="DG33" s="655"/>
      <c r="DH33" s="655"/>
      <c r="DI33" s="655"/>
      <c r="DJ33" s="655"/>
      <c r="DK33" s="656"/>
      <c r="DL33" s="632">
        <v>5032482</v>
      </c>
      <c r="DM33" s="655"/>
      <c r="DN33" s="655"/>
      <c r="DO33" s="655"/>
      <c r="DP33" s="655"/>
      <c r="DQ33" s="655"/>
      <c r="DR33" s="655"/>
      <c r="DS33" s="655"/>
      <c r="DT33" s="655"/>
      <c r="DU33" s="655"/>
      <c r="DV33" s="656"/>
      <c r="DW33" s="628">
        <v>42</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2324212</v>
      </c>
      <c r="S34" s="624"/>
      <c r="T34" s="624"/>
      <c r="U34" s="624"/>
      <c r="V34" s="624"/>
      <c r="W34" s="624"/>
      <c r="X34" s="624"/>
      <c r="Y34" s="625"/>
      <c r="Z34" s="626">
        <v>9.9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3440964</v>
      </c>
      <c r="CS34" s="624"/>
      <c r="CT34" s="624"/>
      <c r="CU34" s="624"/>
      <c r="CV34" s="624"/>
      <c r="CW34" s="624"/>
      <c r="CX34" s="624"/>
      <c r="CY34" s="625"/>
      <c r="CZ34" s="628">
        <v>15.5</v>
      </c>
      <c r="DA34" s="653"/>
      <c r="DB34" s="653"/>
      <c r="DC34" s="657"/>
      <c r="DD34" s="632">
        <v>2243523</v>
      </c>
      <c r="DE34" s="624"/>
      <c r="DF34" s="624"/>
      <c r="DG34" s="624"/>
      <c r="DH34" s="624"/>
      <c r="DI34" s="624"/>
      <c r="DJ34" s="624"/>
      <c r="DK34" s="625"/>
      <c r="DL34" s="632">
        <v>1814003</v>
      </c>
      <c r="DM34" s="624"/>
      <c r="DN34" s="624"/>
      <c r="DO34" s="624"/>
      <c r="DP34" s="624"/>
      <c r="DQ34" s="624"/>
      <c r="DR34" s="624"/>
      <c r="DS34" s="624"/>
      <c r="DT34" s="624"/>
      <c r="DU34" s="624"/>
      <c r="DV34" s="625"/>
      <c r="DW34" s="628">
        <v>15.1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89232</v>
      </c>
      <c r="S35" s="624"/>
      <c r="T35" s="624"/>
      <c r="U35" s="624"/>
      <c r="V35" s="624"/>
      <c r="W35" s="624"/>
      <c r="X35" s="624"/>
      <c r="Y35" s="625"/>
      <c r="Z35" s="626">
        <v>0.4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253971</v>
      </c>
      <c r="CS35" s="655"/>
      <c r="CT35" s="655"/>
      <c r="CU35" s="655"/>
      <c r="CV35" s="655"/>
      <c r="CW35" s="655"/>
      <c r="CX35" s="655"/>
      <c r="CY35" s="656"/>
      <c r="CZ35" s="628">
        <v>1.1000000000000001</v>
      </c>
      <c r="DA35" s="653"/>
      <c r="DB35" s="653"/>
      <c r="DC35" s="657"/>
      <c r="DD35" s="632">
        <v>125188</v>
      </c>
      <c r="DE35" s="655"/>
      <c r="DF35" s="655"/>
      <c r="DG35" s="655"/>
      <c r="DH35" s="655"/>
      <c r="DI35" s="655"/>
      <c r="DJ35" s="655"/>
      <c r="DK35" s="656"/>
      <c r="DL35" s="632">
        <v>107451</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1054394</v>
      </c>
      <c r="S36" s="624"/>
      <c r="T36" s="624"/>
      <c r="U36" s="624"/>
      <c r="V36" s="624"/>
      <c r="W36" s="624"/>
      <c r="X36" s="624"/>
      <c r="Y36" s="625"/>
      <c r="Z36" s="626">
        <v>4.5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3970374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27654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5013295</v>
      </c>
      <c r="CS36" s="624"/>
      <c r="CT36" s="624"/>
      <c r="CU36" s="624"/>
      <c r="CV36" s="624"/>
      <c r="CW36" s="624"/>
      <c r="CX36" s="624"/>
      <c r="CY36" s="625"/>
      <c r="CZ36" s="628">
        <v>22.5</v>
      </c>
      <c r="DA36" s="653"/>
      <c r="DB36" s="653"/>
      <c r="DC36" s="657"/>
      <c r="DD36" s="632">
        <v>3175248</v>
      </c>
      <c r="DE36" s="624"/>
      <c r="DF36" s="624"/>
      <c r="DG36" s="624"/>
      <c r="DH36" s="624"/>
      <c r="DI36" s="624"/>
      <c r="DJ36" s="624"/>
      <c r="DK36" s="625"/>
      <c r="DL36" s="632">
        <v>1619849</v>
      </c>
      <c r="DM36" s="624"/>
      <c r="DN36" s="624"/>
      <c r="DO36" s="624"/>
      <c r="DP36" s="624"/>
      <c r="DQ36" s="624"/>
      <c r="DR36" s="624"/>
      <c r="DS36" s="624"/>
      <c r="DT36" s="624"/>
      <c r="DU36" s="624"/>
      <c r="DV36" s="625"/>
      <c r="DW36" s="628">
        <v>13.5</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557408</v>
      </c>
      <c r="S37" s="624"/>
      <c r="T37" s="624"/>
      <c r="U37" s="624"/>
      <c r="V37" s="624"/>
      <c r="W37" s="624"/>
      <c r="X37" s="624"/>
      <c r="Y37" s="625"/>
      <c r="Z37" s="626">
        <v>2.4</v>
      </c>
      <c r="AA37" s="626"/>
      <c r="AB37" s="626"/>
      <c r="AC37" s="626"/>
      <c r="AD37" s="627">
        <v>4522</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1057561</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-22710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723887</v>
      </c>
      <c r="CS37" s="655"/>
      <c r="CT37" s="655"/>
      <c r="CU37" s="655"/>
      <c r="CV37" s="655"/>
      <c r="CW37" s="655"/>
      <c r="CX37" s="655"/>
      <c r="CY37" s="656"/>
      <c r="CZ37" s="628">
        <v>3.3</v>
      </c>
      <c r="DA37" s="653"/>
      <c r="DB37" s="653"/>
      <c r="DC37" s="657"/>
      <c r="DD37" s="632">
        <v>700287</v>
      </c>
      <c r="DE37" s="655"/>
      <c r="DF37" s="655"/>
      <c r="DG37" s="655"/>
      <c r="DH37" s="655"/>
      <c r="DI37" s="655"/>
      <c r="DJ37" s="655"/>
      <c r="DK37" s="656"/>
      <c r="DL37" s="632">
        <v>689563</v>
      </c>
      <c r="DM37" s="655"/>
      <c r="DN37" s="655"/>
      <c r="DO37" s="655"/>
      <c r="DP37" s="655"/>
      <c r="DQ37" s="655"/>
      <c r="DR37" s="655"/>
      <c r="DS37" s="655"/>
      <c r="DT37" s="655"/>
      <c r="DU37" s="655"/>
      <c r="DV37" s="656"/>
      <c r="DW37" s="628">
        <v>5.8</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1232624</v>
      </c>
      <c r="S38" s="624"/>
      <c r="T38" s="624"/>
      <c r="U38" s="624"/>
      <c r="V38" s="624"/>
      <c r="W38" s="624"/>
      <c r="X38" s="624"/>
      <c r="Y38" s="625"/>
      <c r="Z38" s="626">
        <v>5.3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731149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5043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2012216</v>
      </c>
      <c r="CS38" s="624"/>
      <c r="CT38" s="624"/>
      <c r="CU38" s="624"/>
      <c r="CV38" s="624"/>
      <c r="CW38" s="624"/>
      <c r="CX38" s="624"/>
      <c r="CY38" s="625"/>
      <c r="CZ38" s="628">
        <v>9</v>
      </c>
      <c r="DA38" s="653"/>
      <c r="DB38" s="653"/>
      <c r="DC38" s="657"/>
      <c r="DD38" s="632">
        <v>1562998</v>
      </c>
      <c r="DE38" s="624"/>
      <c r="DF38" s="624"/>
      <c r="DG38" s="624"/>
      <c r="DH38" s="624"/>
      <c r="DI38" s="624"/>
      <c r="DJ38" s="624"/>
      <c r="DK38" s="625"/>
      <c r="DL38" s="632">
        <v>1491179</v>
      </c>
      <c r="DM38" s="624"/>
      <c r="DN38" s="624"/>
      <c r="DO38" s="624"/>
      <c r="DP38" s="624"/>
      <c r="DQ38" s="624"/>
      <c r="DR38" s="624"/>
      <c r="DS38" s="624"/>
      <c r="DT38" s="624"/>
      <c r="DU38" s="624"/>
      <c r="DV38" s="625"/>
      <c r="DW38" s="628">
        <v>12.4</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109527</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8028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485486</v>
      </c>
      <c r="CS39" s="655"/>
      <c r="CT39" s="655"/>
      <c r="CU39" s="655"/>
      <c r="CV39" s="655"/>
      <c r="CW39" s="655"/>
      <c r="CX39" s="655"/>
      <c r="CY39" s="656"/>
      <c r="CZ39" s="628">
        <v>2.2000000000000002</v>
      </c>
      <c r="DA39" s="653"/>
      <c r="DB39" s="653"/>
      <c r="DC39" s="657"/>
      <c r="DD39" s="632">
        <v>485094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61224</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107594</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445016</v>
      </c>
      <c r="CS40" s="624"/>
      <c r="CT40" s="624"/>
      <c r="CU40" s="624"/>
      <c r="CV40" s="624"/>
      <c r="CW40" s="624"/>
      <c r="CX40" s="624"/>
      <c r="CY40" s="625"/>
      <c r="CZ40" s="628">
        <v>2</v>
      </c>
      <c r="DA40" s="653"/>
      <c r="DB40" s="653"/>
      <c r="DC40" s="657"/>
      <c r="DD40" s="632">
        <v>207872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23413048</v>
      </c>
      <c r="S41" s="696"/>
      <c r="T41" s="696"/>
      <c r="U41" s="696"/>
      <c r="V41" s="696"/>
      <c r="W41" s="696"/>
      <c r="X41" s="696"/>
      <c r="Y41" s="700"/>
      <c r="Z41" s="701">
        <v>100</v>
      </c>
      <c r="AA41" s="701"/>
      <c r="AB41" s="701"/>
      <c r="AC41" s="701"/>
      <c r="AD41" s="702">
        <v>11916816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384640</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331</v>
      </c>
      <c r="AR42" s="693"/>
      <c r="AS42" s="693"/>
      <c r="AT42" s="693"/>
      <c r="AU42" s="693"/>
      <c r="AV42" s="693"/>
      <c r="AW42" s="693"/>
      <c r="AX42" s="693"/>
      <c r="AY42" s="694"/>
      <c r="AZ42" s="695">
        <v>1579903</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368</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1801363</v>
      </c>
      <c r="CS42" s="655"/>
      <c r="CT42" s="655"/>
      <c r="CU42" s="655"/>
      <c r="CV42" s="655"/>
      <c r="CW42" s="655"/>
      <c r="CX42" s="655"/>
      <c r="CY42" s="656"/>
      <c r="CZ42" s="628">
        <v>8.1</v>
      </c>
      <c r="DA42" s="653"/>
      <c r="DB42" s="653"/>
      <c r="DC42" s="657"/>
      <c r="DD42" s="632">
        <v>520962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141113</v>
      </c>
      <c r="CS43" s="655"/>
      <c r="CT43" s="655"/>
      <c r="CU43" s="655"/>
      <c r="CV43" s="655"/>
      <c r="CW43" s="655"/>
      <c r="CX43" s="655"/>
      <c r="CY43" s="656"/>
      <c r="CZ43" s="628">
        <v>0.6</v>
      </c>
      <c r="DA43" s="653"/>
      <c r="DB43" s="653"/>
      <c r="DC43" s="657"/>
      <c r="DD43" s="632">
        <v>141113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344</v>
      </c>
      <c r="CG44" s="621"/>
      <c r="CH44" s="621"/>
      <c r="CI44" s="621"/>
      <c r="CJ44" s="621"/>
      <c r="CK44" s="621"/>
      <c r="CL44" s="621"/>
      <c r="CM44" s="621"/>
      <c r="CN44" s="621"/>
      <c r="CO44" s="621"/>
      <c r="CP44" s="621"/>
      <c r="CQ44" s="622"/>
      <c r="CR44" s="623">
        <v>1601674</v>
      </c>
      <c r="CS44" s="624"/>
      <c r="CT44" s="624"/>
      <c r="CU44" s="624"/>
      <c r="CV44" s="624"/>
      <c r="CW44" s="624"/>
      <c r="CX44" s="624"/>
      <c r="CY44" s="625"/>
      <c r="CZ44" s="628">
        <v>7.2</v>
      </c>
      <c r="DA44" s="629"/>
      <c r="DB44" s="629"/>
      <c r="DC44" s="635"/>
      <c r="DD44" s="632">
        <v>441559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404106</v>
      </c>
      <c r="CS45" s="655"/>
      <c r="CT45" s="655"/>
      <c r="CU45" s="655"/>
      <c r="CV45" s="655"/>
      <c r="CW45" s="655"/>
      <c r="CX45" s="655"/>
      <c r="CY45" s="656"/>
      <c r="CZ45" s="628">
        <v>1.8</v>
      </c>
      <c r="DA45" s="653"/>
      <c r="DB45" s="653"/>
      <c r="DC45" s="657"/>
      <c r="DD45" s="632">
        <v>55555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1022029</v>
      </c>
      <c r="CS46" s="624"/>
      <c r="CT46" s="624"/>
      <c r="CU46" s="624"/>
      <c r="CV46" s="624"/>
      <c r="CW46" s="624"/>
      <c r="CX46" s="624"/>
      <c r="CY46" s="625"/>
      <c r="CZ46" s="628">
        <v>4.5999999999999996</v>
      </c>
      <c r="DA46" s="629"/>
      <c r="DB46" s="629"/>
      <c r="DC46" s="635"/>
      <c r="DD46" s="632">
        <v>381275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v>199689</v>
      </c>
      <c r="CS47" s="655"/>
      <c r="CT47" s="655"/>
      <c r="CU47" s="655"/>
      <c r="CV47" s="655"/>
      <c r="CW47" s="655"/>
      <c r="CX47" s="655"/>
      <c r="CY47" s="656"/>
      <c r="CZ47" s="628">
        <v>0.9</v>
      </c>
      <c r="DA47" s="653"/>
      <c r="DB47" s="653"/>
      <c r="DC47" s="657"/>
      <c r="DD47" s="632">
        <v>79403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22244508</v>
      </c>
      <c r="CS49" s="682"/>
      <c r="CT49" s="682"/>
      <c r="CU49" s="682"/>
      <c r="CV49" s="682"/>
      <c r="CW49" s="682"/>
      <c r="CX49" s="682"/>
      <c r="CY49" s="711"/>
      <c r="CZ49" s="703">
        <v>100</v>
      </c>
      <c r="DA49" s="712"/>
      <c r="DB49" s="712"/>
      <c r="DC49" s="713"/>
      <c r="DD49" s="714">
        <v>14400865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4PA/pq5vwTV5dsejMS7YPu19zaaBOQh/fWspSYJh7XWWQkzi0rv/F4No0Am9/CikLhmnVrJIFENvXAgO4GfkA==" saltValue="dYwyGkYm39W5qTJnL2Wh6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23425</v>
      </c>
      <c r="R7" s="753"/>
      <c r="S7" s="753"/>
      <c r="T7" s="753"/>
      <c r="U7" s="753"/>
      <c r="V7" s="753">
        <v>22257</v>
      </c>
      <c r="W7" s="753"/>
      <c r="X7" s="753"/>
      <c r="Y7" s="753"/>
      <c r="Z7" s="753"/>
      <c r="AA7" s="753">
        <v>1169</v>
      </c>
      <c r="AB7" s="753"/>
      <c r="AC7" s="753"/>
      <c r="AD7" s="753"/>
      <c r="AE7" s="754"/>
      <c r="AF7" s="755">
        <v>1012</v>
      </c>
      <c r="AG7" s="756"/>
      <c r="AH7" s="756"/>
      <c r="AI7" s="756"/>
      <c r="AJ7" s="757"/>
      <c r="AK7" s="758">
        <v>89</v>
      </c>
      <c r="AL7" s="759"/>
      <c r="AM7" s="759"/>
      <c r="AN7" s="759"/>
      <c r="AO7" s="759"/>
      <c r="AP7" s="759">
        <v>22928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375</v>
      </c>
      <c r="B23" s="789" t="s">
        <v>376</v>
      </c>
      <c r="C23" s="790"/>
      <c r="D23" s="790"/>
      <c r="E23" s="790"/>
      <c r="F23" s="790"/>
      <c r="G23" s="790"/>
      <c r="H23" s="790"/>
      <c r="I23" s="790"/>
      <c r="J23" s="790"/>
      <c r="K23" s="790"/>
      <c r="L23" s="790"/>
      <c r="M23" s="790"/>
      <c r="N23" s="790"/>
      <c r="O23" s="790"/>
      <c r="P23" s="791"/>
      <c r="Q23" s="792">
        <v>23413</v>
      </c>
      <c r="R23" s="793"/>
      <c r="S23" s="793"/>
      <c r="T23" s="793"/>
      <c r="U23" s="793"/>
      <c r="V23" s="793">
        <v>22245</v>
      </c>
      <c r="W23" s="793"/>
      <c r="X23" s="793"/>
      <c r="Y23" s="793"/>
      <c r="Z23" s="793"/>
      <c r="AA23" s="793">
        <v>1169</v>
      </c>
      <c r="AB23" s="793"/>
      <c r="AC23" s="793"/>
      <c r="AD23" s="793"/>
      <c r="AE23" s="794"/>
      <c r="AF23" s="795">
        <v>1012</v>
      </c>
      <c r="AG23" s="793"/>
      <c r="AH23" s="793"/>
      <c r="AI23" s="793"/>
      <c r="AJ23" s="796"/>
      <c r="AK23" s="797"/>
      <c r="AL23" s="798"/>
      <c r="AM23" s="798"/>
      <c r="AN23" s="798"/>
      <c r="AO23" s="798"/>
      <c r="AP23" s="793">
        <v>22928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387</v>
      </c>
      <c r="C28" s="750"/>
      <c r="D28" s="750"/>
      <c r="E28" s="750"/>
      <c r="F28" s="750"/>
      <c r="G28" s="750"/>
      <c r="H28" s="750"/>
      <c r="I28" s="750"/>
      <c r="J28" s="750"/>
      <c r="K28" s="750"/>
      <c r="L28" s="750"/>
      <c r="M28" s="750"/>
      <c r="N28" s="750"/>
      <c r="O28" s="750"/>
      <c r="P28" s="751"/>
      <c r="Q28" s="822">
        <v>4521</v>
      </c>
      <c r="R28" s="823"/>
      <c r="S28" s="823"/>
      <c r="T28" s="823"/>
      <c r="U28" s="823"/>
      <c r="V28" s="823">
        <v>4494</v>
      </c>
      <c r="W28" s="823"/>
      <c r="X28" s="823"/>
      <c r="Y28" s="823"/>
      <c r="Z28" s="823"/>
      <c r="AA28" s="823">
        <v>28</v>
      </c>
      <c r="AB28" s="823"/>
      <c r="AC28" s="823"/>
      <c r="AD28" s="823"/>
      <c r="AE28" s="824"/>
      <c r="AF28" s="825">
        <v>28</v>
      </c>
      <c r="AG28" s="823"/>
      <c r="AH28" s="823"/>
      <c r="AI28" s="823"/>
      <c r="AJ28" s="826"/>
      <c r="AK28" s="827">
        <v>475</v>
      </c>
      <c r="AL28" s="828"/>
      <c r="AM28" s="828"/>
      <c r="AN28" s="828"/>
      <c r="AO28" s="828"/>
      <c r="AP28" s="828" t="s">
        <v>551</v>
      </c>
      <c r="AQ28" s="828"/>
      <c r="AR28" s="828"/>
      <c r="AS28" s="828"/>
      <c r="AT28" s="828"/>
      <c r="AU28" s="828" t="s">
        <v>551</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388</v>
      </c>
      <c r="C29" s="781"/>
      <c r="D29" s="781"/>
      <c r="E29" s="781"/>
      <c r="F29" s="781"/>
      <c r="G29" s="781"/>
      <c r="H29" s="781"/>
      <c r="I29" s="781"/>
      <c r="J29" s="781"/>
      <c r="K29" s="781"/>
      <c r="L29" s="781"/>
      <c r="M29" s="781"/>
      <c r="N29" s="781"/>
      <c r="O29" s="781"/>
      <c r="P29" s="782"/>
      <c r="Q29" s="783">
        <v>4477</v>
      </c>
      <c r="R29" s="784"/>
      <c r="S29" s="784"/>
      <c r="T29" s="784"/>
      <c r="U29" s="784"/>
      <c r="V29" s="784">
        <v>4431</v>
      </c>
      <c r="W29" s="784"/>
      <c r="X29" s="784"/>
      <c r="Y29" s="784"/>
      <c r="Z29" s="784"/>
      <c r="AA29" s="784">
        <v>45</v>
      </c>
      <c r="AB29" s="784"/>
      <c r="AC29" s="784"/>
      <c r="AD29" s="784"/>
      <c r="AE29" s="785"/>
      <c r="AF29" s="786">
        <v>45</v>
      </c>
      <c r="AG29" s="787"/>
      <c r="AH29" s="787"/>
      <c r="AI29" s="787"/>
      <c r="AJ29" s="788"/>
      <c r="AK29" s="834">
        <v>714</v>
      </c>
      <c r="AL29" s="830"/>
      <c r="AM29" s="830"/>
      <c r="AN29" s="830"/>
      <c r="AO29" s="830"/>
      <c r="AP29" s="830" t="s">
        <v>551</v>
      </c>
      <c r="AQ29" s="830"/>
      <c r="AR29" s="830"/>
      <c r="AS29" s="830"/>
      <c r="AT29" s="830"/>
      <c r="AU29" s="830" t="s">
        <v>551</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389</v>
      </c>
      <c r="C30" s="781"/>
      <c r="D30" s="781"/>
      <c r="E30" s="781"/>
      <c r="F30" s="781"/>
      <c r="G30" s="781"/>
      <c r="H30" s="781"/>
      <c r="I30" s="781"/>
      <c r="J30" s="781"/>
      <c r="K30" s="781"/>
      <c r="L30" s="781"/>
      <c r="M30" s="781"/>
      <c r="N30" s="781"/>
      <c r="O30" s="781"/>
      <c r="P30" s="782"/>
      <c r="Q30" s="783">
        <v>654</v>
      </c>
      <c r="R30" s="784"/>
      <c r="S30" s="784"/>
      <c r="T30" s="784"/>
      <c r="U30" s="784"/>
      <c r="V30" s="784">
        <v>635</v>
      </c>
      <c r="W30" s="784"/>
      <c r="X30" s="784"/>
      <c r="Y30" s="784"/>
      <c r="Z30" s="784"/>
      <c r="AA30" s="784">
        <v>19</v>
      </c>
      <c r="AB30" s="784"/>
      <c r="AC30" s="784"/>
      <c r="AD30" s="784"/>
      <c r="AE30" s="785"/>
      <c r="AF30" s="786">
        <v>19</v>
      </c>
      <c r="AG30" s="787"/>
      <c r="AH30" s="787"/>
      <c r="AI30" s="787"/>
      <c r="AJ30" s="788"/>
      <c r="AK30" s="834">
        <v>205</v>
      </c>
      <c r="AL30" s="830"/>
      <c r="AM30" s="830"/>
      <c r="AN30" s="830"/>
      <c r="AO30" s="830"/>
      <c r="AP30" s="830" t="s">
        <v>551</v>
      </c>
      <c r="AQ30" s="830"/>
      <c r="AR30" s="830"/>
      <c r="AS30" s="830"/>
      <c r="AT30" s="830"/>
      <c r="AU30" s="830" t="s">
        <v>551</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390</v>
      </c>
      <c r="C31" s="781"/>
      <c r="D31" s="781"/>
      <c r="E31" s="781"/>
      <c r="F31" s="781"/>
      <c r="G31" s="781"/>
      <c r="H31" s="781"/>
      <c r="I31" s="781"/>
      <c r="J31" s="781"/>
      <c r="K31" s="781"/>
      <c r="L31" s="781"/>
      <c r="M31" s="781"/>
      <c r="N31" s="781"/>
      <c r="O31" s="781"/>
      <c r="P31" s="782"/>
      <c r="Q31" s="783">
        <v>19</v>
      </c>
      <c r="R31" s="784"/>
      <c r="S31" s="784"/>
      <c r="T31" s="784"/>
      <c r="U31" s="784"/>
      <c r="V31" s="784">
        <v>19</v>
      </c>
      <c r="W31" s="784"/>
      <c r="X31" s="784"/>
      <c r="Y31" s="784"/>
      <c r="Z31" s="784"/>
      <c r="AA31" s="784" t="s">
        <v>551</v>
      </c>
      <c r="AB31" s="784"/>
      <c r="AC31" s="784"/>
      <c r="AD31" s="784"/>
      <c r="AE31" s="785"/>
      <c r="AF31" s="786" t="s">
        <v>122</v>
      </c>
      <c r="AG31" s="787"/>
      <c r="AH31" s="787"/>
      <c r="AI31" s="787"/>
      <c r="AJ31" s="788"/>
      <c r="AK31" s="834" t="s">
        <v>551</v>
      </c>
      <c r="AL31" s="830"/>
      <c r="AM31" s="830"/>
      <c r="AN31" s="830"/>
      <c r="AO31" s="830"/>
      <c r="AP31" s="830" t="s">
        <v>551</v>
      </c>
      <c r="AQ31" s="830"/>
      <c r="AR31" s="830"/>
      <c r="AS31" s="830"/>
      <c r="AT31" s="830"/>
      <c r="AU31" s="830" t="s">
        <v>551</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391</v>
      </c>
      <c r="C32" s="781"/>
      <c r="D32" s="781"/>
      <c r="E32" s="781"/>
      <c r="F32" s="781"/>
      <c r="G32" s="781"/>
      <c r="H32" s="781"/>
      <c r="I32" s="781"/>
      <c r="J32" s="781"/>
      <c r="K32" s="781"/>
      <c r="L32" s="781"/>
      <c r="M32" s="781"/>
      <c r="N32" s="781"/>
      <c r="O32" s="781"/>
      <c r="P32" s="782"/>
      <c r="Q32" s="783">
        <v>64</v>
      </c>
      <c r="R32" s="784"/>
      <c r="S32" s="784"/>
      <c r="T32" s="784"/>
      <c r="U32" s="784"/>
      <c r="V32" s="784">
        <v>64</v>
      </c>
      <c r="W32" s="784"/>
      <c r="X32" s="784"/>
      <c r="Y32" s="784"/>
      <c r="Z32" s="784"/>
      <c r="AA32" s="784" t="s">
        <v>551</v>
      </c>
      <c r="AB32" s="784"/>
      <c r="AC32" s="784"/>
      <c r="AD32" s="784"/>
      <c r="AE32" s="785"/>
      <c r="AF32" s="786" t="s">
        <v>122</v>
      </c>
      <c r="AG32" s="787"/>
      <c r="AH32" s="787"/>
      <c r="AI32" s="787"/>
      <c r="AJ32" s="788"/>
      <c r="AK32" s="834" t="s">
        <v>551</v>
      </c>
      <c r="AL32" s="830"/>
      <c r="AM32" s="830"/>
      <c r="AN32" s="830"/>
      <c r="AO32" s="830"/>
      <c r="AP32" s="830">
        <v>90</v>
      </c>
      <c r="AQ32" s="830"/>
      <c r="AR32" s="830"/>
      <c r="AS32" s="830"/>
      <c r="AT32" s="830"/>
      <c r="AU32" s="830" t="s">
        <v>551</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392</v>
      </c>
      <c r="C33" s="781"/>
      <c r="D33" s="781"/>
      <c r="E33" s="781"/>
      <c r="F33" s="781"/>
      <c r="G33" s="781"/>
      <c r="H33" s="781"/>
      <c r="I33" s="781"/>
      <c r="J33" s="781"/>
      <c r="K33" s="781"/>
      <c r="L33" s="781"/>
      <c r="M33" s="781"/>
      <c r="N33" s="781"/>
      <c r="O33" s="781"/>
      <c r="P33" s="782"/>
      <c r="Q33" s="783">
        <v>846</v>
      </c>
      <c r="R33" s="784"/>
      <c r="S33" s="784"/>
      <c r="T33" s="784"/>
      <c r="U33" s="784"/>
      <c r="V33" s="784">
        <v>757</v>
      </c>
      <c r="W33" s="784"/>
      <c r="X33" s="784"/>
      <c r="Y33" s="784"/>
      <c r="Z33" s="784"/>
      <c r="AA33" s="784">
        <v>89</v>
      </c>
      <c r="AB33" s="784"/>
      <c r="AC33" s="784"/>
      <c r="AD33" s="784"/>
      <c r="AE33" s="785"/>
      <c r="AF33" s="786">
        <v>1387</v>
      </c>
      <c r="AG33" s="787"/>
      <c r="AH33" s="787"/>
      <c r="AI33" s="787"/>
      <c r="AJ33" s="788"/>
      <c r="AK33" s="834">
        <v>113</v>
      </c>
      <c r="AL33" s="830"/>
      <c r="AM33" s="830"/>
      <c r="AN33" s="830"/>
      <c r="AO33" s="830"/>
      <c r="AP33" s="830">
        <v>1946</v>
      </c>
      <c r="AQ33" s="830"/>
      <c r="AR33" s="830"/>
      <c r="AS33" s="830"/>
      <c r="AT33" s="830"/>
      <c r="AU33" s="830">
        <v>728</v>
      </c>
      <c r="AV33" s="830"/>
      <c r="AW33" s="830"/>
      <c r="AX33" s="830"/>
      <c r="AY33" s="830"/>
      <c r="AZ33" s="831" t="s">
        <v>551</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394</v>
      </c>
      <c r="C34" s="781"/>
      <c r="D34" s="781"/>
      <c r="E34" s="781"/>
      <c r="F34" s="781"/>
      <c r="G34" s="781"/>
      <c r="H34" s="781"/>
      <c r="I34" s="781"/>
      <c r="J34" s="781"/>
      <c r="K34" s="781"/>
      <c r="L34" s="781"/>
      <c r="M34" s="781"/>
      <c r="N34" s="781"/>
      <c r="O34" s="781"/>
      <c r="P34" s="782"/>
      <c r="Q34" s="783">
        <v>21</v>
      </c>
      <c r="R34" s="784"/>
      <c r="S34" s="784"/>
      <c r="T34" s="784"/>
      <c r="U34" s="784"/>
      <c r="V34" s="784">
        <v>19</v>
      </c>
      <c r="W34" s="784"/>
      <c r="X34" s="784"/>
      <c r="Y34" s="784"/>
      <c r="Z34" s="784"/>
      <c r="AA34" s="784">
        <v>2</v>
      </c>
      <c r="AB34" s="784"/>
      <c r="AC34" s="784"/>
      <c r="AD34" s="784"/>
      <c r="AE34" s="785"/>
      <c r="AF34" s="786">
        <v>6</v>
      </c>
      <c r="AG34" s="787"/>
      <c r="AH34" s="787"/>
      <c r="AI34" s="787"/>
      <c r="AJ34" s="788"/>
      <c r="AK34" s="834">
        <v>16</v>
      </c>
      <c r="AL34" s="830"/>
      <c r="AM34" s="830"/>
      <c r="AN34" s="830"/>
      <c r="AO34" s="830"/>
      <c r="AP34" s="830">
        <v>36</v>
      </c>
      <c r="AQ34" s="830"/>
      <c r="AR34" s="830"/>
      <c r="AS34" s="830"/>
      <c r="AT34" s="830"/>
      <c r="AU34" s="830">
        <v>34</v>
      </c>
      <c r="AV34" s="830"/>
      <c r="AW34" s="830"/>
      <c r="AX34" s="830"/>
      <c r="AY34" s="830"/>
      <c r="AZ34" s="831" t="s">
        <v>551</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395</v>
      </c>
      <c r="C35" s="781"/>
      <c r="D35" s="781"/>
      <c r="E35" s="781"/>
      <c r="F35" s="781"/>
      <c r="G35" s="781"/>
      <c r="H35" s="781"/>
      <c r="I35" s="781"/>
      <c r="J35" s="781"/>
      <c r="K35" s="781"/>
      <c r="L35" s="781"/>
      <c r="M35" s="781"/>
      <c r="N35" s="781"/>
      <c r="O35" s="781"/>
      <c r="P35" s="782"/>
      <c r="Q35" s="783">
        <v>4718</v>
      </c>
      <c r="R35" s="784"/>
      <c r="S35" s="784"/>
      <c r="T35" s="784"/>
      <c r="U35" s="784"/>
      <c r="V35" s="784">
        <v>4752</v>
      </c>
      <c r="W35" s="784"/>
      <c r="X35" s="784"/>
      <c r="Y35" s="784"/>
      <c r="Z35" s="784"/>
      <c r="AA35" s="784">
        <v>-34</v>
      </c>
      <c r="AB35" s="784"/>
      <c r="AC35" s="784"/>
      <c r="AD35" s="784"/>
      <c r="AE35" s="785"/>
      <c r="AF35" s="786">
        <v>4443</v>
      </c>
      <c r="AG35" s="787"/>
      <c r="AH35" s="787"/>
      <c r="AI35" s="787"/>
      <c r="AJ35" s="788"/>
      <c r="AK35" s="834">
        <v>731</v>
      </c>
      <c r="AL35" s="830"/>
      <c r="AM35" s="830"/>
      <c r="AN35" s="830"/>
      <c r="AO35" s="830"/>
      <c r="AP35" s="830">
        <v>5305</v>
      </c>
      <c r="AQ35" s="830"/>
      <c r="AR35" s="830"/>
      <c r="AS35" s="830"/>
      <c r="AT35" s="830"/>
      <c r="AU35" s="830">
        <v>3602</v>
      </c>
      <c r="AV35" s="830"/>
      <c r="AW35" s="830"/>
      <c r="AX35" s="830"/>
      <c r="AY35" s="830"/>
      <c r="AZ35" s="831" t="s">
        <v>551</v>
      </c>
      <c r="BA35" s="831"/>
      <c r="BB35" s="831"/>
      <c r="BC35" s="831"/>
      <c r="BD35" s="831"/>
      <c r="BE35" s="832" t="s">
        <v>393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396</v>
      </c>
      <c r="C36" s="781"/>
      <c r="D36" s="781"/>
      <c r="E36" s="781"/>
      <c r="F36" s="781"/>
      <c r="G36" s="781"/>
      <c r="H36" s="781"/>
      <c r="I36" s="781"/>
      <c r="J36" s="781"/>
      <c r="K36" s="781"/>
      <c r="L36" s="781"/>
      <c r="M36" s="781"/>
      <c r="N36" s="781"/>
      <c r="O36" s="781"/>
      <c r="P36" s="782"/>
      <c r="Q36" s="783">
        <v>1631</v>
      </c>
      <c r="R36" s="784"/>
      <c r="S36" s="784"/>
      <c r="T36" s="784"/>
      <c r="U36" s="784"/>
      <c r="V36" s="784">
        <v>1568</v>
      </c>
      <c r="W36" s="784"/>
      <c r="X36" s="784"/>
      <c r="Y36" s="784"/>
      <c r="Z36" s="784"/>
      <c r="AA36" s="784">
        <v>63</v>
      </c>
      <c r="AB36" s="784"/>
      <c r="AC36" s="784"/>
      <c r="AD36" s="784"/>
      <c r="AE36" s="785"/>
      <c r="AF36" s="786">
        <v>219</v>
      </c>
      <c r="AG36" s="787"/>
      <c r="AH36" s="787"/>
      <c r="AI36" s="787"/>
      <c r="AJ36" s="788"/>
      <c r="AK36" s="834">
        <v>1058</v>
      </c>
      <c r="AL36" s="830"/>
      <c r="AM36" s="830"/>
      <c r="AN36" s="830"/>
      <c r="AO36" s="830"/>
      <c r="AP36" s="830">
        <v>6191</v>
      </c>
      <c r="AQ36" s="830"/>
      <c r="AR36" s="830"/>
      <c r="AS36" s="830"/>
      <c r="AT36" s="830"/>
      <c r="AU36" s="830">
        <v>4680</v>
      </c>
      <c r="AV36" s="830"/>
      <c r="AW36" s="830"/>
      <c r="AX36" s="830"/>
      <c r="AY36" s="830"/>
      <c r="AZ36" s="831" t="s">
        <v>551</v>
      </c>
      <c r="BA36" s="831"/>
      <c r="BB36" s="831"/>
      <c r="BC36" s="831"/>
      <c r="BD36" s="831"/>
      <c r="BE36" s="832" t="s">
        <v>393</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397</v>
      </c>
      <c r="C37" s="781"/>
      <c r="D37" s="781"/>
      <c r="E37" s="781"/>
      <c r="F37" s="781"/>
      <c r="G37" s="781"/>
      <c r="H37" s="781"/>
      <c r="I37" s="781"/>
      <c r="J37" s="781"/>
      <c r="K37" s="781"/>
      <c r="L37" s="781"/>
      <c r="M37" s="781"/>
      <c r="N37" s="781"/>
      <c r="O37" s="781"/>
      <c r="P37" s="782"/>
      <c r="Q37" s="783">
        <v>110</v>
      </c>
      <c r="R37" s="784"/>
      <c r="S37" s="784"/>
      <c r="T37" s="784"/>
      <c r="U37" s="784"/>
      <c r="V37" s="784">
        <v>108</v>
      </c>
      <c r="W37" s="784"/>
      <c r="X37" s="784"/>
      <c r="Y37" s="784"/>
      <c r="Z37" s="784"/>
      <c r="AA37" s="784" t="s">
        <v>551</v>
      </c>
      <c r="AB37" s="784"/>
      <c r="AC37" s="784"/>
      <c r="AD37" s="784"/>
      <c r="AE37" s="785"/>
      <c r="AF37" s="786">
        <v>2</v>
      </c>
      <c r="AG37" s="787"/>
      <c r="AH37" s="787"/>
      <c r="AI37" s="787"/>
      <c r="AJ37" s="788"/>
      <c r="AK37" s="834">
        <v>8</v>
      </c>
      <c r="AL37" s="830"/>
      <c r="AM37" s="830"/>
      <c r="AN37" s="830"/>
      <c r="AO37" s="830"/>
      <c r="AP37" s="830">
        <v>1327</v>
      </c>
      <c r="AQ37" s="830"/>
      <c r="AR37" s="830"/>
      <c r="AS37" s="830"/>
      <c r="AT37" s="830"/>
      <c r="AU37" s="830" t="s">
        <v>551</v>
      </c>
      <c r="AV37" s="830"/>
      <c r="AW37" s="830"/>
      <c r="AX37" s="830"/>
      <c r="AY37" s="830"/>
      <c r="AZ37" s="831" t="s">
        <v>551</v>
      </c>
      <c r="BA37" s="831"/>
      <c r="BB37" s="831"/>
      <c r="BC37" s="831"/>
      <c r="BD37" s="831"/>
      <c r="BE37" s="832" t="s">
        <v>398</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399</v>
      </c>
      <c r="C38" s="781"/>
      <c r="D38" s="781"/>
      <c r="E38" s="781"/>
      <c r="F38" s="781"/>
      <c r="G38" s="781"/>
      <c r="H38" s="781"/>
      <c r="I38" s="781"/>
      <c r="J38" s="781"/>
      <c r="K38" s="781"/>
      <c r="L38" s="781"/>
      <c r="M38" s="781"/>
      <c r="N38" s="781"/>
      <c r="O38" s="781"/>
      <c r="P38" s="782"/>
      <c r="Q38" s="783">
        <v>75</v>
      </c>
      <c r="R38" s="784"/>
      <c r="S38" s="784"/>
      <c r="T38" s="784"/>
      <c r="U38" s="784"/>
      <c r="V38" s="784">
        <v>75</v>
      </c>
      <c r="W38" s="784"/>
      <c r="X38" s="784"/>
      <c r="Y38" s="784"/>
      <c r="Z38" s="784"/>
      <c r="AA38" s="784" t="s">
        <v>551</v>
      </c>
      <c r="AB38" s="784"/>
      <c r="AC38" s="784"/>
      <c r="AD38" s="784"/>
      <c r="AE38" s="785"/>
      <c r="AF38" s="786" t="s">
        <v>122</v>
      </c>
      <c r="AG38" s="787"/>
      <c r="AH38" s="787"/>
      <c r="AI38" s="787"/>
      <c r="AJ38" s="788"/>
      <c r="AK38" s="834">
        <v>43</v>
      </c>
      <c r="AL38" s="830"/>
      <c r="AM38" s="830"/>
      <c r="AN38" s="830"/>
      <c r="AO38" s="830"/>
      <c r="AP38" s="830" t="s">
        <v>551</v>
      </c>
      <c r="AQ38" s="830"/>
      <c r="AR38" s="830"/>
      <c r="AS38" s="830"/>
      <c r="AT38" s="830"/>
      <c r="AU38" s="830" t="s">
        <v>551</v>
      </c>
      <c r="AV38" s="830"/>
      <c r="AW38" s="830"/>
      <c r="AX38" s="830"/>
      <c r="AY38" s="830"/>
      <c r="AZ38" s="831" t="s">
        <v>551</v>
      </c>
      <c r="BA38" s="831"/>
      <c r="BB38" s="831"/>
      <c r="BC38" s="831"/>
      <c r="BD38" s="831"/>
      <c r="BE38" s="832" t="s">
        <v>398</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375</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6149</v>
      </c>
      <c r="AG63" s="844"/>
      <c r="AH63" s="844"/>
      <c r="AI63" s="844"/>
      <c r="AJ63" s="845"/>
      <c r="AK63" s="846"/>
      <c r="AL63" s="841"/>
      <c r="AM63" s="841"/>
      <c r="AN63" s="841"/>
      <c r="AO63" s="841"/>
      <c r="AP63" s="844">
        <v>14895</v>
      </c>
      <c r="AQ63" s="844"/>
      <c r="AR63" s="844"/>
      <c r="AS63" s="844"/>
      <c r="AT63" s="844"/>
      <c r="AU63" s="844">
        <v>9044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404</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24</v>
      </c>
      <c r="R68" s="866"/>
      <c r="S68" s="866"/>
      <c r="T68" s="866"/>
      <c r="U68" s="866"/>
      <c r="V68" s="866">
        <v>23</v>
      </c>
      <c r="W68" s="866"/>
      <c r="X68" s="866"/>
      <c r="Y68" s="866"/>
      <c r="Z68" s="866"/>
      <c r="AA68" s="866">
        <v>1</v>
      </c>
      <c r="AB68" s="866"/>
      <c r="AC68" s="866"/>
      <c r="AD68" s="866"/>
      <c r="AE68" s="866"/>
      <c r="AF68" s="866">
        <v>1</v>
      </c>
      <c r="AG68" s="866"/>
      <c r="AH68" s="866"/>
      <c r="AI68" s="866"/>
      <c r="AJ68" s="866"/>
      <c r="AK68" s="866" t="s">
        <v>569</v>
      </c>
      <c r="AL68" s="866"/>
      <c r="AM68" s="866"/>
      <c r="AN68" s="866"/>
      <c r="AO68" s="866"/>
      <c r="AP68" s="866" t="s">
        <v>569</v>
      </c>
      <c r="AQ68" s="866"/>
      <c r="AR68" s="866"/>
      <c r="AS68" s="866"/>
      <c r="AT68" s="866"/>
      <c r="AU68" s="866" t="s">
        <v>551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1048</v>
      </c>
      <c r="R69" s="830"/>
      <c r="S69" s="830"/>
      <c r="T69" s="830"/>
      <c r="U69" s="830"/>
      <c r="V69" s="830">
        <v>1016</v>
      </c>
      <c r="W69" s="830"/>
      <c r="X69" s="830"/>
      <c r="Y69" s="830"/>
      <c r="Z69" s="830"/>
      <c r="AA69" s="830">
        <v>31</v>
      </c>
      <c r="AB69" s="830"/>
      <c r="AC69" s="830"/>
      <c r="AD69" s="830"/>
      <c r="AE69" s="830"/>
      <c r="AF69" s="830">
        <v>31</v>
      </c>
      <c r="AG69" s="830"/>
      <c r="AH69" s="830"/>
      <c r="AI69" s="830"/>
      <c r="AJ69" s="830"/>
      <c r="AK69" s="830" t="s">
        <v>569</v>
      </c>
      <c r="AL69" s="830"/>
      <c r="AM69" s="830"/>
      <c r="AN69" s="830"/>
      <c r="AO69" s="830"/>
      <c r="AP69" s="830" t="s">
        <v>569</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573</v>
      </c>
      <c r="C70" s="874"/>
      <c r="D70" s="874"/>
      <c r="E70" s="874"/>
      <c r="F70" s="874"/>
      <c r="G70" s="874"/>
      <c r="H70" s="874"/>
      <c r="I70" s="874"/>
      <c r="J70" s="874"/>
      <c r="K70" s="874"/>
      <c r="L70" s="874"/>
      <c r="M70" s="874"/>
      <c r="N70" s="874"/>
      <c r="O70" s="874"/>
      <c r="P70" s="875"/>
      <c r="Q70" s="876">
        <v>105</v>
      </c>
      <c r="R70" s="830"/>
      <c r="S70" s="830"/>
      <c r="T70" s="830"/>
      <c r="U70" s="830"/>
      <c r="V70" s="830">
        <v>91</v>
      </c>
      <c r="W70" s="830"/>
      <c r="X70" s="830"/>
      <c r="Y70" s="830"/>
      <c r="Z70" s="830"/>
      <c r="AA70" s="830">
        <v>13</v>
      </c>
      <c r="AB70" s="830"/>
      <c r="AC70" s="830"/>
      <c r="AD70" s="830"/>
      <c r="AE70" s="830"/>
      <c r="AF70" s="830">
        <v>13</v>
      </c>
      <c r="AG70" s="830"/>
      <c r="AH70" s="830"/>
      <c r="AI70" s="830"/>
      <c r="AJ70" s="830"/>
      <c r="AK70" s="830" t="s">
        <v>569</v>
      </c>
      <c r="AL70" s="830"/>
      <c r="AM70" s="830"/>
      <c r="AN70" s="830"/>
      <c r="AO70" s="830"/>
      <c r="AP70" s="830" t="s">
        <v>569</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554</v>
      </c>
      <c r="C71" s="874"/>
      <c r="D71" s="874"/>
      <c r="E71" s="874"/>
      <c r="F71" s="874"/>
      <c r="G71" s="874"/>
      <c r="H71" s="874"/>
      <c r="I71" s="874"/>
      <c r="J71" s="874"/>
      <c r="K71" s="874"/>
      <c r="L71" s="874"/>
      <c r="M71" s="874"/>
      <c r="N71" s="874"/>
      <c r="O71" s="874"/>
      <c r="P71" s="875"/>
      <c r="Q71" s="876">
        <v>186</v>
      </c>
      <c r="R71" s="830"/>
      <c r="S71" s="830"/>
      <c r="T71" s="830"/>
      <c r="U71" s="830"/>
      <c r="V71" s="830">
        <v>174</v>
      </c>
      <c r="W71" s="830"/>
      <c r="X71" s="830"/>
      <c r="Y71" s="830"/>
      <c r="Z71" s="830"/>
      <c r="AA71" s="830">
        <v>11</v>
      </c>
      <c r="AB71" s="830"/>
      <c r="AC71" s="830"/>
      <c r="AD71" s="830"/>
      <c r="AE71" s="830"/>
      <c r="AF71" s="830">
        <v>11</v>
      </c>
      <c r="AG71" s="830"/>
      <c r="AH71" s="830"/>
      <c r="AI71" s="830"/>
      <c r="AJ71" s="830"/>
      <c r="AK71" s="830" t="s">
        <v>570</v>
      </c>
      <c r="AL71" s="830"/>
      <c r="AM71" s="830"/>
      <c r="AN71" s="830"/>
      <c r="AO71" s="830"/>
      <c r="AP71" s="830" t="s">
        <v>569</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555</v>
      </c>
      <c r="C72" s="874"/>
      <c r="D72" s="874"/>
      <c r="E72" s="874"/>
      <c r="F72" s="874"/>
      <c r="G72" s="874"/>
      <c r="H72" s="874"/>
      <c r="I72" s="874"/>
      <c r="J72" s="874"/>
      <c r="K72" s="874"/>
      <c r="L72" s="874"/>
      <c r="M72" s="874"/>
      <c r="N72" s="874"/>
      <c r="O72" s="874"/>
      <c r="P72" s="875"/>
      <c r="Q72" s="876">
        <v>633</v>
      </c>
      <c r="R72" s="830"/>
      <c r="S72" s="830"/>
      <c r="T72" s="830"/>
      <c r="U72" s="830"/>
      <c r="V72" s="830">
        <v>611</v>
      </c>
      <c r="W72" s="830"/>
      <c r="X72" s="830"/>
      <c r="Y72" s="830"/>
      <c r="Z72" s="830"/>
      <c r="AA72" s="830">
        <v>22</v>
      </c>
      <c r="AB72" s="830"/>
      <c r="AC72" s="830"/>
      <c r="AD72" s="830"/>
      <c r="AE72" s="830"/>
      <c r="AF72" s="830">
        <v>22</v>
      </c>
      <c r="AG72" s="830"/>
      <c r="AH72" s="830"/>
      <c r="AI72" s="830"/>
      <c r="AJ72" s="830"/>
      <c r="AK72" s="830" t="s">
        <v>571</v>
      </c>
      <c r="AL72" s="830"/>
      <c r="AM72" s="830"/>
      <c r="AN72" s="830"/>
      <c r="AO72" s="830"/>
      <c r="AP72" s="830">
        <v>85</v>
      </c>
      <c r="AQ72" s="830"/>
      <c r="AR72" s="830"/>
      <c r="AS72" s="830"/>
      <c r="AT72" s="830"/>
      <c r="AU72" s="830">
        <v>67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556</v>
      </c>
      <c r="C73" s="874"/>
      <c r="D73" s="874"/>
      <c r="E73" s="874"/>
      <c r="F73" s="874"/>
      <c r="G73" s="874"/>
      <c r="H73" s="874"/>
      <c r="I73" s="874"/>
      <c r="J73" s="874"/>
      <c r="K73" s="874"/>
      <c r="L73" s="874"/>
      <c r="M73" s="874"/>
      <c r="N73" s="874"/>
      <c r="O73" s="874"/>
      <c r="P73" s="875"/>
      <c r="Q73" s="876">
        <v>5</v>
      </c>
      <c r="R73" s="830"/>
      <c r="S73" s="830"/>
      <c r="T73" s="830"/>
      <c r="U73" s="830"/>
      <c r="V73" s="830">
        <v>5</v>
      </c>
      <c r="W73" s="830"/>
      <c r="X73" s="830"/>
      <c r="Y73" s="830"/>
      <c r="Z73" s="830"/>
      <c r="AA73" s="830">
        <v>0</v>
      </c>
      <c r="AB73" s="830"/>
      <c r="AC73" s="830"/>
      <c r="AD73" s="830"/>
      <c r="AE73" s="830"/>
      <c r="AF73" s="830">
        <v>0</v>
      </c>
      <c r="AG73" s="830"/>
      <c r="AH73" s="830"/>
      <c r="AI73" s="830"/>
      <c r="AJ73" s="830"/>
      <c r="AK73" s="830" t="s">
        <v>569</v>
      </c>
      <c r="AL73" s="830"/>
      <c r="AM73" s="830"/>
      <c r="AN73" s="830"/>
      <c r="AO73" s="830"/>
      <c r="AP73" s="830" t="s">
        <v>569</v>
      </c>
      <c r="AQ73" s="830"/>
      <c r="AR73" s="830"/>
      <c r="AS73" s="830"/>
      <c r="AT73" s="830"/>
      <c r="AU73" s="830" t="s">
        <v>551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557</v>
      </c>
      <c r="C74" s="874"/>
      <c r="D74" s="874"/>
      <c r="E74" s="874"/>
      <c r="F74" s="874"/>
      <c r="G74" s="874"/>
      <c r="H74" s="874"/>
      <c r="I74" s="874"/>
      <c r="J74" s="874"/>
      <c r="K74" s="874"/>
      <c r="L74" s="874"/>
      <c r="M74" s="874"/>
      <c r="N74" s="874"/>
      <c r="O74" s="874"/>
      <c r="P74" s="875"/>
      <c r="Q74" s="876">
        <v>1</v>
      </c>
      <c r="R74" s="830"/>
      <c r="S74" s="830"/>
      <c r="T74" s="830"/>
      <c r="U74" s="830"/>
      <c r="V74" s="830">
        <v>0</v>
      </c>
      <c r="W74" s="830"/>
      <c r="X74" s="830"/>
      <c r="Y74" s="830"/>
      <c r="Z74" s="830"/>
      <c r="AA74" s="830">
        <v>1</v>
      </c>
      <c r="AB74" s="830"/>
      <c r="AC74" s="830"/>
      <c r="AD74" s="830"/>
      <c r="AE74" s="830"/>
      <c r="AF74" s="830">
        <v>1</v>
      </c>
      <c r="AG74" s="830"/>
      <c r="AH74" s="830"/>
      <c r="AI74" s="830"/>
      <c r="AJ74" s="830"/>
      <c r="AK74" s="830" t="s">
        <v>572</v>
      </c>
      <c r="AL74" s="830"/>
      <c r="AM74" s="830"/>
      <c r="AN74" s="830"/>
      <c r="AO74" s="830"/>
      <c r="AP74" s="830" t="s">
        <v>569</v>
      </c>
      <c r="AQ74" s="830"/>
      <c r="AR74" s="830"/>
      <c r="AS74" s="830"/>
      <c r="AT74" s="830"/>
      <c r="AU74" s="830" t="s">
        <v>551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558</v>
      </c>
      <c r="C75" s="874"/>
      <c r="D75" s="874"/>
      <c r="E75" s="874"/>
      <c r="F75" s="874"/>
      <c r="G75" s="874"/>
      <c r="H75" s="874"/>
      <c r="I75" s="874"/>
      <c r="J75" s="874"/>
      <c r="K75" s="874"/>
      <c r="L75" s="874"/>
      <c r="M75" s="874"/>
      <c r="N75" s="874"/>
      <c r="O75" s="874"/>
      <c r="P75" s="875"/>
      <c r="Q75" s="877">
        <v>72</v>
      </c>
      <c r="R75" s="878"/>
      <c r="S75" s="878"/>
      <c r="T75" s="878"/>
      <c r="U75" s="834"/>
      <c r="V75" s="879">
        <v>59</v>
      </c>
      <c r="W75" s="878"/>
      <c r="X75" s="878"/>
      <c r="Y75" s="878"/>
      <c r="Z75" s="834"/>
      <c r="AA75" s="879">
        <v>13</v>
      </c>
      <c r="AB75" s="878"/>
      <c r="AC75" s="878"/>
      <c r="AD75" s="878"/>
      <c r="AE75" s="834"/>
      <c r="AF75" s="879">
        <v>13</v>
      </c>
      <c r="AG75" s="878"/>
      <c r="AH75" s="878"/>
      <c r="AI75" s="878"/>
      <c r="AJ75" s="834"/>
      <c r="AK75" s="879" t="s">
        <v>569</v>
      </c>
      <c r="AL75" s="878"/>
      <c r="AM75" s="878"/>
      <c r="AN75" s="878"/>
      <c r="AO75" s="834"/>
      <c r="AP75" s="879" t="s">
        <v>569</v>
      </c>
      <c r="AQ75" s="878"/>
      <c r="AR75" s="878"/>
      <c r="AS75" s="878"/>
      <c r="AT75" s="834"/>
      <c r="AU75" s="879" t="s">
        <v>551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559</v>
      </c>
      <c r="C76" s="874"/>
      <c r="D76" s="874"/>
      <c r="E76" s="874"/>
      <c r="F76" s="874"/>
      <c r="G76" s="874"/>
      <c r="H76" s="874"/>
      <c r="I76" s="874"/>
      <c r="J76" s="874"/>
      <c r="K76" s="874"/>
      <c r="L76" s="874"/>
      <c r="M76" s="874"/>
      <c r="N76" s="874"/>
      <c r="O76" s="874"/>
      <c r="P76" s="875"/>
      <c r="Q76" s="877">
        <v>152</v>
      </c>
      <c r="R76" s="878"/>
      <c r="S76" s="878"/>
      <c r="T76" s="878"/>
      <c r="U76" s="834"/>
      <c r="V76" s="879">
        <v>97</v>
      </c>
      <c r="W76" s="878"/>
      <c r="X76" s="878"/>
      <c r="Y76" s="878"/>
      <c r="Z76" s="834"/>
      <c r="AA76" s="879">
        <v>55</v>
      </c>
      <c r="AB76" s="878"/>
      <c r="AC76" s="878"/>
      <c r="AD76" s="878"/>
      <c r="AE76" s="834"/>
      <c r="AF76" s="879">
        <v>55</v>
      </c>
      <c r="AG76" s="878"/>
      <c r="AH76" s="878"/>
      <c r="AI76" s="878"/>
      <c r="AJ76" s="834"/>
      <c r="AK76" s="879" t="s">
        <v>569</v>
      </c>
      <c r="AL76" s="878"/>
      <c r="AM76" s="878"/>
      <c r="AN76" s="878"/>
      <c r="AO76" s="834"/>
      <c r="AP76" s="879" t="s">
        <v>569</v>
      </c>
      <c r="AQ76" s="878"/>
      <c r="AR76" s="878"/>
      <c r="AS76" s="878"/>
      <c r="AT76" s="834"/>
      <c r="AU76" s="879" t="s">
        <v>563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560</v>
      </c>
      <c r="C77" s="874"/>
      <c r="D77" s="874"/>
      <c r="E77" s="874"/>
      <c r="F77" s="874"/>
      <c r="G77" s="874"/>
      <c r="H77" s="874"/>
      <c r="I77" s="874"/>
      <c r="J77" s="874"/>
      <c r="K77" s="874"/>
      <c r="L77" s="874"/>
      <c r="M77" s="874"/>
      <c r="N77" s="874"/>
      <c r="O77" s="874"/>
      <c r="P77" s="875"/>
      <c r="Q77" s="877">
        <v>88</v>
      </c>
      <c r="R77" s="878"/>
      <c r="S77" s="878"/>
      <c r="T77" s="878"/>
      <c r="U77" s="834"/>
      <c r="V77" s="879">
        <v>69</v>
      </c>
      <c r="W77" s="878"/>
      <c r="X77" s="878"/>
      <c r="Y77" s="878"/>
      <c r="Z77" s="834"/>
      <c r="AA77" s="879">
        <v>19</v>
      </c>
      <c r="AB77" s="878"/>
      <c r="AC77" s="878"/>
      <c r="AD77" s="878"/>
      <c r="AE77" s="834"/>
      <c r="AF77" s="879">
        <v>19</v>
      </c>
      <c r="AG77" s="878"/>
      <c r="AH77" s="878"/>
      <c r="AI77" s="878"/>
      <c r="AJ77" s="834"/>
      <c r="AK77" s="879" t="s">
        <v>569</v>
      </c>
      <c r="AL77" s="878"/>
      <c r="AM77" s="878"/>
      <c r="AN77" s="878"/>
      <c r="AO77" s="834"/>
      <c r="AP77" s="879" t="s">
        <v>569</v>
      </c>
      <c r="AQ77" s="878"/>
      <c r="AR77" s="878"/>
      <c r="AS77" s="878"/>
      <c r="AT77" s="834"/>
      <c r="AU77" s="879" t="s">
        <v>551</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561</v>
      </c>
      <c r="C78" s="874"/>
      <c r="D78" s="874"/>
      <c r="E78" s="874"/>
      <c r="F78" s="874"/>
      <c r="G78" s="874"/>
      <c r="H78" s="874"/>
      <c r="I78" s="874"/>
      <c r="J78" s="874"/>
      <c r="K78" s="874"/>
      <c r="L78" s="874"/>
      <c r="M78" s="874"/>
      <c r="N78" s="874"/>
      <c r="O78" s="874"/>
      <c r="P78" s="875"/>
      <c r="Q78" s="876">
        <v>230159</v>
      </c>
      <c r="R78" s="830"/>
      <c r="S78" s="830"/>
      <c r="T78" s="830"/>
      <c r="U78" s="830"/>
      <c r="V78" s="830">
        <v>223900</v>
      </c>
      <c r="W78" s="830"/>
      <c r="X78" s="830"/>
      <c r="Y78" s="830"/>
      <c r="Z78" s="830"/>
      <c r="AA78" s="830">
        <v>6259</v>
      </c>
      <c r="AB78" s="830"/>
      <c r="AC78" s="830"/>
      <c r="AD78" s="830"/>
      <c r="AE78" s="830"/>
      <c r="AF78" s="830">
        <v>6259</v>
      </c>
      <c r="AG78" s="830"/>
      <c r="AH78" s="830"/>
      <c r="AI78" s="830"/>
      <c r="AJ78" s="830"/>
      <c r="AK78" s="830" t="s">
        <v>569</v>
      </c>
      <c r="AL78" s="830"/>
      <c r="AM78" s="830"/>
      <c r="AN78" s="830"/>
      <c r="AO78" s="830"/>
      <c r="AP78" s="830" t="s">
        <v>569</v>
      </c>
      <c r="AQ78" s="830"/>
      <c r="AR78" s="830"/>
      <c r="AS78" s="830"/>
      <c r="AT78" s="830"/>
      <c r="AU78" s="830" t="s">
        <v>551</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562</v>
      </c>
      <c r="C79" s="874"/>
      <c r="D79" s="874"/>
      <c r="E79" s="874"/>
      <c r="F79" s="874"/>
      <c r="G79" s="874"/>
      <c r="H79" s="874"/>
      <c r="I79" s="874"/>
      <c r="J79" s="874"/>
      <c r="K79" s="874"/>
      <c r="L79" s="874"/>
      <c r="M79" s="874"/>
      <c r="N79" s="874"/>
      <c r="O79" s="874"/>
      <c r="P79" s="875"/>
      <c r="Q79" s="876">
        <v>1067</v>
      </c>
      <c r="R79" s="830"/>
      <c r="S79" s="830"/>
      <c r="T79" s="830"/>
      <c r="U79" s="830"/>
      <c r="V79" s="830">
        <v>916</v>
      </c>
      <c r="W79" s="830"/>
      <c r="X79" s="830"/>
      <c r="Y79" s="830"/>
      <c r="Z79" s="830"/>
      <c r="AA79" s="830">
        <v>150</v>
      </c>
      <c r="AB79" s="830"/>
      <c r="AC79" s="830"/>
      <c r="AD79" s="830"/>
      <c r="AE79" s="830"/>
      <c r="AF79" s="830">
        <v>1811</v>
      </c>
      <c r="AG79" s="830"/>
      <c r="AH79" s="830"/>
      <c r="AI79" s="830"/>
      <c r="AJ79" s="830"/>
      <c r="AK79" s="830">
        <v>136</v>
      </c>
      <c r="AL79" s="830"/>
      <c r="AM79" s="830"/>
      <c r="AN79" s="830"/>
      <c r="AO79" s="830"/>
      <c r="AP79" s="830">
        <v>1034</v>
      </c>
      <c r="AQ79" s="830"/>
      <c r="AR79" s="830"/>
      <c r="AS79" s="830"/>
      <c r="AT79" s="830"/>
      <c r="AU79" s="830">
        <v>288</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375</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8236</v>
      </c>
      <c r="AG88" s="844"/>
      <c r="AH88" s="844"/>
      <c r="AI88" s="844"/>
      <c r="AJ88" s="844"/>
      <c r="AK88" s="841"/>
      <c r="AL88" s="841"/>
      <c r="AM88" s="841"/>
      <c r="AN88" s="841"/>
      <c r="AO88" s="841"/>
      <c r="AP88" s="844">
        <v>1119</v>
      </c>
      <c r="AQ88" s="844"/>
      <c r="AR88" s="844"/>
      <c r="AS88" s="844"/>
      <c r="AT88" s="844"/>
      <c r="AU88" s="844">
        <v>355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2332621</v>
      </c>
      <c r="AB110" s="900"/>
      <c r="AC110" s="900"/>
      <c r="AD110" s="900"/>
      <c r="AE110" s="901"/>
      <c r="AF110" s="902">
        <v>2490027</v>
      </c>
      <c r="AG110" s="900"/>
      <c r="AH110" s="900"/>
      <c r="AI110" s="900"/>
      <c r="AJ110" s="901"/>
      <c r="AK110" s="902">
        <v>2596129</v>
      </c>
      <c r="AL110" s="900"/>
      <c r="AM110" s="900"/>
      <c r="AN110" s="900"/>
      <c r="AO110" s="901"/>
      <c r="AP110" s="903">
        <v>27.7</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24898165</v>
      </c>
      <c r="BR110" s="931"/>
      <c r="BS110" s="931"/>
      <c r="BT110" s="931"/>
      <c r="BU110" s="931"/>
      <c r="BV110" s="931">
        <v>24227859</v>
      </c>
      <c r="BW110" s="931"/>
      <c r="BX110" s="931"/>
      <c r="BY110" s="931"/>
      <c r="BZ110" s="931"/>
      <c r="CA110" s="931">
        <v>22928242</v>
      </c>
      <c r="CB110" s="931"/>
      <c r="CC110" s="931"/>
      <c r="CD110" s="931"/>
      <c r="CE110" s="931"/>
      <c r="CF110" s="944">
        <v>244.8</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71979</v>
      </c>
      <c r="BR111" s="926"/>
      <c r="BS111" s="926"/>
      <c r="BT111" s="926"/>
      <c r="BU111" s="926"/>
      <c r="BV111" s="926">
        <v>42242</v>
      </c>
      <c r="BW111" s="926"/>
      <c r="BX111" s="926"/>
      <c r="BY111" s="926"/>
      <c r="BZ111" s="926"/>
      <c r="CA111" s="926">
        <v>21212</v>
      </c>
      <c r="CB111" s="926"/>
      <c r="CC111" s="926"/>
      <c r="CD111" s="926"/>
      <c r="CE111" s="926"/>
      <c r="CF111" s="920">
        <v>0.2</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10347892</v>
      </c>
      <c r="BR112" s="926"/>
      <c r="BS112" s="926"/>
      <c r="BT112" s="926"/>
      <c r="BU112" s="926"/>
      <c r="BV112" s="926">
        <v>9721704</v>
      </c>
      <c r="BW112" s="926"/>
      <c r="BX112" s="926"/>
      <c r="BY112" s="926"/>
      <c r="BZ112" s="926"/>
      <c r="CA112" s="926">
        <v>9044431</v>
      </c>
      <c r="CB112" s="926"/>
      <c r="CC112" s="926"/>
      <c r="CD112" s="926"/>
      <c r="CE112" s="926"/>
      <c r="CF112" s="920">
        <v>96.6</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1137535</v>
      </c>
      <c r="AB113" s="938"/>
      <c r="AC113" s="938"/>
      <c r="AD113" s="938"/>
      <c r="AE113" s="939"/>
      <c r="AF113" s="940">
        <v>1126314</v>
      </c>
      <c r="AG113" s="938"/>
      <c r="AH113" s="938"/>
      <c r="AI113" s="938"/>
      <c r="AJ113" s="939"/>
      <c r="AK113" s="940">
        <v>1101591</v>
      </c>
      <c r="AL113" s="938"/>
      <c r="AM113" s="938"/>
      <c r="AN113" s="938"/>
      <c r="AO113" s="939"/>
      <c r="AP113" s="941">
        <v>11.8</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392974</v>
      </c>
      <c r="BR113" s="926"/>
      <c r="BS113" s="926"/>
      <c r="BT113" s="926"/>
      <c r="BU113" s="926"/>
      <c r="BV113" s="926">
        <v>331637</v>
      </c>
      <c r="BW113" s="926"/>
      <c r="BX113" s="926"/>
      <c r="BY113" s="926"/>
      <c r="BZ113" s="926"/>
      <c r="CA113" s="926">
        <v>355198</v>
      </c>
      <c r="CB113" s="926"/>
      <c r="CC113" s="926"/>
      <c r="CD113" s="926"/>
      <c r="CE113" s="926"/>
      <c r="CF113" s="920">
        <v>3.8</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26051</v>
      </c>
      <c r="AB114" s="959"/>
      <c r="AC114" s="959"/>
      <c r="AD114" s="959"/>
      <c r="AE114" s="960"/>
      <c r="AF114" s="961">
        <v>43680</v>
      </c>
      <c r="AG114" s="959"/>
      <c r="AH114" s="959"/>
      <c r="AI114" s="959"/>
      <c r="AJ114" s="960"/>
      <c r="AK114" s="961">
        <v>43703</v>
      </c>
      <c r="AL114" s="959"/>
      <c r="AM114" s="959"/>
      <c r="AN114" s="959"/>
      <c r="AO114" s="960"/>
      <c r="AP114" s="962">
        <v>0.5</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2281867</v>
      </c>
      <c r="BR114" s="926"/>
      <c r="BS114" s="926"/>
      <c r="BT114" s="926"/>
      <c r="BU114" s="926"/>
      <c r="BV114" s="926">
        <v>2327687</v>
      </c>
      <c r="BW114" s="926"/>
      <c r="BX114" s="926"/>
      <c r="BY114" s="926"/>
      <c r="BZ114" s="926"/>
      <c r="CA114" s="926">
        <v>2421892</v>
      </c>
      <c r="CB114" s="926"/>
      <c r="CC114" s="926"/>
      <c r="CD114" s="926"/>
      <c r="CE114" s="926"/>
      <c r="CF114" s="920">
        <v>25.9</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37121</v>
      </c>
      <c r="AB115" s="938"/>
      <c r="AC115" s="938"/>
      <c r="AD115" s="938"/>
      <c r="AE115" s="939"/>
      <c r="AF115" s="940">
        <v>33992</v>
      </c>
      <c r="AG115" s="938"/>
      <c r="AH115" s="938"/>
      <c r="AI115" s="938"/>
      <c r="AJ115" s="939"/>
      <c r="AK115" s="940">
        <v>23922</v>
      </c>
      <c r="AL115" s="938"/>
      <c r="AM115" s="938"/>
      <c r="AN115" s="938"/>
      <c r="AO115" s="939"/>
      <c r="AP115" s="941">
        <v>0.3</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v>17730</v>
      </c>
      <c r="BR115" s="926"/>
      <c r="BS115" s="926"/>
      <c r="BT115" s="926"/>
      <c r="BU115" s="926"/>
      <c r="BV115" s="926">
        <v>9627</v>
      </c>
      <c r="BW115" s="926"/>
      <c r="BX115" s="926"/>
      <c r="BY115" s="926"/>
      <c r="BZ115" s="926"/>
      <c r="CA115" s="926" t="s">
        <v>122</v>
      </c>
      <c r="CB115" s="926"/>
      <c r="CC115" s="926"/>
      <c r="CD115" s="926"/>
      <c r="CE115" s="926"/>
      <c r="CF115" s="920" t="s">
        <v>122</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193</v>
      </c>
      <c r="AB116" s="959"/>
      <c r="AC116" s="959"/>
      <c r="AD116" s="959"/>
      <c r="AE116" s="960"/>
      <c r="AF116" s="961">
        <v>61</v>
      </c>
      <c r="AG116" s="959"/>
      <c r="AH116" s="959"/>
      <c r="AI116" s="959"/>
      <c r="AJ116" s="960"/>
      <c r="AK116" s="961">
        <v>40</v>
      </c>
      <c r="AL116" s="959"/>
      <c r="AM116" s="959"/>
      <c r="AN116" s="959"/>
      <c r="AO116" s="960"/>
      <c r="AP116" s="962">
        <v>0</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3533521</v>
      </c>
      <c r="AB117" s="979"/>
      <c r="AC117" s="979"/>
      <c r="AD117" s="979"/>
      <c r="AE117" s="980"/>
      <c r="AF117" s="981">
        <v>3694074</v>
      </c>
      <c r="AG117" s="979"/>
      <c r="AH117" s="979"/>
      <c r="AI117" s="979"/>
      <c r="AJ117" s="980"/>
      <c r="AK117" s="981">
        <v>3765385</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38010607</v>
      </c>
      <c r="BR119" s="1000"/>
      <c r="BS119" s="1000"/>
      <c r="BT119" s="1000"/>
      <c r="BU119" s="1000"/>
      <c r="BV119" s="1000">
        <v>36660756</v>
      </c>
      <c r="BW119" s="1000"/>
      <c r="BX119" s="1000"/>
      <c r="BY119" s="1000"/>
      <c r="BZ119" s="1000"/>
      <c r="CA119" s="1000">
        <v>34770975</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71979</v>
      </c>
      <c r="DH119" s="986"/>
      <c r="DI119" s="986"/>
      <c r="DJ119" s="986"/>
      <c r="DK119" s="987"/>
      <c r="DL119" s="985">
        <v>42242</v>
      </c>
      <c r="DM119" s="986"/>
      <c r="DN119" s="986"/>
      <c r="DO119" s="986"/>
      <c r="DP119" s="987"/>
      <c r="DQ119" s="985">
        <v>21212</v>
      </c>
      <c r="DR119" s="986"/>
      <c r="DS119" s="986"/>
      <c r="DT119" s="986"/>
      <c r="DU119" s="987"/>
      <c r="DV119" s="988">
        <v>0.2</v>
      </c>
      <c r="DW119" s="989"/>
      <c r="DX119" s="989"/>
      <c r="DY119" s="989"/>
      <c r="DZ119" s="990"/>
    </row>
    <row r="120" spans="1:130" s="230" customFormat="1" ht="26.25" customHeight="1" x14ac:dyDescent="0.15">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5553817</v>
      </c>
      <c r="BR120" s="931"/>
      <c r="BS120" s="931"/>
      <c r="BT120" s="931"/>
      <c r="BU120" s="931"/>
      <c r="BV120" s="931">
        <v>6164277</v>
      </c>
      <c r="BW120" s="931"/>
      <c r="BX120" s="931"/>
      <c r="BY120" s="931"/>
      <c r="BZ120" s="931"/>
      <c r="CA120" s="931">
        <v>6494713</v>
      </c>
      <c r="CB120" s="931"/>
      <c r="CC120" s="931"/>
      <c r="CD120" s="931"/>
      <c r="CE120" s="931"/>
      <c r="CF120" s="944">
        <v>69.3</v>
      </c>
      <c r="CG120" s="945"/>
      <c r="CH120" s="945"/>
      <c r="CI120" s="945"/>
      <c r="CJ120" s="945"/>
      <c r="CK120" s="1006" t="s">
        <v>450</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5908212</v>
      </c>
      <c r="DH120" s="931"/>
      <c r="DI120" s="931"/>
      <c r="DJ120" s="931"/>
      <c r="DK120" s="931"/>
      <c r="DL120" s="931">
        <v>5299826</v>
      </c>
      <c r="DM120" s="931"/>
      <c r="DN120" s="931"/>
      <c r="DO120" s="931"/>
      <c r="DP120" s="931"/>
      <c r="DQ120" s="931">
        <v>4680070</v>
      </c>
      <c r="DR120" s="931"/>
      <c r="DS120" s="931"/>
      <c r="DT120" s="931"/>
      <c r="DU120" s="931"/>
      <c r="DV120" s="932">
        <v>50</v>
      </c>
      <c r="DW120" s="932"/>
      <c r="DX120" s="932"/>
      <c r="DY120" s="932"/>
      <c r="DZ120" s="933"/>
    </row>
    <row r="121" spans="1:130" s="230" customFormat="1" ht="26.25" customHeight="1" x14ac:dyDescent="0.15">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903131</v>
      </c>
      <c r="BR121" s="926"/>
      <c r="BS121" s="926"/>
      <c r="BT121" s="926"/>
      <c r="BU121" s="926"/>
      <c r="BV121" s="926">
        <v>912326</v>
      </c>
      <c r="BW121" s="926"/>
      <c r="BX121" s="926"/>
      <c r="BY121" s="926"/>
      <c r="BZ121" s="926"/>
      <c r="CA121" s="926">
        <v>960873</v>
      </c>
      <c r="CB121" s="926"/>
      <c r="CC121" s="926"/>
      <c r="CD121" s="926"/>
      <c r="CE121" s="926"/>
      <c r="CF121" s="920">
        <v>10.3</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3859487</v>
      </c>
      <c r="DH121" s="926"/>
      <c r="DI121" s="926"/>
      <c r="DJ121" s="926"/>
      <c r="DK121" s="926"/>
      <c r="DL121" s="926">
        <v>3835683</v>
      </c>
      <c r="DM121" s="926"/>
      <c r="DN121" s="926"/>
      <c r="DO121" s="926"/>
      <c r="DP121" s="926"/>
      <c r="DQ121" s="926">
        <v>3602262</v>
      </c>
      <c r="DR121" s="926"/>
      <c r="DS121" s="926"/>
      <c r="DT121" s="926"/>
      <c r="DU121" s="926"/>
      <c r="DV121" s="927">
        <v>38.5</v>
      </c>
      <c r="DW121" s="927"/>
      <c r="DX121" s="927"/>
      <c r="DY121" s="927"/>
      <c r="DZ121" s="928"/>
    </row>
    <row r="122" spans="1:130" s="230" customFormat="1" ht="26.25" customHeight="1" x14ac:dyDescent="0.15">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25528965</v>
      </c>
      <c r="BR122" s="1000"/>
      <c r="BS122" s="1000"/>
      <c r="BT122" s="1000"/>
      <c r="BU122" s="1000"/>
      <c r="BV122" s="1000">
        <v>25046157</v>
      </c>
      <c r="BW122" s="1000"/>
      <c r="BX122" s="1000"/>
      <c r="BY122" s="1000"/>
      <c r="BZ122" s="1000"/>
      <c r="CA122" s="1000">
        <v>24205010</v>
      </c>
      <c r="CB122" s="1000"/>
      <c r="CC122" s="1000"/>
      <c r="CD122" s="1000"/>
      <c r="CE122" s="1000"/>
      <c r="CF122" s="1017">
        <v>258.39999999999998</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556110</v>
      </c>
      <c r="DH122" s="926"/>
      <c r="DI122" s="926"/>
      <c r="DJ122" s="926"/>
      <c r="DK122" s="926"/>
      <c r="DL122" s="926">
        <v>558895</v>
      </c>
      <c r="DM122" s="926"/>
      <c r="DN122" s="926"/>
      <c r="DO122" s="926"/>
      <c r="DP122" s="926"/>
      <c r="DQ122" s="926">
        <v>727743</v>
      </c>
      <c r="DR122" s="926"/>
      <c r="DS122" s="926"/>
      <c r="DT122" s="926"/>
      <c r="DU122" s="926"/>
      <c r="DV122" s="927">
        <v>7.8</v>
      </c>
      <c r="DW122" s="927"/>
      <c r="DX122" s="927"/>
      <c r="DY122" s="927"/>
      <c r="DZ122" s="928"/>
    </row>
    <row r="123" spans="1:130" s="230" customFormat="1" ht="26.25" customHeight="1" x14ac:dyDescent="0.15">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3">
        <v>31985913</v>
      </c>
      <c r="BR123" s="1064"/>
      <c r="BS123" s="1064"/>
      <c r="BT123" s="1064"/>
      <c r="BU123" s="1064"/>
      <c r="BV123" s="1064">
        <v>32122760</v>
      </c>
      <c r="BW123" s="1064"/>
      <c r="BX123" s="1064"/>
      <c r="BY123" s="1064"/>
      <c r="BZ123" s="1064"/>
      <c r="CA123" s="1064">
        <v>31660596</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v>24083</v>
      </c>
      <c r="DH123" s="959"/>
      <c r="DI123" s="959"/>
      <c r="DJ123" s="959"/>
      <c r="DK123" s="960"/>
      <c r="DL123" s="961">
        <v>27300</v>
      </c>
      <c r="DM123" s="959"/>
      <c r="DN123" s="959"/>
      <c r="DO123" s="959"/>
      <c r="DP123" s="960"/>
      <c r="DQ123" s="961">
        <v>34356</v>
      </c>
      <c r="DR123" s="959"/>
      <c r="DS123" s="959"/>
      <c r="DT123" s="959"/>
      <c r="DU123" s="960"/>
      <c r="DV123" s="962">
        <v>0.4</v>
      </c>
      <c r="DW123" s="963"/>
      <c r="DX123" s="963"/>
      <c r="DY123" s="963"/>
      <c r="DZ123" s="964"/>
    </row>
    <row r="124" spans="1:130" s="230" customFormat="1" ht="26.25" customHeight="1" thickBot="1" x14ac:dyDescent="0.2">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62.2</v>
      </c>
      <c r="BR124" s="1027"/>
      <c r="BS124" s="1027"/>
      <c r="BT124" s="1027"/>
      <c r="BU124" s="1027"/>
      <c r="BV124" s="1027">
        <v>48.8</v>
      </c>
      <c r="BW124" s="1027"/>
      <c r="BX124" s="1027"/>
      <c r="BY124" s="1027"/>
      <c r="BZ124" s="1027"/>
      <c r="CA124" s="1027">
        <v>33.200000000000003</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33185</v>
      </c>
      <c r="AB126" s="959"/>
      <c r="AC126" s="959"/>
      <c r="AD126" s="959"/>
      <c r="AE126" s="960"/>
      <c r="AF126" s="961">
        <v>31036</v>
      </c>
      <c r="AG126" s="959"/>
      <c r="AH126" s="959"/>
      <c r="AI126" s="959"/>
      <c r="AJ126" s="960"/>
      <c r="AK126" s="961">
        <v>21790</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3936</v>
      </c>
      <c r="AB127" s="959"/>
      <c r="AC127" s="959"/>
      <c r="AD127" s="959"/>
      <c r="AE127" s="960"/>
      <c r="AF127" s="961">
        <v>2956</v>
      </c>
      <c r="AG127" s="959"/>
      <c r="AH127" s="959"/>
      <c r="AI127" s="959"/>
      <c r="AJ127" s="960"/>
      <c r="AK127" s="961">
        <v>2132</v>
      </c>
      <c r="AL127" s="959"/>
      <c r="AM127" s="959"/>
      <c r="AN127" s="959"/>
      <c r="AO127" s="960"/>
      <c r="AP127" s="962">
        <v>0</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241490</v>
      </c>
      <c r="AB128" s="1046"/>
      <c r="AC128" s="1046"/>
      <c r="AD128" s="1046"/>
      <c r="AE128" s="1047"/>
      <c r="AF128" s="1048">
        <v>350107</v>
      </c>
      <c r="AG128" s="1046"/>
      <c r="AH128" s="1046"/>
      <c r="AI128" s="1046"/>
      <c r="AJ128" s="1047"/>
      <c r="AK128" s="1048">
        <v>236789</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13.07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v>17730</v>
      </c>
      <c r="DH128" s="1038"/>
      <c r="DI128" s="1038"/>
      <c r="DJ128" s="1038"/>
      <c r="DK128" s="1038"/>
      <c r="DL128" s="1038">
        <v>9627</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12059359</v>
      </c>
      <c r="AB129" s="959"/>
      <c r="AC129" s="959"/>
      <c r="AD129" s="959"/>
      <c r="AE129" s="960"/>
      <c r="AF129" s="961">
        <v>11750357</v>
      </c>
      <c r="AG129" s="959"/>
      <c r="AH129" s="959"/>
      <c r="AI129" s="959"/>
      <c r="AJ129" s="960"/>
      <c r="AK129" s="961">
        <v>11860640</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18.07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2376733</v>
      </c>
      <c r="AB130" s="959"/>
      <c r="AC130" s="959"/>
      <c r="AD130" s="959"/>
      <c r="AE130" s="960"/>
      <c r="AF130" s="961">
        <v>2451622</v>
      </c>
      <c r="AG130" s="959"/>
      <c r="AH130" s="959"/>
      <c r="AI130" s="959"/>
      <c r="AJ130" s="960"/>
      <c r="AK130" s="961">
        <v>2494569</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10</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9682626</v>
      </c>
      <c r="AB131" s="986"/>
      <c r="AC131" s="986"/>
      <c r="AD131" s="986"/>
      <c r="AE131" s="987"/>
      <c r="AF131" s="985">
        <v>9298735</v>
      </c>
      <c r="AG131" s="986"/>
      <c r="AH131" s="986"/>
      <c r="AI131" s="986"/>
      <c r="AJ131" s="987"/>
      <c r="AK131" s="985">
        <v>9366071</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v>33.200000000000003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9.4529934339999997</v>
      </c>
      <c r="AB132" s="1097"/>
      <c r="AC132" s="1097"/>
      <c r="AD132" s="1097"/>
      <c r="AE132" s="1098"/>
      <c r="AF132" s="1099">
        <v>9.5964128449999997</v>
      </c>
      <c r="AG132" s="1097"/>
      <c r="AH132" s="1097"/>
      <c r="AI132" s="1097"/>
      <c r="AJ132" s="1098"/>
      <c r="AK132" s="1099">
        <v>11.04013625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9.5</v>
      </c>
      <c r="AB133" s="1080"/>
      <c r="AC133" s="1080"/>
      <c r="AD133" s="1080"/>
      <c r="AE133" s="1081"/>
      <c r="AF133" s="1079">
        <v>9.4</v>
      </c>
      <c r="AG133" s="1080"/>
      <c r="AH133" s="1080"/>
      <c r="AI133" s="1080"/>
      <c r="AJ133" s="1081"/>
      <c r="AK133" s="1079">
        <v>10</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kCrpUD/D/xnFu32IM4ELEzBKfM6I7jAq+jEmmNNouBi02DG6MONh3lhoFe76UaABaxNEvYCd8xT6zlyBpQGTw==" saltValue="k3lMQuMcSsmJcAsanQE7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s//H7iGRFbAUiy7k8XA1p9aIedB92O4krGZ6XDr0v5KBsFz7gJgt1j3WlmZQJJsSCabqVam17jl/dxpvMU29Q==" saltValue="8uNhaHckgDcDSVR91WUY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SrxaS4R+fxPJ0k3ZZw4euY0KhGwWy4nSNHMr010WADPpqsPABs9wNlC21oKPZpd70SDeU6ubMtqLx9UKIjKGg==" saltValue="KJgNBE8uz2erleRKSqxc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3220939</v>
      </c>
      <c r="AP9" s="281">
        <v>104783</v>
      </c>
      <c r="AQ9" s="282">
        <v>107616</v>
      </c>
      <c r="AR9" s="283">
        <v>-2.6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489210</v>
      </c>
      <c r="AP10" s="284">
        <v>15915</v>
      </c>
      <c r="AQ10" s="285">
        <v>10095</v>
      </c>
      <c r="AR10" s="286">
        <v>57.7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106716</v>
      </c>
      <c r="AP11" s="284">
        <v>3472</v>
      </c>
      <c r="AQ11" s="285">
        <v>1704</v>
      </c>
      <c r="AR11" s="286">
        <v>103.8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7</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147867</v>
      </c>
      <c r="AP13" s="284">
        <v>4810</v>
      </c>
      <c r="AQ13" s="285">
        <v>4110</v>
      </c>
      <c r="AR13" s="286">
        <v>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141113</v>
      </c>
      <c r="AP14" s="284">
        <v>4591</v>
      </c>
      <c r="AQ14" s="285">
        <v>2451</v>
      </c>
      <c r="AR14" s="286">
        <v>87.3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-76139</v>
      </c>
      <c r="AP15" s="284">
        <v>-2477</v>
      </c>
      <c r="AQ15" s="285">
        <v>-6399</v>
      </c>
      <c r="AR15" s="286">
        <v>-61.3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4029706</v>
      </c>
      <c r="AP16" s="284">
        <v>131094</v>
      </c>
      <c r="AQ16" s="285">
        <v>119584</v>
      </c>
      <c r="AR16" s="286">
        <v>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9.73</v>
      </c>
      <c r="AP21" s="298">
        <v>10.86</v>
      </c>
      <c r="AQ21" s="299">
        <v>-1.1299999999999999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97.1</v>
      </c>
      <c r="AP22" s="303">
        <v>97.3</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2596129</v>
      </c>
      <c r="AP32" s="312">
        <v>84457</v>
      </c>
      <c r="AQ32" s="313">
        <v>75090</v>
      </c>
      <c r="AR32" s="314">
        <v>12.5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v>1</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1101591</v>
      </c>
      <c r="AP35" s="312">
        <v>35837</v>
      </c>
      <c r="AQ35" s="313">
        <v>17211</v>
      </c>
      <c r="AR35" s="314">
        <v>108.2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43703</v>
      </c>
      <c r="AP36" s="312">
        <v>1422</v>
      </c>
      <c r="AQ36" s="313">
        <v>2478</v>
      </c>
      <c r="AR36" s="314">
        <v>-42.6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23922</v>
      </c>
      <c r="AP37" s="312">
        <v>778</v>
      </c>
      <c r="AQ37" s="313">
        <v>654</v>
      </c>
      <c r="AR37" s="314">
        <v>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v>40</v>
      </c>
      <c r="AP38" s="315">
        <v>1</v>
      </c>
      <c r="AQ38" s="316">
        <v>4</v>
      </c>
      <c r="AR38" s="304">
        <v>-75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-236789</v>
      </c>
      <c r="AP39" s="312">
        <v>-7703</v>
      </c>
      <c r="AQ39" s="313">
        <v>-3502</v>
      </c>
      <c r="AR39" s="314">
        <v>120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-2494569</v>
      </c>
      <c r="AP40" s="312">
        <v>-81153</v>
      </c>
      <c r="AQ40" s="313">
        <v>-63750</v>
      </c>
      <c r="AR40" s="314">
        <v>27.3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1034027</v>
      </c>
      <c r="AP41" s="312">
        <v>33639</v>
      </c>
      <c r="AQ41" s="313">
        <v>28185</v>
      </c>
      <c r="AR41" s="314">
        <v>19.399999999999999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5247856</v>
      </c>
      <c r="AN51" s="334">
        <v>157978</v>
      </c>
      <c r="AO51" s="335">
        <v>62.6</v>
      </c>
      <c r="AP51" s="336">
        <v>94081</v>
      </c>
      <c r="AQ51" s="337">
        <v>10.5</v>
      </c>
      <c r="AR51" s="338">
        <v>52.1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2077752</v>
      </c>
      <c r="AN52" s="342">
        <v>62547</v>
      </c>
      <c r="AO52" s="343">
        <v>11</v>
      </c>
      <c r="AP52" s="344">
        <v>48949</v>
      </c>
      <c r="AQ52" s="345">
        <v>11.5</v>
      </c>
      <c r="AR52" s="346">
        <v>-0.5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3680475</v>
      </c>
      <c r="AN53" s="334">
        <v>112953</v>
      </c>
      <c r="AO53" s="335">
        <v>-28.5</v>
      </c>
      <c r="AP53" s="336">
        <v>92632</v>
      </c>
      <c r="AQ53" s="337">
        <v>-1.5</v>
      </c>
      <c r="AR53" s="338">
        <v>-27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1798084</v>
      </c>
      <c r="AN54" s="342">
        <v>55183</v>
      </c>
      <c r="AO54" s="343">
        <v>-11.8</v>
      </c>
      <c r="AP54" s="344">
        <v>47978</v>
      </c>
      <c r="AQ54" s="345">
        <v>-2</v>
      </c>
      <c r="AR54" s="346">
        <v>-9.8000000000000007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4379133</v>
      </c>
      <c r="AN55" s="334">
        <v>137286</v>
      </c>
      <c r="AO55" s="335">
        <v>21.5</v>
      </c>
      <c r="AP55" s="336">
        <v>96469</v>
      </c>
      <c r="AQ55" s="337">
        <v>4.0999999999999996</v>
      </c>
      <c r="AR55" s="338">
        <v>17.399999999999999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1650848</v>
      </c>
      <c r="AN56" s="342">
        <v>51754</v>
      </c>
      <c r="AO56" s="343">
        <v>-6.2</v>
      </c>
      <c r="AP56" s="344">
        <v>49775</v>
      </c>
      <c r="AQ56" s="345">
        <v>3.7</v>
      </c>
      <c r="AR56" s="346">
        <v>-9.9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2562118</v>
      </c>
      <c r="AN57" s="334">
        <v>81875</v>
      </c>
      <c r="AO57" s="335">
        <v>-40.4</v>
      </c>
      <c r="AP57" s="336">
        <v>85743</v>
      </c>
      <c r="AQ57" s="337">
        <v>-11.1</v>
      </c>
      <c r="AR57" s="338">
        <v>-29.3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1552854</v>
      </c>
      <c r="AN58" s="342">
        <v>49623</v>
      </c>
      <c r="AO58" s="343">
        <v>-4.0999999999999996</v>
      </c>
      <c r="AP58" s="344">
        <v>45231</v>
      </c>
      <c r="AQ58" s="345">
        <v>-9.1</v>
      </c>
      <c r="AR58" s="346">
        <v>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1601674</v>
      </c>
      <c r="AN59" s="334">
        <v>52106</v>
      </c>
      <c r="AO59" s="335">
        <v>-36.4</v>
      </c>
      <c r="AP59" s="336">
        <v>92509</v>
      </c>
      <c r="AQ59" s="337">
        <v>7.9</v>
      </c>
      <c r="AR59" s="338">
        <v>-44.3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1022029</v>
      </c>
      <c r="AN60" s="342">
        <v>33249</v>
      </c>
      <c r="AO60" s="343">
        <v>-33</v>
      </c>
      <c r="AP60" s="344">
        <v>52274</v>
      </c>
      <c r="AQ60" s="345">
        <v>15.6</v>
      </c>
      <c r="AR60" s="346">
        <v>-48.6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3494251</v>
      </c>
      <c r="AN61" s="349">
        <v>108440</v>
      </c>
      <c r="AO61" s="350">
        <v>-4.2</v>
      </c>
      <c r="AP61" s="351">
        <v>92287</v>
      </c>
      <c r="AQ61" s="352">
        <v>2</v>
      </c>
      <c r="AR61" s="338">
        <v>-6.2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1620313</v>
      </c>
      <c r="AN62" s="342">
        <v>50471</v>
      </c>
      <c r="AO62" s="343">
        <v>-8.8000000000000007</v>
      </c>
      <c r="AP62" s="344">
        <v>48841</v>
      </c>
      <c r="AQ62" s="345">
        <v>3.9</v>
      </c>
      <c r="AR62" s="346">
        <v>-12.7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81hpBsXmUL+EQyElf7hAseMd80ql1B7kek4WTMB3u1pwwk6bqxQ3PpPpSQIeZjdz9umFt5fJg2RdQ711hsRxA==" saltValue="7f4Mtm0/fCOTo6WMALWp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QvWajl9GI9P+WfW2md5ldoKvE1yIPwbKpJS9QGaLc1MyHukUMvhrCjOrODT0KD+zePLSx9LvGjdPk++xv8BFQA==" saltValue="XL7Aa2PWMkiI2v4tUTOS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KLoMZlhp5KY7bLrmvaDoTGSENTVKquX/Qzg0Ip6RS/a/vCPYTYZsXDLvxvF5lFLVMah9Wa4g/JdUPMFUHPgSAA==" saltValue="qF2igzd/3U6RXVOcIGKg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26.58</v>
      </c>
      <c r="G47" s="12">
        <v>26.23</v>
      </c>
      <c r="H47" s="12">
        <v>25.32</v>
      </c>
      <c r="I47" s="12">
        <v>30.92</v>
      </c>
      <c r="J47" s="13">
        <v>34.090000000000003</v>
      </c>
    </row>
    <row r="48" spans="2:10" ht="57.75" customHeight="1" x14ac:dyDescent="0.15">
      <c r="B48" s="14"/>
      <c r="C48" s="1141" t="s">
        <v>4</v>
      </c>
      <c r="D48" s="1141"/>
      <c r="E48" s="1142"/>
      <c r="F48" s="15">
        <v>2.41</v>
      </c>
      <c r="G48" s="16">
        <v>0.56999999999999995</v>
      </c>
      <c r="H48" s="16">
        <v>9.58</v>
      </c>
      <c r="I48" s="16">
        <v>6.88</v>
      </c>
      <c r="J48" s="17">
        <v>8.5399999999999991</v>
      </c>
    </row>
    <row r="49" spans="2:10" ht="57.75" customHeight="1" thickBot="1" x14ac:dyDescent="0.2">
      <c r="B49" s="18"/>
      <c r="C49" s="1143" t="s">
        <v>5</v>
      </c>
      <c r="D49" s="1143"/>
      <c r="E49" s="1144"/>
      <c r="F49" s="19">
        <v>0.93</v>
      </c>
      <c r="G49" s="20" t="s">
        <v>535</v>
      </c>
      <c r="H49" s="20">
        <v>9.31</v>
      </c>
      <c r="I49" s="20">
        <v>1.99</v>
      </c>
      <c r="J49" s="21">
        <v>5.18</v>
      </c>
    </row>
    <row r="50" spans="2:10" x14ac:dyDescent="0.15"/>
  </sheetData>
  <sheetProtection algorithmName="SHA-512" hashValue="UMIpxpFXDh0P3QVDQOvIJIeNJUVTDGs9BcglLbnTjT/pvkHGv/qcL5b7NS10xE+nzoCo0NXew8jPWi+7CHChZw==" saltValue="ZjzyCQZyNw2lRACX8ulG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536</v>
      </c>
      <c r="D34" s="1151"/>
      <c r="E34" s="1152"/>
      <c r="F34" s="32">
        <v>24.4</v>
      </c>
      <c r="G34" s="33">
        <v>28.35</v>
      </c>
      <c r="H34" s="33">
        <v>33.450000000000003</v>
      </c>
      <c r="I34" s="33">
        <v>39.69</v>
      </c>
      <c r="J34" s="34">
        <v>37.450000000000003</v>
      </c>
      <c r="K34" s="22"/>
      <c r="L34" s="22"/>
      <c r="M34" s="22"/>
      <c r="N34" s="22"/>
      <c r="O34" s="22"/>
      <c r="P34" s="22"/>
    </row>
    <row r="35" spans="1:16" ht="39" customHeight="1" x14ac:dyDescent="0.15">
      <c r="A35" s="22"/>
      <c r="B35" s="35"/>
      <c r="C35" s="1145" t="s">
        <v>537</v>
      </c>
      <c r="D35" s="1146"/>
      <c r="E35" s="1147"/>
      <c r="F35" s="36">
        <v>9.74</v>
      </c>
      <c r="G35" s="37">
        <v>10.23</v>
      </c>
      <c r="H35" s="37">
        <v>10.55</v>
      </c>
      <c r="I35" s="37">
        <v>11.26</v>
      </c>
      <c r="J35" s="38">
        <v>11.69</v>
      </c>
      <c r="K35" s="22"/>
      <c r="L35" s="22"/>
      <c r="M35" s="22"/>
      <c r="N35" s="22"/>
      <c r="O35" s="22"/>
      <c r="P35" s="22"/>
    </row>
    <row r="36" spans="1:16" ht="39" customHeight="1" x14ac:dyDescent="0.15">
      <c r="A36" s="22"/>
      <c r="B36" s="35"/>
      <c r="C36" s="1145" t="s">
        <v>538</v>
      </c>
      <c r="D36" s="1146"/>
      <c r="E36" s="1147"/>
      <c r="F36" s="36">
        <v>2.4</v>
      </c>
      <c r="G36" s="37">
        <v>0.56999999999999995</v>
      </c>
      <c r="H36" s="37">
        <v>9.57</v>
      </c>
      <c r="I36" s="37">
        <v>6.88</v>
      </c>
      <c r="J36" s="38">
        <v>8.5299999999999994</v>
      </c>
      <c r="K36" s="22"/>
      <c r="L36" s="22"/>
      <c r="M36" s="22"/>
      <c r="N36" s="22"/>
      <c r="O36" s="22"/>
      <c r="P36" s="22"/>
    </row>
    <row r="37" spans="1:16" ht="39" customHeight="1" x14ac:dyDescent="0.15">
      <c r="A37" s="22"/>
      <c r="B37" s="35"/>
      <c r="C37" s="1145" t="s">
        <v>539</v>
      </c>
      <c r="D37" s="1146"/>
      <c r="E37" s="1147"/>
      <c r="F37" s="36">
        <v>0.51</v>
      </c>
      <c r="G37" s="37">
        <v>0.5</v>
      </c>
      <c r="H37" s="37">
        <v>0.4</v>
      </c>
      <c r="I37" s="37">
        <v>1.56</v>
      </c>
      <c r="J37" s="38">
        <v>1.84</v>
      </c>
      <c r="K37" s="22"/>
      <c r="L37" s="22"/>
      <c r="M37" s="22"/>
      <c r="N37" s="22"/>
      <c r="O37" s="22"/>
      <c r="P37" s="22"/>
    </row>
    <row r="38" spans="1:16" ht="39" customHeight="1" x14ac:dyDescent="0.15">
      <c r="A38" s="22"/>
      <c r="B38" s="35"/>
      <c r="C38" s="1145" t="s">
        <v>540</v>
      </c>
      <c r="D38" s="1146"/>
      <c r="E38" s="1147"/>
      <c r="F38" s="36">
        <v>0.12</v>
      </c>
      <c r="G38" s="37">
        <v>0.62</v>
      </c>
      <c r="H38" s="37">
        <v>0.69</v>
      </c>
      <c r="I38" s="37">
        <v>0.81</v>
      </c>
      <c r="J38" s="38">
        <v>0.38</v>
      </c>
      <c r="K38" s="22"/>
      <c r="L38" s="22"/>
      <c r="M38" s="22"/>
      <c r="N38" s="22"/>
      <c r="O38" s="22"/>
      <c r="P38" s="22"/>
    </row>
    <row r="39" spans="1:16" ht="39" customHeight="1" x14ac:dyDescent="0.15">
      <c r="A39" s="22"/>
      <c r="B39" s="35"/>
      <c r="C39" s="1145" t="s">
        <v>541</v>
      </c>
      <c r="D39" s="1146"/>
      <c r="E39" s="1147"/>
      <c r="F39" s="36">
        <v>0.76</v>
      </c>
      <c r="G39" s="37">
        <v>1</v>
      </c>
      <c r="H39" s="37">
        <v>0.99</v>
      </c>
      <c r="I39" s="37">
        <v>0.47</v>
      </c>
      <c r="J39" s="38">
        <v>0.23</v>
      </c>
      <c r="K39" s="22"/>
      <c r="L39" s="22"/>
      <c r="M39" s="22"/>
      <c r="N39" s="22"/>
      <c r="O39" s="22"/>
      <c r="P39" s="22"/>
    </row>
    <row r="40" spans="1:16" ht="39" customHeight="1" x14ac:dyDescent="0.15">
      <c r="A40" s="22"/>
      <c r="B40" s="35"/>
      <c r="C40" s="1145" t="s">
        <v>542</v>
      </c>
      <c r="D40" s="1146"/>
      <c r="E40" s="1147"/>
      <c r="F40" s="36">
        <v>0.09</v>
      </c>
      <c r="G40" s="37">
        <v>0.1</v>
      </c>
      <c r="H40" s="37">
        <v>0.11</v>
      </c>
      <c r="I40" s="37">
        <v>0.14000000000000001</v>
      </c>
      <c r="J40" s="38">
        <v>0.15</v>
      </c>
      <c r="K40" s="22"/>
      <c r="L40" s="22"/>
      <c r="M40" s="22"/>
      <c r="N40" s="22"/>
      <c r="O40" s="22"/>
      <c r="P40" s="22"/>
    </row>
    <row r="41" spans="1:16" ht="39" customHeight="1" x14ac:dyDescent="0.15">
      <c r="A41" s="22"/>
      <c r="B41" s="35"/>
      <c r="C41" s="1145" t="s">
        <v>543</v>
      </c>
      <c r="D41" s="1146"/>
      <c r="E41" s="1147"/>
      <c r="F41" s="36" t="s">
        <v>492</v>
      </c>
      <c r="G41" s="37" t="s">
        <v>492</v>
      </c>
      <c r="H41" s="37">
        <v>0.01</v>
      </c>
      <c r="I41" s="37">
        <v>0.02</v>
      </c>
      <c r="J41" s="38">
        <v>0.05</v>
      </c>
      <c r="K41" s="22"/>
      <c r="L41" s="22"/>
      <c r="M41" s="22"/>
      <c r="N41" s="22"/>
      <c r="O41" s="22"/>
      <c r="P41" s="22"/>
    </row>
    <row r="42" spans="1:16" ht="39" customHeight="1" x14ac:dyDescent="0.15">
      <c r="A42" s="22"/>
      <c r="B42" s="39"/>
      <c r="C42" s="1145" t="s">
        <v>544</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545</v>
      </c>
      <c r="D43" s="1149"/>
      <c r="E43" s="1150"/>
      <c r="F43" s="41">
        <v>0.06</v>
      </c>
      <c r="G43" s="42">
        <v>0</v>
      </c>
      <c r="H43" s="42">
        <v>0</v>
      </c>
      <c r="I43" s="42">
        <v>0.02</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LUoSv4H5cT/GFiEz8NlZkemHVlN6nQ2ItpQe0Z/+Hf5lz5nRdbpU8QxNkopaqNK51W3kHAToAQrf/uTYc1Zfw==" saltValue="nS80FyTNiqUThWfoZHMh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2253</v>
      </c>
      <c r="L45" s="60">
        <v>2261</v>
      </c>
      <c r="M45" s="60">
        <v>2333</v>
      </c>
      <c r="N45" s="60">
        <v>2490</v>
      </c>
      <c r="O45" s="61">
        <v>2596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x14ac:dyDescent="0.15">
      <c r="A48" s="48"/>
      <c r="B48" s="1155"/>
      <c r="C48" s="1156"/>
      <c r="D48" s="62"/>
      <c r="E48" s="1161" t="s">
        <v>13</v>
      </c>
      <c r="F48" s="1161"/>
      <c r="G48" s="1161"/>
      <c r="H48" s="1161"/>
      <c r="I48" s="1161"/>
      <c r="J48" s="1162"/>
      <c r="K48" s="63">
        <v>1081</v>
      </c>
      <c r="L48" s="64">
        <v>1104</v>
      </c>
      <c r="M48" s="64">
        <v>1138</v>
      </c>
      <c r="N48" s="64">
        <v>1126</v>
      </c>
      <c r="O48" s="65">
        <v>1102</v>
      </c>
      <c r="P48" s="48"/>
      <c r="Q48" s="48"/>
      <c r="R48" s="48"/>
      <c r="S48" s="48"/>
      <c r="T48" s="48"/>
      <c r="U48" s="48"/>
    </row>
    <row r="49" spans="1:21" ht="30.75" customHeight="1" x14ac:dyDescent="0.15">
      <c r="A49" s="48"/>
      <c r="B49" s="1155"/>
      <c r="C49" s="1156"/>
      <c r="D49" s="62"/>
      <c r="E49" s="1161" t="s">
        <v>14</v>
      </c>
      <c r="F49" s="1161"/>
      <c r="G49" s="1161"/>
      <c r="H49" s="1161"/>
      <c r="I49" s="1161"/>
      <c r="J49" s="1162"/>
      <c r="K49" s="63">
        <v>3</v>
      </c>
      <c r="L49" s="64">
        <v>3</v>
      </c>
      <c r="M49" s="64">
        <v>26</v>
      </c>
      <c r="N49" s="64">
        <v>44</v>
      </c>
      <c r="O49" s="65">
        <v>44</v>
      </c>
      <c r="P49" s="48"/>
      <c r="Q49" s="48"/>
      <c r="R49" s="48"/>
      <c r="S49" s="48"/>
      <c r="T49" s="48"/>
      <c r="U49" s="48"/>
    </row>
    <row r="50" spans="1:21" ht="30.75" customHeight="1" x14ac:dyDescent="0.15">
      <c r="A50" s="48"/>
      <c r="B50" s="1155"/>
      <c r="C50" s="1156"/>
      <c r="D50" s="62"/>
      <c r="E50" s="1161" t="s">
        <v>15</v>
      </c>
      <c r="F50" s="1161"/>
      <c r="G50" s="1161"/>
      <c r="H50" s="1161"/>
      <c r="I50" s="1161"/>
      <c r="J50" s="1162"/>
      <c r="K50" s="63">
        <v>64</v>
      </c>
      <c r="L50" s="64">
        <v>39</v>
      </c>
      <c r="M50" s="64">
        <v>37</v>
      </c>
      <c r="N50" s="64">
        <v>34</v>
      </c>
      <c r="O50" s="65">
        <v>24</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2524</v>
      </c>
      <c r="L52" s="64">
        <v>2552</v>
      </c>
      <c r="M52" s="64">
        <v>2618</v>
      </c>
      <c r="N52" s="64">
        <v>2802</v>
      </c>
      <c r="O52" s="65">
        <v>2731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877</v>
      </c>
      <c r="L53" s="69">
        <v>855</v>
      </c>
      <c r="M53" s="69">
        <v>916</v>
      </c>
      <c r="N53" s="69">
        <v>892</v>
      </c>
      <c r="O53" s="70">
        <v>1035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574</v>
      </c>
      <c r="L58" s="84" t="s">
        <v>574</v>
      </c>
      <c r="M58" s="84" t="s">
        <v>574</v>
      </c>
      <c r="N58" s="84" t="s">
        <v>574</v>
      </c>
      <c r="O58" s="85" t="s">
        <v>574</v>
      </c>
    </row>
    <row r="59" spans="1:21" ht="31.5" customHeight="1" x14ac:dyDescent="0.15">
      <c r="B59" s="1171"/>
      <c r="C59" s="1172"/>
      <c r="D59" s="1178" t="s">
        <v>26</v>
      </c>
      <c r="E59" s="1179"/>
      <c r="F59" s="1179"/>
      <c r="G59" s="1179"/>
      <c r="H59" s="1179"/>
      <c r="I59" s="1179"/>
      <c r="J59" s="1180"/>
      <c r="K59" s="86" t="s">
        <v>574</v>
      </c>
      <c r="L59" s="87" t="s">
        <v>574</v>
      </c>
      <c r="M59" s="87" t="s">
        <v>574</v>
      </c>
      <c r="N59" s="87" t="s">
        <v>574</v>
      </c>
      <c r="O59" s="88" t="s">
        <v>574</v>
      </c>
    </row>
    <row r="60" spans="1:21" ht="31.5" customHeight="1" thickBot="1" x14ac:dyDescent="0.2">
      <c r="B60" s="1173"/>
      <c r="C60" s="1174"/>
      <c r="D60" s="1181" t="s">
        <v>27</v>
      </c>
      <c r="E60" s="1182"/>
      <c r="F60" s="1182"/>
      <c r="G60" s="1182"/>
      <c r="H60" s="1182"/>
      <c r="I60" s="1182"/>
      <c r="J60" s="1183"/>
      <c r="K60" s="89" t="s">
        <v>574</v>
      </c>
      <c r="L60" s="90" t="s">
        <v>574</v>
      </c>
      <c r="M60" s="90" t="s">
        <v>574</v>
      </c>
      <c r="N60" s="90" t="s">
        <v>574</v>
      </c>
      <c r="O60" s="91" t="s">
        <v>574</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1Abx/Ilvv1jAt6EmFvyg7MDEbsECiFTISTBlTZWv0EMmo3Vf497WrUIdKmkBf17mHKwoM/v+5pXLOOR3K8Rnw==" saltValue="wns5C1A/qGD//aAbm+u5n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23859</v>
      </c>
      <c r="J41" s="356">
        <v>24320</v>
      </c>
      <c r="K41" s="356">
        <v>24898</v>
      </c>
      <c r="L41" s="356">
        <v>24228</v>
      </c>
      <c r="M41" s="357">
        <v>22928</v>
      </c>
    </row>
    <row r="42" spans="2:13" ht="27.75" customHeight="1" x14ac:dyDescent="0.15">
      <c r="B42" s="1186"/>
      <c r="C42" s="1187"/>
      <c r="D42" s="106"/>
      <c r="E42" s="1192" t="s">
        <v>32</v>
      </c>
      <c r="F42" s="1192"/>
      <c r="G42" s="1192"/>
      <c r="H42" s="1193"/>
      <c r="I42" s="358">
        <v>139</v>
      </c>
      <c r="J42" s="359">
        <v>103</v>
      </c>
      <c r="K42" s="359">
        <v>72</v>
      </c>
      <c r="L42" s="359">
        <v>42</v>
      </c>
      <c r="M42" s="360">
        <v>21</v>
      </c>
    </row>
    <row r="43" spans="2:13" ht="27.75" customHeight="1" x14ac:dyDescent="0.15">
      <c r="B43" s="1186"/>
      <c r="C43" s="1187"/>
      <c r="D43" s="106"/>
      <c r="E43" s="1192" t="s">
        <v>33</v>
      </c>
      <c r="F43" s="1192"/>
      <c r="G43" s="1192"/>
      <c r="H43" s="1193"/>
      <c r="I43" s="358">
        <v>11450</v>
      </c>
      <c r="J43" s="359">
        <v>11455</v>
      </c>
      <c r="K43" s="359">
        <v>10348</v>
      </c>
      <c r="L43" s="359">
        <v>9722</v>
      </c>
      <c r="M43" s="360">
        <v>9044</v>
      </c>
    </row>
    <row r="44" spans="2:13" ht="27.75" customHeight="1" x14ac:dyDescent="0.15">
      <c r="B44" s="1186"/>
      <c r="C44" s="1187"/>
      <c r="D44" s="106"/>
      <c r="E44" s="1192" t="s">
        <v>34</v>
      </c>
      <c r="F44" s="1192"/>
      <c r="G44" s="1192"/>
      <c r="H44" s="1193"/>
      <c r="I44" s="358">
        <v>215</v>
      </c>
      <c r="J44" s="359">
        <v>436</v>
      </c>
      <c r="K44" s="359">
        <v>393</v>
      </c>
      <c r="L44" s="359">
        <v>332</v>
      </c>
      <c r="M44" s="360">
        <v>355</v>
      </c>
    </row>
    <row r="45" spans="2:13" ht="27.75" customHeight="1" x14ac:dyDescent="0.15">
      <c r="B45" s="1186"/>
      <c r="C45" s="1187"/>
      <c r="D45" s="106"/>
      <c r="E45" s="1192" t="s">
        <v>35</v>
      </c>
      <c r="F45" s="1192"/>
      <c r="G45" s="1192"/>
      <c r="H45" s="1193"/>
      <c r="I45" s="358">
        <v>2254</v>
      </c>
      <c r="J45" s="359">
        <v>2280</v>
      </c>
      <c r="K45" s="359">
        <v>2282</v>
      </c>
      <c r="L45" s="359">
        <v>2328</v>
      </c>
      <c r="M45" s="360">
        <v>2422</v>
      </c>
    </row>
    <row r="46" spans="2:13" ht="27.75" customHeight="1" x14ac:dyDescent="0.15">
      <c r="B46" s="1186"/>
      <c r="C46" s="1187"/>
      <c r="D46" s="107"/>
      <c r="E46" s="1192" t="s">
        <v>36</v>
      </c>
      <c r="F46" s="1192"/>
      <c r="G46" s="1192"/>
      <c r="H46" s="1193"/>
      <c r="I46" s="358">
        <v>25</v>
      </c>
      <c r="J46" s="359">
        <v>21</v>
      </c>
      <c r="K46" s="359">
        <v>18</v>
      </c>
      <c r="L46" s="359">
        <v>10</v>
      </c>
      <c r="M46" s="360" t="s">
        <v>492</v>
      </c>
    </row>
    <row r="47" spans="2:13" ht="27.75" customHeight="1" x14ac:dyDescent="0.15">
      <c r="B47" s="1186"/>
      <c r="C47" s="1187"/>
      <c r="D47" s="108"/>
      <c r="E47" s="1194" t="s">
        <v>37</v>
      </c>
      <c r="F47" s="1195"/>
      <c r="G47" s="1195"/>
      <c r="H47" s="1196"/>
      <c r="I47" s="358" t="s">
        <v>492</v>
      </c>
      <c r="J47" s="359" t="s">
        <v>492</v>
      </c>
      <c r="K47" s="359" t="s">
        <v>492</v>
      </c>
      <c r="L47" s="359" t="s">
        <v>492</v>
      </c>
      <c r="M47" s="360" t="s">
        <v>492</v>
      </c>
    </row>
    <row r="48" spans="2:13" ht="27.75" customHeight="1" x14ac:dyDescent="0.15">
      <c r="B48" s="1186"/>
      <c r="C48" s="1187"/>
      <c r="D48" s="106"/>
      <c r="E48" s="1192" t="s">
        <v>38</v>
      </c>
      <c r="F48" s="1192"/>
      <c r="G48" s="1192"/>
      <c r="H48" s="1193"/>
      <c r="I48" s="358" t="s">
        <v>492</v>
      </c>
      <c r="J48" s="359" t="s">
        <v>492</v>
      </c>
      <c r="K48" s="359" t="s">
        <v>492</v>
      </c>
      <c r="L48" s="359" t="s">
        <v>492</v>
      </c>
      <c r="M48" s="360" t="s">
        <v>492</v>
      </c>
    </row>
    <row r="49" spans="2:13" ht="27.75" customHeight="1" x14ac:dyDescent="0.15">
      <c r="B49" s="1188"/>
      <c r="C49" s="1189"/>
      <c r="D49" s="106"/>
      <c r="E49" s="1192" t="s">
        <v>39</v>
      </c>
      <c r="F49" s="1192"/>
      <c r="G49" s="1192"/>
      <c r="H49" s="1193"/>
      <c r="I49" s="358" t="s">
        <v>492</v>
      </c>
      <c r="J49" s="359" t="s">
        <v>492</v>
      </c>
      <c r="K49" s="359" t="s">
        <v>492</v>
      </c>
      <c r="L49" s="359" t="s">
        <v>492</v>
      </c>
      <c r="M49" s="360" t="s">
        <v>492</v>
      </c>
    </row>
    <row r="50" spans="2:13" ht="27.75" customHeight="1" x14ac:dyDescent="0.15">
      <c r="B50" s="1197" t="s">
        <v>40</v>
      </c>
      <c r="C50" s="1198"/>
      <c r="D50" s="109"/>
      <c r="E50" s="1192" t="s">
        <v>41</v>
      </c>
      <c r="F50" s="1192"/>
      <c r="G50" s="1192"/>
      <c r="H50" s="1193"/>
      <c r="I50" s="358">
        <v>4620</v>
      </c>
      <c r="J50" s="359">
        <v>5365</v>
      </c>
      <c r="K50" s="359">
        <v>5554</v>
      </c>
      <c r="L50" s="359">
        <v>6164</v>
      </c>
      <c r="M50" s="360">
        <v>6495</v>
      </c>
    </row>
    <row r="51" spans="2:13" ht="27.75" customHeight="1" x14ac:dyDescent="0.15">
      <c r="B51" s="1186"/>
      <c r="C51" s="1187"/>
      <c r="D51" s="106"/>
      <c r="E51" s="1192" t="s">
        <v>42</v>
      </c>
      <c r="F51" s="1192"/>
      <c r="G51" s="1192"/>
      <c r="H51" s="1193"/>
      <c r="I51" s="358">
        <v>972</v>
      </c>
      <c r="J51" s="359">
        <v>784</v>
      </c>
      <c r="K51" s="359">
        <v>903</v>
      </c>
      <c r="L51" s="359">
        <v>912</v>
      </c>
      <c r="M51" s="360">
        <v>961</v>
      </c>
    </row>
    <row r="52" spans="2:13" ht="27.75" customHeight="1" x14ac:dyDescent="0.15">
      <c r="B52" s="1188"/>
      <c r="C52" s="1189"/>
      <c r="D52" s="106"/>
      <c r="E52" s="1192" t="s">
        <v>43</v>
      </c>
      <c r="F52" s="1192"/>
      <c r="G52" s="1192"/>
      <c r="H52" s="1193"/>
      <c r="I52" s="358">
        <v>25459</v>
      </c>
      <c r="J52" s="359">
        <v>26374</v>
      </c>
      <c r="K52" s="359">
        <v>25529</v>
      </c>
      <c r="L52" s="359">
        <v>25046</v>
      </c>
      <c r="M52" s="360">
        <v>24205</v>
      </c>
    </row>
    <row r="53" spans="2:13" ht="27.75" customHeight="1" thickBot="1" x14ac:dyDescent="0.2">
      <c r="B53" s="1199" t="s">
        <v>19</v>
      </c>
      <c r="C53" s="1200"/>
      <c r="D53" s="110"/>
      <c r="E53" s="1201" t="s">
        <v>44</v>
      </c>
      <c r="F53" s="1201"/>
      <c r="G53" s="1201"/>
      <c r="H53" s="1202"/>
      <c r="I53" s="361">
        <v>6892</v>
      </c>
      <c r="J53" s="362">
        <v>6091</v>
      </c>
      <c r="K53" s="362">
        <v>6025</v>
      </c>
      <c r="L53" s="362">
        <v>4538</v>
      </c>
      <c r="M53" s="363">
        <v>3110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DBjwt/lCGy+YU+cCYqtDz4D1Fo9mZPXq2H/En0gpRZnPbzr9hFBoW70PqVVk4/J7+SjLCn6ZhzFfTnEvXhY6w==" saltValue="iZ/DxynIsklWkY9ds/74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3053</v>
      </c>
      <c r="G55" s="122">
        <v>3633</v>
      </c>
      <c r="H55" s="123">
        <v>4043</v>
      </c>
    </row>
    <row r="56" spans="2:8" ht="52.5" customHeight="1" x14ac:dyDescent="0.15">
      <c r="B56" s="124"/>
      <c r="C56" s="1213" t="s">
        <v>47</v>
      </c>
      <c r="D56" s="1213"/>
      <c r="E56" s="1214"/>
      <c r="F56" s="125">
        <v>913</v>
      </c>
      <c r="G56" s="125">
        <v>913</v>
      </c>
      <c r="H56" s="126">
        <v>958</v>
      </c>
    </row>
    <row r="57" spans="2:8" ht="53.25" customHeight="1" x14ac:dyDescent="0.15">
      <c r="B57" s="124"/>
      <c r="C57" s="1215" t="s">
        <v>48</v>
      </c>
      <c r="D57" s="1215"/>
      <c r="E57" s="1216"/>
      <c r="F57" s="127">
        <v>1913</v>
      </c>
      <c r="G57" s="127">
        <v>1892</v>
      </c>
      <c r="H57" s="128">
        <v>1855</v>
      </c>
    </row>
    <row r="58" spans="2:8" ht="45.75" customHeight="1" x14ac:dyDescent="0.15">
      <c r="B58" s="129"/>
      <c r="C58" s="1203" t="s">
        <v>564</v>
      </c>
      <c r="D58" s="1204"/>
      <c r="E58" s="1205"/>
      <c r="F58" s="130">
        <v>1159</v>
      </c>
      <c r="G58" s="130">
        <v>1137</v>
      </c>
      <c r="H58" s="131">
        <v>1115</v>
      </c>
    </row>
    <row r="59" spans="2:8" ht="45.75" customHeight="1" x14ac:dyDescent="0.15">
      <c r="B59" s="129"/>
      <c r="C59" s="1203" t="s">
        <v>565</v>
      </c>
      <c r="D59" s="1204"/>
      <c r="E59" s="1205"/>
      <c r="F59" s="130">
        <v>408</v>
      </c>
      <c r="G59" s="130">
        <v>405</v>
      </c>
      <c r="H59" s="131">
        <v>401</v>
      </c>
    </row>
    <row r="60" spans="2:8" ht="45.75" customHeight="1" x14ac:dyDescent="0.15">
      <c r="B60" s="129"/>
      <c r="C60" s="1203" t="s">
        <v>566</v>
      </c>
      <c r="D60" s="1204"/>
      <c r="E60" s="1205"/>
      <c r="F60" s="130">
        <v>79</v>
      </c>
      <c r="G60" s="130">
        <v>79</v>
      </c>
      <c r="H60" s="131">
        <v>79</v>
      </c>
    </row>
    <row r="61" spans="2:8" ht="45.75" customHeight="1" x14ac:dyDescent="0.15">
      <c r="B61" s="129"/>
      <c r="C61" s="1203" t="s">
        <v>567</v>
      </c>
      <c r="D61" s="1204"/>
      <c r="E61" s="1205"/>
      <c r="F61" s="130">
        <v>71</v>
      </c>
      <c r="G61" s="130">
        <v>71</v>
      </c>
      <c r="H61" s="131">
        <v>71</v>
      </c>
    </row>
    <row r="62" spans="2:8" ht="45.75" customHeight="1" thickBot="1" x14ac:dyDescent="0.2">
      <c r="B62" s="132"/>
      <c r="C62" s="1206" t="s">
        <v>568</v>
      </c>
      <c r="D62" s="1207"/>
      <c r="E62" s="1208"/>
      <c r="F62" s="133">
        <v>41</v>
      </c>
      <c r="G62" s="133">
        <v>41</v>
      </c>
      <c r="H62" s="134">
        <v>41</v>
      </c>
    </row>
    <row r="63" spans="2:8" ht="52.5" customHeight="1" thickBot="1" x14ac:dyDescent="0.2">
      <c r="B63" s="135"/>
      <c r="C63" s="1209" t="s">
        <v>49</v>
      </c>
      <c r="D63" s="1209"/>
      <c r="E63" s="1210"/>
      <c r="F63" s="136">
        <v>5880</v>
      </c>
      <c r="G63" s="136">
        <v>6439</v>
      </c>
      <c r="H63" s="137">
        <v>6857</v>
      </c>
    </row>
    <row r="64" spans="2:8" x14ac:dyDescent="0.15"/>
  </sheetData>
  <sheetProtection algorithmName="SHA-512" hashValue="LQpfSbbpI9kY/dtOUZw1OkPa2tRtTDAyuxp9zRWbY68as/f0HDiAdITsZtrKBdqTIpKZHf0ildkZik9ecMxUEA==" saltValue="99IwmQkdGhvZ2+3/3y8t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157978</v>
      </c>
      <c r="E3" s="156"/>
      <c r="F3" s="157">
        <v>94081</v>
      </c>
      <c r="G3" s="158"/>
      <c r="H3" s="159"/>
    </row>
    <row r="4" spans="1:8" x14ac:dyDescent="0.15">
      <c r="A4" s="160"/>
      <c r="B4" s="161"/>
      <c r="C4" s="162"/>
      <c r="D4" s="163">
        <v>62547</v>
      </c>
      <c r="E4" s="164"/>
      <c r="F4" s="165">
        <v>48949</v>
      </c>
      <c r="G4" s="166"/>
      <c r="H4" s="167"/>
    </row>
    <row r="5" spans="1:8" x14ac:dyDescent="0.15">
      <c r="A5" s="148" t="s">
        <v>524</v>
      </c>
      <c r="B5" s="153"/>
      <c r="C5" s="154"/>
      <c r="D5" s="155">
        <v>112953</v>
      </c>
      <c r="E5" s="156"/>
      <c r="F5" s="157">
        <v>92632</v>
      </c>
      <c r="G5" s="158"/>
      <c r="H5" s="159"/>
    </row>
    <row r="6" spans="1:8" x14ac:dyDescent="0.15">
      <c r="A6" s="160"/>
      <c r="B6" s="161"/>
      <c r="C6" s="162"/>
      <c r="D6" s="163">
        <v>55183</v>
      </c>
      <c r="E6" s="164"/>
      <c r="F6" s="165">
        <v>47978</v>
      </c>
      <c r="G6" s="166"/>
      <c r="H6" s="167"/>
    </row>
    <row r="7" spans="1:8" x14ac:dyDescent="0.15">
      <c r="A7" s="148" t="s">
        <v>525</v>
      </c>
      <c r="B7" s="153"/>
      <c r="C7" s="154"/>
      <c r="D7" s="155">
        <v>137286</v>
      </c>
      <c r="E7" s="156"/>
      <c r="F7" s="157">
        <v>96469</v>
      </c>
      <c r="G7" s="158"/>
      <c r="H7" s="159"/>
    </row>
    <row r="8" spans="1:8" x14ac:dyDescent="0.15">
      <c r="A8" s="160"/>
      <c r="B8" s="161"/>
      <c r="C8" s="162"/>
      <c r="D8" s="163">
        <v>51754</v>
      </c>
      <c r="E8" s="164"/>
      <c r="F8" s="165">
        <v>49775</v>
      </c>
      <c r="G8" s="166"/>
      <c r="H8" s="167"/>
    </row>
    <row r="9" spans="1:8" x14ac:dyDescent="0.15">
      <c r="A9" s="148" t="s">
        <v>526</v>
      </c>
      <c r="B9" s="153"/>
      <c r="C9" s="154"/>
      <c r="D9" s="155">
        <v>81875</v>
      </c>
      <c r="E9" s="156"/>
      <c r="F9" s="157">
        <v>85743</v>
      </c>
      <c r="G9" s="158"/>
      <c r="H9" s="159"/>
    </row>
    <row r="10" spans="1:8" x14ac:dyDescent="0.15">
      <c r="A10" s="160"/>
      <c r="B10" s="161"/>
      <c r="C10" s="162"/>
      <c r="D10" s="163">
        <v>49623</v>
      </c>
      <c r="E10" s="164"/>
      <c r="F10" s="165">
        <v>45231</v>
      </c>
      <c r="G10" s="166"/>
      <c r="H10" s="167"/>
    </row>
    <row r="11" spans="1:8" x14ac:dyDescent="0.15">
      <c r="A11" s="148" t="s">
        <v>527</v>
      </c>
      <c r="B11" s="153"/>
      <c r="C11" s="154"/>
      <c r="D11" s="155">
        <v>52106</v>
      </c>
      <c r="E11" s="156"/>
      <c r="F11" s="157">
        <v>92509</v>
      </c>
      <c r="G11" s="158"/>
      <c r="H11" s="159"/>
    </row>
    <row r="12" spans="1:8" x14ac:dyDescent="0.15">
      <c r="A12" s="160"/>
      <c r="B12" s="161"/>
      <c r="C12" s="168"/>
      <c r="D12" s="163">
        <v>33249</v>
      </c>
      <c r="E12" s="164"/>
      <c r="F12" s="165">
        <v>52274</v>
      </c>
      <c r="G12" s="166"/>
      <c r="H12" s="167"/>
    </row>
    <row r="13" spans="1:8" x14ac:dyDescent="0.15">
      <c r="A13" s="148"/>
      <c r="B13" s="153"/>
      <c r="C13" s="169"/>
      <c r="D13" s="170">
        <v>108440</v>
      </c>
      <c r="E13" s="171"/>
      <c r="F13" s="172">
        <v>92287</v>
      </c>
      <c r="G13" s="173"/>
      <c r="H13" s="159"/>
    </row>
    <row r="14" spans="1:8" x14ac:dyDescent="0.15">
      <c r="A14" s="160"/>
      <c r="B14" s="161"/>
      <c r="C14" s="162"/>
      <c r="D14" s="163">
        <v>50471</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2.41</v>
      </c>
      <c r="C19" s="174">
        <f>ROUND(VALUE(SUBSTITUTE(実質収支比率等に係る経年分析!G$48,"▲","-")),2)</f>
        <v>0.56999999999999995</v>
      </c>
      <c r="D19" s="174">
        <f>ROUND(VALUE(SUBSTITUTE(実質収支比率等に係る経年分析!H$48,"▲","-")),2)</f>
        <v>9.58</v>
      </c>
      <c r="E19" s="174">
        <f>ROUND(VALUE(SUBSTITUTE(実質収支比率等に係る経年分析!I$48,"▲","-")),2)</f>
        <v>6.88</v>
      </c>
      <c r="F19" s="174">
        <f>ROUND(VALUE(SUBSTITUTE(実質収支比率等に係る経年分析!J$48,"▲","-")),2)</f>
        <v>8.5399999999999991</v>
      </c>
    </row>
    <row r="20" spans="1:11" x14ac:dyDescent="0.15">
      <c r="A20" s="174" t="s">
        <v>53</v>
      </c>
      <c r="B20" s="174">
        <f>ROUND(VALUE(SUBSTITUTE(実質収支比率等に係る経年分析!F$47,"▲","-")),2)</f>
        <v>26.58</v>
      </c>
      <c r="C20" s="174">
        <f>ROUND(VALUE(SUBSTITUTE(実質収支比率等に係る経年分析!G$47,"▲","-")),2)</f>
        <v>26.23</v>
      </c>
      <c r="D20" s="174">
        <f>ROUND(VALUE(SUBSTITUTE(実質収支比率等に係る経年分析!H$47,"▲","-")),2)</f>
        <v>25.32</v>
      </c>
      <c r="E20" s="174">
        <f>ROUND(VALUE(SUBSTITUTE(実質収支比率等に係る経年分析!I$47,"▲","-")),2)</f>
        <v>30.92</v>
      </c>
      <c r="F20" s="174">
        <f>ROUND(VALUE(SUBSTITUTE(実質収支比率等に係る経年分析!J$47,"▲","-")),2)</f>
        <v>34.090000000000003</v>
      </c>
    </row>
    <row r="21" spans="1:11" x14ac:dyDescent="0.15">
      <c r="A21" s="174" t="s">
        <v>54</v>
      </c>
      <c r="B21" s="174">
        <f>IF(ISNUMBER(VALUE(SUBSTITUTE(実質収支比率等に係る経年分析!F$49,"▲","-"))),ROUND(VALUE(SUBSTITUTE(実質収支比率等に係る経年分析!F$49,"▲","-")),2),NA())</f>
        <v>0.93</v>
      </c>
      <c r="C21" s="174">
        <f>IF(ISNUMBER(VALUE(SUBSTITUTE(実質収支比率等に係る経年分析!G$49,"▲","-"))),ROUND(VALUE(SUBSTITUTE(実質収支比率等に係る経年分析!G$49,"▲","-")),2),NA())</f>
        <v>-1.01</v>
      </c>
      <c r="D21" s="174">
        <f>IF(ISNUMBER(VALUE(SUBSTITUTE(実質収支比率等に係る経年分析!H$49,"▲","-"))),ROUND(VALUE(SUBSTITUTE(実質収支比率等に係る経年分析!H$49,"▲","-")),2),NA())</f>
        <v>9.31</v>
      </c>
      <c r="E21" s="174">
        <f>IF(ISNUMBER(VALUE(SUBSTITUTE(実質収支比率等に係る経年分析!I$49,"▲","-"))),ROUND(VALUE(SUBSTITUTE(実質収支比率等に係る経年分析!I$49,"▲","-")),2),NA())</f>
        <v>1.99</v>
      </c>
      <c r="F21" s="174">
        <f>IF(ISNUMBER(VALUE(SUBSTITUTE(実質収支比率等に係る経年分析!J$49,"▲","-"))),ROUND(VALUE(SUBSTITUTE(実質収支比率等に係る経年分析!J$49,"▲","-")),2),NA())</f>
        <v>5.18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簡易水道事業会計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0.56999999999999995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8.5299999999999994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10.55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11.69</v>
      </c>
    </row>
    <row r="36" spans="1:16" x14ac:dyDescent="0.15">
      <c r="A36" s="175" t="str">
        <f>IF(連結実質赤字比率に係る赤字・黒字の構成分析!C$34="",NA(),連結実質赤字比率に係る赤字・黒字の構成分析!C$34)</f>
        <v>市立八幡浜総合病院事業会計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28.35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33.450000000000003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39.69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37.450000000000003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2524</v>
      </c>
      <c r="E42" s="176"/>
      <c r="F42" s="176"/>
      <c r="G42" s="176">
        <f>'実質公債費比率（分子）の構造'!L$52</f>
        <v>2552</v>
      </c>
      <c r="H42" s="176"/>
      <c r="I42" s="176"/>
      <c r="J42" s="176">
        <f>'実質公債費比率（分子）の構造'!M$52</f>
        <v>2618</v>
      </c>
      <c r="K42" s="176"/>
      <c r="L42" s="176"/>
      <c r="M42" s="176">
        <f>'実質公債費比率（分子）の構造'!N$52</f>
        <v>2802</v>
      </c>
      <c r="N42" s="176"/>
      <c r="O42" s="176"/>
      <c r="P42" s="176">
        <f>'実質公債費比率（分子）の構造'!O$52</f>
        <v>2731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64</v>
      </c>
      <c r="C44" s="176"/>
      <c r="D44" s="176"/>
      <c r="E44" s="176">
        <f>'実質公債費比率（分子）の構造'!L$50</f>
        <v>39</v>
      </c>
      <c r="F44" s="176"/>
      <c r="G44" s="176"/>
      <c r="H44" s="176">
        <f>'実質公債費比率（分子）の構造'!M$50</f>
        <v>37</v>
      </c>
      <c r="I44" s="176"/>
      <c r="J44" s="176"/>
      <c r="K44" s="176">
        <f>'実質公債費比率（分子）の構造'!N$50</f>
        <v>34</v>
      </c>
      <c r="L44" s="176"/>
      <c r="M44" s="176"/>
      <c r="N44" s="176">
        <f>'実質公債費比率（分子）の構造'!O$50</f>
        <v>24</v>
      </c>
      <c r="O44" s="176"/>
      <c r="P44" s="176"/>
    </row>
    <row r="45" spans="1:16" x14ac:dyDescent="0.15">
      <c r="A45" s="176" t="s">
        <v>63</v>
      </c>
      <c r="B45" s="176">
        <f>'実質公債費比率（分子）の構造'!K$49</f>
        <v>3</v>
      </c>
      <c r="C45" s="176"/>
      <c r="D45" s="176"/>
      <c r="E45" s="176">
        <f>'実質公債費比率（分子）の構造'!L$49</f>
        <v>3</v>
      </c>
      <c r="F45" s="176"/>
      <c r="G45" s="176"/>
      <c r="H45" s="176">
        <f>'実質公債費比率（分子）の構造'!M$49</f>
        <v>26</v>
      </c>
      <c r="I45" s="176"/>
      <c r="J45" s="176"/>
      <c r="K45" s="176">
        <f>'実質公債費比率（分子）の構造'!N$49</f>
        <v>44</v>
      </c>
      <c r="L45" s="176"/>
      <c r="M45" s="176"/>
      <c r="N45" s="176">
        <f>'実質公債費比率（分子）の構造'!O$49</f>
        <v>44</v>
      </c>
      <c r="O45" s="176"/>
      <c r="P45" s="176"/>
    </row>
    <row r="46" spans="1:16" x14ac:dyDescent="0.15">
      <c r="A46" s="176" t="s">
        <v>64</v>
      </c>
      <c r="B46" s="176">
        <f>'実質公債費比率（分子）の構造'!K$48</f>
        <v>1081</v>
      </c>
      <c r="C46" s="176"/>
      <c r="D46" s="176"/>
      <c r="E46" s="176">
        <f>'実質公債費比率（分子）の構造'!L$48</f>
        <v>1104</v>
      </c>
      <c r="F46" s="176"/>
      <c r="G46" s="176"/>
      <c r="H46" s="176">
        <f>'実質公債費比率（分子）の構造'!M$48</f>
        <v>1138</v>
      </c>
      <c r="I46" s="176"/>
      <c r="J46" s="176"/>
      <c r="K46" s="176">
        <f>'実質公債費比率（分子）の構造'!N$48</f>
        <v>1126</v>
      </c>
      <c r="L46" s="176"/>
      <c r="M46" s="176"/>
      <c r="N46" s="176">
        <f>'実質公債費比率（分子）の構造'!O$48</f>
        <v>1102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2253</v>
      </c>
      <c r="C49" s="176"/>
      <c r="D49" s="176"/>
      <c r="E49" s="176">
        <f>'実質公債費比率（分子）の構造'!L$45</f>
        <v>2261</v>
      </c>
      <c r="F49" s="176"/>
      <c r="G49" s="176"/>
      <c r="H49" s="176">
        <f>'実質公債費比率（分子）の構造'!M$45</f>
        <v>2333</v>
      </c>
      <c r="I49" s="176"/>
      <c r="J49" s="176"/>
      <c r="K49" s="176">
        <f>'実質公債費比率（分子）の構造'!N$45</f>
        <v>2490</v>
      </c>
      <c r="L49" s="176"/>
      <c r="M49" s="176"/>
      <c r="N49" s="176">
        <f>'実質公債費比率（分子）の構造'!O$45</f>
        <v>2596</v>
      </c>
      <c r="O49" s="176"/>
      <c r="P49" s="176"/>
    </row>
    <row r="50" spans="1:16" x14ac:dyDescent="0.15">
      <c r="A50" s="176" t="s">
        <v>67</v>
      </c>
      <c r="B50" s="176" t="e">
        <f>NA()</f>
        <v>#N/A</v>
      </c>
      <c r="C50" s="176">
        <f>IF(ISNUMBER('実質公債費比率（分子）の構造'!K$53),'実質公債費比率（分子）の構造'!K$53,NA())</f>
        <v>877</v>
      </c>
      <c r="D50" s="176" t="e">
        <f>NA()</f>
        <v>#N/A</v>
      </c>
      <c r="E50" s="176" t="e">
        <f>NA()</f>
        <v>#N/A</v>
      </c>
      <c r="F50" s="176">
        <f>IF(ISNUMBER('実質公債費比率（分子）の構造'!L$53),'実質公債費比率（分子）の構造'!L$53,NA())</f>
        <v>855</v>
      </c>
      <c r="G50" s="176" t="e">
        <f>NA()</f>
        <v>#N/A</v>
      </c>
      <c r="H50" s="176" t="e">
        <f>NA()</f>
        <v>#N/A</v>
      </c>
      <c r="I50" s="176">
        <f>IF(ISNUMBER('実質公債費比率（分子）の構造'!M$53),'実質公債費比率（分子）の構造'!M$53,NA())</f>
        <v>916</v>
      </c>
      <c r="J50" s="176" t="e">
        <f>NA()</f>
        <v>#N/A</v>
      </c>
      <c r="K50" s="176" t="e">
        <f>NA()</f>
        <v>#N/A</v>
      </c>
      <c r="L50" s="176">
        <f>IF(ISNUMBER('実質公債費比率（分子）の構造'!N$53),'実質公債費比率（分子）の構造'!N$53,NA())</f>
        <v>892</v>
      </c>
      <c r="M50" s="176" t="e">
        <f>NA()</f>
        <v>#N/A</v>
      </c>
      <c r="N50" s="176" t="e">
        <f>NA()</f>
        <v>#N/A</v>
      </c>
      <c r="O50" s="176">
        <f>IF(ISNUMBER('実質公債費比率（分子）の構造'!O$53),'実質公債費比率（分子）の構造'!O$53,NA())</f>
        <v>1035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25459</v>
      </c>
      <c r="E56" s="175"/>
      <c r="F56" s="175"/>
      <c r="G56" s="175">
        <f>'将来負担比率（分子）の構造'!J$52</f>
        <v>26374</v>
      </c>
      <c r="H56" s="175"/>
      <c r="I56" s="175"/>
      <c r="J56" s="175">
        <f>'将来負担比率（分子）の構造'!K$52</f>
        <v>25529</v>
      </c>
      <c r="K56" s="175"/>
      <c r="L56" s="175"/>
      <c r="M56" s="175">
        <f>'将来負担比率（分子）の構造'!L$52</f>
        <v>25046</v>
      </c>
      <c r="N56" s="175"/>
      <c r="O56" s="175"/>
      <c r="P56" s="175">
        <f>'将来負担比率（分子）の構造'!M$52</f>
        <v>24205</v>
      </c>
    </row>
    <row r="57" spans="1:16" x14ac:dyDescent="0.15">
      <c r="A57" s="175" t="s">
        <v>42</v>
      </c>
      <c r="B57" s="175"/>
      <c r="C57" s="175"/>
      <c r="D57" s="175">
        <f>'将来負担比率（分子）の構造'!I$51</f>
        <v>972</v>
      </c>
      <c r="E57" s="175"/>
      <c r="F57" s="175"/>
      <c r="G57" s="175">
        <f>'将来負担比率（分子）の構造'!J$51</f>
        <v>784</v>
      </c>
      <c r="H57" s="175"/>
      <c r="I57" s="175"/>
      <c r="J57" s="175">
        <f>'将来負担比率（分子）の構造'!K$51</f>
        <v>903</v>
      </c>
      <c r="K57" s="175"/>
      <c r="L57" s="175"/>
      <c r="M57" s="175">
        <f>'将来負担比率（分子）の構造'!L$51</f>
        <v>912</v>
      </c>
      <c r="N57" s="175"/>
      <c r="O57" s="175"/>
      <c r="P57" s="175">
        <f>'将来負担比率（分子）の構造'!M$51</f>
        <v>961</v>
      </c>
    </row>
    <row r="58" spans="1:16" x14ac:dyDescent="0.15">
      <c r="A58" s="175" t="s">
        <v>41</v>
      </c>
      <c r="B58" s="175"/>
      <c r="C58" s="175"/>
      <c r="D58" s="175">
        <f>'将来負担比率（分子）の構造'!I$50</f>
        <v>4620</v>
      </c>
      <c r="E58" s="175"/>
      <c r="F58" s="175"/>
      <c r="G58" s="175">
        <f>'将来負担比率（分子）の構造'!J$50</f>
        <v>5365</v>
      </c>
      <c r="H58" s="175"/>
      <c r="I58" s="175"/>
      <c r="J58" s="175">
        <f>'将来負担比率（分子）の構造'!K$50</f>
        <v>5554</v>
      </c>
      <c r="K58" s="175"/>
      <c r="L58" s="175"/>
      <c r="M58" s="175">
        <f>'将来負担比率（分子）の構造'!L$50</f>
        <v>6164</v>
      </c>
      <c r="N58" s="175"/>
      <c r="O58" s="175"/>
      <c r="P58" s="175">
        <f>'将来負担比率（分子）の構造'!M$50</f>
        <v>6495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25</v>
      </c>
      <c r="C61" s="175"/>
      <c r="D61" s="175"/>
      <c r="E61" s="175">
        <f>'将来負担比率（分子）の構造'!J$46</f>
        <v>21</v>
      </c>
      <c r="F61" s="175"/>
      <c r="G61" s="175"/>
      <c r="H61" s="175">
        <f>'将来負担比率（分子）の構造'!K$46</f>
        <v>18</v>
      </c>
      <c r="I61" s="175"/>
      <c r="J61" s="175"/>
      <c r="K61" s="175">
        <f>'将来負担比率（分子）の構造'!L$46</f>
        <v>10</v>
      </c>
      <c r="L61" s="175"/>
      <c r="M61" s="175"/>
      <c r="N61" s="175" t="str">
        <f>'将来負担比率（分子）の構造'!M$46</f>
        <v>-</v>
      </c>
      <c r="O61" s="175"/>
      <c r="P61" s="175"/>
    </row>
    <row r="62" spans="1:16" x14ac:dyDescent="0.15">
      <c r="A62" s="175" t="s">
        <v>35</v>
      </c>
      <c r="B62" s="175">
        <f>'将来負担比率（分子）の構造'!I$45</f>
        <v>2254</v>
      </c>
      <c r="C62" s="175"/>
      <c r="D62" s="175"/>
      <c r="E62" s="175">
        <f>'将来負担比率（分子）の構造'!J$45</f>
        <v>2280</v>
      </c>
      <c r="F62" s="175"/>
      <c r="G62" s="175"/>
      <c r="H62" s="175">
        <f>'将来負担比率（分子）の構造'!K$45</f>
        <v>2282</v>
      </c>
      <c r="I62" s="175"/>
      <c r="J62" s="175"/>
      <c r="K62" s="175">
        <f>'将来負担比率（分子）の構造'!L$45</f>
        <v>2328</v>
      </c>
      <c r="L62" s="175"/>
      <c r="M62" s="175"/>
      <c r="N62" s="175">
        <f>'将来負担比率（分子）の構造'!M$45</f>
        <v>2422</v>
      </c>
      <c r="O62" s="175"/>
      <c r="P62" s="175"/>
    </row>
    <row r="63" spans="1:16" x14ac:dyDescent="0.15">
      <c r="A63" s="175" t="s">
        <v>34</v>
      </c>
      <c r="B63" s="175">
        <f>'将来負担比率（分子）の構造'!I$44</f>
        <v>215</v>
      </c>
      <c r="C63" s="175"/>
      <c r="D63" s="175"/>
      <c r="E63" s="175">
        <f>'将来負担比率（分子）の構造'!J$44</f>
        <v>436</v>
      </c>
      <c r="F63" s="175"/>
      <c r="G63" s="175"/>
      <c r="H63" s="175">
        <f>'将来負担比率（分子）の構造'!K$44</f>
        <v>393</v>
      </c>
      <c r="I63" s="175"/>
      <c r="J63" s="175"/>
      <c r="K63" s="175">
        <f>'将来負担比率（分子）の構造'!L$44</f>
        <v>332</v>
      </c>
      <c r="L63" s="175"/>
      <c r="M63" s="175"/>
      <c r="N63" s="175">
        <f>'将来負担比率（分子）の構造'!M$44</f>
        <v>355</v>
      </c>
      <c r="O63" s="175"/>
      <c r="P63" s="175"/>
    </row>
    <row r="64" spans="1:16" x14ac:dyDescent="0.15">
      <c r="A64" s="175" t="s">
        <v>33</v>
      </c>
      <c r="B64" s="175">
        <f>'将来負担比率（分子）の構造'!I$43</f>
        <v>11450</v>
      </c>
      <c r="C64" s="175"/>
      <c r="D64" s="175"/>
      <c r="E64" s="175">
        <f>'将来負担比率（分子）の構造'!J$43</f>
        <v>11455</v>
      </c>
      <c r="F64" s="175"/>
      <c r="G64" s="175"/>
      <c r="H64" s="175">
        <f>'将来負担比率（分子）の構造'!K$43</f>
        <v>10348</v>
      </c>
      <c r="I64" s="175"/>
      <c r="J64" s="175"/>
      <c r="K64" s="175">
        <f>'将来負担比率（分子）の構造'!L$43</f>
        <v>9722</v>
      </c>
      <c r="L64" s="175"/>
      <c r="M64" s="175"/>
      <c r="N64" s="175">
        <f>'将来負担比率（分子）の構造'!M$43</f>
        <v>9044</v>
      </c>
      <c r="O64" s="175"/>
      <c r="P64" s="175"/>
    </row>
    <row r="65" spans="1:16" x14ac:dyDescent="0.15">
      <c r="A65" s="175" t="s">
        <v>32</v>
      </c>
      <c r="B65" s="175">
        <f>'将来負担比率（分子）の構造'!I$42</f>
        <v>139</v>
      </c>
      <c r="C65" s="175"/>
      <c r="D65" s="175"/>
      <c r="E65" s="175">
        <f>'将来負担比率（分子）の構造'!J$42</f>
        <v>103</v>
      </c>
      <c r="F65" s="175"/>
      <c r="G65" s="175"/>
      <c r="H65" s="175">
        <f>'将来負担比率（分子）の構造'!K$42</f>
        <v>72</v>
      </c>
      <c r="I65" s="175"/>
      <c r="J65" s="175"/>
      <c r="K65" s="175">
        <f>'将来負担比率（分子）の構造'!L$42</f>
        <v>42</v>
      </c>
      <c r="L65" s="175"/>
      <c r="M65" s="175"/>
      <c r="N65" s="175">
        <f>'将来負担比率（分子）の構造'!M$42</f>
        <v>21</v>
      </c>
      <c r="O65" s="175"/>
      <c r="P65" s="175"/>
    </row>
    <row r="66" spans="1:16" x14ac:dyDescent="0.15">
      <c r="A66" s="175" t="s">
        <v>31</v>
      </c>
      <c r="B66" s="175">
        <f>'将来負担比率（分子）の構造'!I$41</f>
        <v>23859</v>
      </c>
      <c r="C66" s="175"/>
      <c r="D66" s="175"/>
      <c r="E66" s="175">
        <f>'将来負担比率（分子）の構造'!J$41</f>
        <v>24320</v>
      </c>
      <c r="F66" s="175"/>
      <c r="G66" s="175"/>
      <c r="H66" s="175">
        <f>'将来負担比率（分子）の構造'!K$41</f>
        <v>24898</v>
      </c>
      <c r="I66" s="175"/>
      <c r="J66" s="175"/>
      <c r="K66" s="175">
        <f>'将来負担比率（分子）の構造'!L$41</f>
        <v>24228</v>
      </c>
      <c r="L66" s="175"/>
      <c r="M66" s="175"/>
      <c r="N66" s="175">
        <f>'将来負担比率（分子）の構造'!M$41</f>
        <v>22928</v>
      </c>
      <c r="O66" s="175"/>
      <c r="P66" s="175"/>
    </row>
    <row r="67" spans="1:16" x14ac:dyDescent="0.15">
      <c r="A67" s="175" t="s">
        <v>71</v>
      </c>
      <c r="B67" s="175" t="e">
        <f>NA()</f>
        <v>#N/A</v>
      </c>
      <c r="C67" s="175">
        <f>IF(ISNUMBER('将来負担比率（分子）の構造'!I$53), IF('将来負担比率（分子）の構造'!I$53 &lt; 0, 0, '将来負担比率（分子）の構造'!I$53), NA())</f>
        <v>6892</v>
      </c>
      <c r="D67" s="175" t="e">
        <f>NA()</f>
        <v>#N/A</v>
      </c>
      <c r="E67" s="175" t="e">
        <f>NA()</f>
        <v>#N/A</v>
      </c>
      <c r="F67" s="175">
        <f>IF(ISNUMBER('将来負担比率（分子）の構造'!J$53), IF('将来負担比率（分子）の構造'!J$53 &lt; 0, 0, '将来負担比率（分子）の構造'!J$53), NA())</f>
        <v>6091</v>
      </c>
      <c r="G67" s="175" t="e">
        <f>NA()</f>
        <v>#N/A</v>
      </c>
      <c r="H67" s="175" t="e">
        <f>NA()</f>
        <v>#N/A</v>
      </c>
      <c r="I67" s="175">
        <f>IF(ISNUMBER('将来負担比率（分子）の構造'!K$53), IF('将来負担比率（分子）の構造'!K$53 &lt; 0, 0, '将来負担比率（分子）の構造'!K$53), NA())</f>
        <v>6025</v>
      </c>
      <c r="J67" s="175" t="e">
        <f>NA()</f>
        <v>#N/A</v>
      </c>
      <c r="K67" s="175" t="e">
        <f>NA()</f>
        <v>#N/A</v>
      </c>
      <c r="L67" s="175">
        <f>IF(ISNUMBER('将来負担比率（分子）の構造'!L$53), IF('将来負担比率（分子）の構造'!L$53 &lt; 0, 0, '将来負担比率（分子）の構造'!L$53), NA())</f>
        <v>4538</v>
      </c>
      <c r="M67" s="175" t="e">
        <f>NA()</f>
        <v>#N/A</v>
      </c>
      <c r="N67" s="175" t="e">
        <f>NA()</f>
        <v>#N/A</v>
      </c>
      <c r="O67" s="175">
        <f>IF(ISNUMBER('将来負担比率（分子）の構造'!M$53), IF('将来負担比率（分子）の構造'!M$53 &lt; 0, 0, '将来負担比率（分子）の構造'!M$53), NA())</f>
        <v>3110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3053</v>
      </c>
      <c r="C72" s="179">
        <f>基金残高に係る経年分析!G55</f>
        <v>3633</v>
      </c>
      <c r="D72" s="179">
        <f>基金残高に係る経年分析!H55</f>
        <v>4043</v>
      </c>
    </row>
    <row r="73" spans="1:16" x14ac:dyDescent="0.15">
      <c r="A73" s="178" t="s">
        <v>74</v>
      </c>
      <c r="B73" s="179">
        <f>基金残高に係る経年分析!F56</f>
        <v>913</v>
      </c>
      <c r="C73" s="179">
        <f>基金残高に係る経年分析!G56</f>
        <v>913</v>
      </c>
      <c r="D73" s="179">
        <f>基金残高に係る経年分析!H56</f>
        <v>958</v>
      </c>
    </row>
    <row r="74" spans="1:16" x14ac:dyDescent="0.15">
      <c r="A74" s="178" t="s">
        <v>75</v>
      </c>
      <c r="B74" s="179">
        <f>基金残高に係る経年分析!F57</f>
        <v>1913</v>
      </c>
      <c r="C74" s="179">
        <f>基金残高に係る経年分析!G57</f>
        <v>1892</v>
      </c>
      <c r="D74" s="179">
        <f>基金残高に係る経年分析!H57</f>
        <v>1855</v>
      </c>
    </row>
  </sheetData>
  <sheetProtection algorithmName="SHA-512" hashValue="F0ZQLYvOSOEX+H0T6aqKJs603jRnW2R4+XSDaCbRJvGe/bJd9OwTECnVkBJSD4vRzQ1bPoXOG92qIk9BczOaTQ==" saltValue="ozyEklAPsjd5ZZHbFSmu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2025-03-24T05:41:53Z</cp:lastPrinted>
  <dcterms:created xsi:type="dcterms:W3CDTF">2025-02-19T04:33:43Z</dcterms:created>
  <dcterms:modified xsi:type="dcterms:W3CDTF">2025-03-24T05:42:05Z</dcterms:modified>
  <cp:category/>
</cp:coreProperties>
</file>