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oho.local\各課\財政課\財政課\■決算係\00通知等\R06決算係\20250303【依頼314〆】令和５年度財政状況資料集の作成等について\02_市⇒県\提出用\"/>
    </mc:Choice>
  </mc:AlternateContent>
  <xr:revisionPtr revIDLastSave="0" documentId="13_ncr:1_{31CDBEBE-FAF2-4038-865C-349873FDFA83}" xr6:coauthVersionLast="47" xr6:coauthVersionMax="47"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C37" i="10"/>
  <c r="CO34" i="10"/>
  <c r="CO35" i="10" s="1"/>
  <c r="CO36" i="10" s="1"/>
  <c r="CO37" i="10" s="1"/>
  <c r="CO38" i="10" s="1"/>
  <c r="CO39" i="10" s="1"/>
  <c r="CO40" i="10" s="1"/>
  <c r="CO41" i="10" s="1"/>
  <c r="CO42" i="10" s="1"/>
  <c r="CO43"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AM34" i="10" l="1"/>
  <c r="AM35" i="10" l="1"/>
  <c r="AM36" i="10" s="1"/>
  <c r="AM37" i="10" s="1"/>
  <c r="BE34" i="10"/>
  <c r="BE35" i="10" s="1"/>
  <c r="BE36" i="10" s="1"/>
</calcChain>
</file>

<file path=xl/sharedStrings.xml><?xml version="1.0" encoding="utf-8"?>
<sst xmlns="http://schemas.openxmlformats.org/spreadsheetml/2006/main" count="1141" uniqueCount="576">
  <si>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</si>
  <si>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</si>
  <si>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</si>
  <si>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</si>
  <si>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</si>
  <si>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</si>
  <si>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</si>
  <si>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</si>
  <si>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</si>
  <si>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</si>
  <si>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</si>
  <si>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</si>
  <si>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</si>
  <si>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</si>
  <si>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</si>
  <si>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</si>
  <si>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</si>
  <si>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</si>
  <si>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</si>
  <si>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</si>
  <si>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</si>
  <si>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</si>
  <si>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</si>
  <si>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</si>
  <si>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</si>
  <si>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</si>
  <si>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</si>
  <si>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</si>
  <si>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</si>
  <si>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</si>
  <si>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</si>
  <si>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</si>
  <si>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</si>
  <si>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</si>
  <si>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</si>
  <si>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</si>
  <si>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</si>
  <si>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</si>
  <si>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</si>
  <si>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</si>
  <si>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</si>
  <si>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</si>
  <si>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</si>
  <si>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</si>
  <si>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</si>
  <si>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</si>
  <si>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</si>
  <si>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</si>
  <si>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</si>
  <si>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</si>
  <si>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</si>
  <si>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</si>
  <si>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</si>
  <si>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</si>
  <si>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</si>
  <si>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</si>
  <si>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</si>
  <si>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</si>
  <si>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</si>
  <si>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</si>
  <si>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</si>
  <si>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</si>
  <si>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</si>
  <si>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</si>
  <si>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</si>
  <si>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</si>
  <si>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</si>
  <si>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</si>
  <si>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</si>
  <si>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</si>
  <si>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</si>
  <si>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</si>
  <si>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</si>
  <si>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</si>
  <si>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</si>
  <si>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</si>
  <si>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</si>
  <si>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</si>
  <si>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</si>
  <si>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</si>
  <si>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</si>
  <si>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</si>
  <si>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</si>
  <si>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</si>
  <si>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</si>
  <si>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</si>
  <si>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</si>
  <si>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</si>
  <si>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</si>
  <si>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</si>
  <si>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</si>
  <si>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</si>
  <si>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</si>
  <si>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</si>
  <si>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今治市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</si>
  <si>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</si>
  <si>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</si>
  <si>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</si>
  <si>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</si>
  <si>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</si>
  <si>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</si>
  <si>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</si>
  <si>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</si>
  <si>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</si>
  <si>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</si>
  <si>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</si>
  <si>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</si>
  <si>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</si>
  <si>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</si>
  <si>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</si>
  <si>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</si>
  <si>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</si>
  <si>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</si>
  <si>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</si>
  <si>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</si>
  <si>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</si>
  <si>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</si>
  <si>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</si>
  <si>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</si>
  <si>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</si>
  <si>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</si>
  <si>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</si>
  <si>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</si>
  <si>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</si>
  <si>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</si>
  <si>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</si>
  <si>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</si>
  <si>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</si>
  <si>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</si>
  <si>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</si>
  <si>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</si>
  <si>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</si>
  <si>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</si>
  <si>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</si>
  <si>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</si>
  <si>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</si>
  <si>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</si>
  <si>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</si>
  <si>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</si>
  <si>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</si>
  <si>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</si>
  <si>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</si>
  <si>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</si>
  <si>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</si>
  <si>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</si>
  <si>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</si>
  <si>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</si>
  <si>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</si>
  <si>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</si>
  <si>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</si>
  <si>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</si>
  <si>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</si>
  <si>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</si>
  <si>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</si>
  <si>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</si>
  <si>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</si>
  <si>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</si>
  <si>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</si>
  <si>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</si>
  <si>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</si>
  <si>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</si>
  <si>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</si>
  <si>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</si>
  <si>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</si>
  <si>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</si>
  <si>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</si>
  <si>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</si>
  <si>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</si>
  <si>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</si>
  <si>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</si>
  <si>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</si>
  <si>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</si>
  <si>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</si>
  <si>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</si>
  <si>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</si>
  <si>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</si>
  <si>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</si>
  <si>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</si>
  <si>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</si>
  <si>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</si>
  <si>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</si>
  <si>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</si>
  <si>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</si>
  <si>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</si>
  <si>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</si>
  <si>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</si>
  <si>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</si>
  <si>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</si>
  <si>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</si>
  <si>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</si>
  <si>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</si>
  <si>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</si>
  <si>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</si>
  <si>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</si>
  <si>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</si>
  <si>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</si>
  <si>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</si>
  <si>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</si>
  <si>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</si>
  <si>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</si>
  <si>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</si>
  <si>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</si>
  <si>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</si>
  <si>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愛媛県今治市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</si>
  <si>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</si>
  <si>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</si>
  <si>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</si>
  <si>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</si>
  <si>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</si>
  <si>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</si>
  <si>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</si>
  <si>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</si>
  <si>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</si>
  <si>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</si>
  <si>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</si>
  <si>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</si>
  <si>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</si>
  <si>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</si>
  <si>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</si>
  <si>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</si>
  <si>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</si>
  <si>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</si>
  <si>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</si>
  <si>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</si>
  <si>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</si>
  <si>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</si>
  <si>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</si>
  <si>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</si>
  <si>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</si>
  <si>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</si>
  <si>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</si>
  <si>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</si>
  <si>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</si>
  <si>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</si>
  <si>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</si>
  <si>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</si>
  <si>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</si>
  <si>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</si>
  <si>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</si>
  <si>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</si>
  <si>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</si>
  <si>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</si>
  <si>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</si>
  <si>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</si>
  <si>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</si>
  <si>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</si>
  <si>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</si>
  <si>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</si>
  <si>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</si>
  <si>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</si>
  <si>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</si>
  <si>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</si>
  <si>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</si>
  <si>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</si>
  <si>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</si>
  <si>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</si>
  <si>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</si>
  <si>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</si>
  <si>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</si>
  <si>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</si>
  <si>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</si>
  <si>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</si>
  <si>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</si>
  <si>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</si>
  <si>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</si>
  <si>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</si>
  <si>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</si>
  <si>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</si>
  <si>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</si>
  <si>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</si>
  <si>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</si>
  <si>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</si>
  <si>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</si>
  <si>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</si>
  <si>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</si>
  <si>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</si>
  <si>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</si>
  <si>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</si>
  <si>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</si>
  <si>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</si>
  <si>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</si>
  <si>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</si>
  <si>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</si>
  <si>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</si>
  <si>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</si>
  <si>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</si>
  <si>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</si>
  <si>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</si>
  <si>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</si>
  <si>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</si>
  <si>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</si>
  <si>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</si>
  <si>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</si>
  <si>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</si>
  <si>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</si>
  <si>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</si>
  <si>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</si>
  <si>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</si>
  <si>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</si>
  <si>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</si>
  <si>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</si>
  <si>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</si>
  <si>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</si>
  <si>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</si>
  <si>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</si>
  <si>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</si>
  <si>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</si>
  <si>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</si>
  <si>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</si>
  <si>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</si>
  <si>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</si>
  <si>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</si>
  <si>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</si>
  <si>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</si>
  <si>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</si>
  <si>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</si>
  <si>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</si>
  <si>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</si>
  <si>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</si>
  <si>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</si>
  <si>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</si>
  <si>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</si>
  <si>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</si>
  <si>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</si>
  <si>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</si>
  <si>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</si>
  <si>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</si>
  <si>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港湾整備</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</si>
  <si>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</si>
  <si>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</si>
  <si>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</si>
  <si>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</si>
  <si>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</si>
  <si>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</si>
  <si>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</si>
  <si>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</si>
  <si>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</si>
  <si>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</si>
  <si>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</si>
  <si>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</si>
  <si>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</si>
  <si>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</si>
  <si>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</si>
  <si>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</si>
  <si>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</si>
  <si>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</si>
  <si>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</si>
  <si>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</si>
  <si>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</si>
  <si>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</si>
  <si>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</si>
  <si>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</si>
  <si>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</si>
  <si>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</si>
  <si>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愛媛県今治市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</si>
  <si>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</si>
  <si>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</si>
  <si>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</si>
  <si>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</si>
  <si>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</si>
  <si>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</si>
  <si>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</si>
  <si>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</si>
  <si>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</si>
  <si>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</si>
  <si>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</si>
  <si>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</si>
  <si>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</si>
  <si>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</si>
  <si>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</si>
  <si>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</si>
  <si>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</si>
  <si>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</si>
  <si>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</si>
  <si>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</si>
  <si>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</si>
  <si>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</si>
  <si>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</si>
  <si>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</si>
  <si>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</si>
  <si>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</si>
  <si>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</si>
  <si>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</si>
  <si>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</si>
  <si>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</si>
  <si>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</si>
  <si>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</si>
  <si>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</si>
  <si>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</si>
  <si>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</si>
  <si>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</si>
  <si>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</si>
  <si>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</si>
  <si>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</si>
  <si>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水道事業会計</t>
    <phoneticPr fontId="5"/>
  </si>
  <si>
    <t>法適用企業</t>
    <phoneticPr fontId="5"/>
  </si>
  <si>
    <t>工業用水道事業会計</t>
    <phoneticPr fontId="5"/>
  </si>
  <si>
    <t>簡易水道事業特別会計</t>
    <phoneticPr fontId="5"/>
  </si>
  <si>
    <t>下水道事業会計</t>
    <phoneticPr fontId="5"/>
  </si>
  <si>
    <t>船舶交通特別会計</t>
    <phoneticPr fontId="5"/>
  </si>
  <si>
    <t>法非適用企業</t>
    <phoneticPr fontId="5"/>
  </si>
  <si>
    <t>港湾事業特別会計</t>
    <phoneticPr fontId="5"/>
  </si>
  <si>
    <t>鉱泉供給事業特別会計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</si>
  <si>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</si>
  <si>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</si>
  <si>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</si>
  <si>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</si>
  <si>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</si>
  <si>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</si>
  <si>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</si>
  <si>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</si>
  <si>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</si>
  <si>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</si>
  <si>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</si>
  <si>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</si>
  <si>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</si>
  <si>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</si>
  <si>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</si>
  <si>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</si>
  <si>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</si>
  <si>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</si>
  <si>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</si>
  <si>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</si>
  <si>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</si>
  <si>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</si>
  <si>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</si>
  <si>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</si>
  <si>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</si>
  <si>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</si>
  <si>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</si>
  <si>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</si>
  <si>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</si>
  <si>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</si>
  <si>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</si>
  <si>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</si>
  <si>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</si>
  <si>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</si>
  <si>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</si>
  <si>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</si>
  <si>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</si>
  <si>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</si>
  <si>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</si>
  <si>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</si>
  <si>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</si>
  <si>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</si>
  <si>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</si>
  <si>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</si>
  <si>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</si>
  <si>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</si>
  <si>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</si>
  <si>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</si>
  <si>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</si>
  <si>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</si>
  <si>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</si>
  <si>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</si>
  <si>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</si>
  <si>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</si>
  <si>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</si>
  <si>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</si>
  <si>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</si>
  <si>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</si>
  <si>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</si>
  <si>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</si>
  <si>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</si>
  <si>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</si>
  <si>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</si>
  <si>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</si>
  <si>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</si>
  <si>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</si>
  <si>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</si>
  <si>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</si>
  <si>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</si>
  <si>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</si>
  <si>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</si>
  <si>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</si>
  <si>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</si>
  <si>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</si>
  <si>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</si>
  <si>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</si>
  <si>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</si>
  <si>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</si>
  <si>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</si>
  <si>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</si>
  <si>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</si>
  <si>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</si>
  <si>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</si>
  <si>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</si>
  <si>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</si>
  <si>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</si>
  <si>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</si>
  <si>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</si>
  <si>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</si>
  <si>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</si>
  <si>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</si>
  <si>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</si>
  <si>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</si>
  <si>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</si>
  <si>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</si>
  <si>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</si>
  <si>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</si>
  <si>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</si>
  <si>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</si>
  <si>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</si>
  <si>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</si>
  <si>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</si>
  <si>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</si>
  <si>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</si>
  <si>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</si>
  <si>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</si>
  <si>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</si>
  <si>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</si>
  <si>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</si>
  <si>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</si>
  <si>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</si>
  <si>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</si>
  <si>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</si>
  <si>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</si>
  <si>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</si>
  <si>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</si>
  <si>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</si>
  <si>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</si>
  <si>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</si>
  <si>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</si>
  <si>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</si>
  <si>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</si>
  <si>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</si>
  <si>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</si>
  <si>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</si>
  <si>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</si>
  <si>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</si>
  <si>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</si>
  <si>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</si>
  <si>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</si>
  <si>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</si>
  <si>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</si>
  <si>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</si>
  <si>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</si>
  <si>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</si>
  <si>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</si>
  <si>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4.28</t>
  </si>
  <si>
    <t>一般会計</t>
  </si>
  <si>
    <t>水道事業会計</t>
  </si>
  <si>
    <t>工業用水道事業会計</t>
  </si>
  <si>
    <t>介護保険特別会計</t>
  </si>
  <si>
    <t>下水道事業会計</t>
  </si>
  <si>
    <t>国民健康保険特別会計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</si>
  <si>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</si>
  <si>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</si>
  <si>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</si>
  <si>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</si>
  <si>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</si>
  <si>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</si>
  <si>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</si>
  <si>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</si>
  <si>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</si>
  <si>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</si>
  <si>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愛媛地方税滞納整理機構</t>
    <rPh sb="0" eb="5">
      <t>エヒメチホウゼイ</t>
    </rPh>
    <rPh sb="5" eb="11">
      <t>タイノウセイリキコウ</t>
    </rPh>
    <phoneticPr fontId="2"/>
  </si>
  <si>
    <t>愛媛県後期高齢者医療広域連合（一般会計）</t>
    <rPh sb="0" eb="3">
      <t>エヒメケン</t>
    </rPh>
    <rPh sb="3" eb="5">
      <t>コウキ</t>
    </rPh>
    <rPh sb="5" eb="8">
      <t>コウレイシャ</t>
    </rPh>
    <rPh sb="8" eb="10">
      <t>イリョウ</t>
    </rPh>
    <rPh sb="10" eb="14">
      <t>コウイキレンゴウ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</si>
  <si>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</si>
  <si>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(一財)今治勤労福祉事業団</t>
  </si>
  <si>
    <t>(一財)今治市多目的温泉保養館管理公社</t>
  </si>
  <si>
    <t>(一財)今治文化振興会</t>
  </si>
  <si>
    <t>(公財)河野育英会</t>
  </si>
  <si>
    <t>(公財)檜垣育英会</t>
  </si>
  <si>
    <t>大三島ブルーライン(株)</t>
  </si>
  <si>
    <t>芸予汽船(株)</t>
  </si>
  <si>
    <t>(株)IJC</t>
  </si>
  <si>
    <t>今治コミュニティ放送(株)</t>
  </si>
  <si>
    <t>瀬戸内海交通(株)</t>
  </si>
  <si>
    <t>(公財)加根又育英会</t>
  </si>
  <si>
    <t>(一財)今治地域地場産業振興センター</t>
  </si>
  <si>
    <t>こども未来基金</t>
    <rPh sb="3" eb="5">
      <t>ミライ</t>
    </rPh>
    <rPh sb="5" eb="7">
      <t>キキン</t>
    </rPh>
    <phoneticPr fontId="5"/>
  </si>
  <si>
    <t>庁舎整備基金</t>
    <rPh sb="0" eb="4">
      <t>チョウシャセイビ</t>
    </rPh>
    <rPh sb="4" eb="6">
      <t>キキン</t>
    </rPh>
    <phoneticPr fontId="2"/>
  </si>
  <si>
    <t>地域福祉基金</t>
    <rPh sb="0" eb="4">
      <t>チイキフクシ</t>
    </rPh>
    <rPh sb="4" eb="6">
      <t>キキン</t>
    </rPh>
    <phoneticPr fontId="2"/>
  </si>
  <si>
    <t>過疎地域持続的発展基金</t>
    <rPh sb="0" eb="4">
      <t>カソチイキ</t>
    </rPh>
    <rPh sb="4" eb="6">
      <t>ジゾク</t>
    </rPh>
    <rPh sb="6" eb="7">
      <t>テキ</t>
    </rPh>
    <rPh sb="7" eb="9">
      <t>ハッテン</t>
    </rPh>
    <rPh sb="9" eb="11">
      <t>キキン</t>
    </rPh>
    <phoneticPr fontId="2"/>
  </si>
  <si>
    <t>ふるさと振興基金</t>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</si>
</sst>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53FA-41CB-AADC-3535D312A4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74352</c:v>
                </c:pt>
                <c:pt idx="1">
                  <c:v>48142</c:v>
                </c:pt>
                <c:pt idx="2">
                  <c:v>40145</c:v>
                </c:pt>
                <c:pt idx="3">
                  <c:v>35464</c:v>
                </c:pt>
                <c:pt idx="4">
                  <c:v>33224</c:v>
                </c:pt>
              </c:numCache>
            </c:numRef>
          </c:val>
          <c:smooth val="0"/>
          <c:extLst>
            <c:ext xmlns:c16="http://schemas.microsoft.com/office/drawing/2014/chart" uri="{C3380CC4-5D6E-409C-BE32-E72D297353CC}">
              <c16:uniqueId val="{00000001-53FA-41CB-AADC-3535D312A4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7.39</c:v>
                </c:pt>
                <c:pt idx="1">
                  <c:v>8.93</c:v>
                </c:pt>
                <c:pt idx="2">
                  <c:v>12.3</c:v>
                </c:pt>
                <c:pt idx="3">
                  <c:v>10.210000000000001</c:v>
                </c:pt>
                <c:pt idx="4">
                  <c:v>9.49</c:v>
                </c:pt>
              </c:numCache>
            </c:numRef>
          </c:val>
          <c:extLst>
            <c:ext xmlns:c16="http://schemas.microsoft.com/office/drawing/2014/chart" uri="{C3380CC4-5D6E-409C-BE32-E72D297353CC}">
              <c16:uniqueId val="{00000000-3347-48C0-8923-BC34DE3019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30.74</c:v>
                </c:pt>
                <c:pt idx="1">
                  <c:v>31.32</c:v>
                </c:pt>
                <c:pt idx="2">
                  <c:v>34.880000000000003</c:v>
                </c:pt>
                <c:pt idx="3">
                  <c:v>37.619999999999997</c:v>
                </c:pt>
                <c:pt idx="4">
                  <c:v>36.99</c:v>
                </c:pt>
              </c:numCache>
            </c:numRef>
          </c:val>
          <c:extLst>
            <c:ext xmlns:c16="http://schemas.microsoft.com/office/drawing/2014/chart" uri="{C3380CC4-5D6E-409C-BE32-E72D297353CC}">
              <c16:uniqueId val="{00000001-3347-48C0-8923-BC34DE3019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2.16</c:v>
                </c:pt>
                <c:pt idx="2">
                  <c:v>7.65</c:v>
                </c:pt>
                <c:pt idx="3">
                  <c:v>0.96</c:v>
                </c:pt>
                <c:pt idx="4">
                  <c:v>-4.28</c:v>
                </c:pt>
              </c:numCache>
            </c:numRef>
          </c:val>
          <c:smooth val="0"/>
          <c:extLst>
            <c:ext xmlns:c16="http://schemas.microsoft.com/office/drawing/2014/chart" uri="{C3380CC4-5D6E-409C-BE32-E72D297353CC}">
              <c16:uniqueId val="{00000002-3347-48C0-8923-BC34DE3019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1.68</c:v>
                </c:pt>
                <c:pt idx="2">
                  <c:v>#N/A</c:v>
                </c:pt>
                <c:pt idx="3">
                  <c:v>1.59</c:v>
                </c:pt>
                <c:pt idx="4">
                  <c:v>#N/A</c:v>
                </c:pt>
                <c:pt idx="5">
                  <c:v>1.4</c:v>
                </c:pt>
                <c:pt idx="6">
                  <c:v>#N/A</c:v>
                </c:pt>
                <c:pt idx="7">
                  <c:v>1.49</c:v>
                </c:pt>
                <c:pt idx="8">
                  <c:v>#N/A</c:v>
                </c:pt>
                <c:pt idx="9">
                  <c:v>0.04</c:v>
                </c:pt>
              </c:numCache>
            </c:numRef>
          </c:val>
          <c:extLst>
            <c:ext xmlns:c16="http://schemas.microsoft.com/office/drawing/2014/chart" uri="{C3380CC4-5D6E-409C-BE32-E72D297353CC}">
              <c16:uniqueId val="{00000000-AE78-4538-A7FA-106E407CEC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78-4538-A7FA-106E407CEC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2-AE78-4538-A7FA-106E407CECB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0.04</c:v>
                </c:pt>
                <c:pt idx="4">
                  <c:v>#N/A</c:v>
                </c:pt>
                <c:pt idx="5">
                  <c:v>0.04</c:v>
                </c:pt>
                <c:pt idx="6">
                  <c:v>#N/A</c:v>
                </c:pt>
                <c:pt idx="7">
                  <c:v>7.0000000000000007E-2</c:v>
                </c:pt>
                <c:pt idx="8">
                  <c:v>#N/A</c:v>
                </c:pt>
                <c:pt idx="9">
                  <c:v>0.16</c:v>
                </c:pt>
              </c:numCache>
            </c:numRef>
          </c:val>
          <c:extLst>
            <c:ext xmlns:c16="http://schemas.microsoft.com/office/drawing/2014/chart" uri="{C3380CC4-5D6E-409C-BE32-E72D297353CC}">
              <c16:uniqueId val="{00000003-AE78-4538-A7FA-106E407CECB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0.59</c:v>
                </c:pt>
                <c:pt idx="4">
                  <c:v>#N/A</c:v>
                </c:pt>
                <c:pt idx="5">
                  <c:v>0.56999999999999995</c:v>
                </c:pt>
                <c:pt idx="6">
                  <c:v>#N/A</c:v>
                </c:pt>
                <c:pt idx="7">
                  <c:v>0.73</c:v>
                </c:pt>
                <c:pt idx="8">
                  <c:v>#N/A</c:v>
                </c:pt>
                <c:pt idx="9">
                  <c:v>0.64</c:v>
                </c:pt>
              </c:numCache>
            </c:numRef>
          </c:val>
          <c:extLst>
            <c:ext xmlns:c16="http://schemas.microsoft.com/office/drawing/2014/chart" uri="{C3380CC4-5D6E-409C-BE32-E72D297353CC}">
              <c16:uniqueId val="{00000004-AE78-4538-A7FA-106E407CECB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1.1299999999999999</c:v>
                </c:pt>
              </c:numCache>
            </c:numRef>
          </c:val>
          <c:extLst>
            <c:ext xmlns:c16="http://schemas.microsoft.com/office/drawing/2014/chart" uri="{C3380CC4-5D6E-409C-BE32-E72D297353CC}">
              <c16:uniqueId val="{00000005-AE78-4538-A7FA-106E407CEC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1.36</c:v>
                </c:pt>
                <c:pt idx="2">
                  <c:v>#N/A</c:v>
                </c:pt>
                <c:pt idx="3">
                  <c:v>1.65</c:v>
                </c:pt>
                <c:pt idx="4">
                  <c:v>#N/A</c:v>
                </c:pt>
                <c:pt idx="5">
                  <c:v>1.51</c:v>
                </c:pt>
                <c:pt idx="6">
                  <c:v>#N/A</c:v>
                </c:pt>
                <c:pt idx="7">
                  <c:v>2.16</c:v>
                </c:pt>
                <c:pt idx="8">
                  <c:v>#N/A</c:v>
                </c:pt>
                <c:pt idx="9">
                  <c:v>2.4700000000000002</c:v>
                </c:pt>
              </c:numCache>
            </c:numRef>
          </c:val>
          <c:extLst>
            <c:ext xmlns:c16="http://schemas.microsoft.com/office/drawing/2014/chart" uri="{C3380CC4-5D6E-409C-BE32-E72D297353CC}">
              <c16:uniqueId val="{00000006-AE78-4538-A7FA-106E407CECB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0.28999999999999998</c:v>
                </c:pt>
                <c:pt idx="2">
                  <c:v>#N/A</c:v>
                </c:pt>
                <c:pt idx="3">
                  <c:v>0.28999999999999998</c:v>
                </c:pt>
                <c:pt idx="4">
                  <c:v>#N/A</c:v>
                </c:pt>
                <c:pt idx="5">
                  <c:v>0.28000000000000003</c:v>
                </c:pt>
                <c:pt idx="6">
                  <c:v>#N/A</c:v>
                </c:pt>
                <c:pt idx="7">
                  <c:v>5.42</c:v>
                </c:pt>
                <c:pt idx="8">
                  <c:v>#N/A</c:v>
                </c:pt>
                <c:pt idx="9">
                  <c:v>5.88</c:v>
                </c:pt>
              </c:numCache>
            </c:numRef>
          </c:val>
          <c:extLst>
            <c:ext xmlns:c16="http://schemas.microsoft.com/office/drawing/2014/chart" uri="{C3380CC4-5D6E-409C-BE32-E72D297353CC}">
              <c16:uniqueId val="{00000007-AE78-4538-A7FA-106E407CEC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7.91</c:v>
                </c:pt>
                <c:pt idx="2">
                  <c:v>#N/A</c:v>
                </c:pt>
                <c:pt idx="3">
                  <c:v>8.23</c:v>
                </c:pt>
                <c:pt idx="4">
                  <c:v>#N/A</c:v>
                </c:pt>
                <c:pt idx="5">
                  <c:v>8.26</c:v>
                </c:pt>
                <c:pt idx="6">
                  <c:v>#N/A</c:v>
                </c:pt>
                <c:pt idx="7">
                  <c:v>7.14</c:v>
                </c:pt>
                <c:pt idx="8">
                  <c:v>#N/A</c:v>
                </c:pt>
                <c:pt idx="9">
                  <c:v>7.63</c:v>
                </c:pt>
              </c:numCache>
            </c:numRef>
          </c:val>
          <c:extLst>
            <c:ext xmlns:c16="http://schemas.microsoft.com/office/drawing/2014/chart" uri="{C3380CC4-5D6E-409C-BE32-E72D297353CC}">
              <c16:uniqueId val="{00000008-AE78-4538-A7FA-106E407CEC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7.38</c:v>
                </c:pt>
                <c:pt idx="2">
                  <c:v>#N/A</c:v>
                </c:pt>
                <c:pt idx="3">
                  <c:v>8.91</c:v>
                </c:pt>
                <c:pt idx="4">
                  <c:v>#N/A</c:v>
                </c:pt>
                <c:pt idx="5">
                  <c:v>12.28</c:v>
                </c:pt>
                <c:pt idx="6">
                  <c:v>#N/A</c:v>
                </c:pt>
                <c:pt idx="7">
                  <c:v>10.19</c:v>
                </c:pt>
                <c:pt idx="8">
                  <c:v>#N/A</c:v>
                </c:pt>
                <c:pt idx="9">
                  <c:v>9.4700000000000006</c:v>
                </c:pt>
              </c:numCache>
            </c:numRef>
          </c:val>
          <c:extLst>
            <c:ext xmlns:c16="http://schemas.microsoft.com/office/drawing/2014/chart" uri="{C3380CC4-5D6E-409C-BE32-E72D297353CC}">
              <c16:uniqueId val="{00000009-AE78-4538-A7FA-106E407CEC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9432</c:v>
                </c:pt>
                <c:pt idx="5">
                  <c:v>9087</c:v>
                </c:pt>
                <c:pt idx="8">
                  <c:v>8703</c:v>
                </c:pt>
                <c:pt idx="11">
                  <c:v>9671</c:v>
                </c:pt>
                <c:pt idx="14">
                  <c:v>7714</c:v>
                </c:pt>
              </c:numCache>
            </c:numRef>
          </c:val>
          <c:extLst>
            <c:ext xmlns:c16="http://schemas.microsoft.com/office/drawing/2014/chart" uri="{C3380CC4-5D6E-409C-BE32-E72D297353CC}">
              <c16:uniqueId val="{00000000-0330-42E9-B5B3-85D1ADB054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30-42E9-B5B3-85D1ADB054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c:v>
                </c:pt>
                <c:pt idx="3">
                  <c:v>56</c:v>
                </c:pt>
                <c:pt idx="6">
                  <c:v>55</c:v>
                </c:pt>
                <c:pt idx="9">
                  <c:v>55</c:v>
                </c:pt>
                <c:pt idx="12">
                  <c:v>55</c:v>
                </c:pt>
              </c:numCache>
            </c:numRef>
          </c:val>
          <c:extLst>
            <c:ext xmlns:c16="http://schemas.microsoft.com/office/drawing/2014/chart" uri="{C3380CC4-5D6E-409C-BE32-E72D297353CC}">
              <c16:uniqueId val="{00000002-0330-42E9-B5B3-85D1ADB054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30-42E9-B5B3-85D1ADB054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1980</c:v>
                </c:pt>
                <c:pt idx="3">
                  <c:v>1659</c:v>
                </c:pt>
                <c:pt idx="6">
                  <c:v>1547</c:v>
                </c:pt>
                <c:pt idx="9">
                  <c:v>1537</c:v>
                </c:pt>
                <c:pt idx="12">
                  <c:v>1672</c:v>
                </c:pt>
              </c:numCache>
            </c:numRef>
          </c:val>
          <c:extLst>
            <c:ext xmlns:c16="http://schemas.microsoft.com/office/drawing/2014/chart" uri="{C3380CC4-5D6E-409C-BE32-E72D297353CC}">
              <c16:uniqueId val="{00000004-0330-42E9-B5B3-85D1ADB054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30-42E9-B5B3-85D1ADB054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30-42E9-B5B3-85D1ADB054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11648</c:v>
                </c:pt>
                <c:pt idx="3">
                  <c:v>11306</c:v>
                </c:pt>
                <c:pt idx="6">
                  <c:v>11078</c:v>
                </c:pt>
                <c:pt idx="9">
                  <c:v>10661</c:v>
                </c:pt>
                <c:pt idx="12">
                  <c:v>9622</c:v>
                </c:pt>
              </c:numCache>
            </c:numRef>
          </c:val>
          <c:extLst>
            <c:ext xmlns:c16="http://schemas.microsoft.com/office/drawing/2014/chart" uri="{C3380CC4-5D6E-409C-BE32-E72D297353CC}">
              <c16:uniqueId val="{00000007-0330-42E9-B5B3-85D1ADB054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4261</c:v>
                </c:pt>
                <c:pt idx="2">
                  <c:v>#N/A</c:v>
                </c:pt>
                <c:pt idx="3">
                  <c:v>#N/A</c:v>
                </c:pt>
                <c:pt idx="4">
                  <c:v>3934</c:v>
                </c:pt>
                <c:pt idx="5">
                  <c:v>#N/A</c:v>
                </c:pt>
                <c:pt idx="6">
                  <c:v>#N/A</c:v>
                </c:pt>
                <c:pt idx="7">
                  <c:v>3977</c:v>
                </c:pt>
                <c:pt idx="8">
                  <c:v>#N/A</c:v>
                </c:pt>
                <c:pt idx="9">
                  <c:v>#N/A</c:v>
                </c:pt>
                <c:pt idx="10">
                  <c:v>2582</c:v>
                </c:pt>
                <c:pt idx="11">
                  <c:v>#N/A</c:v>
                </c:pt>
                <c:pt idx="12">
                  <c:v>#N/A</c:v>
                </c:pt>
                <c:pt idx="13">
                  <c:v>3635</c:v>
                </c:pt>
                <c:pt idx="14">
                  <c:v>#N/A</c:v>
                </c:pt>
              </c:numCache>
            </c:numRef>
          </c:val>
          <c:smooth val="0"/>
          <c:extLst>
            <c:ext xmlns:c16="http://schemas.microsoft.com/office/drawing/2014/chart" uri="{C3380CC4-5D6E-409C-BE32-E72D297353CC}">
              <c16:uniqueId val="{00000008-0330-42E9-B5B3-85D1ADB054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79651</c:v>
                </c:pt>
                <c:pt idx="5">
                  <c:v>75912</c:v>
                </c:pt>
                <c:pt idx="8">
                  <c:v>71936</c:v>
                </c:pt>
                <c:pt idx="11">
                  <c:v>67431</c:v>
                </c:pt>
                <c:pt idx="14">
                  <c:v>62692</c:v>
                </c:pt>
              </c:numCache>
            </c:numRef>
          </c:val>
          <c:extLst>
            <c:ext xmlns:c16="http://schemas.microsoft.com/office/drawing/2014/chart" uri="{C3380CC4-5D6E-409C-BE32-E72D297353CC}">
              <c16:uniqueId val="{00000000-C34F-41D1-9EA4-51D6EF50AF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2131</c:v>
                </c:pt>
                <c:pt idx="5">
                  <c:v>2530</c:v>
                </c:pt>
                <c:pt idx="8">
                  <c:v>2950</c:v>
                </c:pt>
                <c:pt idx="11">
                  <c:v>2995</c:v>
                </c:pt>
                <c:pt idx="14">
                  <c:v>2521</c:v>
                </c:pt>
              </c:numCache>
            </c:numRef>
          </c:val>
          <c:extLst>
            <c:ext xmlns:c16="http://schemas.microsoft.com/office/drawing/2014/chart" uri="{C3380CC4-5D6E-409C-BE32-E72D297353CC}">
              <c16:uniqueId val="{00000001-C34F-41D1-9EA4-51D6EF50AF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26679</c:v>
                </c:pt>
                <c:pt idx="5">
                  <c:v>27014</c:v>
                </c:pt>
                <c:pt idx="8">
                  <c:v>29359</c:v>
                </c:pt>
                <c:pt idx="11">
                  <c:v>32599</c:v>
                </c:pt>
                <c:pt idx="14">
                  <c:v>32675</c:v>
                </c:pt>
              </c:numCache>
            </c:numRef>
          </c:val>
          <c:extLst>
            <c:ext xmlns:c16="http://schemas.microsoft.com/office/drawing/2014/chart" uri="{C3380CC4-5D6E-409C-BE32-E72D297353CC}">
              <c16:uniqueId val="{00000002-C34F-41D1-9EA4-51D6EF50AF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4F-41D1-9EA4-51D6EF50AF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4F-41D1-9EA4-51D6EF50AF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4F-41D1-9EA4-51D6EF50AF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10124</c:v>
                </c:pt>
                <c:pt idx="3">
                  <c:v>9903</c:v>
                </c:pt>
                <c:pt idx="6">
                  <c:v>9662</c:v>
                </c:pt>
                <c:pt idx="9">
                  <c:v>9759</c:v>
                </c:pt>
                <c:pt idx="12">
                  <c:v>10067</c:v>
                </c:pt>
              </c:numCache>
            </c:numRef>
          </c:val>
          <c:extLst>
            <c:ext xmlns:c16="http://schemas.microsoft.com/office/drawing/2014/chart" uri="{C3380CC4-5D6E-409C-BE32-E72D297353CC}">
              <c16:uniqueId val="{00000006-C34F-41D1-9EA4-51D6EF50AF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4F-41D1-9EA4-51D6EF50AF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20759</c:v>
                </c:pt>
                <c:pt idx="3">
                  <c:v>19007</c:v>
                </c:pt>
                <c:pt idx="6">
                  <c:v>17973</c:v>
                </c:pt>
                <c:pt idx="9">
                  <c:v>16679</c:v>
                </c:pt>
                <c:pt idx="12">
                  <c:v>15744</c:v>
                </c:pt>
              </c:numCache>
            </c:numRef>
          </c:val>
          <c:extLst>
            <c:ext xmlns:c16="http://schemas.microsoft.com/office/drawing/2014/chart" uri="{C3380CC4-5D6E-409C-BE32-E72D297353CC}">
              <c16:uniqueId val="{00000008-C34F-41D1-9EA4-51D6EF50AF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311</c:v>
                </c:pt>
                <c:pt idx="3">
                  <c:v>261</c:v>
                </c:pt>
                <c:pt idx="6">
                  <c:v>211</c:v>
                </c:pt>
                <c:pt idx="9">
                  <c:v>160</c:v>
                </c:pt>
                <c:pt idx="12">
                  <c:v>122</c:v>
                </c:pt>
              </c:numCache>
            </c:numRef>
          </c:val>
          <c:extLst>
            <c:ext xmlns:c16="http://schemas.microsoft.com/office/drawing/2014/chart" uri="{C3380CC4-5D6E-409C-BE32-E72D297353CC}">
              <c16:uniqueId val="{00000009-C34F-41D1-9EA4-51D6EF50AF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76868</c:v>
                </c:pt>
                <c:pt idx="3">
                  <c:v>72950</c:v>
                </c:pt>
                <c:pt idx="6">
                  <c:v>67269</c:v>
                </c:pt>
                <c:pt idx="9">
                  <c:v>60175</c:v>
                </c:pt>
                <c:pt idx="12">
                  <c:v>53497</c:v>
                </c:pt>
              </c:numCache>
            </c:numRef>
          </c:val>
          <c:extLst>
            <c:ext xmlns:c16="http://schemas.microsoft.com/office/drawing/2014/chart" uri="{C3380CC4-5D6E-409C-BE32-E72D297353CC}">
              <c16:uniqueId val="{0000000A-C34F-41D1-9EA4-51D6EF50AF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4F-41D1-9EA4-51D6EF50AF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15891</c:v>
                </c:pt>
                <c:pt idx="1">
                  <c:v>17252</c:v>
                </c:pt>
                <c:pt idx="2">
                  <c:v>15986</c:v>
                </c:pt>
              </c:numCache>
            </c:numRef>
          </c:val>
          <c:extLst>
            <c:ext xmlns:c16="http://schemas.microsoft.com/office/drawing/2014/chart" uri="{C3380CC4-5D6E-409C-BE32-E72D297353CC}">
              <c16:uniqueId val="{00000000-B910-40B0-ACCA-9CDDEB3C43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6330</c:v>
                </c:pt>
                <c:pt idx="1">
                  <c:v>6333</c:v>
                </c:pt>
                <c:pt idx="2">
                  <c:v>5738</c:v>
                </c:pt>
              </c:numCache>
            </c:numRef>
          </c:val>
          <c:extLst>
            <c:ext xmlns:c16="http://schemas.microsoft.com/office/drawing/2014/chart" uri="{C3380CC4-5D6E-409C-BE32-E72D297353CC}">
              <c16:uniqueId val="{00000001-B910-40B0-ACCA-9CDDEB3C43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7523</c:v>
                </c:pt>
                <c:pt idx="1">
                  <c:v>9467</c:v>
                </c:pt>
                <c:pt idx="2">
                  <c:v>11389</c:v>
                </c:pt>
              </c:numCache>
            </c:numRef>
          </c:val>
          <c:extLst>
            <c:ext xmlns:c16="http://schemas.microsoft.com/office/drawing/2014/chart" uri="{C3380CC4-5D6E-409C-BE32-E72D297353CC}">
              <c16:uniqueId val="{00000002-B910-40B0-ACCA-9CDDEB3C43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149,730
146,056
419.21
81,317,698
76,961,856
4,099,895
43,217,570
53,496,951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分子となる基準財政収入額は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地方消費税交付金の増等により、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億円、分母となる基準財政需要額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は合併特例債償還費の減等により、△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いずれも微変動であったため、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と同等であっ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類似団体との比較では依然その平均を大きく下回っている。引き続き、公の施設の統廃合による管理経費の削減に取り組むなど歳出規模の縮減に努めるとともに、地方税の徴収強化等の取り組みを通じて自主財源の確保に努め、財政基盤の強化を図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算出の分母となる経常一般財源収入額に含まれる普通交付税に、令和４年度に算定誤りがあった影響で、令和５年度は過大交付分を減じて交付されたたこと等により、地方交付税が前年度比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億円減、また、臨時財政対策債が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億円減、地方税が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億円減により、前年度比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　一方、分子となる経常経費充当一般財源は扶助費、補助費等が増加したものの、公債費、物件費、繰出金が減少し、前年度比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しかし、分子の減以上に、分母の減が大きく、前年度比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ポイントの上昇となった。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と比較しても高い水準で推移しており、財政構造の弾力性が低い結果となっている。このため、歳入面で、使用料・手数料の見直し、新たな資金調達手段の推進等を図るとともに、歳出面ではデジタル化の推進による人員配置等の効率化、公共施設等の再編・統廃合により、人件費や物件費などの経常経費の一層の削減に取り組みたい。</a:t>
          </a:r>
          <a:r>
            <a:rPr kumimoji="0"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92456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95000"/>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165100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695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64</xdr:row>
      <xdr:rowOff>169672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69524"/>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169672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億円となった一方で、物価高騰の影響で物件費が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億円と総額が増となったことに加えて、人口減もあり前年度と比較して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円増加しており、類似団体平均よりも高い数値となっている。　合併により多くの公共施設を抱えていることや島しょ部というスケールメリットが得にくい地域を抱えている本市の特殊な地理的要因による影響も考えられるが、今後も引き続き、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を活用した事務の効率化、組織の見直し等を行い、適正な人員配置や時間外勤務手当の抑制を図るほか、公の施設の統廃合による管理経費の削減により、人件費・物件費の削減に努めたい。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97118</xdr:rowOff>
    </xdr:from>
    <xdr:to>
      <xdr:col>23</xdr:col>
      <xdr:colOff>133350</xdr:colOff>
      <xdr:row>86</xdr:row>
      <xdr:rowOff>96461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70368"/>
          <a:ext cx="838200" cy="1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57810</xdr:rowOff>
    </xdr:from>
    <xdr:to>
      <xdr:col>19</xdr:col>
      <xdr:colOff>133350</xdr:colOff>
      <xdr:row>85</xdr:row>
      <xdr:rowOff>97118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31060"/>
          <a:ext cx="8890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31370</xdr:rowOff>
    </xdr:from>
    <xdr:to>
      <xdr:col>15</xdr:col>
      <xdr:colOff>82550</xdr:colOff>
      <xdr:row>85</xdr:row>
      <xdr:rowOff>57810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33170"/>
          <a:ext cx="889000" cy="1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76555</xdr:rowOff>
    </xdr:from>
    <xdr:to>
      <xdr:col>11</xdr:col>
      <xdr:colOff>31750</xdr:colOff>
      <xdr:row>84</xdr:row>
      <xdr:rowOff>31370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5455"/>
          <a:ext cx="889000" cy="2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45661</xdr:rowOff>
    </xdr:from>
    <xdr:to>
      <xdr:col>23</xdr:col>
      <xdr:colOff>184150</xdr:colOff>
      <xdr:row>86</xdr:row>
      <xdr:rowOff>147261</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7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17738</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6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46318</xdr:rowOff>
    </xdr:from>
    <xdr:to>
      <xdr:col>19</xdr:col>
      <xdr:colOff>184150</xdr:colOff>
      <xdr:row>85</xdr:row>
      <xdr:rowOff>147918</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132695</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7010</xdr:rowOff>
    </xdr:from>
    <xdr:to>
      <xdr:col>15</xdr:col>
      <xdr:colOff>133350</xdr:colOff>
      <xdr:row>85</xdr:row>
      <xdr:rowOff>108610</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5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93387</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152020</xdr:rowOff>
    </xdr:from>
    <xdr:to>
      <xdr:col>11</xdr:col>
      <xdr:colOff>82550</xdr:colOff>
      <xdr:row>84</xdr:row>
      <xdr:rowOff>82170</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43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66947</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25755</xdr:rowOff>
    </xdr:from>
    <xdr:to>
      <xdr:col>7</xdr:col>
      <xdr:colOff>31750</xdr:colOff>
      <xdr:row>82</xdr:row>
      <xdr:rowOff>127355</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40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112132</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ラスパイレス指数は少しずつ上昇しているが、依然として類似団体の中では最低水準にある。国に準じて給与の総合的見直しや高齢者層職員の昇給抑制などを実施しており、今後も給与の適正化に努めたい。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123825</xdr:rowOff>
    </xdr:from>
    <xdr:to>
      <xdr:col>81</xdr:col>
      <xdr:colOff>44450</xdr:colOff>
      <xdr:row>88</xdr:row>
      <xdr:rowOff>120650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182725"/>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38752</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123825</xdr:rowOff>
    </xdr:from>
    <xdr:to>
      <xdr:col>81</xdr:col>
      <xdr:colOff>133350</xdr:colOff>
      <xdr:row>82</xdr:row>
      <xdr:rowOff>123825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18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82</xdr:row>
      <xdr:rowOff>123825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425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83609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022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43391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022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30691</xdr:rowOff>
    </xdr:from>
    <xdr:to>
      <xdr:col>73</xdr:col>
      <xdr:colOff>44450</xdr:colOff>
      <xdr:row>86</xdr:row>
      <xdr:rowOff>132291</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43391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620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165752</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05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164041</xdr:rowOff>
    </xdr:from>
    <xdr:to>
      <xdr:col>68</xdr:col>
      <xdr:colOff>203200</xdr:colOff>
      <xdr:row>82</xdr:row>
      <xdr:rowOff>94191</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104368</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123825</xdr:rowOff>
    </xdr:from>
    <xdr:to>
      <xdr:col>64</xdr:col>
      <xdr:colOff>152400</xdr:colOff>
      <xdr:row>82</xdr:row>
      <xdr:rowOff>53975</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64152</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月の広域合併により職員数が増加したが、平成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次定員適正化計画を策定し、職員数の削減に取り組んできた結果、合併直後から令和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月時点までに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人の職員の削減を達成した。それでもなお、人口千人当たりの職員数は、本市が有する地理的特性を考慮すると単純に比較することはできないものの、類似団体平均を上回る結果となっている。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段階的な定年引き上げにより、令和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年度をピークに一時的に職員数は増加するものの、令和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年度以降は現在の職員数を下回っていくことが予想されており、今後策定予定の第四次定員適正化計画に基づき、更なる定員の適正化を図っていく。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168487</xdr:rowOff>
    </xdr:from>
    <xdr:to>
      <xdr:col>81</xdr:col>
      <xdr:colOff>44450</xdr:colOff>
      <xdr:row>68</xdr:row>
      <xdr:rowOff>13123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6556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23706</xdr:rowOff>
    </xdr:from>
    <xdr:to>
      <xdr:col>77</xdr:col>
      <xdr:colOff>44450</xdr:colOff>
      <xdr:row>67</xdr:row>
      <xdr:rowOff>168487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5108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90594</xdr:rowOff>
    </xdr:from>
    <xdr:to>
      <xdr:col>72</xdr:col>
      <xdr:colOff>203200</xdr:colOff>
      <xdr:row>67</xdr:row>
      <xdr:rowOff>23706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4062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90594</xdr:rowOff>
    </xdr:from>
    <xdr:to>
      <xdr:col>68</xdr:col>
      <xdr:colOff>152400</xdr:colOff>
      <xdr:row>66</xdr:row>
      <xdr:rowOff>122767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4062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133773</xdr:rowOff>
    </xdr:from>
    <xdr:to>
      <xdr:col>81</xdr:col>
      <xdr:colOff>95250</xdr:colOff>
      <xdr:row>68</xdr:row>
      <xdr:rowOff>63923</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29650</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5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117687</xdr:rowOff>
    </xdr:from>
    <xdr:to>
      <xdr:col>77</xdr:col>
      <xdr:colOff>95250</xdr:colOff>
      <xdr:row>68</xdr:row>
      <xdr:rowOff>47837</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32614</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69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144356</xdr:rowOff>
    </xdr:from>
    <xdr:to>
      <xdr:col>73</xdr:col>
      <xdr:colOff>44450</xdr:colOff>
      <xdr:row>67</xdr:row>
      <xdr:rowOff>74506</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59283</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39794</xdr:rowOff>
    </xdr:from>
    <xdr:to>
      <xdr:col>68</xdr:col>
      <xdr:colOff>203200</xdr:colOff>
      <xdr:row>66</xdr:row>
      <xdr:rowOff>141394</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126171</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71967</xdr:rowOff>
    </xdr:from>
    <xdr:to>
      <xdr:col>64</xdr:col>
      <xdr:colOff>152400</xdr:colOff>
      <xdr:row>67</xdr:row>
      <xdr:rowOff>2117</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158344</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分子となる準元利償還金を含む元利償還金が平成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年度同意の臨時財政対策債の償還終了などに伴い減少したものの、前年度の普通交付税算定誤りの影響により、単年度の実質公債費比率は前年度から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ポイント上昇、３か年平均では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依然として類似団体平均値を上回っているが、これは近年、合併に伴い必要となった施設の統合整備等を集中的に実施した結果である。なお、発行した地方債の大部分は、基準財政需要額への算入率が高いものであり、今後とも実質公債費比率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％を超えることがないよう計画的な財政運営に努めてまいりたい。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27215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45</xdr:row>
      <xdr:rowOff>39612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7101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39612</xdr:rowOff>
    </xdr:from>
    <xdr:to>
      <xdr:col>72</xdr:col>
      <xdr:colOff>203200</xdr:colOff>
      <xdr:row>45</xdr:row>
      <xdr:rowOff>85574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7548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85574</xdr:rowOff>
    </xdr:from>
    <xdr:to>
      <xdr:col>68</xdr:col>
      <xdr:colOff>152400</xdr:colOff>
      <xdr:row>45</xdr:row>
      <xdr:rowOff>154517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8008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85470</xdr:rowOff>
    </xdr:from>
    <xdr:ext cx="762000" cy="259045"/>
    <xdr:sp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160262</xdr:rowOff>
    </xdr:from>
    <xdr:to>
      <xdr:col>73</xdr:col>
      <xdr:colOff>44450</xdr:colOff>
      <xdr:row>45</xdr:row>
      <xdr:rowOff>90412</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5240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75189</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34774</xdr:rowOff>
    </xdr:from>
    <xdr:to>
      <xdr:col>68</xdr:col>
      <xdr:colOff>203200</xdr:colOff>
      <xdr:row>45</xdr:row>
      <xdr:rowOff>136374</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4351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121151</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103717</xdr:rowOff>
    </xdr:from>
    <xdr:to>
      <xdr:col>64</xdr:col>
      <xdr:colOff>152400</xdr:colOff>
      <xdr:row>46</xdr:row>
      <xdr:rowOff>33867</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3462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18644</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おいて償還に比して地方債の発行が抑えられたため地方債残高が減少したことや、下水道事業債残高の減などにより公営企業債等繰入見込額が減少したため、充当可能財源等が将来負担額を上回り、将来負担比率が算出されない状況が続い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大型事業や公共施設マネジメント（更新等）に伴い、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の取崩しが必要となるなど、充当可能財源等の減少は想定されるものの、一般会計等の地方債残高及び公営企業債等繰入見込額はそれぞれ減少すると見込んでおり、将来負担比率は低い水準で推移するものと考えている。引き続き、定員適正化計画に基づく人員の削減や投資的経費の見直しなどにより、数値の上昇抑制に努め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149,730
146,056
419.21
81,317,698
76,961,856
4,099,895
43,217,570
53,496,951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前年度数値と比較して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が、金額自体は前年比で減となっていることから、地方交付税の減による分母の経常一般財源の減少や他の性質の経費に比べて経常的な性質が強く、特定財源がないこと等が要因と考える。また、類似団体平均を上回る職員数であるため、同平均ポイントを上回っている。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年度にそれぞれ策定した定員適正化計画（第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次）については、いずれも計画期間を前倒しして、職員の削減目標を達成しているが、今後は定年引き上げ等も考慮しつつ、</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を活用した事務の効率化、組織の見直し等を行い、適正な人員配置、時間外勤務手当の抑制に努めるなど、人件費の抑制に努めたい。</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4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133350</xdr:rowOff>
    </xdr:from>
    <xdr:to>
      <xdr:col>19</xdr:col>
      <xdr:colOff>187325</xdr:colOff>
      <xdr:row>36</xdr:row>
      <xdr:rowOff>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37</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2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37</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9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82550</xdr:rowOff>
    </xdr:from>
    <xdr:to>
      <xdr:col>20</xdr:col>
      <xdr:colOff>38100</xdr:colOff>
      <xdr:row>36</xdr:row>
      <xdr:rowOff>12700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22877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120650</xdr:rowOff>
    </xdr:from>
    <xdr:to>
      <xdr:col>15</xdr:col>
      <xdr:colOff>149225</xdr:colOff>
      <xdr:row>36</xdr:row>
      <xdr:rowOff>50800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60977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前年度と比較すると経常一般財源充当が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ポイント低下となった。類似団体平均も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物件費の主要な部分を占める施設の管理経費については、平成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令和元年度に改定した「公の施設等評価及びあり方方針」のもと、施設の集約化や複合化による総量削減に取り組んでいるところであり、今後も施設の維持管理コストの縮減を図り、物件費の削減に努めたい。</a:t>
          </a: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91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147574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5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36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32766</xdr:rowOff>
    </xdr:from>
    <xdr:to>
      <xdr:col>74</xdr:col>
      <xdr:colOff>31750</xdr:colOff>
      <xdr:row>15</xdr:row>
      <xdr:rowOff>134366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144543</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前年度と比較して、障害福祉サービス費の増などにより、経常一般財源充当額も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億円増となったことから、前年度数値と比較して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類似団体平均とほぼ同様であるが、今後も社会保障関連経費については増加することが見込まれているため、更なる適正な執行に取り組み、上昇率の抑制に努めたい。</a:t>
          </a:r>
        </a:p>
      </xdr:txBody>
    </xdr:sp>
    <xdr:clientData/>
  </xdr:twoCellAnchor>
  <xdr:oneCellAnchor>
    <xdr:from>
      <xdr:col>3</xdr:col>
      <xdr:colOff>123825</xdr:colOff>
      <xdr:row>49</xdr:row>
      <xdr:rowOff>107950</xdr:rowOff>
    </xdr:from>
    <xdr:ext cx="298543" cy="225703"/>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59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前年度と比較すると小規模下水道特別会計の法的化に伴い同会計への繰出金が補助費等へ性質変更されたこと等により、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主な要因のひとつである後期高齢者特別会計繰出金は、団塊の世代が後期高齢に加入することで今後も増加傾向が見込まれるが、健康増進による保険料の減少など上昇率の抑制に努めたい。</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46990</xdr:rowOff>
    </xdr:from>
    <xdr:to>
      <xdr:col>82</xdr:col>
      <xdr:colOff>107950</xdr:colOff>
      <xdr:row>61</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50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61</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454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45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50817</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167640</xdr:rowOff>
    </xdr:from>
    <xdr:to>
      <xdr:col>82</xdr:col>
      <xdr:colOff>158750</xdr:colOff>
      <xdr:row>61</xdr:row>
      <xdr:rowOff>97790</xdr:rowOff>
    </xdr:to>
    <xdr:sp textlink="">
      <xdr:nvSpPr>
        <xdr:cNvPr id="266" name="楕円 265">
          <a:extLst>
            <a:ext uri="{FF2B5EF4-FFF2-40B4-BE49-F238E27FC236}">
              <a16:creationId xmlns:a16="http://schemas.microsoft.com/office/drawing/2014/main" id="{00000000-0008-0000-0400-00000A010000}"/>
            </a:ext>
          </a:extLst>
        </xdr:cNvPr>
        <xdr:cNvSpPr/>
      </xdr:nvSpPr>
      <xdr:spPr>
        <a:xfrm>
          <a:off x="16459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76217</xdr:rowOff>
    </xdr:from>
    <xdr:ext cx="762000" cy="259045"/>
    <xdr:sp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41910</xdr:rowOff>
    </xdr:from>
    <xdr:to>
      <xdr:col>78</xdr:col>
      <xdr:colOff>120650</xdr:colOff>
      <xdr:row>61</xdr:row>
      <xdr:rowOff>143510</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5621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128287</xdr:rowOff>
    </xdr:from>
    <xdr:ext cx="7366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前年度と比較すると小規模下水道事業特別会計の法的化に伴い、これまでの繰出金が補助費等の性質になったこと等で、経常一般財源充当額が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これまでも財政的援助団体への補助金の見直しを行うなど、経費削減に取り組んできたが、これらの取組を継続し、引き続き経費の削減に努めたい。</a:t>
          </a:r>
        </a:p>
      </xdr:txBody>
    </xdr:sp>
    <xdr:clientData/>
  </xdr:twoCellAnchor>
  <xdr:oneCellAnchor>
    <xdr:from>
      <xdr:col>62</xdr:col>
      <xdr:colOff>6350</xdr:colOff>
      <xdr:row>29</xdr:row>
      <xdr:rowOff>107950</xdr:rowOff>
    </xdr:from>
    <xdr:ext cx="298543" cy="225703"/>
    <xdr:sp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105228</xdr:rowOff>
    </xdr:from>
    <xdr:to>
      <xdr:col>82</xdr:col>
      <xdr:colOff>107950</xdr:colOff>
      <xdr:row>35</xdr:row>
      <xdr:rowOff>53522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345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105228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90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34</xdr:row>
      <xdr:rowOff>83457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35</xdr:row>
      <xdr:rowOff>9978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1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54428</xdr:rowOff>
    </xdr:from>
    <xdr:to>
      <xdr:col>78</xdr:col>
      <xdr:colOff>120650</xdr:colOff>
      <xdr:row>34</xdr:row>
      <xdr:rowOff>156028</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166205</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130628</xdr:rowOff>
    </xdr:from>
    <xdr:to>
      <xdr:col>65</xdr:col>
      <xdr:colOff>53975</xdr:colOff>
      <xdr:row>35</xdr:row>
      <xdr:rowOff>60778</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70955</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前年度数値と比較して、経常一般財源充当額が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引き続き、類似団体内で最も高くなっている。合併に伴う施設の統廃合や国体関連施設の整備、大型事業を集中して実施したことやその財源として借り入れた合併特例債について、償還期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年間と比較的短期に設定したことが主な要因である。なお、平成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年度から大型事業のうち、新ごみ処理施設建設事業について、償還期間を施設の管理運営業務の委託期間に合わせた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年間とするなど、単年度の元利償還金支払額が平準化するよう必要な見直しを行っている。今後も、将来負担比率など主要な指標に留意しつつ、適切な事業の実施を推進し、健全な財政運営に努めたい。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44704</xdr:rowOff>
    </xdr:from>
    <xdr:to>
      <xdr:col>24</xdr:col>
      <xdr:colOff>25400</xdr:colOff>
      <xdr:row>79</xdr:row>
      <xdr:rowOff>33274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32004"/>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5351</xdr:rowOff>
    </xdr:from>
    <xdr:ext cx="762000" cy="259045"/>
    <xdr:sp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33274</xdr:rowOff>
    </xdr:from>
    <xdr:to>
      <xdr:col>24</xdr:col>
      <xdr:colOff>114300</xdr:colOff>
      <xdr:row>79</xdr:row>
      <xdr:rowOff>33274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57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131081</xdr:rowOff>
    </xdr:from>
    <xdr:ext cx="762000" cy="259045"/>
    <xdr:sp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44704</xdr:rowOff>
    </xdr:from>
    <xdr:to>
      <xdr:col>24</xdr:col>
      <xdr:colOff>114300</xdr:colOff>
      <xdr:row>74</xdr:row>
      <xdr:rowOff>44704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56135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5778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56135</xdr:rowOff>
    </xdr:from>
    <xdr:to>
      <xdr:col>19</xdr:col>
      <xdr:colOff>187325</xdr:colOff>
      <xdr:row>79</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170435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326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149352</xdr:rowOff>
    </xdr:from>
    <xdr:to>
      <xdr:col>15</xdr:col>
      <xdr:colOff>149225</xdr:colOff>
      <xdr:row>77</xdr:row>
      <xdr:rowOff>79502</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170435</xdr:rowOff>
    </xdr:from>
    <xdr:to>
      <xdr:col>11</xdr:col>
      <xdr:colOff>9525</xdr:colOff>
      <xdr:row>80</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714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textlink="">
      <xdr:nvSpPr>
        <xdr:cNvPr id="387" name="楕円 386">
          <a:extLst>
            <a:ext uri="{FF2B5EF4-FFF2-40B4-BE49-F238E27FC236}">
              <a16:creationId xmlns:a16="http://schemas.microsoft.com/office/drawing/2014/main" id="{00000000-0008-0000-0400-000083010000}"/>
            </a:ext>
          </a:extLst>
        </xdr:cNvPr>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62501</xdr:rowOff>
    </xdr:from>
    <xdr:ext cx="762000" cy="259045"/>
    <xdr:sp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5335</xdr:rowOff>
    </xdr:from>
    <xdr:to>
      <xdr:col>20</xdr:col>
      <xdr:colOff>38100</xdr:colOff>
      <xdr:row>79</xdr:row>
      <xdr:rowOff>106935</xdr:rowOff>
    </xdr:to>
    <xdr:sp textlink="">
      <xdr:nvSpPr>
        <xdr:cNvPr id="389" name="楕円 388">
          <a:extLst>
            <a:ext uri="{FF2B5EF4-FFF2-40B4-BE49-F238E27FC236}">
              <a16:creationId xmlns:a16="http://schemas.microsoft.com/office/drawing/2014/main" id="{00000000-0008-0000-0400-000085010000}"/>
            </a:ext>
          </a:extLst>
        </xdr:cNvPr>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91712</xdr:rowOff>
    </xdr:from>
    <xdr:ext cx="7366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119635</xdr:rowOff>
    </xdr:from>
    <xdr:to>
      <xdr:col>11</xdr:col>
      <xdr:colOff>60325</xdr:colOff>
      <xdr:row>80</xdr:row>
      <xdr:rowOff>49785</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34562</xdr:rowOff>
    </xdr:from>
    <xdr:ext cx="7620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今後も社会保障関連経費や老朽化が進む公共施設等の維持管理経費等は増加が見込まれるため、定員の適正化や事務事業の見直し、公共施設の統廃合等に積極的に取り組み、経費の削減に努めたい。</a:t>
          </a:r>
        </a:p>
      </xdr:txBody>
    </xdr:sp>
    <xdr:clientData/>
  </xdr:twoCellAnchor>
  <xdr:oneCellAnchor>
    <xdr:from>
      <xdr:col>62</xdr:col>
      <xdr:colOff>6350</xdr:colOff>
      <xdr:row>69</xdr:row>
      <xdr:rowOff>107950</xdr:rowOff>
    </xdr:from>
    <xdr:ext cx="298543" cy="225703"/>
    <xdr:sp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56615"/>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106426</xdr:rowOff>
    </xdr:from>
    <xdr:to>
      <xdr:col>78</xdr:col>
      <xdr:colOff>69850</xdr:colOff>
      <xdr:row>76</xdr:row>
      <xdr:rowOff>26415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76708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51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76708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textlink="">
      <xdr:nvSpPr>
        <xdr:cNvPr id="446" name="楕円 445">
          <a:extLst>
            <a:ext uri="{FF2B5EF4-FFF2-40B4-BE49-F238E27FC236}">
              <a16:creationId xmlns:a16="http://schemas.microsoft.com/office/drawing/2014/main" id="{00000000-0008-0000-0400-0000BE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154691</xdr:rowOff>
    </xdr:from>
    <xdr:to>
      <xdr:col>29</xdr:col>
      <xdr:colOff>127000</xdr:colOff>
      <xdr:row>14</xdr:row>
      <xdr:rowOff>50267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31166"/>
          <a:ext cx="647700" cy="6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50267</xdr:rowOff>
    </xdr:from>
    <xdr:to>
      <xdr:col>26</xdr:col>
      <xdr:colOff>50800</xdr:colOff>
      <xdr:row>14</xdr:row>
      <xdr:rowOff>133020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98192"/>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133020</xdr:rowOff>
    </xdr:from>
    <xdr:to>
      <xdr:col>22</xdr:col>
      <xdr:colOff>114300</xdr:colOff>
      <xdr:row>15</xdr:row>
      <xdr:rowOff>2489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80945"/>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2489</xdr:rowOff>
    </xdr:from>
    <xdr:to>
      <xdr:col>18</xdr:col>
      <xdr:colOff>177800</xdr:colOff>
      <xdr:row>16</xdr:row>
      <xdr:rowOff>122504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1864"/>
          <a:ext cx="698500" cy="291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103891</xdr:rowOff>
    </xdr:from>
    <xdr:to>
      <xdr:col>29</xdr:col>
      <xdr:colOff>177800</xdr:colOff>
      <xdr:row>14</xdr:row>
      <xdr:rowOff>34041</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8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120418</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170917</xdr:rowOff>
    </xdr:from>
    <xdr:to>
      <xdr:col>26</xdr:col>
      <xdr:colOff>101600</xdr:colOff>
      <xdr:row>14</xdr:row>
      <xdr:rowOff>101067</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4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111244</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1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82220</xdr:rowOff>
    </xdr:from>
    <xdr:to>
      <xdr:col>22</xdr:col>
      <xdr:colOff>165100</xdr:colOff>
      <xdr:row>15</xdr:row>
      <xdr:rowOff>12370</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3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22547</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123139</xdr:rowOff>
    </xdr:from>
    <xdr:to>
      <xdr:col>19</xdr:col>
      <xdr:colOff>38100</xdr:colOff>
      <xdr:row>15</xdr:row>
      <xdr:rowOff>53289</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63466</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71704</xdr:rowOff>
    </xdr:from>
    <xdr:to>
      <xdr:col>15</xdr:col>
      <xdr:colOff>101600</xdr:colOff>
      <xdr:row>17</xdr:row>
      <xdr:rowOff>1854</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6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12031</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102814</xdr:rowOff>
    </xdr:from>
    <xdr:to>
      <xdr:col>29</xdr:col>
      <xdr:colOff>127000</xdr:colOff>
      <xdr:row>35</xdr:row>
      <xdr:rowOff>91156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70264"/>
          <a:ext cx="647700" cy="3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86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28473</xdr:rowOff>
    </xdr:from>
    <xdr:to>
      <xdr:col>26</xdr:col>
      <xdr:colOff>50800</xdr:colOff>
      <xdr:row>35</xdr:row>
      <xdr:rowOff>91156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95923"/>
          <a:ext cx="698500" cy="40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28473</xdr:rowOff>
    </xdr:from>
    <xdr:to>
      <xdr:col>22</xdr:col>
      <xdr:colOff>114300</xdr:colOff>
      <xdr:row>34</xdr:row>
      <xdr:rowOff>61757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95923"/>
          <a:ext cx="698500" cy="3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325836</xdr:rowOff>
    </xdr:from>
    <xdr:to>
      <xdr:col>18</xdr:col>
      <xdr:colOff>177800</xdr:colOff>
      <xdr:row>34</xdr:row>
      <xdr:rowOff>61757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250386"/>
          <a:ext cx="698500" cy="7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52014</xdr:rowOff>
    </xdr:from>
    <xdr:to>
      <xdr:col>29</xdr:col>
      <xdr:colOff>177800</xdr:colOff>
      <xdr:row>34</xdr:row>
      <xdr:rowOff>153614</xdr:rowOff>
    </xdr:to>
    <xdr:sp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1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303491</xdr:rowOff>
    </xdr:from>
    <xdr:ext cx="762000" cy="259045"/>
    <xdr:sp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2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40356</xdr:rowOff>
    </xdr:from>
    <xdr:to>
      <xdr:col>26</xdr:col>
      <xdr:colOff>101600</xdr:colOff>
      <xdr:row>35</xdr:row>
      <xdr:rowOff>141956</xdr:rowOff>
    </xdr:to>
    <xdr:sp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152133</xdr:rowOff>
    </xdr:from>
    <xdr:ext cx="7366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19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320573</xdr:rowOff>
    </xdr:from>
    <xdr:to>
      <xdr:col>22</xdr:col>
      <xdr:colOff>165100</xdr:colOff>
      <xdr:row>34</xdr:row>
      <xdr:rowOff>79273</xdr:rowOff>
    </xdr:to>
    <xdr:sp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4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89450</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10957</xdr:rowOff>
    </xdr:from>
    <xdr:to>
      <xdr:col>19</xdr:col>
      <xdr:colOff>38100</xdr:colOff>
      <xdr:row>34</xdr:row>
      <xdr:rowOff>112557</xdr:rowOff>
    </xdr:to>
    <xdr:sp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7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122734</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275036</xdr:rowOff>
    </xdr:from>
    <xdr:to>
      <xdr:col>15</xdr:col>
      <xdr:colOff>101600</xdr:colOff>
      <xdr:row>34</xdr:row>
      <xdr:rowOff>33736</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9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43913</xdr:rowOff>
    </xdr:from>
    <xdr:ext cx="762000" cy="259045"/>
    <xdr:sp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149,730
146,056
419.21
81,317,698
76,961,856
4,099,895
43,217,570
53,496,951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164008</xdr:rowOff>
    </xdr:from>
    <xdr:to>
      <xdr:col>24</xdr:col>
      <xdr:colOff>62865</xdr:colOff>
      <xdr:row>37</xdr:row>
      <xdr:rowOff>131280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8958"/>
          <a:ext cx="1270" cy="99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135107</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131280</xdr:rowOff>
    </xdr:from>
    <xdr:to>
      <xdr:col>24</xdr:col>
      <xdr:colOff>152400</xdr:colOff>
      <xdr:row>37</xdr:row>
      <xdr:rowOff>131280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110685</xdr:rowOff>
    </xdr:from>
    <xdr:ext cx="534377"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164008</xdr:rowOff>
    </xdr:from>
    <xdr:to>
      <xdr:col>24</xdr:col>
      <xdr:colOff>152400</xdr:colOff>
      <xdr:row>31</xdr:row>
      <xdr:rowOff>164008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161112</xdr:rowOff>
    </xdr:from>
    <xdr:to>
      <xdr:col>24</xdr:col>
      <xdr:colOff>63500</xdr:colOff>
      <xdr:row>31</xdr:row>
      <xdr:rowOff>166941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7606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54297</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75870</xdr:rowOff>
    </xdr:from>
    <xdr:to>
      <xdr:col>24</xdr:col>
      <xdr:colOff>114300</xdr:colOff>
      <xdr:row>35</xdr:row>
      <xdr:rowOff>6020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157455</xdr:rowOff>
    </xdr:from>
    <xdr:to>
      <xdr:col>19</xdr:col>
      <xdr:colOff>177800</xdr:colOff>
      <xdr:row>31</xdr:row>
      <xdr:rowOff>161112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7240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106312</xdr:rowOff>
    </xdr:from>
    <xdr:to>
      <xdr:col>20</xdr:col>
      <xdr:colOff>38100</xdr:colOff>
      <xdr:row>35</xdr:row>
      <xdr:rowOff>36462</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27589</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157455</xdr:rowOff>
    </xdr:from>
    <xdr:to>
      <xdr:col>15</xdr:col>
      <xdr:colOff>50800</xdr:colOff>
      <xdr:row>32</xdr:row>
      <xdr:rowOff>22504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72405"/>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132677</xdr:rowOff>
    </xdr:from>
    <xdr:to>
      <xdr:col>15</xdr:col>
      <xdr:colOff>101600</xdr:colOff>
      <xdr:row>35</xdr:row>
      <xdr:rowOff>62827</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53954</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22504</xdr:rowOff>
    </xdr:from>
    <xdr:to>
      <xdr:col>10</xdr:col>
      <xdr:colOff>114300</xdr:colOff>
      <xdr:row>35</xdr:row>
      <xdr:rowOff>47498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08904"/>
          <a:ext cx="889000" cy="5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58839</xdr:rowOff>
    </xdr:from>
    <xdr:to>
      <xdr:col>10</xdr:col>
      <xdr:colOff>165100</xdr:colOff>
      <xdr:row>35</xdr:row>
      <xdr:rowOff>160439</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151566</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140564</xdr:rowOff>
    </xdr:from>
    <xdr:to>
      <xdr:col>6</xdr:col>
      <xdr:colOff>38100</xdr:colOff>
      <xdr:row>37</xdr:row>
      <xdr:rowOff>70714</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61841</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116141</xdr:rowOff>
    </xdr:from>
    <xdr:to>
      <xdr:col>24</xdr:col>
      <xdr:colOff>114300</xdr:colOff>
      <xdr:row>32</xdr:row>
      <xdr:rowOff>46291</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54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66234</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110312</xdr:rowOff>
    </xdr:from>
    <xdr:to>
      <xdr:col>20</xdr:col>
      <xdr:colOff>38100</xdr:colOff>
      <xdr:row>32</xdr:row>
      <xdr:rowOff>40462</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54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56989</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106655</xdr:rowOff>
    </xdr:from>
    <xdr:to>
      <xdr:col>15</xdr:col>
      <xdr:colOff>101600</xdr:colOff>
      <xdr:row>32</xdr:row>
      <xdr:rowOff>36805</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54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53332</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9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143154</xdr:rowOff>
    </xdr:from>
    <xdr:to>
      <xdr:col>10</xdr:col>
      <xdr:colOff>165100</xdr:colOff>
      <xdr:row>32</xdr:row>
      <xdr:rowOff>73304</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54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89831</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168148</xdr:rowOff>
    </xdr:from>
    <xdr:to>
      <xdr:col>6</xdr:col>
      <xdr:colOff>38100</xdr:colOff>
      <xdr:row>35</xdr:row>
      <xdr:rowOff>98298</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114825</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32524</xdr:rowOff>
    </xdr:from>
    <xdr:to>
      <xdr:col>24</xdr:col>
      <xdr:colOff>63500</xdr:colOff>
      <xdr:row>55</xdr:row>
      <xdr:rowOff>64109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90824"/>
          <a:ext cx="838200" cy="2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4559</xdr:rowOff>
    </xdr:from>
    <xdr:to>
      <xdr:col>19</xdr:col>
      <xdr:colOff>177800</xdr:colOff>
      <xdr:row>55</xdr:row>
      <xdr:rowOff>64109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34309"/>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4559</xdr:rowOff>
    </xdr:from>
    <xdr:to>
      <xdr:col>15</xdr:col>
      <xdr:colOff>50800</xdr:colOff>
      <xdr:row>56</xdr:row>
      <xdr:rowOff>83274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4309"/>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59080</xdr:rowOff>
    </xdr:from>
    <xdr:to>
      <xdr:col>10</xdr:col>
      <xdr:colOff>114300</xdr:colOff>
      <xdr:row>56</xdr:row>
      <xdr:rowOff>83274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0280"/>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153174</xdr:rowOff>
    </xdr:from>
    <xdr:to>
      <xdr:col>24</xdr:col>
      <xdr:colOff>114300</xdr:colOff>
      <xdr:row>54</xdr:row>
      <xdr:rowOff>83324</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4601</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13309</xdr:rowOff>
    </xdr:from>
    <xdr:to>
      <xdr:col>20</xdr:col>
      <xdr:colOff>38100</xdr:colOff>
      <xdr:row>55</xdr:row>
      <xdr:rowOff>114909</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106036</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125209</xdr:rowOff>
    </xdr:from>
    <xdr:to>
      <xdr:col>15</xdr:col>
      <xdr:colOff>101600</xdr:colOff>
      <xdr:row>55</xdr:row>
      <xdr:rowOff>55359</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3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71886</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32474</xdr:rowOff>
    </xdr:from>
    <xdr:to>
      <xdr:col>10</xdr:col>
      <xdr:colOff>165100</xdr:colOff>
      <xdr:row>56</xdr:row>
      <xdr:rowOff>134074</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6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150601</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8280</xdr:rowOff>
    </xdr:from>
    <xdr:to>
      <xdr:col>6</xdr:col>
      <xdr:colOff>38100</xdr:colOff>
      <xdr:row>56</xdr:row>
      <xdr:rowOff>109880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6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126407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39878</xdr:rowOff>
    </xdr:from>
    <xdr:to>
      <xdr:col>24</xdr:col>
      <xdr:colOff>63500</xdr:colOff>
      <xdr:row>75</xdr:row>
      <xdr:rowOff>68834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986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68834</xdr:rowOff>
    </xdr:from>
    <xdr:to>
      <xdr:col>19</xdr:col>
      <xdr:colOff>177800</xdr:colOff>
      <xdr:row>76</xdr:row>
      <xdr:rowOff>48478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27584"/>
          <a:ext cx="889000" cy="1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48478</xdr:rowOff>
    </xdr:from>
    <xdr:to>
      <xdr:col>15</xdr:col>
      <xdr:colOff>50800</xdr:colOff>
      <xdr:row>76</xdr:row>
      <xdr:rowOff>113902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78678"/>
          <a:ext cx="889000" cy="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113902</xdr:rowOff>
    </xdr:from>
    <xdr:to>
      <xdr:col>10</xdr:col>
      <xdr:colOff>114300</xdr:colOff>
      <xdr:row>76</xdr:row>
      <xdr:rowOff>129032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44102"/>
          <a:ext cx="889000" cy="1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160528</xdr:rowOff>
    </xdr:from>
    <xdr:to>
      <xdr:col>24</xdr:col>
      <xdr:colOff>114300</xdr:colOff>
      <xdr:row>75</xdr:row>
      <xdr:rowOff>90678</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4584700" y="128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11955</xdr:rowOff>
    </xdr:from>
    <xdr:ext cx="469744" cy="259045"/>
    <xdr:sp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18034</xdr:rowOff>
    </xdr:from>
    <xdr:to>
      <xdr:col>20</xdr:col>
      <xdr:colOff>38100</xdr:colOff>
      <xdr:row>75</xdr:row>
      <xdr:rowOff>119634</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3746500" y="128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136161</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169128</xdr:rowOff>
    </xdr:from>
    <xdr:to>
      <xdr:col>15</xdr:col>
      <xdr:colOff>101600</xdr:colOff>
      <xdr:row>76</xdr:row>
      <xdr:rowOff>99278</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2857500" y="130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115805</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63102</xdr:rowOff>
    </xdr:from>
    <xdr:to>
      <xdr:col>10</xdr:col>
      <xdr:colOff>165100</xdr:colOff>
      <xdr:row>76</xdr:row>
      <xdr:rowOff>164702</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968500" y="13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155829</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8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78232</xdr:rowOff>
    </xdr:from>
    <xdr:to>
      <xdr:col>6</xdr:col>
      <xdr:colOff>38100</xdr:colOff>
      <xdr:row>77</xdr:row>
      <xdr:rowOff>8382</xdr:rowOff>
    </xdr:to>
    <xdr:sp textlink="">
      <xdr:nvSpPr>
        <xdr:cNvPr id="205" name="楕円 204">
          <a:extLst>
            <a:ext uri="{FF2B5EF4-FFF2-40B4-BE49-F238E27FC236}">
              <a16:creationId xmlns:a16="http://schemas.microsoft.com/office/drawing/2014/main" id="{00000000-0008-0000-0600-0000CD000000}"/>
            </a:ext>
          </a:extLst>
        </xdr:cNvPr>
        <xdr:cNvSpPr/>
      </xdr:nvSpPr>
      <xdr:spPr>
        <a:xfrm>
          <a:off x="1079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24909</xdr:rowOff>
    </xdr:from>
    <xdr:ext cx="469744" cy="259045"/>
    <xdr:sp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8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54857</xdr:rowOff>
    </xdr:from>
    <xdr:to>
      <xdr:col>24</xdr:col>
      <xdr:colOff>63500</xdr:colOff>
      <xdr:row>92</xdr:row>
      <xdr:rowOff>11847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485357"/>
          <a:ext cx="838200" cy="29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76933</xdr:rowOff>
    </xdr:from>
    <xdr:to>
      <xdr:col>19</xdr:col>
      <xdr:colOff>177800</xdr:colOff>
      <xdr:row>92</xdr:row>
      <xdr:rowOff>11847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507433"/>
          <a:ext cx="889000" cy="27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76933</xdr:rowOff>
    </xdr:from>
    <xdr:to>
      <xdr:col>15</xdr:col>
      <xdr:colOff>50800</xdr:colOff>
      <xdr:row>95</xdr:row>
      <xdr:rowOff>107631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507433"/>
          <a:ext cx="889000" cy="88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102406</xdr:rowOff>
    </xdr:from>
    <xdr:to>
      <xdr:col>10</xdr:col>
      <xdr:colOff>114300</xdr:colOff>
      <xdr:row>95</xdr:row>
      <xdr:rowOff>107631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39015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4057</xdr:rowOff>
    </xdr:from>
    <xdr:to>
      <xdr:col>24</xdr:col>
      <xdr:colOff>114300</xdr:colOff>
      <xdr:row>90</xdr:row>
      <xdr:rowOff>105657</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4584700" y="154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128534</xdr:rowOff>
    </xdr:from>
    <xdr:ext cx="599010" cy="259045"/>
    <xdr:sp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38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132497</xdr:rowOff>
    </xdr:from>
    <xdr:to>
      <xdr:col>20</xdr:col>
      <xdr:colOff>38100</xdr:colOff>
      <xdr:row>92</xdr:row>
      <xdr:rowOff>62647</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3746500" y="157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79174</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26133</xdr:rowOff>
    </xdr:from>
    <xdr:to>
      <xdr:col>15</xdr:col>
      <xdr:colOff>101600</xdr:colOff>
      <xdr:row>90</xdr:row>
      <xdr:rowOff>127733</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2857500" y="154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144260</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23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56831</xdr:rowOff>
    </xdr:from>
    <xdr:to>
      <xdr:col>10</xdr:col>
      <xdr:colOff>165100</xdr:colOff>
      <xdr:row>95</xdr:row>
      <xdr:rowOff>158431</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968500" y="163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3508</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51606</xdr:rowOff>
    </xdr:from>
    <xdr:to>
      <xdr:col>6</xdr:col>
      <xdr:colOff>38100</xdr:colOff>
      <xdr:row>95</xdr:row>
      <xdr:rowOff>153206</xdr:rowOff>
    </xdr:to>
    <xdr:sp textlink="">
      <xdr:nvSpPr>
        <xdr:cNvPr id="265" name="楕円 264">
          <a:extLst>
            <a:ext uri="{FF2B5EF4-FFF2-40B4-BE49-F238E27FC236}">
              <a16:creationId xmlns:a16="http://schemas.microsoft.com/office/drawing/2014/main" id="{00000000-0008-0000-0600-000009010000}"/>
            </a:ext>
          </a:extLst>
        </xdr:cNvPr>
        <xdr:cNvSpPr/>
      </xdr:nvSpPr>
      <xdr:spPr>
        <a:xfrm>
          <a:off x="1079500" y="16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169733</xdr:rowOff>
    </xdr:from>
    <xdr:ext cx="599010" cy="259045"/>
    <xdr:sp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1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51766"/>
          <a:ext cx="1270" cy="67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2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166662</xdr:rowOff>
    </xdr:from>
    <xdr:to>
      <xdr:col>55</xdr:col>
      <xdr:colOff>0</xdr:colOff>
      <xdr:row>38</xdr:row>
      <xdr:rowOff>46724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10312"/>
          <a:ext cx="8382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100449</xdr:rowOff>
    </xdr:from>
    <xdr:ext cx="534377" cy="259045"/>
    <xdr:sp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4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3887</xdr:rowOff>
    </xdr:from>
    <xdr:to>
      <xdr:col>50</xdr:col>
      <xdr:colOff>114300</xdr:colOff>
      <xdr:row>38</xdr:row>
      <xdr:rowOff>46724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18987"/>
          <a:ext cx="8890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48290</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95428</xdr:rowOff>
    </xdr:from>
    <xdr:to>
      <xdr:col>45</xdr:col>
      <xdr:colOff>177800</xdr:colOff>
      <xdr:row>38</xdr:row>
      <xdr:rowOff>3887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10378"/>
          <a:ext cx="889000" cy="11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77995</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95428</xdr:rowOff>
    </xdr:from>
    <xdr:to>
      <xdr:col>41</xdr:col>
      <xdr:colOff>50800</xdr:colOff>
      <xdr:row>39</xdr:row>
      <xdr:rowOff>55055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10378"/>
          <a:ext cx="889000" cy="13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31005</xdr:rowOff>
    </xdr:from>
    <xdr:ext cx="59901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33151</xdr:rowOff>
    </xdr:from>
    <xdr:ext cx="534377"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115862</xdr:rowOff>
    </xdr:from>
    <xdr:to>
      <xdr:col>55</xdr:col>
      <xdr:colOff>50800</xdr:colOff>
      <xdr:row>38</xdr:row>
      <xdr:rowOff>46012</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10426700" y="64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138739</xdr:rowOff>
    </xdr:from>
    <xdr:ext cx="534377" cy="259045"/>
    <xdr:sp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167374</xdr:rowOff>
    </xdr:from>
    <xdr:to>
      <xdr:col>50</xdr:col>
      <xdr:colOff>165100</xdr:colOff>
      <xdr:row>38</xdr:row>
      <xdr:rowOff>97524</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9588500" y="6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88651</xdr:rowOff>
    </xdr:from>
    <xdr:ext cx="534377"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124536</xdr:rowOff>
    </xdr:from>
    <xdr:to>
      <xdr:col>46</xdr:col>
      <xdr:colOff>38100</xdr:colOff>
      <xdr:row>38</xdr:row>
      <xdr:rowOff>54687</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8699500" y="6468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71213</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44628</xdr:rowOff>
    </xdr:from>
    <xdr:to>
      <xdr:col>41</xdr:col>
      <xdr:colOff>101600</xdr:colOff>
      <xdr:row>31</xdr:row>
      <xdr:rowOff>146228</xdr:rowOff>
    </xdr:to>
    <xdr:sp textlink="">
      <xdr:nvSpPr>
        <xdr:cNvPr id="321" name="楕円 320">
          <a:extLst>
            <a:ext uri="{FF2B5EF4-FFF2-40B4-BE49-F238E27FC236}">
              <a16:creationId xmlns:a16="http://schemas.microsoft.com/office/drawing/2014/main" id="{00000000-0008-0000-0600-000041010000}"/>
            </a:ext>
          </a:extLst>
        </xdr:cNvPr>
        <xdr:cNvSpPr/>
      </xdr:nvSpPr>
      <xdr:spPr>
        <a:xfrm>
          <a:off x="7810500" y="53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137355</xdr:rowOff>
    </xdr:from>
    <xdr:ext cx="599010" cy="259045"/>
    <xdr:sp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4255</xdr:rowOff>
    </xdr:from>
    <xdr:to>
      <xdr:col>36</xdr:col>
      <xdr:colOff>165100</xdr:colOff>
      <xdr:row>39</xdr:row>
      <xdr:rowOff>105855</xdr:rowOff>
    </xdr:to>
    <xdr:sp textlink="">
      <xdr:nvSpPr>
        <xdr:cNvPr id="323" name="楕円 322">
          <a:extLst>
            <a:ext uri="{FF2B5EF4-FFF2-40B4-BE49-F238E27FC236}">
              <a16:creationId xmlns:a16="http://schemas.microsoft.com/office/drawing/2014/main" id="{00000000-0008-0000-0600-000043010000}"/>
            </a:ext>
          </a:extLst>
        </xdr:cNvPr>
        <xdr:cNvSpPr/>
      </xdr:nvSpPr>
      <xdr:spPr>
        <a:xfrm>
          <a:off x="6921500" y="66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96982</xdr:rowOff>
    </xdr:from>
    <xdr:ext cx="534377" cy="259045"/>
    <xdr:sp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92761</xdr:rowOff>
    </xdr:from>
    <xdr:to>
      <xdr:col>55</xdr:col>
      <xdr:colOff>0</xdr:colOff>
      <xdr:row>57</xdr:row>
      <xdr:rowOff>135433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65411"/>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3587</xdr:rowOff>
    </xdr:from>
    <xdr:to>
      <xdr:col>50</xdr:col>
      <xdr:colOff>114300</xdr:colOff>
      <xdr:row>57</xdr:row>
      <xdr:rowOff>92761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76237"/>
          <a:ext cx="889000" cy="8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22695</xdr:rowOff>
    </xdr:from>
    <xdr:to>
      <xdr:col>45</xdr:col>
      <xdr:colOff>177800</xdr:colOff>
      <xdr:row>57</xdr:row>
      <xdr:rowOff>3587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23895"/>
          <a:ext cx="889000" cy="1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37744</xdr:rowOff>
    </xdr:from>
    <xdr:to>
      <xdr:col>41</xdr:col>
      <xdr:colOff>50800</xdr:colOff>
      <xdr:row>56</xdr:row>
      <xdr:rowOff>22695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124594"/>
          <a:ext cx="889000" cy="4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84633</xdr:rowOff>
    </xdr:from>
    <xdr:to>
      <xdr:col>55</xdr:col>
      <xdr:colOff>50800</xdr:colOff>
      <xdr:row>58</xdr:row>
      <xdr:rowOff>14783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10426700" y="98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171010</xdr:rowOff>
    </xdr:from>
    <xdr:ext cx="534377" cy="259045"/>
    <xdr:sp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41961</xdr:rowOff>
    </xdr:from>
    <xdr:to>
      <xdr:col>50</xdr:col>
      <xdr:colOff>165100</xdr:colOff>
      <xdr:row>57</xdr:row>
      <xdr:rowOff>143561</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9588500" y="9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134688</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124237</xdr:rowOff>
    </xdr:from>
    <xdr:to>
      <xdr:col>46</xdr:col>
      <xdr:colOff>38100</xdr:colOff>
      <xdr:row>57</xdr:row>
      <xdr:rowOff>54387</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8699500" y="97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45514</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1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143345</xdr:rowOff>
    </xdr:from>
    <xdr:to>
      <xdr:col>41</xdr:col>
      <xdr:colOff>101600</xdr:colOff>
      <xdr:row>56</xdr:row>
      <xdr:rowOff>73495</xdr:rowOff>
    </xdr:to>
    <xdr:sp textlink="">
      <xdr:nvSpPr>
        <xdr:cNvPr id="379" name="楕円 378">
          <a:extLst>
            <a:ext uri="{FF2B5EF4-FFF2-40B4-BE49-F238E27FC236}">
              <a16:creationId xmlns:a16="http://schemas.microsoft.com/office/drawing/2014/main" id="{00000000-0008-0000-0600-00007B010000}"/>
            </a:ext>
          </a:extLst>
        </xdr:cNvPr>
        <xdr:cNvSpPr/>
      </xdr:nvSpPr>
      <xdr:spPr>
        <a:xfrm>
          <a:off x="7810500" y="95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64622</xdr:rowOff>
    </xdr:from>
    <xdr:ext cx="534377" cy="259045"/>
    <xdr:sp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158394</xdr:rowOff>
    </xdr:from>
    <xdr:to>
      <xdr:col>36</xdr:col>
      <xdr:colOff>165100</xdr:colOff>
      <xdr:row>53</xdr:row>
      <xdr:rowOff>88544</xdr:rowOff>
    </xdr:to>
    <xdr:sp textlink="">
      <xdr:nvSpPr>
        <xdr:cNvPr id="381" name="楕円 380">
          <a:extLst>
            <a:ext uri="{FF2B5EF4-FFF2-40B4-BE49-F238E27FC236}">
              <a16:creationId xmlns:a16="http://schemas.microsoft.com/office/drawing/2014/main" id="{00000000-0008-0000-0600-00007D010000}"/>
            </a:ext>
          </a:extLst>
        </xdr:cNvPr>
        <xdr:cNvSpPr/>
      </xdr:nvSpPr>
      <xdr:spPr>
        <a:xfrm>
          <a:off x="6921500" y="90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105071</xdr:rowOff>
    </xdr:from>
    <xdr:ext cx="534377" cy="259045"/>
    <xdr:sp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8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33728</xdr:rowOff>
    </xdr:from>
    <xdr:to>
      <xdr:col>55</xdr:col>
      <xdr:colOff>0</xdr:colOff>
      <xdr:row>78</xdr:row>
      <xdr:rowOff>45224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06828"/>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45224</xdr:rowOff>
    </xdr:from>
    <xdr:to>
      <xdr:col>50</xdr:col>
      <xdr:colOff>114300</xdr:colOff>
      <xdr:row>78</xdr:row>
      <xdr:rowOff>50154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1832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8875</xdr:rowOff>
    </xdr:from>
    <xdr:to>
      <xdr:col>45</xdr:col>
      <xdr:colOff>177800</xdr:colOff>
      <xdr:row>78</xdr:row>
      <xdr:rowOff>50154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039075"/>
          <a:ext cx="889000" cy="38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54008</xdr:rowOff>
    </xdr:from>
    <xdr:to>
      <xdr:col>41</xdr:col>
      <xdr:colOff>50800</xdr:colOff>
      <xdr:row>76</xdr:row>
      <xdr:rowOff>8875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912758"/>
          <a:ext cx="889000" cy="1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154378</xdr:rowOff>
    </xdr:from>
    <xdr:to>
      <xdr:col>55</xdr:col>
      <xdr:colOff>50800</xdr:colOff>
      <xdr:row>78</xdr:row>
      <xdr:rowOff>84528</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10426700" y="133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132805</xdr:rowOff>
    </xdr:from>
    <xdr:ext cx="469744" cy="259045"/>
    <xdr:sp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165874</xdr:rowOff>
    </xdr:from>
    <xdr:to>
      <xdr:col>50</xdr:col>
      <xdr:colOff>165100</xdr:colOff>
      <xdr:row>78</xdr:row>
      <xdr:rowOff>96024</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9588500" y="133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87151</xdr:rowOff>
    </xdr:from>
    <xdr:ext cx="469744"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46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170804</xdr:rowOff>
    </xdr:from>
    <xdr:to>
      <xdr:col>46</xdr:col>
      <xdr:colOff>38100</xdr:colOff>
      <xdr:row>78</xdr:row>
      <xdr:rowOff>100954</xdr:rowOff>
    </xdr:to>
    <xdr:sp textlink="">
      <xdr:nvSpPr>
        <xdr:cNvPr id="436" name="楕円 435">
          <a:extLst>
            <a:ext uri="{FF2B5EF4-FFF2-40B4-BE49-F238E27FC236}">
              <a16:creationId xmlns:a16="http://schemas.microsoft.com/office/drawing/2014/main" id="{00000000-0008-0000-0600-0000B4010000}"/>
            </a:ext>
          </a:extLst>
        </xdr:cNvPr>
        <xdr:cNvSpPr/>
      </xdr:nvSpPr>
      <xdr:spPr>
        <a:xfrm>
          <a:off x="8699500" y="133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92081</xdr:rowOff>
    </xdr:from>
    <xdr:ext cx="469744" cy="259045"/>
    <xdr:sp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129525</xdr:rowOff>
    </xdr:from>
    <xdr:to>
      <xdr:col>41</xdr:col>
      <xdr:colOff>101600</xdr:colOff>
      <xdr:row>76</xdr:row>
      <xdr:rowOff>59675</xdr:rowOff>
    </xdr:to>
    <xdr:sp textlink="">
      <xdr:nvSpPr>
        <xdr:cNvPr id="438" name="楕円 437">
          <a:extLst>
            <a:ext uri="{FF2B5EF4-FFF2-40B4-BE49-F238E27FC236}">
              <a16:creationId xmlns:a16="http://schemas.microsoft.com/office/drawing/2014/main" id="{00000000-0008-0000-0600-0000B6010000}"/>
            </a:ext>
          </a:extLst>
        </xdr:cNvPr>
        <xdr:cNvSpPr/>
      </xdr:nvSpPr>
      <xdr:spPr>
        <a:xfrm>
          <a:off x="7810500" y="129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50802</xdr:rowOff>
    </xdr:from>
    <xdr:ext cx="534377" cy="259045"/>
    <xdr:sp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0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3208</xdr:rowOff>
    </xdr:from>
    <xdr:to>
      <xdr:col>36</xdr:col>
      <xdr:colOff>165100</xdr:colOff>
      <xdr:row>75</xdr:row>
      <xdr:rowOff>104808</xdr:rowOff>
    </xdr:to>
    <xdr:sp textlink="">
      <xdr:nvSpPr>
        <xdr:cNvPr id="440" name="楕円 439">
          <a:extLst>
            <a:ext uri="{FF2B5EF4-FFF2-40B4-BE49-F238E27FC236}">
              <a16:creationId xmlns:a16="http://schemas.microsoft.com/office/drawing/2014/main" id="{00000000-0008-0000-0600-0000B8010000}"/>
            </a:ext>
          </a:extLst>
        </xdr:cNvPr>
        <xdr:cNvSpPr/>
      </xdr:nvSpPr>
      <xdr:spPr>
        <a:xfrm>
          <a:off x="6921500" y="128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121335</xdr:rowOff>
    </xdr:from>
    <xdr:ext cx="534377"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156983</xdr:rowOff>
    </xdr:from>
    <xdr:to>
      <xdr:col>55</xdr:col>
      <xdr:colOff>0</xdr:colOff>
      <xdr:row>96</xdr:row>
      <xdr:rowOff>1214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44733"/>
          <a:ext cx="8382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42866</xdr:rowOff>
    </xdr:from>
    <xdr:to>
      <xdr:col>50</xdr:col>
      <xdr:colOff>114300</xdr:colOff>
      <xdr:row>96</xdr:row>
      <xdr:rowOff>1214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30616"/>
          <a:ext cx="889000" cy="1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42866</xdr:rowOff>
    </xdr:from>
    <xdr:to>
      <xdr:col>45</xdr:col>
      <xdr:colOff>177800</xdr:colOff>
      <xdr:row>95</xdr:row>
      <xdr:rowOff>64719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30616"/>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64719</xdr:rowOff>
    </xdr:from>
    <xdr:to>
      <xdr:col>41</xdr:col>
      <xdr:colOff>50800</xdr:colOff>
      <xdr:row>95</xdr:row>
      <xdr:rowOff>68286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352469"/>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106183</xdr:rowOff>
    </xdr:from>
    <xdr:to>
      <xdr:col>55</xdr:col>
      <xdr:colOff>50800</xdr:colOff>
      <xdr:row>96</xdr:row>
      <xdr:rowOff>36333</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10426700" y="163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84610</xdr:rowOff>
    </xdr:from>
    <xdr:ext cx="534377" cy="259045"/>
    <xdr:sp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3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121864</xdr:rowOff>
    </xdr:from>
    <xdr:to>
      <xdr:col>50</xdr:col>
      <xdr:colOff>165100</xdr:colOff>
      <xdr:row>96</xdr:row>
      <xdr:rowOff>52014</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9588500" y="164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43141</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5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163516</xdr:rowOff>
    </xdr:from>
    <xdr:to>
      <xdr:col>46</xdr:col>
      <xdr:colOff>38100</xdr:colOff>
      <xdr:row>95</xdr:row>
      <xdr:rowOff>93666</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8699500" y="162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84793</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7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13919</xdr:rowOff>
    </xdr:from>
    <xdr:to>
      <xdr:col>41</xdr:col>
      <xdr:colOff>101600</xdr:colOff>
      <xdr:row>95</xdr:row>
      <xdr:rowOff>115519</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7810500" y="163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106646</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17486</xdr:rowOff>
    </xdr:from>
    <xdr:to>
      <xdr:col>36</xdr:col>
      <xdr:colOff>165100</xdr:colOff>
      <xdr:row>95</xdr:row>
      <xdr:rowOff>119086</xdr:rowOff>
    </xdr:to>
    <xdr:sp textlink="">
      <xdr:nvSpPr>
        <xdr:cNvPr id="495" name="楕円 494">
          <a:extLst>
            <a:ext uri="{FF2B5EF4-FFF2-40B4-BE49-F238E27FC236}">
              <a16:creationId xmlns:a16="http://schemas.microsoft.com/office/drawing/2014/main" id="{00000000-0008-0000-0600-0000EF010000}"/>
            </a:ext>
          </a:extLst>
        </xdr:cNvPr>
        <xdr:cNvSpPr/>
      </xdr:nvSpPr>
      <xdr:spPr>
        <a:xfrm>
          <a:off x="6921500" y="16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110213</xdr:rowOff>
    </xdr:from>
    <xdr:ext cx="534377" cy="259045"/>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106233</xdr:rowOff>
    </xdr:from>
    <xdr:to>
      <xdr:col>85</xdr:col>
      <xdr:colOff>127000</xdr:colOff>
      <xdr:row>38</xdr:row>
      <xdr:rowOff>117572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21333"/>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33355</xdr:rowOff>
    </xdr:from>
    <xdr:to>
      <xdr:col>81</xdr:col>
      <xdr:colOff>50800</xdr:colOff>
      <xdr:row>38</xdr:row>
      <xdr:rowOff>117572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48455"/>
          <a:ext cx="889000" cy="8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141529</xdr:rowOff>
    </xdr:from>
    <xdr:to>
      <xdr:col>76</xdr:col>
      <xdr:colOff>114300</xdr:colOff>
      <xdr:row>38</xdr:row>
      <xdr:rowOff>33355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313729"/>
          <a:ext cx="889000" cy="2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146741</xdr:rowOff>
    </xdr:from>
    <xdr:to>
      <xdr:col>71</xdr:col>
      <xdr:colOff>177800</xdr:colOff>
      <xdr:row>36</xdr:row>
      <xdr:rowOff>141529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5976041"/>
          <a:ext cx="889000" cy="3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48673</xdr:rowOff>
    </xdr:from>
    <xdr:ext cx="469744"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9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55433</xdr:rowOff>
    </xdr:from>
    <xdr:to>
      <xdr:col>85</xdr:col>
      <xdr:colOff>177800</xdr:colOff>
      <xdr:row>38</xdr:row>
      <xdr:rowOff>157033</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62687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141810</xdr:rowOff>
    </xdr:from>
    <xdr:ext cx="378565" cy="259045"/>
    <xdr:sp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66772</xdr:rowOff>
    </xdr:from>
    <xdr:to>
      <xdr:col>81</xdr:col>
      <xdr:colOff>101600</xdr:colOff>
      <xdr:row>38</xdr:row>
      <xdr:rowOff>168372</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5430500" y="65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159499</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7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154005</xdr:rowOff>
    </xdr:from>
    <xdr:to>
      <xdr:col>76</xdr:col>
      <xdr:colOff>165100</xdr:colOff>
      <xdr:row>38</xdr:row>
      <xdr:rowOff>84155</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45415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75282</xdr:rowOff>
    </xdr:from>
    <xdr:ext cx="469744"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90729</xdr:rowOff>
    </xdr:from>
    <xdr:to>
      <xdr:col>72</xdr:col>
      <xdr:colOff>38100</xdr:colOff>
      <xdr:row>37</xdr:row>
      <xdr:rowOff>20879</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3652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12006</xdr:rowOff>
    </xdr:from>
    <xdr:ext cx="469744"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95941</xdr:rowOff>
    </xdr:from>
    <xdr:to>
      <xdr:col>67</xdr:col>
      <xdr:colOff>101600</xdr:colOff>
      <xdr:row>35</xdr:row>
      <xdr:rowOff>26091</xdr:rowOff>
    </xdr:to>
    <xdr:sp textlink="">
      <xdr:nvSpPr>
        <xdr:cNvPr id="550" name="楕円 549">
          <a:extLst>
            <a:ext uri="{FF2B5EF4-FFF2-40B4-BE49-F238E27FC236}">
              <a16:creationId xmlns:a16="http://schemas.microsoft.com/office/drawing/2014/main" id="{00000000-0008-0000-0600-000026020000}"/>
            </a:ext>
          </a:extLst>
        </xdr:cNvPr>
        <xdr:cNvSpPr/>
      </xdr:nvSpPr>
      <xdr:spPr>
        <a:xfrm>
          <a:off x="12763500" y="59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42618</xdr:rowOff>
    </xdr:from>
    <xdr:ext cx="469744"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570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20409</xdr:rowOff>
    </xdr:from>
    <xdr:to>
      <xdr:col>85</xdr:col>
      <xdr:colOff>126364</xdr:colOff>
      <xdr:row>78</xdr:row>
      <xdr:rowOff>48603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64809"/>
          <a:ext cx="1269" cy="105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52430</xdr:rowOff>
    </xdr:from>
    <xdr:ext cx="469744" cy="259045"/>
    <xdr:sp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48603</xdr:rowOff>
    </xdr:from>
    <xdr:to>
      <xdr:col>86</xdr:col>
      <xdr:colOff>25400</xdr:colOff>
      <xdr:row>78</xdr:row>
      <xdr:rowOff>48603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138536</xdr:rowOff>
    </xdr:from>
    <xdr:ext cx="534377" cy="259045"/>
    <xdr:sp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14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20409</xdr:rowOff>
    </xdr:from>
    <xdr:to>
      <xdr:col>86</xdr:col>
      <xdr:colOff>25400</xdr:colOff>
      <xdr:row>72</xdr:row>
      <xdr:rowOff>20409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6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76416</xdr:rowOff>
    </xdr:from>
    <xdr:to>
      <xdr:col>85</xdr:col>
      <xdr:colOff>127000</xdr:colOff>
      <xdr:row>72</xdr:row>
      <xdr:rowOff>20409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249366"/>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145166</xdr:rowOff>
    </xdr:from>
    <xdr:ext cx="534377" cy="259045"/>
    <xdr:sp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166739</xdr:rowOff>
    </xdr:from>
    <xdr:to>
      <xdr:col>85</xdr:col>
      <xdr:colOff>177800</xdr:colOff>
      <xdr:row>75</xdr:row>
      <xdr:rowOff>96889</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41497</xdr:rowOff>
    </xdr:from>
    <xdr:to>
      <xdr:col>81</xdr:col>
      <xdr:colOff>50800</xdr:colOff>
      <xdr:row>71</xdr:row>
      <xdr:rowOff>76416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214447"/>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160699</xdr:rowOff>
    </xdr:from>
    <xdr:to>
      <xdr:col>81</xdr:col>
      <xdr:colOff>101600</xdr:colOff>
      <xdr:row>75</xdr:row>
      <xdr:rowOff>90849</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81976</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37668</xdr:rowOff>
    </xdr:from>
    <xdr:to>
      <xdr:col>76</xdr:col>
      <xdr:colOff>114300</xdr:colOff>
      <xdr:row>71</xdr:row>
      <xdr:rowOff>41497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210618"/>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143935</xdr:rowOff>
    </xdr:from>
    <xdr:to>
      <xdr:col>76</xdr:col>
      <xdr:colOff>165100</xdr:colOff>
      <xdr:row>75</xdr:row>
      <xdr:rowOff>74085</xdr:rowOff>
    </xdr:to>
    <xdr:sp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65212</xdr:rowOff>
    </xdr:from>
    <xdr:ext cx="534377"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15094</xdr:rowOff>
    </xdr:from>
    <xdr:to>
      <xdr:col>71</xdr:col>
      <xdr:colOff>177800</xdr:colOff>
      <xdr:row>71</xdr:row>
      <xdr:rowOff>37668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188044"/>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169063</xdr:rowOff>
    </xdr:from>
    <xdr:to>
      <xdr:col>72</xdr:col>
      <xdr:colOff>38100</xdr:colOff>
      <xdr:row>75</xdr:row>
      <xdr:rowOff>99213</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90340</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148622</xdr:rowOff>
    </xdr:from>
    <xdr:to>
      <xdr:col>67</xdr:col>
      <xdr:colOff>101600</xdr:colOff>
      <xdr:row>75</xdr:row>
      <xdr:rowOff>78772</xdr:rowOff>
    </xdr:to>
    <xdr:sp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69899</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141059</xdr:rowOff>
    </xdr:from>
    <xdr:to>
      <xdr:col>85</xdr:col>
      <xdr:colOff>177800</xdr:colOff>
      <xdr:row>72</xdr:row>
      <xdr:rowOff>71209</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6268700" y="12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94086</xdr:rowOff>
    </xdr:from>
    <xdr:ext cx="534377" cy="259045"/>
    <xdr:sp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25616</xdr:rowOff>
    </xdr:from>
    <xdr:to>
      <xdr:col>81</xdr:col>
      <xdr:colOff>101600</xdr:colOff>
      <xdr:row>71</xdr:row>
      <xdr:rowOff>127216</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5430500" y="121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143743</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19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162147</xdr:rowOff>
    </xdr:from>
    <xdr:to>
      <xdr:col>76</xdr:col>
      <xdr:colOff>165100</xdr:colOff>
      <xdr:row>71</xdr:row>
      <xdr:rowOff>92297</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4541500" y="121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108824</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19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158318</xdr:rowOff>
    </xdr:from>
    <xdr:to>
      <xdr:col>72</xdr:col>
      <xdr:colOff>38100</xdr:colOff>
      <xdr:row>71</xdr:row>
      <xdr:rowOff>88468</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3652500" y="1215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104995</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193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135744</xdr:rowOff>
    </xdr:from>
    <xdr:to>
      <xdr:col>67</xdr:col>
      <xdr:colOff>101600</xdr:colOff>
      <xdr:row>71</xdr:row>
      <xdr:rowOff>65894</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2763500" y="121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82421</xdr:rowOff>
    </xdr:from>
    <xdr:ext cx="534377"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19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12415</xdr:rowOff>
    </xdr:from>
    <xdr:to>
      <xdr:col>85</xdr:col>
      <xdr:colOff>127000</xdr:colOff>
      <xdr:row>93</xdr:row>
      <xdr:rowOff>166675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5785815"/>
          <a:ext cx="838200" cy="3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12415</xdr:rowOff>
    </xdr:from>
    <xdr:to>
      <xdr:col>81</xdr:col>
      <xdr:colOff>50800</xdr:colOff>
      <xdr:row>95</xdr:row>
      <xdr:rowOff>10998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5785815"/>
          <a:ext cx="889000" cy="5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138924</xdr:rowOff>
    </xdr:from>
    <xdr:ext cx="534377"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2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10998</xdr:rowOff>
    </xdr:from>
    <xdr:to>
      <xdr:col>76</xdr:col>
      <xdr:colOff>114300</xdr:colOff>
      <xdr:row>97</xdr:row>
      <xdr:rowOff>163154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298748"/>
          <a:ext cx="889000" cy="49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119628</xdr:rowOff>
    </xdr:from>
    <xdr:to>
      <xdr:col>71</xdr:col>
      <xdr:colOff>177800</xdr:colOff>
      <xdr:row>97</xdr:row>
      <xdr:rowOff>163154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50278"/>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115875</xdr:rowOff>
    </xdr:from>
    <xdr:to>
      <xdr:col>85</xdr:col>
      <xdr:colOff>177800</xdr:colOff>
      <xdr:row>94</xdr:row>
      <xdr:rowOff>46025</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6268700" y="160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138752</xdr:rowOff>
    </xdr:from>
    <xdr:ext cx="534377" cy="259045"/>
    <xdr:sp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9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133065</xdr:rowOff>
    </xdr:from>
    <xdr:to>
      <xdr:col>81</xdr:col>
      <xdr:colOff>101600</xdr:colOff>
      <xdr:row>92</xdr:row>
      <xdr:rowOff>63215</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5430500" y="157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79742</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51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131648</xdr:rowOff>
    </xdr:from>
    <xdr:to>
      <xdr:col>76</xdr:col>
      <xdr:colOff>165100</xdr:colOff>
      <xdr:row>95</xdr:row>
      <xdr:rowOff>61798</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4541500" y="162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52925</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3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112354</xdr:rowOff>
    </xdr:from>
    <xdr:to>
      <xdr:col>72</xdr:col>
      <xdr:colOff>38100</xdr:colOff>
      <xdr:row>98</xdr:row>
      <xdr:rowOff>42504</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3652500" y="167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33631</xdr:rowOff>
    </xdr:from>
    <xdr:ext cx="469744"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3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68828</xdr:rowOff>
    </xdr:from>
    <xdr:to>
      <xdr:col>67</xdr:col>
      <xdr:colOff>101600</xdr:colOff>
      <xdr:row>97</xdr:row>
      <xdr:rowOff>170428</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2763500" y="166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161555</xdr:rowOff>
    </xdr:from>
    <xdr:ext cx="469744"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9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98806</xdr:rowOff>
    </xdr:from>
    <xdr:to>
      <xdr:col>116</xdr:col>
      <xdr:colOff>63500</xdr:colOff>
      <xdr:row>37</xdr:row>
      <xdr:rowOff>123952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424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64643</xdr:rowOff>
    </xdr:from>
    <xdr:to>
      <xdr:col>111</xdr:col>
      <xdr:colOff>177800</xdr:colOff>
      <xdr:row>37</xdr:row>
      <xdr:rowOff>123952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236843"/>
          <a:ext cx="88900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64643</xdr:rowOff>
    </xdr:from>
    <xdr:to>
      <xdr:col>107</xdr:col>
      <xdr:colOff>50800</xdr:colOff>
      <xdr:row>37</xdr:row>
      <xdr:rowOff>20955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36843"/>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12319</xdr:rowOff>
    </xdr:from>
    <xdr:to>
      <xdr:col>102</xdr:col>
      <xdr:colOff>114300</xdr:colOff>
      <xdr:row>37</xdr:row>
      <xdr:rowOff>20955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355969"/>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48006</xdr:rowOff>
    </xdr:from>
    <xdr:to>
      <xdr:col>116</xdr:col>
      <xdr:colOff>114300</xdr:colOff>
      <xdr:row>37</xdr:row>
      <xdr:rowOff>149606</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2110700" y="63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26433</xdr:rowOff>
    </xdr:from>
    <xdr:ext cx="469744" cy="259045"/>
    <xdr:sp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73152</xdr:rowOff>
    </xdr:from>
    <xdr:to>
      <xdr:col>112</xdr:col>
      <xdr:colOff>38100</xdr:colOff>
      <xdr:row>38</xdr:row>
      <xdr:rowOff>3302</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1272500" y="64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165879</xdr:rowOff>
    </xdr:from>
    <xdr:ext cx="469744"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13843</xdr:rowOff>
    </xdr:from>
    <xdr:to>
      <xdr:col>107</xdr:col>
      <xdr:colOff>101600</xdr:colOff>
      <xdr:row>36</xdr:row>
      <xdr:rowOff>115443</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0383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131970</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141605</xdr:rowOff>
    </xdr:from>
    <xdr:to>
      <xdr:col>102</xdr:col>
      <xdr:colOff>165100</xdr:colOff>
      <xdr:row>37</xdr:row>
      <xdr:rowOff>71755</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9494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62882</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132969</xdr:rowOff>
    </xdr:from>
    <xdr:to>
      <xdr:col>98</xdr:col>
      <xdr:colOff>38100</xdr:colOff>
      <xdr:row>37</xdr:row>
      <xdr:rowOff>63119</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18605500" y="63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79646</xdr:rowOff>
    </xdr:from>
    <xdr:ext cx="469744"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43497</xdr:rowOff>
    </xdr:from>
    <xdr:to>
      <xdr:col>116</xdr:col>
      <xdr:colOff>63500</xdr:colOff>
      <xdr:row>58</xdr:row>
      <xdr:rowOff>61709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87597"/>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43497</xdr:rowOff>
    </xdr:from>
    <xdr:to>
      <xdr:col>111</xdr:col>
      <xdr:colOff>177800</xdr:colOff>
      <xdr:row>58</xdr:row>
      <xdr:rowOff>63271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8759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40107</xdr:rowOff>
    </xdr:from>
    <xdr:to>
      <xdr:col>107</xdr:col>
      <xdr:colOff>50800</xdr:colOff>
      <xdr:row>58</xdr:row>
      <xdr:rowOff>63271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84207"/>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40107</xdr:rowOff>
    </xdr:from>
    <xdr:to>
      <xdr:col>102</xdr:col>
      <xdr:colOff>114300</xdr:colOff>
      <xdr:row>58</xdr:row>
      <xdr:rowOff>59309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8420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10909</xdr:rowOff>
    </xdr:from>
    <xdr:to>
      <xdr:col>116</xdr:col>
      <xdr:colOff>114300</xdr:colOff>
      <xdr:row>58</xdr:row>
      <xdr:rowOff>112509</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2110700" y="99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160786</xdr:rowOff>
    </xdr:from>
    <xdr:ext cx="469744" cy="259045"/>
    <xdr:sp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164147</xdr:rowOff>
    </xdr:from>
    <xdr:to>
      <xdr:col>112</xdr:col>
      <xdr:colOff>38100</xdr:colOff>
      <xdr:row>58</xdr:row>
      <xdr:rowOff>94297</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1272500" y="99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85424</xdr:rowOff>
    </xdr:from>
    <xdr:ext cx="469744"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2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12471</xdr:rowOff>
    </xdr:from>
    <xdr:to>
      <xdr:col>107</xdr:col>
      <xdr:colOff>101600</xdr:colOff>
      <xdr:row>58</xdr:row>
      <xdr:rowOff>114071</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0383500" y="99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105198</xdr:rowOff>
    </xdr:from>
    <xdr:ext cx="469744"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160757</xdr:rowOff>
    </xdr:from>
    <xdr:to>
      <xdr:col>102</xdr:col>
      <xdr:colOff>165100</xdr:colOff>
      <xdr:row>58</xdr:row>
      <xdr:rowOff>90907</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94945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82034</xdr:rowOff>
    </xdr:from>
    <xdr:ext cx="469744"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8509</xdr:rowOff>
    </xdr:from>
    <xdr:to>
      <xdr:col>98</xdr:col>
      <xdr:colOff>38100</xdr:colOff>
      <xdr:row>58</xdr:row>
      <xdr:rowOff>110109</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8605500" y="9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101236</xdr:rowOff>
    </xdr:from>
    <xdr:ext cx="469744"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4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108039</xdr:rowOff>
    </xdr:from>
    <xdr:to>
      <xdr:col>116</xdr:col>
      <xdr:colOff>63500</xdr:colOff>
      <xdr:row>71</xdr:row>
      <xdr:rowOff>148806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280989"/>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108039</xdr:rowOff>
    </xdr:from>
    <xdr:to>
      <xdr:col>111</xdr:col>
      <xdr:colOff>177800</xdr:colOff>
      <xdr:row>71</xdr:row>
      <xdr:rowOff>155778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280989"/>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155778</xdr:rowOff>
    </xdr:from>
    <xdr:to>
      <xdr:col>107</xdr:col>
      <xdr:colOff>50800</xdr:colOff>
      <xdr:row>72</xdr:row>
      <xdr:rowOff>1740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328728"/>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1740</xdr:rowOff>
    </xdr:from>
    <xdr:to>
      <xdr:col>102</xdr:col>
      <xdr:colOff>114300</xdr:colOff>
      <xdr:row>72</xdr:row>
      <xdr:rowOff>68644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346140"/>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131945</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98006</xdr:rowOff>
    </xdr:from>
    <xdr:to>
      <xdr:col>116</xdr:col>
      <xdr:colOff>114300</xdr:colOff>
      <xdr:row>72</xdr:row>
      <xdr:rowOff>28156</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2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51033</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2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57239</xdr:rowOff>
    </xdr:from>
    <xdr:to>
      <xdr:col>112</xdr:col>
      <xdr:colOff>38100</xdr:colOff>
      <xdr:row>71</xdr:row>
      <xdr:rowOff>158839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22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3916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104978</xdr:rowOff>
    </xdr:from>
    <xdr:to>
      <xdr:col>107</xdr:col>
      <xdr:colOff>101600</xdr:colOff>
      <xdr:row>72</xdr:row>
      <xdr:rowOff>35128</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22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51655</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0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122390</xdr:rowOff>
    </xdr:from>
    <xdr:to>
      <xdr:col>102</xdr:col>
      <xdr:colOff>165100</xdr:colOff>
      <xdr:row>72</xdr:row>
      <xdr:rowOff>52540</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2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69067</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0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17844</xdr:rowOff>
    </xdr:from>
    <xdr:to>
      <xdr:col>98</xdr:col>
      <xdr:colOff>38100</xdr:colOff>
      <xdr:row>72</xdr:row>
      <xdr:rowOff>119444</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2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135971</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13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人件費、物件費は、類似団体の平均と比較して高い状況にあるが、これは平成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広域合併により、職員数が増加したこと及び多くの公共施設を抱えることになったことが主な要因である。合併後、定員適正化計画による正規職員数の削減や公の施設等評価及びあり方方針に基づく施設の総量削減など、経費削減に向けた取り組みを進めており、特に正規職員数については合併直後から令和２年４月時点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人の職員を削減するなど、効果を上げている。島しょ部地域という特殊な地理的要因や会計年度任用職員の効率的な配置などにも留意しながら、経費の削減に努めたい。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物価高騰に係る給付金事業により前年度比で増加しているが、当該事業は類似団体でも同様であるにも関わらず、類似団体平均を超える額であり、適切な予算措置と適切な執行に努め、上昇率の抑制に努め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公債費は、ごみ処理施設整備などの財源となっている合併特例債などの地方債償還により、高い水準ではあるものの、直近は減少傾向に転じており、今後一定期間は継続するものと見込んでいる。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積立金については、庁舎整備といった今後見込まれる建設事業等に備えて令和４年度２つの基金を創設したが、令和５年度も継続して同基金に計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億円積み立てており、一人あたりコストは減少しているものの、類似団体を上回っている。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愛媛県今治市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149,730
146,056
419.21
81,317,698
76,961,856
4,099,895
43,217,570
53,496,951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76019</xdr:rowOff>
    </xdr:from>
    <xdr:to>
      <xdr:col>24</xdr:col>
      <xdr:colOff>62865</xdr:colOff>
      <xdr:row>38</xdr:row>
      <xdr:rowOff>93980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562419"/>
          <a:ext cx="1270" cy="104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469744" cy="259045"/>
    <xdr:sp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22696</xdr:rowOff>
    </xdr:from>
    <xdr:ext cx="469744" cy="259045"/>
    <xdr:sp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3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76019</xdr:rowOff>
    </xdr:from>
    <xdr:to>
      <xdr:col>24</xdr:col>
      <xdr:colOff>152400</xdr:colOff>
      <xdr:row>32</xdr:row>
      <xdr:rowOff>76019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56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76019</xdr:rowOff>
    </xdr:from>
    <xdr:to>
      <xdr:col>24</xdr:col>
      <xdr:colOff>63500</xdr:colOff>
      <xdr:row>32</xdr:row>
      <xdr:rowOff>136434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6241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70593</xdr:rowOff>
    </xdr:from>
    <xdr:ext cx="469744" cy="259045"/>
    <xdr:sp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92166</xdr:rowOff>
    </xdr:from>
    <xdr:to>
      <xdr:col>24</xdr:col>
      <xdr:colOff>114300</xdr:colOff>
      <xdr:row>35</xdr:row>
      <xdr:rowOff>22316</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46627</xdr:rowOff>
    </xdr:from>
    <xdr:to>
      <xdr:col>19</xdr:col>
      <xdr:colOff>177800</xdr:colOff>
      <xdr:row>32</xdr:row>
      <xdr:rowOff>136434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3302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100330</xdr:rowOff>
    </xdr:from>
    <xdr:to>
      <xdr:col>20</xdr:col>
      <xdr:colOff>38100</xdr:colOff>
      <xdr:row>35</xdr:row>
      <xdr:rowOff>30480</xdr:rowOff>
    </xdr:to>
    <xdr:sp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21607</xdr:rowOff>
    </xdr:from>
    <xdr:ext cx="469744" cy="259045"/>
    <xdr:sp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121739</xdr:rowOff>
    </xdr:from>
    <xdr:to>
      <xdr:col>15</xdr:col>
      <xdr:colOff>50800</xdr:colOff>
      <xdr:row>32</xdr:row>
      <xdr:rowOff>46627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265239"/>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154214</xdr:rowOff>
    </xdr:from>
    <xdr:to>
      <xdr:col>15</xdr:col>
      <xdr:colOff>101600</xdr:colOff>
      <xdr:row>35</xdr:row>
      <xdr:rowOff>84364</xdr:rowOff>
    </xdr:to>
    <xdr:sp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75491</xdr:rowOff>
    </xdr:from>
    <xdr:ext cx="469744" cy="259045"/>
    <xdr:sp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30299</xdr:rowOff>
    </xdr:from>
    <xdr:to>
      <xdr:col>10</xdr:col>
      <xdr:colOff>114300</xdr:colOff>
      <xdr:row>30</xdr:row>
      <xdr:rowOff>121739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17379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126456</xdr:rowOff>
    </xdr:from>
    <xdr:to>
      <xdr:col>10</xdr:col>
      <xdr:colOff>165100</xdr:colOff>
      <xdr:row>35</xdr:row>
      <xdr:rowOff>56606</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47733</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131354</xdr:rowOff>
    </xdr:from>
    <xdr:to>
      <xdr:col>6</xdr:col>
      <xdr:colOff>38100</xdr:colOff>
      <xdr:row>35</xdr:row>
      <xdr:rowOff>61504</xdr:rowOff>
    </xdr:to>
    <xdr:sp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52631</xdr:rowOff>
    </xdr:from>
    <xdr:ext cx="469744"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25219</xdr:rowOff>
    </xdr:from>
    <xdr:to>
      <xdr:col>24</xdr:col>
      <xdr:colOff>114300</xdr:colOff>
      <xdr:row>32</xdr:row>
      <xdr:rowOff>126819</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4584700" y="5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149696</xdr:rowOff>
    </xdr:from>
    <xdr:ext cx="469744" cy="259045"/>
    <xdr:sp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85634</xdr:rowOff>
    </xdr:from>
    <xdr:to>
      <xdr:col>20</xdr:col>
      <xdr:colOff>38100</xdr:colOff>
      <xdr:row>33</xdr:row>
      <xdr:rowOff>15784</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3746500" y="55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32311</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167277</xdr:rowOff>
    </xdr:from>
    <xdr:to>
      <xdr:col>15</xdr:col>
      <xdr:colOff>101600</xdr:colOff>
      <xdr:row>32</xdr:row>
      <xdr:rowOff>97427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2857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113954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70939</xdr:rowOff>
    </xdr:from>
    <xdr:to>
      <xdr:col>10</xdr:col>
      <xdr:colOff>165100</xdr:colOff>
      <xdr:row>31</xdr:row>
      <xdr:rowOff>1089</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968500" y="52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17616</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150949</xdr:rowOff>
    </xdr:from>
    <xdr:to>
      <xdr:col>6</xdr:col>
      <xdr:colOff>38100</xdr:colOff>
      <xdr:row>30</xdr:row>
      <xdr:rowOff>81099</xdr:rowOff>
    </xdr:to>
    <xdr:sp textlink="">
      <xdr:nvSpPr>
        <xdr:cNvPr id="90" name="楕円 89">
          <a:extLst>
            <a:ext uri="{FF2B5EF4-FFF2-40B4-BE49-F238E27FC236}">
              <a16:creationId xmlns:a16="http://schemas.microsoft.com/office/drawing/2014/main" id="{00000000-0008-0000-0700-00005A000000}"/>
            </a:ext>
          </a:extLst>
        </xdr:cNvPr>
        <xdr:cNvSpPr/>
      </xdr:nvSpPr>
      <xdr:spPr>
        <a:xfrm>
          <a:off x="1079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97626</xdr:rowOff>
    </xdr:from>
    <xdr:ext cx="469744" cy="259045"/>
    <xdr:sp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14288</xdr:rowOff>
    </xdr:from>
    <xdr:to>
      <xdr:col>24</xdr:col>
      <xdr:colOff>63500</xdr:colOff>
      <xdr:row>57</xdr:row>
      <xdr:rowOff>44666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86938"/>
          <a:ext cx="8382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37127</xdr:rowOff>
    </xdr:from>
    <xdr:ext cx="534377" cy="259045"/>
    <xdr:sp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0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44666</xdr:rowOff>
    </xdr:from>
    <xdr:to>
      <xdr:col>19</xdr:col>
      <xdr:colOff>177800</xdr:colOff>
      <xdr:row>57</xdr:row>
      <xdr:rowOff>113284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17316"/>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138011</xdr:rowOff>
    </xdr:from>
    <xdr:to>
      <xdr:col>15</xdr:col>
      <xdr:colOff>50800</xdr:colOff>
      <xdr:row>57</xdr:row>
      <xdr:rowOff>113284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10511"/>
          <a:ext cx="889000" cy="1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138011</xdr:rowOff>
    </xdr:from>
    <xdr:to>
      <xdr:col>10</xdr:col>
      <xdr:colOff>114300</xdr:colOff>
      <xdr:row>58</xdr:row>
      <xdr:rowOff>125755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10511"/>
          <a:ext cx="889000" cy="13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134938</xdr:rowOff>
    </xdr:from>
    <xdr:to>
      <xdr:col>24</xdr:col>
      <xdr:colOff>114300</xdr:colOff>
      <xdr:row>57</xdr:row>
      <xdr:rowOff>65088</xdr:rowOff>
    </xdr:to>
    <xdr:sp textlink="">
      <xdr:nvSpPr>
        <xdr:cNvPr id="140" name="楕円 139">
          <a:extLst>
            <a:ext uri="{FF2B5EF4-FFF2-40B4-BE49-F238E27FC236}">
              <a16:creationId xmlns:a16="http://schemas.microsoft.com/office/drawing/2014/main" id="{00000000-0008-0000-0700-00008C000000}"/>
            </a:ext>
          </a:extLst>
        </xdr:cNvPr>
        <xdr:cNvSpPr/>
      </xdr:nvSpPr>
      <xdr:spPr>
        <a:xfrm>
          <a:off x="4584700" y="97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157815</xdr:rowOff>
    </xdr:from>
    <xdr:ext cx="534377" cy="259045"/>
    <xdr:sp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165316</xdr:rowOff>
    </xdr:from>
    <xdr:to>
      <xdr:col>20</xdr:col>
      <xdr:colOff>38100</xdr:colOff>
      <xdr:row>57</xdr:row>
      <xdr:rowOff>95466</xdr:rowOff>
    </xdr:to>
    <xdr:sp textlink="">
      <xdr:nvSpPr>
        <xdr:cNvPr id="142" name="楕円 141">
          <a:extLst>
            <a:ext uri="{FF2B5EF4-FFF2-40B4-BE49-F238E27FC236}">
              <a16:creationId xmlns:a16="http://schemas.microsoft.com/office/drawing/2014/main" id="{00000000-0008-0000-0700-00008E000000}"/>
            </a:ext>
          </a:extLst>
        </xdr:cNvPr>
        <xdr:cNvSpPr/>
      </xdr:nvSpPr>
      <xdr:spPr>
        <a:xfrm>
          <a:off x="3746500" y="97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111993</xdr:rowOff>
    </xdr:from>
    <xdr:ext cx="534377" cy="259045"/>
    <xdr:sp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62484</xdr:rowOff>
    </xdr:from>
    <xdr:to>
      <xdr:col>15</xdr:col>
      <xdr:colOff>101600</xdr:colOff>
      <xdr:row>57</xdr:row>
      <xdr:rowOff>164084</xdr:rowOff>
    </xdr:to>
    <xdr:sp textlink="">
      <xdr:nvSpPr>
        <xdr:cNvPr id="144" name="楕円 143">
          <a:extLst>
            <a:ext uri="{FF2B5EF4-FFF2-40B4-BE49-F238E27FC236}">
              <a16:creationId xmlns:a16="http://schemas.microsoft.com/office/drawing/2014/main" id="{00000000-0008-0000-0700-000090000000}"/>
            </a:ext>
          </a:extLst>
        </xdr:cNvPr>
        <xdr:cNvSpPr/>
      </xdr:nvSpPr>
      <xdr:spPr>
        <a:xfrm>
          <a:off x="2857500" y="98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155211</xdr:rowOff>
    </xdr:from>
    <xdr:ext cx="534377" cy="259045"/>
    <xdr:sp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87211</xdr:rowOff>
    </xdr:from>
    <xdr:to>
      <xdr:col>10</xdr:col>
      <xdr:colOff>165100</xdr:colOff>
      <xdr:row>51</xdr:row>
      <xdr:rowOff>17361</xdr:rowOff>
    </xdr:to>
    <xdr:sp textlink="">
      <xdr:nvSpPr>
        <xdr:cNvPr id="146" name="楕円 145">
          <a:extLst>
            <a:ext uri="{FF2B5EF4-FFF2-40B4-BE49-F238E27FC236}">
              <a16:creationId xmlns:a16="http://schemas.microsoft.com/office/drawing/2014/main" id="{00000000-0008-0000-0700-000092000000}"/>
            </a:ext>
          </a:extLst>
        </xdr:cNvPr>
        <xdr:cNvSpPr/>
      </xdr:nvSpPr>
      <xdr:spPr>
        <a:xfrm>
          <a:off x="1968500" y="86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8488</xdr:rowOff>
    </xdr:from>
    <xdr:ext cx="599010" cy="259045"/>
    <xdr:sp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74955</xdr:rowOff>
    </xdr:from>
    <xdr:to>
      <xdr:col>6</xdr:col>
      <xdr:colOff>38100</xdr:colOff>
      <xdr:row>59</xdr:row>
      <xdr:rowOff>5105</xdr:rowOff>
    </xdr:to>
    <xdr:sp textlink="">
      <xdr:nvSpPr>
        <xdr:cNvPr id="148" name="楕円 147">
          <a:extLst>
            <a:ext uri="{FF2B5EF4-FFF2-40B4-BE49-F238E27FC236}">
              <a16:creationId xmlns:a16="http://schemas.microsoft.com/office/drawing/2014/main" id="{00000000-0008-0000-0700-000094000000}"/>
            </a:ext>
          </a:extLst>
        </xdr:cNvPr>
        <xdr:cNvSpPr/>
      </xdr:nvSpPr>
      <xdr:spPr>
        <a:xfrm>
          <a:off x="1079500" y="100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167682</xdr:rowOff>
    </xdr:from>
    <xdr:ext cx="534377" cy="259045"/>
    <xdr:sp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138938</xdr:rowOff>
    </xdr:from>
    <xdr:to>
      <xdr:col>24</xdr:col>
      <xdr:colOff>63500</xdr:colOff>
      <xdr:row>72</xdr:row>
      <xdr:rowOff>168237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11888"/>
          <a:ext cx="838200" cy="20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168237</xdr:rowOff>
    </xdr:from>
    <xdr:to>
      <xdr:col>19</xdr:col>
      <xdr:colOff>177800</xdr:colOff>
      <xdr:row>73</xdr:row>
      <xdr:rowOff>32296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12637"/>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32296</xdr:rowOff>
    </xdr:from>
    <xdr:to>
      <xdr:col>15</xdr:col>
      <xdr:colOff>50800</xdr:colOff>
      <xdr:row>76</xdr:row>
      <xdr:rowOff>120841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548146"/>
          <a:ext cx="889000" cy="6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120841</xdr:rowOff>
    </xdr:from>
    <xdr:to>
      <xdr:col>10</xdr:col>
      <xdr:colOff>114300</xdr:colOff>
      <xdr:row>76</xdr:row>
      <xdr:rowOff>158922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51041"/>
          <a:ext cx="889000" cy="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88138</xdr:rowOff>
    </xdr:from>
    <xdr:to>
      <xdr:col>24</xdr:col>
      <xdr:colOff>114300</xdr:colOff>
      <xdr:row>72</xdr:row>
      <xdr:rowOff>18288</xdr:rowOff>
    </xdr:to>
    <xdr:sp textlink="">
      <xdr:nvSpPr>
        <xdr:cNvPr id="198" name="楕円 197">
          <a:extLst>
            <a:ext uri="{FF2B5EF4-FFF2-40B4-BE49-F238E27FC236}">
              <a16:creationId xmlns:a16="http://schemas.microsoft.com/office/drawing/2014/main" id="{00000000-0008-0000-0700-0000C6000000}"/>
            </a:ext>
          </a:extLst>
        </xdr:cNvPr>
        <xdr:cNvSpPr/>
      </xdr:nvSpPr>
      <xdr:spPr>
        <a:xfrm>
          <a:off x="4584700" y="122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41165</xdr:rowOff>
    </xdr:from>
    <xdr:ext cx="599010" cy="259045"/>
    <xdr:sp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117437</xdr:rowOff>
    </xdr:from>
    <xdr:to>
      <xdr:col>20</xdr:col>
      <xdr:colOff>38100</xdr:colOff>
      <xdr:row>73</xdr:row>
      <xdr:rowOff>47587</xdr:rowOff>
    </xdr:to>
    <xdr:sp textlink="">
      <xdr:nvSpPr>
        <xdr:cNvPr id="200" name="楕円 199">
          <a:extLst>
            <a:ext uri="{FF2B5EF4-FFF2-40B4-BE49-F238E27FC236}">
              <a16:creationId xmlns:a16="http://schemas.microsoft.com/office/drawing/2014/main" id="{00000000-0008-0000-0700-0000C8000000}"/>
            </a:ext>
          </a:extLst>
        </xdr:cNvPr>
        <xdr:cNvSpPr/>
      </xdr:nvSpPr>
      <xdr:spPr>
        <a:xfrm>
          <a:off x="3746500" y="12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64114</xdr:rowOff>
    </xdr:from>
    <xdr:ext cx="599010" cy="259045"/>
    <xdr:sp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3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152946</xdr:rowOff>
    </xdr:from>
    <xdr:to>
      <xdr:col>15</xdr:col>
      <xdr:colOff>101600</xdr:colOff>
      <xdr:row>73</xdr:row>
      <xdr:rowOff>83096</xdr:rowOff>
    </xdr:to>
    <xdr:sp textlink="">
      <xdr:nvSpPr>
        <xdr:cNvPr id="202" name="楕円 201">
          <a:extLst>
            <a:ext uri="{FF2B5EF4-FFF2-40B4-BE49-F238E27FC236}">
              <a16:creationId xmlns:a16="http://schemas.microsoft.com/office/drawing/2014/main" id="{00000000-0008-0000-0700-0000CA000000}"/>
            </a:ext>
          </a:extLst>
        </xdr:cNvPr>
        <xdr:cNvSpPr/>
      </xdr:nvSpPr>
      <xdr:spPr>
        <a:xfrm>
          <a:off x="2857500" y="124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99623</xdr:rowOff>
    </xdr:from>
    <xdr:ext cx="599010" cy="259045"/>
    <xdr:sp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27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70041</xdr:rowOff>
    </xdr:from>
    <xdr:to>
      <xdr:col>10</xdr:col>
      <xdr:colOff>165100</xdr:colOff>
      <xdr:row>77</xdr:row>
      <xdr:rowOff>191</xdr:rowOff>
    </xdr:to>
    <xdr:sp textlink="">
      <xdr:nvSpPr>
        <xdr:cNvPr id="204" name="楕円 203">
          <a:extLst>
            <a:ext uri="{FF2B5EF4-FFF2-40B4-BE49-F238E27FC236}">
              <a16:creationId xmlns:a16="http://schemas.microsoft.com/office/drawing/2014/main" id="{00000000-0008-0000-0700-0000CC000000}"/>
            </a:ext>
          </a:extLst>
        </xdr:cNvPr>
        <xdr:cNvSpPr/>
      </xdr:nvSpPr>
      <xdr:spPr>
        <a:xfrm>
          <a:off x="1968500" y="131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16718</xdr:rowOff>
    </xdr:from>
    <xdr:ext cx="599010" cy="259045"/>
    <xdr:sp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108122</xdr:rowOff>
    </xdr:from>
    <xdr:to>
      <xdr:col>6</xdr:col>
      <xdr:colOff>38100</xdr:colOff>
      <xdr:row>77</xdr:row>
      <xdr:rowOff>38272</xdr:rowOff>
    </xdr:to>
    <xdr:sp textlink="">
      <xdr:nvSpPr>
        <xdr:cNvPr id="206" name="楕円 205">
          <a:extLst>
            <a:ext uri="{FF2B5EF4-FFF2-40B4-BE49-F238E27FC236}">
              <a16:creationId xmlns:a16="http://schemas.microsoft.com/office/drawing/2014/main" id="{00000000-0008-0000-0700-0000CE000000}"/>
            </a:ext>
          </a:extLst>
        </xdr:cNvPr>
        <xdr:cNvSpPr/>
      </xdr:nvSpPr>
      <xdr:spPr>
        <a:xfrm>
          <a:off x="1079500" y="131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54798</xdr:rowOff>
    </xdr:from>
    <xdr:ext cx="599010" cy="259045"/>
    <xdr:sp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1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114936</xdr:rowOff>
    </xdr:from>
    <xdr:to>
      <xdr:col>24</xdr:col>
      <xdr:colOff>63500</xdr:colOff>
      <xdr:row>98</xdr:row>
      <xdr:rowOff>32220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45586"/>
          <a:ext cx="838200" cy="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69062</xdr:rowOff>
    </xdr:from>
    <xdr:to>
      <xdr:col>19</xdr:col>
      <xdr:colOff>177800</xdr:colOff>
      <xdr:row>97</xdr:row>
      <xdr:rowOff>114936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28262"/>
          <a:ext cx="889000" cy="2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10889</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69062</xdr:rowOff>
    </xdr:from>
    <xdr:to>
      <xdr:col>15</xdr:col>
      <xdr:colOff>50800</xdr:colOff>
      <xdr:row>98</xdr:row>
      <xdr:rowOff>160998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28262"/>
          <a:ext cx="889000" cy="4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160998</xdr:rowOff>
    </xdr:from>
    <xdr:to>
      <xdr:col>10</xdr:col>
      <xdr:colOff>114300</xdr:colOff>
      <xdr:row>99</xdr:row>
      <xdr:rowOff>44755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63098"/>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69829</xdr:rowOff>
    </xdr:from>
    <xdr:ext cx="534377"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152870</xdr:rowOff>
    </xdr:from>
    <xdr:to>
      <xdr:col>24</xdr:col>
      <xdr:colOff>114300</xdr:colOff>
      <xdr:row>98</xdr:row>
      <xdr:rowOff>83020</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4584700" y="167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67797</xdr:rowOff>
    </xdr:from>
    <xdr:ext cx="534377" cy="259045"/>
    <xdr:sp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64136</xdr:rowOff>
    </xdr:from>
    <xdr:to>
      <xdr:col>20</xdr:col>
      <xdr:colOff>38100</xdr:colOff>
      <xdr:row>97</xdr:row>
      <xdr:rowOff>165736</xdr:rowOff>
    </xdr:to>
    <xdr:sp textlink="">
      <xdr:nvSpPr>
        <xdr:cNvPr id="258" name="楕円 257">
          <a:extLst>
            <a:ext uri="{FF2B5EF4-FFF2-40B4-BE49-F238E27FC236}">
              <a16:creationId xmlns:a16="http://schemas.microsoft.com/office/drawing/2014/main" id="{00000000-0008-0000-0700-000002010000}"/>
            </a:ext>
          </a:extLst>
        </xdr:cNvPr>
        <xdr:cNvSpPr/>
      </xdr:nvSpPr>
      <xdr:spPr>
        <a:xfrm>
          <a:off x="3746500" y="166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156863</xdr:rowOff>
    </xdr:from>
    <xdr:ext cx="534377" cy="259045"/>
    <xdr:sp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18262</xdr:rowOff>
    </xdr:from>
    <xdr:to>
      <xdr:col>15</xdr:col>
      <xdr:colOff>101600</xdr:colOff>
      <xdr:row>96</xdr:row>
      <xdr:rowOff>119862</xdr:rowOff>
    </xdr:to>
    <xdr:sp textlink="">
      <xdr:nvSpPr>
        <xdr:cNvPr id="260" name="楕円 259">
          <a:extLst>
            <a:ext uri="{FF2B5EF4-FFF2-40B4-BE49-F238E27FC236}">
              <a16:creationId xmlns:a16="http://schemas.microsoft.com/office/drawing/2014/main" id="{00000000-0008-0000-0700-000004010000}"/>
            </a:ext>
          </a:extLst>
        </xdr:cNvPr>
        <xdr:cNvSpPr/>
      </xdr:nvSpPr>
      <xdr:spPr>
        <a:xfrm>
          <a:off x="2857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110989</xdr:rowOff>
    </xdr:from>
    <xdr:ext cx="534377" cy="259045"/>
    <xdr:sp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110198</xdr:rowOff>
    </xdr:from>
    <xdr:to>
      <xdr:col>10</xdr:col>
      <xdr:colOff>165100</xdr:colOff>
      <xdr:row>99</xdr:row>
      <xdr:rowOff>40348</xdr:rowOff>
    </xdr:to>
    <xdr:sp textlink="">
      <xdr:nvSpPr>
        <xdr:cNvPr id="262" name="楕円 261">
          <a:extLst>
            <a:ext uri="{FF2B5EF4-FFF2-40B4-BE49-F238E27FC236}">
              <a16:creationId xmlns:a16="http://schemas.microsoft.com/office/drawing/2014/main" id="{00000000-0008-0000-0700-000006010000}"/>
            </a:ext>
          </a:extLst>
        </xdr:cNvPr>
        <xdr:cNvSpPr/>
      </xdr:nvSpPr>
      <xdr:spPr>
        <a:xfrm>
          <a:off x="1968500" y="169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31475</xdr:rowOff>
    </xdr:from>
    <xdr:ext cx="534377" cy="259045"/>
    <xdr:sp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165405</xdr:rowOff>
    </xdr:from>
    <xdr:to>
      <xdr:col>6</xdr:col>
      <xdr:colOff>38100</xdr:colOff>
      <xdr:row>99</xdr:row>
      <xdr:rowOff>95555</xdr:rowOff>
    </xdr:to>
    <xdr:sp textlink="">
      <xdr:nvSpPr>
        <xdr:cNvPr id="264" name="楕円 263">
          <a:extLst>
            <a:ext uri="{FF2B5EF4-FFF2-40B4-BE49-F238E27FC236}">
              <a16:creationId xmlns:a16="http://schemas.microsoft.com/office/drawing/2014/main" id="{00000000-0008-0000-0700-000008010000}"/>
            </a:ext>
          </a:extLst>
        </xdr:cNvPr>
        <xdr:cNvSpPr/>
      </xdr:nvSpPr>
      <xdr:spPr>
        <a:xfrm>
          <a:off x="1079500" y="169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86682</xdr:rowOff>
    </xdr:from>
    <xdr:ext cx="534377" cy="259045"/>
    <xdr:sp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72072</xdr:rowOff>
    </xdr:from>
    <xdr:to>
      <xdr:col>55</xdr:col>
      <xdr:colOff>0</xdr:colOff>
      <xdr:row>36</xdr:row>
      <xdr:rowOff>35687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072822"/>
          <a:ext cx="8382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469744" cy="259045"/>
    <xdr:sp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110172</xdr:rowOff>
    </xdr:from>
    <xdr:to>
      <xdr:col>50</xdr:col>
      <xdr:colOff>114300</xdr:colOff>
      <xdr:row>36</xdr:row>
      <xdr:rowOff>35687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939472"/>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169625</xdr:rowOff>
    </xdr:from>
    <xdr:ext cx="469744"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110172</xdr:rowOff>
    </xdr:from>
    <xdr:to>
      <xdr:col>45</xdr:col>
      <xdr:colOff>177800</xdr:colOff>
      <xdr:row>35</xdr:row>
      <xdr:rowOff>81788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939472"/>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149623</xdr:rowOff>
    </xdr:from>
    <xdr:ext cx="469744"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81788</xdr:rowOff>
    </xdr:from>
    <xdr:to>
      <xdr:col>41</xdr:col>
      <xdr:colOff>50800</xdr:colOff>
      <xdr:row>36</xdr:row>
      <xdr:rowOff>3873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082538"/>
          <a:ext cx="889000" cy="9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147718</xdr:rowOff>
    </xdr:from>
    <xdr:ext cx="469744"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153052</xdr:rowOff>
    </xdr:from>
    <xdr:ext cx="469744"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21272</xdr:rowOff>
    </xdr:from>
    <xdr:to>
      <xdr:col>55</xdr:col>
      <xdr:colOff>50800</xdr:colOff>
      <xdr:row>35</xdr:row>
      <xdr:rowOff>122872</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104267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44149</xdr:rowOff>
    </xdr:from>
    <xdr:ext cx="469744" cy="259045"/>
    <xdr:sp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156337</xdr:rowOff>
    </xdr:from>
    <xdr:to>
      <xdr:col>50</xdr:col>
      <xdr:colOff>165100</xdr:colOff>
      <xdr:row>36</xdr:row>
      <xdr:rowOff>86487</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9588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103014</xdr:rowOff>
    </xdr:from>
    <xdr:ext cx="469744"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59372</xdr:rowOff>
    </xdr:from>
    <xdr:to>
      <xdr:col>46</xdr:col>
      <xdr:colOff>38100</xdr:colOff>
      <xdr:row>34</xdr:row>
      <xdr:rowOff>160972</xdr:rowOff>
    </xdr:to>
    <xdr:sp textlink="">
      <xdr:nvSpPr>
        <xdr:cNvPr id="317" name="楕円 316">
          <a:extLst>
            <a:ext uri="{FF2B5EF4-FFF2-40B4-BE49-F238E27FC236}">
              <a16:creationId xmlns:a16="http://schemas.microsoft.com/office/drawing/2014/main" id="{00000000-0008-0000-0700-00003D010000}"/>
            </a:ext>
          </a:extLst>
        </xdr:cNvPr>
        <xdr:cNvSpPr/>
      </xdr:nvSpPr>
      <xdr:spPr>
        <a:xfrm>
          <a:off x="8699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6049</xdr:rowOff>
    </xdr:from>
    <xdr:ext cx="469744" cy="259045"/>
    <xdr:sp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30988</xdr:rowOff>
    </xdr:from>
    <xdr:to>
      <xdr:col>41</xdr:col>
      <xdr:colOff>101600</xdr:colOff>
      <xdr:row>35</xdr:row>
      <xdr:rowOff>132588</xdr:rowOff>
    </xdr:to>
    <xdr:sp textlink="">
      <xdr:nvSpPr>
        <xdr:cNvPr id="319" name="楕円 318">
          <a:extLst>
            <a:ext uri="{FF2B5EF4-FFF2-40B4-BE49-F238E27FC236}">
              <a16:creationId xmlns:a16="http://schemas.microsoft.com/office/drawing/2014/main" id="{00000000-0008-0000-0700-00003F010000}"/>
            </a:ext>
          </a:extLst>
        </xdr:cNvPr>
        <xdr:cNvSpPr/>
      </xdr:nvSpPr>
      <xdr:spPr>
        <a:xfrm>
          <a:off x="78105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149115</xdr:rowOff>
    </xdr:from>
    <xdr:ext cx="469744" cy="259045"/>
    <xdr:sp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124523</xdr:rowOff>
    </xdr:from>
    <xdr:to>
      <xdr:col>36</xdr:col>
      <xdr:colOff>165100</xdr:colOff>
      <xdr:row>36</xdr:row>
      <xdr:rowOff>54673</xdr:rowOff>
    </xdr:to>
    <xdr:sp textlink="">
      <xdr:nvSpPr>
        <xdr:cNvPr id="321" name="楕円 320">
          <a:extLst>
            <a:ext uri="{FF2B5EF4-FFF2-40B4-BE49-F238E27FC236}">
              <a16:creationId xmlns:a16="http://schemas.microsoft.com/office/drawing/2014/main" id="{00000000-0008-0000-0700-000041010000}"/>
            </a:ext>
          </a:extLst>
        </xdr:cNvPr>
        <xdr:cNvSpPr/>
      </xdr:nvSpPr>
      <xdr:spPr>
        <a:xfrm>
          <a:off x="6921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71200</xdr:rowOff>
    </xdr:from>
    <xdr:ext cx="469744" cy="259045"/>
    <xdr:sp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0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138009</xdr:rowOff>
    </xdr:from>
    <xdr:to>
      <xdr:col>55</xdr:col>
      <xdr:colOff>0</xdr:colOff>
      <xdr:row>53</xdr:row>
      <xdr:rowOff>168092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24859"/>
          <a:ext cx="8382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138009</xdr:rowOff>
    </xdr:from>
    <xdr:to>
      <xdr:col>50</xdr:col>
      <xdr:colOff>114300</xdr:colOff>
      <xdr:row>53</xdr:row>
      <xdr:rowOff>170058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24859"/>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147335</xdr:rowOff>
    </xdr:from>
    <xdr:to>
      <xdr:col>45</xdr:col>
      <xdr:colOff>177800</xdr:colOff>
      <xdr:row>53</xdr:row>
      <xdr:rowOff>170058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34185"/>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147335</xdr:rowOff>
    </xdr:from>
    <xdr:to>
      <xdr:col>41</xdr:col>
      <xdr:colOff>50800</xdr:colOff>
      <xdr:row>54</xdr:row>
      <xdr:rowOff>26817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234185"/>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117292</xdr:rowOff>
    </xdr:from>
    <xdr:to>
      <xdr:col>55</xdr:col>
      <xdr:colOff>50800</xdr:colOff>
      <xdr:row>54</xdr:row>
      <xdr:rowOff>47442</xdr:rowOff>
    </xdr:to>
    <xdr:sp textlink="">
      <xdr:nvSpPr>
        <xdr:cNvPr id="368" name="楕円 367">
          <a:extLst>
            <a:ext uri="{FF2B5EF4-FFF2-40B4-BE49-F238E27FC236}">
              <a16:creationId xmlns:a16="http://schemas.microsoft.com/office/drawing/2014/main" id="{00000000-0008-0000-0700-000070010000}"/>
            </a:ext>
          </a:extLst>
        </xdr:cNvPr>
        <xdr:cNvSpPr/>
      </xdr:nvSpPr>
      <xdr:spPr>
        <a:xfrm>
          <a:off x="10426700" y="92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140169</xdr:rowOff>
    </xdr:from>
    <xdr:ext cx="534377" cy="259045"/>
    <xdr:sp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87209</xdr:rowOff>
    </xdr:from>
    <xdr:to>
      <xdr:col>50</xdr:col>
      <xdr:colOff>165100</xdr:colOff>
      <xdr:row>54</xdr:row>
      <xdr:rowOff>17359</xdr:rowOff>
    </xdr:to>
    <xdr:sp textlink="">
      <xdr:nvSpPr>
        <xdr:cNvPr id="370" name="楕円 369">
          <a:extLst>
            <a:ext uri="{FF2B5EF4-FFF2-40B4-BE49-F238E27FC236}">
              <a16:creationId xmlns:a16="http://schemas.microsoft.com/office/drawing/2014/main" id="{00000000-0008-0000-0700-000072010000}"/>
            </a:ext>
          </a:extLst>
        </xdr:cNvPr>
        <xdr:cNvSpPr/>
      </xdr:nvSpPr>
      <xdr:spPr>
        <a:xfrm>
          <a:off x="9588500" y="91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33886</xdr:rowOff>
    </xdr:from>
    <xdr:ext cx="534377"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119258</xdr:rowOff>
    </xdr:from>
    <xdr:to>
      <xdr:col>46</xdr:col>
      <xdr:colOff>38100</xdr:colOff>
      <xdr:row>54</xdr:row>
      <xdr:rowOff>49408</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8699500" y="92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65935</xdr:rowOff>
    </xdr:from>
    <xdr:ext cx="534377" cy="259045"/>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96535</xdr:rowOff>
    </xdr:from>
    <xdr:to>
      <xdr:col>41</xdr:col>
      <xdr:colOff>101600</xdr:colOff>
      <xdr:row>54</xdr:row>
      <xdr:rowOff>26685</xdr:rowOff>
    </xdr:to>
    <xdr:sp textlink="">
      <xdr:nvSpPr>
        <xdr:cNvPr id="374" name="楕円 373">
          <a:extLst>
            <a:ext uri="{FF2B5EF4-FFF2-40B4-BE49-F238E27FC236}">
              <a16:creationId xmlns:a16="http://schemas.microsoft.com/office/drawing/2014/main" id="{00000000-0008-0000-0700-000076010000}"/>
            </a:ext>
          </a:extLst>
        </xdr:cNvPr>
        <xdr:cNvSpPr/>
      </xdr:nvSpPr>
      <xdr:spPr>
        <a:xfrm>
          <a:off x="7810500" y="91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43212</xdr:rowOff>
    </xdr:from>
    <xdr:ext cx="534377" cy="259045"/>
    <xdr:sp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147467</xdr:rowOff>
    </xdr:from>
    <xdr:to>
      <xdr:col>36</xdr:col>
      <xdr:colOff>165100</xdr:colOff>
      <xdr:row>54</xdr:row>
      <xdr:rowOff>77617</xdr:rowOff>
    </xdr:to>
    <xdr:sp textlink="">
      <xdr:nvSpPr>
        <xdr:cNvPr id="376" name="楕円 375">
          <a:extLst>
            <a:ext uri="{FF2B5EF4-FFF2-40B4-BE49-F238E27FC236}">
              <a16:creationId xmlns:a16="http://schemas.microsoft.com/office/drawing/2014/main" id="{00000000-0008-0000-0700-000078010000}"/>
            </a:ext>
          </a:extLst>
        </xdr:cNvPr>
        <xdr:cNvSpPr/>
      </xdr:nvSpPr>
      <xdr:spPr>
        <a:xfrm>
          <a:off x="6921500" y="92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94144</xdr:rowOff>
    </xdr:from>
    <xdr:ext cx="534377" cy="259045"/>
    <xdr:sp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118049</xdr:rowOff>
    </xdr:from>
    <xdr:to>
      <xdr:col>55</xdr:col>
      <xdr:colOff>0</xdr:colOff>
      <xdr:row>76</xdr:row>
      <xdr:rowOff>141007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76799"/>
          <a:ext cx="838200" cy="19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43688</xdr:rowOff>
    </xdr:from>
    <xdr:to>
      <xdr:col>50</xdr:col>
      <xdr:colOff>114300</xdr:colOff>
      <xdr:row>75</xdr:row>
      <xdr:rowOff>118049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730988"/>
          <a:ext cx="889000" cy="2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43688</xdr:rowOff>
    </xdr:from>
    <xdr:to>
      <xdr:col>45</xdr:col>
      <xdr:colOff>177800</xdr:colOff>
      <xdr:row>75</xdr:row>
      <xdr:rowOff>114717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730988"/>
          <a:ext cx="889000" cy="24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114717</xdr:rowOff>
    </xdr:from>
    <xdr:to>
      <xdr:col>41</xdr:col>
      <xdr:colOff>50800</xdr:colOff>
      <xdr:row>76</xdr:row>
      <xdr:rowOff>115077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973467"/>
          <a:ext cx="889000" cy="17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90207</xdr:rowOff>
    </xdr:from>
    <xdr:to>
      <xdr:col>55</xdr:col>
      <xdr:colOff>50800</xdr:colOff>
      <xdr:row>77</xdr:row>
      <xdr:rowOff>20357</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10426700" y="131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68634</xdr:rowOff>
    </xdr:from>
    <xdr:ext cx="534377" cy="259045"/>
    <xdr:sp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67249</xdr:rowOff>
    </xdr:from>
    <xdr:to>
      <xdr:col>50</xdr:col>
      <xdr:colOff>165100</xdr:colOff>
      <xdr:row>75</xdr:row>
      <xdr:rowOff>168849</xdr:rowOff>
    </xdr:to>
    <xdr:sp textlink="">
      <xdr:nvSpPr>
        <xdr:cNvPr id="429" name="楕円 428">
          <a:extLst>
            <a:ext uri="{FF2B5EF4-FFF2-40B4-BE49-F238E27FC236}">
              <a16:creationId xmlns:a16="http://schemas.microsoft.com/office/drawing/2014/main" id="{00000000-0008-0000-0700-0000AD010000}"/>
            </a:ext>
          </a:extLst>
        </xdr:cNvPr>
        <xdr:cNvSpPr/>
      </xdr:nvSpPr>
      <xdr:spPr>
        <a:xfrm>
          <a:off x="9588500" y="129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13926</xdr:rowOff>
    </xdr:from>
    <xdr:ext cx="534377"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0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164338</xdr:rowOff>
    </xdr:from>
    <xdr:to>
      <xdr:col>46</xdr:col>
      <xdr:colOff>38100</xdr:colOff>
      <xdr:row>74</xdr:row>
      <xdr:rowOff>94488</xdr:rowOff>
    </xdr:to>
    <xdr:sp textlink="">
      <xdr:nvSpPr>
        <xdr:cNvPr id="431" name="楕円 430">
          <a:extLst>
            <a:ext uri="{FF2B5EF4-FFF2-40B4-BE49-F238E27FC236}">
              <a16:creationId xmlns:a16="http://schemas.microsoft.com/office/drawing/2014/main" id="{00000000-0008-0000-0700-0000AF010000}"/>
            </a:ext>
          </a:extLst>
        </xdr:cNvPr>
        <xdr:cNvSpPr/>
      </xdr:nvSpPr>
      <xdr:spPr>
        <a:xfrm>
          <a:off x="8699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111015</xdr:rowOff>
    </xdr:from>
    <xdr:ext cx="534377" cy="259045"/>
    <xdr:sp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63917</xdr:rowOff>
    </xdr:from>
    <xdr:to>
      <xdr:col>41</xdr:col>
      <xdr:colOff>101600</xdr:colOff>
      <xdr:row>75</xdr:row>
      <xdr:rowOff>165517</xdr:rowOff>
    </xdr:to>
    <xdr:sp textlink="">
      <xdr:nvSpPr>
        <xdr:cNvPr id="433" name="楕円 432">
          <a:extLst>
            <a:ext uri="{FF2B5EF4-FFF2-40B4-BE49-F238E27FC236}">
              <a16:creationId xmlns:a16="http://schemas.microsoft.com/office/drawing/2014/main" id="{00000000-0008-0000-0700-0000B1010000}"/>
            </a:ext>
          </a:extLst>
        </xdr:cNvPr>
        <xdr:cNvSpPr/>
      </xdr:nvSpPr>
      <xdr:spPr>
        <a:xfrm>
          <a:off x="7810500" y="129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10594</xdr:rowOff>
    </xdr:from>
    <xdr:ext cx="534377" cy="259045"/>
    <xdr:sp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6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64277</xdr:rowOff>
    </xdr:from>
    <xdr:to>
      <xdr:col>36</xdr:col>
      <xdr:colOff>165100</xdr:colOff>
      <xdr:row>76</xdr:row>
      <xdr:rowOff>165877</xdr:rowOff>
    </xdr:to>
    <xdr:sp textlink="">
      <xdr:nvSpPr>
        <xdr:cNvPr id="435" name="楕円 434">
          <a:extLst>
            <a:ext uri="{FF2B5EF4-FFF2-40B4-BE49-F238E27FC236}">
              <a16:creationId xmlns:a16="http://schemas.microsoft.com/office/drawing/2014/main" id="{00000000-0008-0000-0700-0000B3010000}"/>
            </a:ext>
          </a:extLst>
        </xdr:cNvPr>
        <xdr:cNvSpPr/>
      </xdr:nvSpPr>
      <xdr:spPr>
        <a:xfrm>
          <a:off x="6921500" y="130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10954</xdr:rowOff>
    </xdr:from>
    <xdr:ext cx="534377" cy="259045"/>
    <xdr:sp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6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87351</xdr:rowOff>
    </xdr:from>
    <xdr:to>
      <xdr:col>55</xdr:col>
      <xdr:colOff>0</xdr:colOff>
      <xdr:row>96</xdr:row>
      <xdr:rowOff>8559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75101"/>
          <a:ext cx="838200" cy="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163131</xdr:rowOff>
    </xdr:from>
    <xdr:to>
      <xdr:col>50</xdr:col>
      <xdr:colOff>114300</xdr:colOff>
      <xdr:row>96</xdr:row>
      <xdr:rowOff>8559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79431"/>
          <a:ext cx="889000" cy="1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163131</xdr:rowOff>
    </xdr:from>
    <xdr:to>
      <xdr:col>45</xdr:col>
      <xdr:colOff>177800</xdr:colOff>
      <xdr:row>95</xdr:row>
      <xdr:rowOff>166332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79431"/>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49344</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160389</xdr:rowOff>
    </xdr:from>
    <xdr:to>
      <xdr:col>41</xdr:col>
      <xdr:colOff>50800</xdr:colOff>
      <xdr:row>95</xdr:row>
      <xdr:rowOff>166332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933789"/>
          <a:ext cx="889000" cy="5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36551</xdr:rowOff>
    </xdr:from>
    <xdr:to>
      <xdr:col>55</xdr:col>
      <xdr:colOff>50800</xdr:colOff>
      <xdr:row>95</xdr:row>
      <xdr:rowOff>138151</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10426700" y="163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59428</xdr:rowOff>
    </xdr:from>
    <xdr:ext cx="534377" cy="259045"/>
    <xdr:sp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129209</xdr:rowOff>
    </xdr:from>
    <xdr:to>
      <xdr:col>50</xdr:col>
      <xdr:colOff>165100</xdr:colOff>
      <xdr:row>96</xdr:row>
      <xdr:rowOff>59359</xdr:rowOff>
    </xdr:to>
    <xdr:sp textlink="">
      <xdr:nvSpPr>
        <xdr:cNvPr id="487" name="楕円 486">
          <a:extLst>
            <a:ext uri="{FF2B5EF4-FFF2-40B4-BE49-F238E27FC236}">
              <a16:creationId xmlns:a16="http://schemas.microsoft.com/office/drawing/2014/main" id="{00000000-0008-0000-0700-0000E7010000}"/>
            </a:ext>
          </a:extLst>
        </xdr:cNvPr>
        <xdr:cNvSpPr/>
      </xdr:nvSpPr>
      <xdr:spPr>
        <a:xfrm>
          <a:off x="9588500" y="1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75886</xdr:rowOff>
    </xdr:from>
    <xdr:ext cx="534377"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112331</xdr:rowOff>
    </xdr:from>
    <xdr:to>
      <xdr:col>46</xdr:col>
      <xdr:colOff>38100</xdr:colOff>
      <xdr:row>95</xdr:row>
      <xdr:rowOff>42481</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8699500" y="162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59008</xdr:rowOff>
    </xdr:from>
    <xdr:ext cx="534377" cy="259045"/>
    <xdr:sp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115532</xdr:rowOff>
    </xdr:from>
    <xdr:to>
      <xdr:col>41</xdr:col>
      <xdr:colOff>101600</xdr:colOff>
      <xdr:row>96</xdr:row>
      <xdr:rowOff>45682</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7810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36809</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4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109589</xdr:rowOff>
    </xdr:from>
    <xdr:to>
      <xdr:col>36</xdr:col>
      <xdr:colOff>165100</xdr:colOff>
      <xdr:row>93</xdr:row>
      <xdr:rowOff>39739</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6921500" y="15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56266</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6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28734</xdr:rowOff>
    </xdr:from>
    <xdr:to>
      <xdr:col>85</xdr:col>
      <xdr:colOff>127000</xdr:colOff>
      <xdr:row>35</xdr:row>
      <xdr:rowOff>78073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029484"/>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28734</xdr:rowOff>
    </xdr:from>
    <xdr:to>
      <xdr:col>81</xdr:col>
      <xdr:colOff>50800</xdr:colOff>
      <xdr:row>35</xdr:row>
      <xdr:rowOff>126174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029484"/>
          <a:ext cx="889000" cy="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135509</xdr:rowOff>
    </xdr:from>
    <xdr:to>
      <xdr:col>76</xdr:col>
      <xdr:colOff>114300</xdr:colOff>
      <xdr:row>35</xdr:row>
      <xdr:rowOff>126174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93359"/>
          <a:ext cx="889000" cy="3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135509</xdr:rowOff>
    </xdr:from>
    <xdr:to>
      <xdr:col>71</xdr:col>
      <xdr:colOff>177800</xdr:colOff>
      <xdr:row>34</xdr:row>
      <xdr:rowOff>34068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93359"/>
          <a:ext cx="8890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27273</xdr:rowOff>
    </xdr:from>
    <xdr:to>
      <xdr:col>85</xdr:col>
      <xdr:colOff>177800</xdr:colOff>
      <xdr:row>35</xdr:row>
      <xdr:rowOff>128873</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6268700" y="6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50150</xdr:rowOff>
    </xdr:from>
    <xdr:ext cx="534377" cy="259045"/>
    <xdr:sp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149384</xdr:rowOff>
    </xdr:from>
    <xdr:to>
      <xdr:col>81</xdr:col>
      <xdr:colOff>101600</xdr:colOff>
      <xdr:row>35</xdr:row>
      <xdr:rowOff>79534</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5430500" y="59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96061</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75374</xdr:rowOff>
    </xdr:from>
    <xdr:to>
      <xdr:col>76</xdr:col>
      <xdr:colOff>165100</xdr:colOff>
      <xdr:row>36</xdr:row>
      <xdr:rowOff>5524</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4541500" y="60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22051</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8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84709</xdr:rowOff>
    </xdr:from>
    <xdr:to>
      <xdr:col>72</xdr:col>
      <xdr:colOff>38100</xdr:colOff>
      <xdr:row>34</xdr:row>
      <xdr:rowOff>14859</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3652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31386</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5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154718</xdr:rowOff>
    </xdr:from>
    <xdr:to>
      <xdr:col>67</xdr:col>
      <xdr:colOff>101600</xdr:colOff>
      <xdr:row>34</xdr:row>
      <xdr:rowOff>84868</xdr:rowOff>
    </xdr:to>
    <xdr:sp textlink="">
      <xdr:nvSpPr>
        <xdr:cNvPr id="555" name="楕円 554">
          <a:extLst>
            <a:ext uri="{FF2B5EF4-FFF2-40B4-BE49-F238E27FC236}">
              <a16:creationId xmlns:a16="http://schemas.microsoft.com/office/drawing/2014/main" id="{00000000-0008-0000-0700-00002B020000}"/>
            </a:ext>
          </a:extLst>
        </xdr:cNvPr>
        <xdr:cNvSpPr/>
      </xdr:nvSpPr>
      <xdr:spPr>
        <a:xfrm>
          <a:off x="12763500" y="58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101395</xdr:rowOff>
    </xdr:from>
    <xdr:ext cx="534377"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5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12164</xdr:rowOff>
    </xdr:from>
    <xdr:to>
      <xdr:col>85</xdr:col>
      <xdr:colOff>127000</xdr:colOff>
      <xdr:row>58</xdr:row>
      <xdr:rowOff>43025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5626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129768</xdr:rowOff>
    </xdr:from>
    <xdr:ext cx="534377" cy="259045"/>
    <xdr:sp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59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43025</xdr:rowOff>
    </xdr:from>
    <xdr:to>
      <xdr:col>81</xdr:col>
      <xdr:colOff>50800</xdr:colOff>
      <xdr:row>58</xdr:row>
      <xdr:rowOff>160411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87125"/>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3322</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6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161714</xdr:rowOff>
    </xdr:from>
    <xdr:to>
      <xdr:col>76</xdr:col>
      <xdr:colOff>114300</xdr:colOff>
      <xdr:row>58</xdr:row>
      <xdr:rowOff>160411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934364"/>
          <a:ext cx="889000" cy="1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34754</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81498</xdr:rowOff>
    </xdr:from>
    <xdr:to>
      <xdr:col>71</xdr:col>
      <xdr:colOff>177800</xdr:colOff>
      <xdr:row>57</xdr:row>
      <xdr:rowOff>161714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82698"/>
          <a:ext cx="889000" cy="25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50024</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132814</xdr:rowOff>
    </xdr:from>
    <xdr:to>
      <xdr:col>85</xdr:col>
      <xdr:colOff>177800</xdr:colOff>
      <xdr:row>58</xdr:row>
      <xdr:rowOff>62964</xdr:rowOff>
    </xdr:to>
    <xdr:sp textlink="">
      <xdr:nvSpPr>
        <xdr:cNvPr id="603" name="楕円 602">
          <a:extLst>
            <a:ext uri="{FF2B5EF4-FFF2-40B4-BE49-F238E27FC236}">
              <a16:creationId xmlns:a16="http://schemas.microsoft.com/office/drawing/2014/main" id="{00000000-0008-0000-0700-00005B020000}"/>
            </a:ext>
          </a:extLst>
        </xdr:cNvPr>
        <xdr:cNvSpPr/>
      </xdr:nvSpPr>
      <xdr:spPr>
        <a:xfrm>
          <a:off x="16268700" y="9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111241</xdr:rowOff>
    </xdr:from>
    <xdr:ext cx="534377" cy="259045"/>
    <xdr:sp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163675</xdr:rowOff>
    </xdr:from>
    <xdr:to>
      <xdr:col>81</xdr:col>
      <xdr:colOff>101600</xdr:colOff>
      <xdr:row>58</xdr:row>
      <xdr:rowOff>93825</xdr:rowOff>
    </xdr:to>
    <xdr:sp textlink="">
      <xdr:nvSpPr>
        <xdr:cNvPr id="605" name="楕円 604">
          <a:extLst>
            <a:ext uri="{FF2B5EF4-FFF2-40B4-BE49-F238E27FC236}">
              <a16:creationId xmlns:a16="http://schemas.microsoft.com/office/drawing/2014/main" id="{00000000-0008-0000-0700-00005D020000}"/>
            </a:ext>
          </a:extLst>
        </xdr:cNvPr>
        <xdr:cNvSpPr/>
      </xdr:nvSpPr>
      <xdr:spPr>
        <a:xfrm>
          <a:off x="15430500" y="9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84952</xdr:rowOff>
    </xdr:from>
    <xdr:ext cx="534377"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109611</xdr:rowOff>
    </xdr:from>
    <xdr:to>
      <xdr:col>76</xdr:col>
      <xdr:colOff>165100</xdr:colOff>
      <xdr:row>59</xdr:row>
      <xdr:rowOff>39761</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4541500" y="100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30888</xdr:rowOff>
    </xdr:from>
    <xdr:ext cx="534377" cy="259045"/>
    <xdr:sp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4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110914</xdr:rowOff>
    </xdr:from>
    <xdr:to>
      <xdr:col>72</xdr:col>
      <xdr:colOff>38100</xdr:colOff>
      <xdr:row>58</xdr:row>
      <xdr:rowOff>41064</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3652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32191</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30698</xdr:rowOff>
    </xdr:from>
    <xdr:to>
      <xdr:col>67</xdr:col>
      <xdr:colOff>101600</xdr:colOff>
      <xdr:row>56</xdr:row>
      <xdr:rowOff>132298</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27635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148825</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4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106232</xdr:rowOff>
    </xdr:from>
    <xdr:to>
      <xdr:col>85</xdr:col>
      <xdr:colOff>127000</xdr:colOff>
      <xdr:row>78</xdr:row>
      <xdr:rowOff>117571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79332"/>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33355</xdr:rowOff>
    </xdr:from>
    <xdr:to>
      <xdr:col>81</xdr:col>
      <xdr:colOff>50800</xdr:colOff>
      <xdr:row>78</xdr:row>
      <xdr:rowOff>117571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06455"/>
          <a:ext cx="889000" cy="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141529</xdr:rowOff>
    </xdr:from>
    <xdr:to>
      <xdr:col>76</xdr:col>
      <xdr:colOff>114300</xdr:colOff>
      <xdr:row>78</xdr:row>
      <xdr:rowOff>33355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171729"/>
          <a:ext cx="889000" cy="2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146741</xdr:rowOff>
    </xdr:from>
    <xdr:to>
      <xdr:col>71</xdr:col>
      <xdr:colOff>177800</xdr:colOff>
      <xdr:row>76</xdr:row>
      <xdr:rowOff>141529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834041"/>
          <a:ext cx="889000" cy="3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48674</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55432</xdr:rowOff>
    </xdr:from>
    <xdr:to>
      <xdr:col>85</xdr:col>
      <xdr:colOff>177800</xdr:colOff>
      <xdr:row>78</xdr:row>
      <xdr:rowOff>157032</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6268700" y="134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141809</xdr:rowOff>
    </xdr:from>
    <xdr:ext cx="378565" cy="259045"/>
    <xdr:sp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4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66771</xdr:rowOff>
    </xdr:from>
    <xdr:to>
      <xdr:col>81</xdr:col>
      <xdr:colOff>101600</xdr:colOff>
      <xdr:row>78</xdr:row>
      <xdr:rowOff>168371</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5430500" y="13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159498</xdr:rowOff>
    </xdr:from>
    <xdr:ext cx="378565"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53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154005</xdr:rowOff>
    </xdr:from>
    <xdr:to>
      <xdr:col>76</xdr:col>
      <xdr:colOff>165100</xdr:colOff>
      <xdr:row>78</xdr:row>
      <xdr:rowOff>84155</xdr:rowOff>
    </xdr:to>
    <xdr:sp textlink="">
      <xdr:nvSpPr>
        <xdr:cNvPr id="662" name="楕円 661">
          <a:extLst>
            <a:ext uri="{FF2B5EF4-FFF2-40B4-BE49-F238E27FC236}">
              <a16:creationId xmlns:a16="http://schemas.microsoft.com/office/drawing/2014/main" id="{00000000-0008-0000-0700-000096020000}"/>
            </a:ext>
          </a:extLst>
        </xdr:cNvPr>
        <xdr:cNvSpPr/>
      </xdr:nvSpPr>
      <xdr:spPr>
        <a:xfrm>
          <a:off x="14541500" y="133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75282</xdr:rowOff>
    </xdr:from>
    <xdr:ext cx="469744"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44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90729</xdr:rowOff>
    </xdr:from>
    <xdr:to>
      <xdr:col>72</xdr:col>
      <xdr:colOff>38100</xdr:colOff>
      <xdr:row>77</xdr:row>
      <xdr:rowOff>20879</xdr:rowOff>
    </xdr:to>
    <xdr:sp textlink="">
      <xdr:nvSpPr>
        <xdr:cNvPr id="664" name="楕円 663">
          <a:extLst>
            <a:ext uri="{FF2B5EF4-FFF2-40B4-BE49-F238E27FC236}">
              <a16:creationId xmlns:a16="http://schemas.microsoft.com/office/drawing/2014/main" id="{00000000-0008-0000-0700-000098020000}"/>
            </a:ext>
          </a:extLst>
        </xdr:cNvPr>
        <xdr:cNvSpPr/>
      </xdr:nvSpPr>
      <xdr:spPr>
        <a:xfrm>
          <a:off x="136525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12006</xdr:rowOff>
    </xdr:from>
    <xdr:ext cx="469744"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1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95941</xdr:rowOff>
    </xdr:from>
    <xdr:to>
      <xdr:col>67</xdr:col>
      <xdr:colOff>101600</xdr:colOff>
      <xdr:row>75</xdr:row>
      <xdr:rowOff>26091</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2763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42618</xdr:rowOff>
    </xdr:from>
    <xdr:ext cx="469744" cy="259045"/>
    <xdr:sp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5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20410</xdr:rowOff>
    </xdr:from>
    <xdr:to>
      <xdr:col>85</xdr:col>
      <xdr:colOff>126364</xdr:colOff>
      <xdr:row>98</xdr:row>
      <xdr:rowOff>48603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93810"/>
          <a:ext cx="1269" cy="105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52430</xdr:rowOff>
    </xdr:from>
    <xdr:ext cx="469744" cy="259045"/>
    <xdr:sp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48603</xdr:rowOff>
    </xdr:from>
    <xdr:to>
      <xdr:col>86</xdr:col>
      <xdr:colOff>25400</xdr:colOff>
      <xdr:row>98</xdr:row>
      <xdr:rowOff>48603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5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138537</xdr:rowOff>
    </xdr:from>
    <xdr:ext cx="534377" cy="259045"/>
    <xdr:sp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6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20410</xdr:rowOff>
    </xdr:from>
    <xdr:to>
      <xdr:col>86</xdr:col>
      <xdr:colOff>25400</xdr:colOff>
      <xdr:row>92</xdr:row>
      <xdr:rowOff>20410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9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76415</xdr:rowOff>
    </xdr:from>
    <xdr:to>
      <xdr:col>85</xdr:col>
      <xdr:colOff>127000</xdr:colOff>
      <xdr:row>92</xdr:row>
      <xdr:rowOff>20410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678365"/>
          <a:ext cx="838200" cy="1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145166</xdr:rowOff>
    </xdr:from>
    <xdr:ext cx="534377" cy="259045"/>
    <xdr:sp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166739</xdr:rowOff>
    </xdr:from>
    <xdr:to>
      <xdr:col>85</xdr:col>
      <xdr:colOff>177800</xdr:colOff>
      <xdr:row>95</xdr:row>
      <xdr:rowOff>96889</xdr:rowOff>
    </xdr:to>
    <xdr:sp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41497</xdr:rowOff>
    </xdr:from>
    <xdr:to>
      <xdr:col>81</xdr:col>
      <xdr:colOff>50800</xdr:colOff>
      <xdr:row>91</xdr:row>
      <xdr:rowOff>76415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643447"/>
          <a:ext cx="889000" cy="3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160680</xdr:rowOff>
    </xdr:from>
    <xdr:to>
      <xdr:col>81</xdr:col>
      <xdr:colOff>101600</xdr:colOff>
      <xdr:row>95</xdr:row>
      <xdr:rowOff>90830</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81957</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37667</xdr:rowOff>
    </xdr:from>
    <xdr:to>
      <xdr:col>76</xdr:col>
      <xdr:colOff>114300</xdr:colOff>
      <xdr:row>91</xdr:row>
      <xdr:rowOff>41497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639617"/>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143935</xdr:rowOff>
    </xdr:from>
    <xdr:to>
      <xdr:col>76</xdr:col>
      <xdr:colOff>165100</xdr:colOff>
      <xdr:row>95</xdr:row>
      <xdr:rowOff>74085</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65212</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15094</xdr:rowOff>
    </xdr:from>
    <xdr:to>
      <xdr:col>71</xdr:col>
      <xdr:colOff>177800</xdr:colOff>
      <xdr:row>91</xdr:row>
      <xdr:rowOff>37667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617044"/>
          <a:ext cx="889000" cy="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169044</xdr:rowOff>
    </xdr:from>
    <xdr:to>
      <xdr:col>72</xdr:col>
      <xdr:colOff>38100</xdr:colOff>
      <xdr:row>95</xdr:row>
      <xdr:rowOff>99194</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90321</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148603</xdr:rowOff>
    </xdr:from>
    <xdr:to>
      <xdr:col>67</xdr:col>
      <xdr:colOff>101600</xdr:colOff>
      <xdr:row>95</xdr:row>
      <xdr:rowOff>78753</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69880</xdr:rowOff>
    </xdr:from>
    <xdr:ext cx="534377" cy="259045"/>
    <xdr:sp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141060</xdr:rowOff>
    </xdr:from>
    <xdr:to>
      <xdr:col>85</xdr:col>
      <xdr:colOff>177800</xdr:colOff>
      <xdr:row>92</xdr:row>
      <xdr:rowOff>71210</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6268700" y="157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94087</xdr:rowOff>
    </xdr:from>
    <xdr:ext cx="534377" cy="259045"/>
    <xdr:sp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6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25615</xdr:rowOff>
    </xdr:from>
    <xdr:to>
      <xdr:col>81</xdr:col>
      <xdr:colOff>101600</xdr:colOff>
      <xdr:row>91</xdr:row>
      <xdr:rowOff>127215</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5430500" y="156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143742</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4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162147</xdr:rowOff>
    </xdr:from>
    <xdr:to>
      <xdr:col>76</xdr:col>
      <xdr:colOff>165100</xdr:colOff>
      <xdr:row>91</xdr:row>
      <xdr:rowOff>92297</xdr:rowOff>
    </xdr:to>
    <xdr:sp textlink="">
      <xdr:nvSpPr>
        <xdr:cNvPr id="719" name="楕円 718">
          <a:extLst>
            <a:ext uri="{FF2B5EF4-FFF2-40B4-BE49-F238E27FC236}">
              <a16:creationId xmlns:a16="http://schemas.microsoft.com/office/drawing/2014/main" id="{00000000-0008-0000-0700-0000CF020000}"/>
            </a:ext>
          </a:extLst>
        </xdr:cNvPr>
        <xdr:cNvSpPr/>
      </xdr:nvSpPr>
      <xdr:spPr>
        <a:xfrm>
          <a:off x="14541500" y="15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108824</xdr:rowOff>
    </xdr:from>
    <xdr:ext cx="534377"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3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158317</xdr:rowOff>
    </xdr:from>
    <xdr:to>
      <xdr:col>72</xdr:col>
      <xdr:colOff>38100</xdr:colOff>
      <xdr:row>91</xdr:row>
      <xdr:rowOff>88467</xdr:rowOff>
    </xdr:to>
    <xdr:sp textlink="">
      <xdr:nvSpPr>
        <xdr:cNvPr id="721" name="楕円 720">
          <a:extLst>
            <a:ext uri="{FF2B5EF4-FFF2-40B4-BE49-F238E27FC236}">
              <a16:creationId xmlns:a16="http://schemas.microsoft.com/office/drawing/2014/main" id="{00000000-0008-0000-0700-0000D1020000}"/>
            </a:ext>
          </a:extLst>
        </xdr:cNvPr>
        <xdr:cNvSpPr/>
      </xdr:nvSpPr>
      <xdr:spPr>
        <a:xfrm>
          <a:off x="13652500" y="155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104994</xdr:rowOff>
    </xdr:from>
    <xdr:ext cx="534377"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3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135744</xdr:rowOff>
    </xdr:from>
    <xdr:to>
      <xdr:col>67</xdr:col>
      <xdr:colOff>101600</xdr:colOff>
      <xdr:row>91</xdr:row>
      <xdr:rowOff>65894</xdr:rowOff>
    </xdr:to>
    <xdr:sp textlink="">
      <xdr:nvSpPr>
        <xdr:cNvPr id="723" name="楕円 722">
          <a:extLst>
            <a:ext uri="{FF2B5EF4-FFF2-40B4-BE49-F238E27FC236}">
              <a16:creationId xmlns:a16="http://schemas.microsoft.com/office/drawing/2014/main" id="{00000000-0008-0000-0700-0000D3020000}"/>
            </a:ext>
          </a:extLst>
        </xdr:cNvPr>
        <xdr:cNvSpPr/>
      </xdr:nvSpPr>
      <xdr:spPr>
        <a:xfrm>
          <a:off x="12763500" y="155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82421</xdr:rowOff>
    </xdr:from>
    <xdr:ext cx="534377"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3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9398</xdr:rowOff>
    </xdr:from>
    <xdr:to>
      <xdr:col>116</xdr:col>
      <xdr:colOff>63500</xdr:colOff>
      <xdr:row>35</xdr:row>
      <xdr:rowOff>84836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01014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13932" cy="259045"/>
    <xdr:sp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65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16256</xdr:rowOff>
    </xdr:from>
    <xdr:to>
      <xdr:col>111</xdr:col>
      <xdr:colOff>177800</xdr:colOff>
      <xdr:row>35</xdr:row>
      <xdr:rowOff>9398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674106"/>
          <a:ext cx="889000" cy="3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60469</xdr:rowOff>
    </xdr:from>
    <xdr:ext cx="313932"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16256</xdr:rowOff>
    </xdr:from>
    <xdr:to>
      <xdr:col>107</xdr:col>
      <xdr:colOff>50800</xdr:colOff>
      <xdr:row>33</xdr:row>
      <xdr:rowOff>125984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567410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39895</xdr:rowOff>
    </xdr:from>
    <xdr:ext cx="313932"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55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96266</xdr:rowOff>
    </xdr:from>
    <xdr:to>
      <xdr:col>102</xdr:col>
      <xdr:colOff>114300</xdr:colOff>
      <xdr:row>33</xdr:row>
      <xdr:rowOff>125984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57541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126763</xdr:rowOff>
    </xdr:from>
    <xdr:ext cx="378565"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98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34036</xdr:rowOff>
    </xdr:from>
    <xdr:to>
      <xdr:col>116</xdr:col>
      <xdr:colOff>114300</xdr:colOff>
      <xdr:row>35</xdr:row>
      <xdr:rowOff>135636</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22110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56913</xdr:rowOff>
    </xdr:from>
    <xdr:ext cx="378565" cy="259045"/>
    <xdr:sp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88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130048</xdr:rowOff>
    </xdr:from>
    <xdr:to>
      <xdr:col>112</xdr:col>
      <xdr:colOff>38100</xdr:colOff>
      <xdr:row>35</xdr:row>
      <xdr:rowOff>60198</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21272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76725</xdr:rowOff>
    </xdr:from>
    <xdr:ext cx="378565"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5734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136906</xdr:rowOff>
    </xdr:from>
    <xdr:to>
      <xdr:col>107</xdr:col>
      <xdr:colOff>101600</xdr:colOff>
      <xdr:row>33</xdr:row>
      <xdr:rowOff>67056</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20383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83583</xdr:rowOff>
    </xdr:from>
    <xdr:ext cx="378565"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5017" y="539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75184</xdr:rowOff>
    </xdr:from>
    <xdr:to>
      <xdr:col>102</xdr:col>
      <xdr:colOff>165100</xdr:colOff>
      <xdr:row>34</xdr:row>
      <xdr:rowOff>5334</xdr:rowOff>
    </xdr:to>
    <xdr:sp textlink="">
      <xdr:nvSpPr>
        <xdr:cNvPr id="776" name="楕円 775">
          <a:extLst>
            <a:ext uri="{FF2B5EF4-FFF2-40B4-BE49-F238E27FC236}">
              <a16:creationId xmlns:a16="http://schemas.microsoft.com/office/drawing/2014/main" id="{00000000-0008-0000-0700-000008030000}"/>
            </a:ext>
          </a:extLst>
        </xdr:cNvPr>
        <xdr:cNvSpPr/>
      </xdr:nvSpPr>
      <xdr:spPr>
        <a:xfrm>
          <a:off x="19494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21861</xdr:rowOff>
    </xdr:from>
    <xdr:ext cx="378565" cy="259045"/>
    <xdr:sp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6017" y="5508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45466</xdr:rowOff>
    </xdr:from>
    <xdr:to>
      <xdr:col>98</xdr:col>
      <xdr:colOff>38100</xdr:colOff>
      <xdr:row>33</xdr:row>
      <xdr:rowOff>147066</xdr:rowOff>
    </xdr:to>
    <xdr:sp textlink="">
      <xdr:nvSpPr>
        <xdr:cNvPr id="778" name="楕円 777">
          <a:extLst>
            <a:ext uri="{FF2B5EF4-FFF2-40B4-BE49-F238E27FC236}">
              <a16:creationId xmlns:a16="http://schemas.microsoft.com/office/drawing/2014/main" id="{00000000-0008-0000-0700-00000A030000}"/>
            </a:ext>
          </a:extLst>
        </xdr:cNvPr>
        <xdr:cNvSpPr/>
      </xdr:nvSpPr>
      <xdr:spPr>
        <a:xfrm>
          <a:off x="18605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138193</xdr:rowOff>
    </xdr:from>
    <xdr:ext cx="378565"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579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多くの費目で類似団体平均値より高い数値となっているが、これは平成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月の広域合併により、島しょ部という特殊な地理的特性を含んだ行政区域が存在することや深刻な人口減少に直面していることが主な要因である。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民生費は、物価高騰に係る給付金事業の約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億円増により、前年度から大きく増となっている。障害者の医療費助成に係る経費約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億円を民生費で分析していることが類似団体平均を上回っている要因のひとつではないかと考えられる。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衛生費は、ワクチン予防接種費用の減少等により、前年度から減となっている。障害者の医療費助成に係る経費約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億円を民生費で分析していることが類似団体平均を下回っている要因のひとつではないかと考えられる。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商工費は、前年度における物価高騰対策事業（キャッシュレス決済プレミアム還元、飲食クーポン、価格高騰補填各種補助金等）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億円が皆減したことで大きく減少し、類似団体平均も下回ることとなった。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土木費は、道路橋りょう補修事業の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億円増などの影響で前年から増となっており、類似団体平均も上回っている。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ごみ処理施設整備などの財源となっている合併特例債などの借入により、高い水準ではあるものの、償還が進み、償還が終了するものが増えたことなどから、直近は減少傾向に転じており、今後一定期間は継続するもの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実質収支額については、増減はあるものの継続的に黒字を確保している。財政調整基金は令和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年度の交付税過大交付による令和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年度の減額調整に対応するため、令和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年度に積み立てた同額約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億円等を取崩した結果、</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0.63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ポイント減少した。なお、実質単年度収支も前述の取崩し超過により減少し、赤字となったが、一時的かつ大規模な変動によるため、次年度は再び黒字化するものと考える。財政調整基金の残高は平成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月の広域合併以降、合併算定替終了を見越し積立ててきたためやや高い</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数値となっている。今後も、景気による市税減収や自然災害など、不測の事態による、厳しい財政運営を強いられる可能性があるが、財政収支の均衡を図る努力を継続し、健全な財政運営に努めたい。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令和５年度決算においても、すべての会計で実質収支が黒字となっている。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また、標準財政規模に対する実質収支額の割合は、前年度２７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３８％から０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１９ポイント上昇し、２７．５７％となっている。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実質収支額の割合が上昇した主な理由としては、一般会計の実質収支額が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百万円減少したものの、前年度の交付税算定誤りに伴う標準財政規模の縮小により、標準財政規模に対する実質収支額の割合は微増となっている。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近年、合併に伴い不要となった施設の統合整備等を集中的に実施した結果、単年度の元利償還金の額は高い水準で推移しているものの、減少傾向が続いている。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については、元利償還金は下がったものの（前年度比△１，０３９百万円）、昨年度の普通交付税の算定誤りの影響により、算入公債費が減少（前年度比△１，９５７百万円）したため、当該比率の算定における分子は、前年度比１，０５３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なお、発行した地方債の大部分は、基準財政需要額への算入率が高いものであり、今後とも実質公債費比率が１８％を超えることがないよう計画的な財政運営に努めてまいりたい。</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愛媛県今治市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が減少したものの、一般会計等において償還に比して地方債の発行が抑えられたため地方債残高が減少したことや、下水道事業債残高の減などにより公営企業債等繰入見込額が減少したため、充当可能財源等が将来負担額を上回り、将来負担比率が算出されなか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大型事業や公共施設マネジメント（更新等）に伴い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運営上、基金の取崩しが必要となるなど、充当可能財源等の減少は想定されるものの、一般会計等の地方債残高及び公営企業債等繰入見込額はそれぞれ減少すると見込んでおり、将来負担比率は低い水準で推移するものと考えている。引き続き、定員適正化計画に基づく人員の削減や投資的経費の見直しなどにより、数値の上昇抑制に努め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愛媛県今治市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おいては約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百万円、積立額を取崩額が上回ったものの、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その他特定目的基金の積立額が取崩額より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百万円上回ったことにより、基金全体としては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後の市域において類似する公共施設の集約化や複合化を検討、実施しており、それに伴い用途廃止することとなった市有財産等の売払による収入を財政調整基金に積み立てるなど増加要因があるものの、公共施設の老朽化対策等への対応、また、ごみ処理施設整備の実施等に伴い借り入れた市債の償還財源とするため、それぞれ財政調整基金や減債基金の取り崩しを行う見込みであり、中長期的には減少傾向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・地域福祉基金：地域における高齢者等の保健福祉の増進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・過疎地域持続的発展基金：過疎地域自立促進計画に基づく事業の実施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・合併振興基金：市民の連帯の強化及び地域振興のための事業実施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・ふるさと振興基金：今治地区広域市町村圏域の振興のための事業実施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・地域振興基金：地域福祉活動の促進、快適な生活環境の形成等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・スポーツ振興基金：スポーツ施設の整備及びスポーツ振興事業の実施（ふるさと納税制度活用）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・こども未来基金：次代を担う子どもたちの健やかな成長に資するための事業の実施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・地域福祉基金：障がい者施設管理費、福祉センター管理費への充当のため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・スポーツ振興基金：ふるさと納税制度を原資に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百万円積み立てた一方で、社会体育費等への充当のため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・庁舎整備基金：将来的な庁舎整備に向けて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百万円積み立てを行ったことによる増加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・こども未来基金：将来的な子育て支援拠点の整備を見据えて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百万円積み立てを行ったことによる増加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・個々の事業の進捗等に応じて対応する特定目的基金の取り崩しを行い、充当する予定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年度に普通交付税の過大交付があったことにより、同年度において一時的な積み立てとして約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年度の普通交付税減額調整に対応するため同額を取り崩したほか、財源調整のため、約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百万円（標準財政規模の２割程度）を確保することを目標にしている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・会計の収支状況を見ながら、安定的な財政運営ができるよう、積み立て、取り崩しを行う予定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償還財源に充てるため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・ごみ処理施設整備の実施等に伴い借り入れた市債の償還について、不足する償還財源に充てるための取り崩しを行っていくため、今後も引き続き減少傾向となる予定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81317698</v>
      </c>
      <c r="BO4" s="436"/>
      <c r="BP4" s="436"/>
      <c r="BQ4" s="436"/>
      <c r="BR4" s="436"/>
      <c r="BS4" s="436"/>
      <c r="BT4" s="436"/>
      <c r="BU4" s="437"/>
      <c r="BV4" s="435">
        <v>82705586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10.199999999999999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76961856</v>
      </c>
      <c r="BO5" s="407"/>
      <c r="BP5" s="407"/>
      <c r="BQ5" s="407"/>
      <c r="BR5" s="407"/>
      <c r="BS5" s="407"/>
      <c r="BT5" s="407"/>
      <c r="BU5" s="408"/>
      <c r="BV5" s="406">
        <v>77619506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95.3</v>
      </c>
      <c r="CU5" s="404"/>
      <c r="CV5" s="404"/>
      <c r="CW5" s="404"/>
      <c r="CX5" s="404"/>
      <c r="CY5" s="404"/>
      <c r="CZ5" s="404"/>
      <c r="DA5" s="405"/>
      <c r="DB5" s="403">
        <v>92.5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4355842</v>
      </c>
      <c r="BO6" s="407"/>
      <c r="BP6" s="407"/>
      <c r="BQ6" s="407"/>
      <c r="BR6" s="407"/>
      <c r="BS6" s="407"/>
      <c r="BT6" s="407"/>
      <c r="BU6" s="408"/>
      <c r="BV6" s="406">
        <v>5086080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95.5</v>
      </c>
      <c r="CU6" s="550"/>
      <c r="CV6" s="550"/>
      <c r="CW6" s="550"/>
      <c r="CX6" s="550"/>
      <c r="CY6" s="550"/>
      <c r="CZ6" s="550"/>
      <c r="DA6" s="551"/>
      <c r="DB6" s="549">
        <v>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255947</v>
      </c>
      <c r="BO7" s="407"/>
      <c r="BP7" s="407"/>
      <c r="BQ7" s="407"/>
      <c r="BR7" s="407"/>
      <c r="BS7" s="407"/>
      <c r="BT7" s="407"/>
      <c r="BU7" s="408"/>
      <c r="BV7" s="406">
        <v>403396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43217570</v>
      </c>
      <c r="CU7" s="407"/>
      <c r="CV7" s="407"/>
      <c r="CW7" s="407"/>
      <c r="CX7" s="407"/>
      <c r="CY7" s="407"/>
      <c r="CZ7" s="407"/>
      <c r="DA7" s="408"/>
      <c r="DB7" s="406">
        <v>45865838</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4099895</v>
      </c>
      <c r="BO8" s="407"/>
      <c r="BP8" s="407"/>
      <c r="BQ8" s="407"/>
      <c r="BR8" s="407"/>
      <c r="BS8" s="407"/>
      <c r="BT8" s="407"/>
      <c r="BU8" s="408"/>
      <c r="BV8" s="406">
        <v>4682684</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0.51</v>
      </c>
      <c r="CU8" s="510"/>
      <c r="CV8" s="510"/>
      <c r="CW8" s="510"/>
      <c r="CX8" s="510"/>
      <c r="CY8" s="510"/>
      <c r="CZ8" s="510"/>
      <c r="DA8" s="511"/>
      <c r="DB8" s="509">
        <v>0.51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151672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-582789</v>
      </c>
      <c r="BO9" s="407"/>
      <c r="BP9" s="407"/>
      <c r="BQ9" s="407"/>
      <c r="BR9" s="407"/>
      <c r="BS9" s="407"/>
      <c r="BT9" s="407"/>
      <c r="BU9" s="408"/>
      <c r="BV9" s="406">
        <v>-921436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v>
      </c>
      <c r="CU9" s="404"/>
      <c r="CV9" s="404"/>
      <c r="CW9" s="404"/>
      <c r="CX9" s="404"/>
      <c r="CY9" s="404"/>
      <c r="CZ9" s="404"/>
      <c r="DA9" s="405"/>
      <c r="DB9" s="403">
        <v>18</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158114</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373988</v>
      </c>
      <c r="BO10" s="407"/>
      <c r="BP10" s="407"/>
      <c r="BQ10" s="407"/>
      <c r="BR10" s="407"/>
      <c r="BS10" s="407"/>
      <c r="BT10" s="407"/>
      <c r="BU10" s="408"/>
      <c r="BV10" s="406">
        <v>1361538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149730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1640441</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146056</v>
      </c>
      <c r="S13" s="494"/>
      <c r="T13" s="494"/>
      <c r="U13" s="494"/>
      <c r="V13" s="495"/>
      <c r="W13" s="496" t="s">
        <v>131</v>
      </c>
      <c r="X13" s="392"/>
      <c r="Y13" s="392"/>
      <c r="Z13" s="392"/>
      <c r="AA13" s="392"/>
      <c r="AB13" s="393"/>
      <c r="AC13" s="359">
        <v>3631</v>
      </c>
      <c r="AD13" s="360"/>
      <c r="AE13" s="360"/>
      <c r="AF13" s="360"/>
      <c r="AG13" s="361"/>
      <c r="AH13" s="359">
        <v>4132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-1849242</v>
      </c>
      <c r="BO13" s="407"/>
      <c r="BP13" s="407"/>
      <c r="BQ13" s="407"/>
      <c r="BR13" s="407"/>
      <c r="BS13" s="407"/>
      <c r="BT13" s="407"/>
      <c r="BU13" s="408"/>
      <c r="BV13" s="406">
        <v>440102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9.3000000000000007</v>
      </c>
      <c r="CU13" s="404"/>
      <c r="CV13" s="404"/>
      <c r="CW13" s="404"/>
      <c r="CX13" s="404"/>
      <c r="CY13" s="404"/>
      <c r="CZ13" s="404"/>
      <c r="DA13" s="405"/>
      <c r="DB13" s="403">
        <v>9.6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151608</v>
      </c>
      <c r="S14" s="494"/>
      <c r="T14" s="494"/>
      <c r="U14" s="494"/>
      <c r="V14" s="495"/>
      <c r="W14" s="497"/>
      <c r="X14" s="395"/>
      <c r="Y14" s="395"/>
      <c r="Z14" s="395"/>
      <c r="AA14" s="395"/>
      <c r="AB14" s="396"/>
      <c r="AC14" s="486">
        <v>5.3</v>
      </c>
      <c r="AD14" s="487"/>
      <c r="AE14" s="487"/>
      <c r="AF14" s="487"/>
      <c r="AG14" s="488"/>
      <c r="AH14" s="486">
        <v>5.9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148506</v>
      </c>
      <c r="S15" s="494"/>
      <c r="T15" s="494"/>
      <c r="U15" s="494"/>
      <c r="V15" s="495"/>
      <c r="W15" s="496" t="s">
        <v>137</v>
      </c>
      <c r="X15" s="392"/>
      <c r="Y15" s="392"/>
      <c r="Z15" s="392"/>
      <c r="AA15" s="392"/>
      <c r="AB15" s="393"/>
      <c r="AC15" s="359">
        <v>21845</v>
      </c>
      <c r="AD15" s="360"/>
      <c r="AE15" s="360"/>
      <c r="AF15" s="360"/>
      <c r="AG15" s="361"/>
      <c r="AH15" s="359">
        <v>22476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20365471</v>
      </c>
      <c r="BO15" s="436"/>
      <c r="BP15" s="436"/>
      <c r="BQ15" s="436"/>
      <c r="BR15" s="436"/>
      <c r="BS15" s="436"/>
      <c r="BT15" s="436"/>
      <c r="BU15" s="437"/>
      <c r="BV15" s="435">
        <v>20186702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31.8</v>
      </c>
      <c r="AD16" s="487"/>
      <c r="AE16" s="487"/>
      <c r="AF16" s="487"/>
      <c r="AG16" s="488"/>
      <c r="AH16" s="486">
        <v>31.9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38688209</v>
      </c>
      <c r="BO16" s="407"/>
      <c r="BP16" s="407"/>
      <c r="BQ16" s="407"/>
      <c r="BR16" s="407"/>
      <c r="BS16" s="407"/>
      <c r="BT16" s="407"/>
      <c r="BU16" s="408"/>
      <c r="BV16" s="406">
        <v>39554729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43170</v>
      </c>
      <c r="AD17" s="360"/>
      <c r="AE17" s="360"/>
      <c r="AF17" s="360"/>
      <c r="AG17" s="361"/>
      <c r="AH17" s="359">
        <v>43800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25926782</v>
      </c>
      <c r="BO17" s="407"/>
      <c r="BP17" s="407"/>
      <c r="BQ17" s="407"/>
      <c r="BR17" s="407"/>
      <c r="BS17" s="407"/>
      <c r="BT17" s="407"/>
      <c r="BU17" s="408"/>
      <c r="BV17" s="406">
        <v>25728234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419.21</v>
      </c>
      <c r="M18" s="459"/>
      <c r="N18" s="459"/>
      <c r="O18" s="459"/>
      <c r="P18" s="459"/>
      <c r="Q18" s="459"/>
      <c r="R18" s="460"/>
      <c r="S18" s="460"/>
      <c r="T18" s="460"/>
      <c r="U18" s="460"/>
      <c r="V18" s="461"/>
      <c r="W18" s="477"/>
      <c r="X18" s="478"/>
      <c r="Y18" s="478"/>
      <c r="Z18" s="478"/>
      <c r="AA18" s="478"/>
      <c r="AB18" s="502"/>
      <c r="AC18" s="376">
        <v>62.9</v>
      </c>
      <c r="AD18" s="377"/>
      <c r="AE18" s="377"/>
      <c r="AF18" s="377"/>
      <c r="AG18" s="462"/>
      <c r="AH18" s="376">
        <v>62.2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41712322</v>
      </c>
      <c r="BO18" s="407"/>
      <c r="BP18" s="407"/>
      <c r="BQ18" s="407"/>
      <c r="BR18" s="407"/>
      <c r="BS18" s="407"/>
      <c r="BT18" s="407"/>
      <c r="BU18" s="408"/>
      <c r="BV18" s="406">
        <v>43697070</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362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59291576</v>
      </c>
      <c r="BO19" s="407"/>
      <c r="BP19" s="407"/>
      <c r="BQ19" s="407"/>
      <c r="BR19" s="407"/>
      <c r="BS19" s="407"/>
      <c r="BT19" s="407"/>
      <c r="BU19" s="408"/>
      <c r="BV19" s="406">
        <v>58119340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68328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53496951</v>
      </c>
      <c r="BO22" s="436"/>
      <c r="BP22" s="436"/>
      <c r="BQ22" s="436"/>
      <c r="BR22" s="436"/>
      <c r="BS22" s="436"/>
      <c r="BT22" s="436"/>
      <c r="BU22" s="437"/>
      <c r="BV22" s="435">
        <v>60174594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34589043</v>
      </c>
      <c r="BO23" s="407"/>
      <c r="BP23" s="407"/>
      <c r="BQ23" s="407"/>
      <c r="BR23" s="407"/>
      <c r="BS23" s="407"/>
      <c r="BT23" s="407"/>
      <c r="BU23" s="408"/>
      <c r="BV23" s="406">
        <v>37195175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9820</v>
      </c>
      <c r="R24" s="360"/>
      <c r="S24" s="360"/>
      <c r="T24" s="360"/>
      <c r="U24" s="360"/>
      <c r="V24" s="361"/>
      <c r="W24" s="449"/>
      <c r="X24" s="386"/>
      <c r="Y24" s="387"/>
      <c r="Z24" s="362" t="s">
        <v>162</v>
      </c>
      <c r="AA24" s="363"/>
      <c r="AB24" s="363"/>
      <c r="AC24" s="363"/>
      <c r="AD24" s="363"/>
      <c r="AE24" s="363"/>
      <c r="AF24" s="363"/>
      <c r="AG24" s="364"/>
      <c r="AH24" s="359">
        <v>1206</v>
      </c>
      <c r="AI24" s="360"/>
      <c r="AJ24" s="360"/>
      <c r="AK24" s="360"/>
      <c r="AL24" s="361"/>
      <c r="AM24" s="359">
        <v>3737394</v>
      </c>
      <c r="AN24" s="360"/>
      <c r="AO24" s="360"/>
      <c r="AP24" s="360"/>
      <c r="AQ24" s="360"/>
      <c r="AR24" s="361"/>
      <c r="AS24" s="359">
        <v>3099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34065243</v>
      </c>
      <c r="BO24" s="407"/>
      <c r="BP24" s="407"/>
      <c r="BQ24" s="407"/>
      <c r="BR24" s="407"/>
      <c r="BS24" s="407"/>
      <c r="BT24" s="407"/>
      <c r="BU24" s="408"/>
      <c r="BV24" s="406">
        <v>37626259</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8070</v>
      </c>
      <c r="R25" s="360"/>
      <c r="S25" s="360"/>
      <c r="T25" s="360"/>
      <c r="U25" s="360"/>
      <c r="V25" s="361"/>
      <c r="W25" s="449"/>
      <c r="X25" s="386"/>
      <c r="Y25" s="387"/>
      <c r="Z25" s="362" t="s">
        <v>165</v>
      </c>
      <c r="AA25" s="363"/>
      <c r="AB25" s="363"/>
      <c r="AC25" s="363"/>
      <c r="AD25" s="363"/>
      <c r="AE25" s="363"/>
      <c r="AF25" s="363"/>
      <c r="AG25" s="364"/>
      <c r="AH25" s="359">
        <v>215</v>
      </c>
      <c r="AI25" s="360"/>
      <c r="AJ25" s="360"/>
      <c r="AK25" s="360"/>
      <c r="AL25" s="361"/>
      <c r="AM25" s="359">
        <v>600925</v>
      </c>
      <c r="AN25" s="360"/>
      <c r="AO25" s="360"/>
      <c r="AP25" s="360"/>
      <c r="AQ25" s="360"/>
      <c r="AR25" s="361"/>
      <c r="AS25" s="359">
        <v>2795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14310374</v>
      </c>
      <c r="BO25" s="436"/>
      <c r="BP25" s="436"/>
      <c r="BQ25" s="436"/>
      <c r="BR25" s="436"/>
      <c r="BS25" s="436"/>
      <c r="BT25" s="436"/>
      <c r="BU25" s="437"/>
      <c r="BV25" s="435">
        <v>11267838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6690</v>
      </c>
      <c r="R26" s="360"/>
      <c r="S26" s="360"/>
      <c r="T26" s="360"/>
      <c r="U26" s="360"/>
      <c r="V26" s="361"/>
      <c r="W26" s="449"/>
      <c r="X26" s="386"/>
      <c r="Y26" s="387"/>
      <c r="Z26" s="362" t="s">
        <v>168</v>
      </c>
      <c r="AA26" s="417"/>
      <c r="AB26" s="417"/>
      <c r="AC26" s="417"/>
      <c r="AD26" s="417"/>
      <c r="AE26" s="417"/>
      <c r="AF26" s="417"/>
      <c r="AG26" s="418"/>
      <c r="AH26" s="359">
        <v>24</v>
      </c>
      <c r="AI26" s="360"/>
      <c r="AJ26" s="360"/>
      <c r="AK26" s="360"/>
      <c r="AL26" s="361"/>
      <c r="AM26" s="359">
        <v>66960</v>
      </c>
      <c r="AN26" s="360"/>
      <c r="AO26" s="360"/>
      <c r="AP26" s="360"/>
      <c r="AQ26" s="360"/>
      <c r="AR26" s="361"/>
      <c r="AS26" s="359">
        <v>2790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8580</v>
      </c>
      <c r="R27" s="360"/>
      <c r="S27" s="360"/>
      <c r="T27" s="360"/>
      <c r="U27" s="360"/>
      <c r="V27" s="361"/>
      <c r="W27" s="449"/>
      <c r="X27" s="386"/>
      <c r="Y27" s="387"/>
      <c r="Z27" s="362" t="s">
        <v>171</v>
      </c>
      <c r="AA27" s="363"/>
      <c r="AB27" s="363"/>
      <c r="AC27" s="363"/>
      <c r="AD27" s="363"/>
      <c r="AE27" s="363"/>
      <c r="AF27" s="363"/>
      <c r="AG27" s="364"/>
      <c r="AH27" s="359">
        <v>5</v>
      </c>
      <c r="AI27" s="360"/>
      <c r="AJ27" s="360"/>
      <c r="AK27" s="360"/>
      <c r="AL27" s="361"/>
      <c r="AM27" s="359">
        <v>20405</v>
      </c>
      <c r="AN27" s="360"/>
      <c r="AO27" s="360"/>
      <c r="AP27" s="360"/>
      <c r="AQ27" s="360"/>
      <c r="AR27" s="361"/>
      <c r="AS27" s="359">
        <v>4081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1760788</v>
      </c>
      <c r="BO27" s="441"/>
      <c r="BP27" s="441"/>
      <c r="BQ27" s="441"/>
      <c r="BR27" s="441"/>
      <c r="BS27" s="441"/>
      <c r="BT27" s="441"/>
      <c r="BU27" s="442"/>
      <c r="BV27" s="440">
        <v>1760718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5290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15985999</v>
      </c>
      <c r="BO28" s="436"/>
      <c r="BP28" s="436"/>
      <c r="BQ28" s="436"/>
      <c r="BR28" s="436"/>
      <c r="BS28" s="436"/>
      <c r="BT28" s="436"/>
      <c r="BU28" s="437"/>
      <c r="BV28" s="435">
        <v>17252452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30</v>
      </c>
      <c r="M29" s="360"/>
      <c r="N29" s="360"/>
      <c r="O29" s="360"/>
      <c r="P29" s="361"/>
      <c r="Q29" s="359">
        <v>4920</v>
      </c>
      <c r="R29" s="360"/>
      <c r="S29" s="360"/>
      <c r="T29" s="360"/>
      <c r="U29" s="360"/>
      <c r="V29" s="361"/>
      <c r="W29" s="450"/>
      <c r="X29" s="451"/>
      <c r="Y29" s="452"/>
      <c r="Z29" s="362" t="s">
        <v>177</v>
      </c>
      <c r="AA29" s="363"/>
      <c r="AB29" s="363"/>
      <c r="AC29" s="363"/>
      <c r="AD29" s="363"/>
      <c r="AE29" s="363"/>
      <c r="AF29" s="363"/>
      <c r="AG29" s="364"/>
      <c r="AH29" s="359">
        <v>1211</v>
      </c>
      <c r="AI29" s="360"/>
      <c r="AJ29" s="360"/>
      <c r="AK29" s="360"/>
      <c r="AL29" s="361"/>
      <c r="AM29" s="359">
        <v>3757799</v>
      </c>
      <c r="AN29" s="360"/>
      <c r="AO29" s="360"/>
      <c r="AP29" s="360"/>
      <c r="AQ29" s="360"/>
      <c r="AR29" s="361"/>
      <c r="AS29" s="359">
        <v>3103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5737929</v>
      </c>
      <c r="BO29" s="407"/>
      <c r="BP29" s="407"/>
      <c r="BQ29" s="407"/>
      <c r="BR29" s="407"/>
      <c r="BS29" s="407"/>
      <c r="BT29" s="407"/>
      <c r="BU29" s="408"/>
      <c r="BV29" s="406">
        <v>6333111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11388858</v>
      </c>
      <c r="BO30" s="441"/>
      <c r="BP30" s="441"/>
      <c r="BQ30" s="441"/>
      <c r="BR30" s="441"/>
      <c r="BS30" s="441"/>
      <c r="BT30" s="441"/>
      <c r="BU30" s="442"/>
      <c r="BV30" s="440">
        <v>9466969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IF('各会計、関係団体の財政状況及び健全化判断比率'!B36="","",'各会計、関係団体の財政状況及び健全化判断比率'!B36)</f>
        <v>船舶交通特別会計</v>
      </c>
      <c r="BH34" s="355"/>
      <c r="BI34" s="355"/>
      <c r="BJ34" s="355"/>
      <c r="BK34" s="355"/>
      <c r="BL34" s="355"/>
      <c r="BM34" s="355"/>
      <c r="BN34" s="355"/>
      <c r="BO34" s="355"/>
      <c r="BP34" s="355"/>
      <c r="BQ34" s="355"/>
      <c r="BR34" s="355"/>
      <c r="BS34" s="355"/>
      <c r="BT34" s="355"/>
      <c r="BU34" s="355"/>
      <c r="BV34" s="175"/>
      <c r="BW34" s="354">
        <f>IF(BY34="","",MAX(C34:D43,U34:V43,AM34:AN43,BE34:BF43)+1)</f>
        <v>15</v>
      </c>
      <c r="BX34" s="354"/>
      <c r="BY34" s="355" t="str">
        <f>IF('各会計、関係団体の財政状況及び健全化判断比率'!B68="","",'各会計、関係団体の財政状況及び健全化判断比率'!B68)</f>
        <v>愛媛地方税滞納整理機構</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(一財)今治勤労福祉事業団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用地取得特別会計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工業用水道事業会計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IF('各会計、関係団体の財政状況及び健全化判断比率'!B37="","",'各会計、関係団体の財政状況及び健全化判断比率'!B37)</f>
        <v>港湾事業特別会計</v>
      </c>
      <c r="BH35" s="355"/>
      <c r="BI35" s="355"/>
      <c r="BJ35" s="355"/>
      <c r="BK35" s="355"/>
      <c r="BL35" s="355"/>
      <c r="BM35" s="355"/>
      <c r="BN35" s="355"/>
      <c r="BO35" s="355"/>
      <c r="BP35" s="355"/>
      <c r="BQ35" s="355"/>
      <c r="BR35" s="355"/>
      <c r="BS35" s="355"/>
      <c r="BT35" s="355"/>
      <c r="BU35" s="355"/>
      <c r="BV35" s="175"/>
      <c r="BW35" s="354">
        <f t="shared" ref="BW35:BW43" si="2">IF(BY35="","",BW34+1)</f>
        <v>16</v>
      </c>
      <c r="BX35" s="354"/>
      <c r="BY35" s="355" t="str">
        <f>IF('各会計、関係団体の財政状況及び健全化判断比率'!B69="","",'各会計、関係団体の財政状況及び健全化判断比率'!B69)</f>
        <v>愛媛県後期高齢者医療広域連合（一般会計）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(一財)今治市多目的温泉保養館管理公社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墓園事業特別会計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IF('各会計、関係団体の財政状況及び健全化判断比率'!B34="","",'各会計、関係団体の財政状況及び健全化判断比率'!B34)</f>
        <v>簡易水道事業特別会計</v>
      </c>
      <c r="AP36" s="355"/>
      <c r="AQ36" s="355"/>
      <c r="AR36" s="355"/>
      <c r="AS36" s="355"/>
      <c r="AT36" s="355"/>
      <c r="AU36" s="355"/>
      <c r="AV36" s="355"/>
      <c r="AW36" s="355"/>
      <c r="AX36" s="355"/>
      <c r="AY36" s="355"/>
      <c r="AZ36" s="355"/>
      <c r="BA36" s="355"/>
      <c r="BB36" s="355"/>
      <c r="BC36" s="355"/>
      <c r="BD36" s="175"/>
      <c r="BE36" s="354">
        <f t="shared" si="1"/>
        <v>14</v>
      </c>
      <c r="BF36" s="354"/>
      <c r="BG36" s="355" t="str">
        <f>IF('各会計、関係団体の財政状況及び健全化判断比率'!B38="","",'各会計、関係団体の財政状況及び健全化判断比率'!B38)</f>
        <v>鉱泉供給事業特別会計</v>
      </c>
      <c r="BH36" s="355"/>
      <c r="BI36" s="355"/>
      <c r="BJ36" s="355"/>
      <c r="BK36" s="355"/>
      <c r="BL36" s="355"/>
      <c r="BM36" s="355"/>
      <c r="BN36" s="355"/>
      <c r="BO36" s="355"/>
      <c r="BP36" s="355"/>
      <c r="BQ36" s="355"/>
      <c r="BR36" s="355"/>
      <c r="BS36" s="355"/>
      <c r="BT36" s="355"/>
      <c r="BU36" s="355"/>
      <c r="BV36" s="175"/>
      <c r="BW36" s="354">
        <f t="shared" si="2"/>
        <v>17</v>
      </c>
      <c r="BX36" s="354"/>
      <c r="BY36" s="355" t="str">
        <f>IF('各会計、関係団体の財政状況及び健全化判断比率'!B70="","",'各会計、関係団体の財政状況及び健全化判断比率'!B70)</f>
        <v>愛媛県後期高齢者医療広域連合（後期高齢者医療特別会計）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(一財)今治文化振興会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駐車場特別会計</v>
      </c>
      <c r="X37" s="355"/>
      <c r="Y37" s="355"/>
      <c r="Z37" s="355"/>
      <c r="AA37" s="355"/>
      <c r="AB37" s="355"/>
      <c r="AC37" s="355"/>
      <c r="AD37" s="355"/>
      <c r="AE37" s="355"/>
      <c r="AF37" s="355"/>
      <c r="AG37" s="355"/>
      <c r="AH37" s="355"/>
      <c r="AI37" s="355"/>
      <c r="AJ37" s="355"/>
      <c r="AK37" s="355"/>
      <c r="AL37" s="175"/>
      <c r="AM37" s="354">
        <f t="shared" si="0"/>
        <v>11</v>
      </c>
      <c r="AN37" s="354"/>
      <c r="AO37" s="355" t="str">
        <f>IF('各会計、関係団体の財政状況及び健全化判断比率'!B35="","",'各会計、関係団体の財政状況及び健全化判断比率'!B35)</f>
        <v>下水道事業会計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(公財)河野育英会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(公財)檜垣育英会</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23</v>
      </c>
      <c r="CP39" s="354"/>
      <c r="CQ39" s="355" t="str">
        <f>IF('各会計、関係団体の財政状況及び健全化判断比率'!BS12="","",'各会計、関係団体の財政状況及び健全化判断比率'!BS12)</f>
        <v>大三島ブルーライン(株)</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24</v>
      </c>
      <c r="CP40" s="354"/>
      <c r="CQ40" s="355" t="str">
        <f>IF('各会計、関係団体の財政状況及び健全化判断比率'!BS13="","",'各会計、関係団体の財政状況及び健全化判断比率'!BS13)</f>
        <v>芸予汽船(株)</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25</v>
      </c>
      <c r="CP41" s="354"/>
      <c r="CQ41" s="355" t="str">
        <f>IF('各会計、関係団体の財政状況及び健全化判断比率'!BS14="","",'各会計、関係団体の財政状況及び健全化判断比率'!BS14)</f>
        <v>(株)IJC</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26</v>
      </c>
      <c r="CP42" s="354"/>
      <c r="CQ42" s="355" t="str">
        <f>IF('各会計、関係団体の財政状況及び健全化判断比率'!BS15="","",'各会計、関係団体の財政状況及び健全化判断比率'!BS15)</f>
        <v>今治コミュニティ放送(株)</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27</v>
      </c>
      <c r="CP43" s="354"/>
      <c r="CQ43" s="355" t="str">
        <f>IF('各会計、関係団体の財政状況及び健全化判断比率'!BS16="","",'各会計、関係団体の財政状況及び健全化判断比率'!BS16)</f>
        <v>瀬戸内海交通(株)</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CSF8NNQBLfCi+k+NuUe1tCmhIFf0zIJtx6kX/Z1ZedvVKx54XwQ7dG0+yGG6FJvaITLn8Vv5w4KnKPpNivD4fQ==" saltValue="ortuVBCmCIv1XFzwRBME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U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21277982</v>
      </c>
      <c r="S5" s="664"/>
      <c r="T5" s="664"/>
      <c r="U5" s="664"/>
      <c r="V5" s="664"/>
      <c r="W5" s="664"/>
      <c r="X5" s="664"/>
      <c r="Y5" s="689"/>
      <c r="Z5" s="702">
        <v>26.2</v>
      </c>
      <c r="AA5" s="702"/>
      <c r="AB5" s="702"/>
      <c r="AC5" s="702"/>
      <c r="AD5" s="703">
        <v>21277982</v>
      </c>
      <c r="AE5" s="703"/>
      <c r="AF5" s="703"/>
      <c r="AG5" s="703"/>
      <c r="AH5" s="703"/>
      <c r="AI5" s="703"/>
      <c r="AJ5" s="703"/>
      <c r="AK5" s="703"/>
      <c r="AL5" s="690">
        <v>48.7</v>
      </c>
      <c r="AM5" s="672"/>
      <c r="AN5" s="672"/>
      <c r="AO5" s="691"/>
      <c r="AP5" s="666" t="s">
        <v>216</v>
      </c>
      <c r="AQ5" s="667"/>
      <c r="AR5" s="667"/>
      <c r="AS5" s="667"/>
      <c r="AT5" s="667"/>
      <c r="AU5" s="667"/>
      <c r="AV5" s="667"/>
      <c r="AW5" s="667"/>
      <c r="AX5" s="667"/>
      <c r="AY5" s="667"/>
      <c r="AZ5" s="667"/>
      <c r="BA5" s="667"/>
      <c r="BB5" s="667"/>
      <c r="BC5" s="667"/>
      <c r="BD5" s="667"/>
      <c r="BE5" s="667"/>
      <c r="BF5" s="668"/>
      <c r="BG5" s="608">
        <v>21270215</v>
      </c>
      <c r="BH5" s="609"/>
      <c r="BI5" s="609"/>
      <c r="BJ5" s="609"/>
      <c r="BK5" s="609"/>
      <c r="BL5" s="609"/>
      <c r="BM5" s="609"/>
      <c r="BN5" s="610"/>
      <c r="BO5" s="646">
        <v>100</v>
      </c>
      <c r="BP5" s="646"/>
      <c r="BQ5" s="646"/>
      <c r="BR5" s="646"/>
      <c r="BS5" s="647">
        <v>680437</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559695</v>
      </c>
      <c r="S6" s="609"/>
      <c r="T6" s="609"/>
      <c r="U6" s="609"/>
      <c r="V6" s="609"/>
      <c r="W6" s="609"/>
      <c r="X6" s="609"/>
      <c r="Y6" s="610"/>
      <c r="Z6" s="646">
        <v>0.7</v>
      </c>
      <c r="AA6" s="646"/>
      <c r="AB6" s="646"/>
      <c r="AC6" s="646"/>
      <c r="AD6" s="647">
        <v>559695</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21270215</v>
      </c>
      <c r="BH6" s="609"/>
      <c r="BI6" s="609"/>
      <c r="BJ6" s="609"/>
      <c r="BK6" s="609"/>
      <c r="BL6" s="609"/>
      <c r="BM6" s="609"/>
      <c r="BN6" s="610"/>
      <c r="BO6" s="646">
        <v>100</v>
      </c>
      <c r="BP6" s="646"/>
      <c r="BQ6" s="646"/>
      <c r="BR6" s="646"/>
      <c r="BS6" s="647">
        <v>680437</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381595</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381588</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10413</v>
      </c>
      <c r="S7" s="609"/>
      <c r="T7" s="609"/>
      <c r="U7" s="609"/>
      <c r="V7" s="609"/>
      <c r="W7" s="609"/>
      <c r="X7" s="609"/>
      <c r="Y7" s="610"/>
      <c r="Z7" s="646">
        <v>0</v>
      </c>
      <c r="AA7" s="646"/>
      <c r="AB7" s="646"/>
      <c r="AC7" s="646"/>
      <c r="AD7" s="647">
        <v>10413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9350345</v>
      </c>
      <c r="BH7" s="609"/>
      <c r="BI7" s="609"/>
      <c r="BJ7" s="609"/>
      <c r="BK7" s="609"/>
      <c r="BL7" s="609"/>
      <c r="BM7" s="609"/>
      <c r="BN7" s="610"/>
      <c r="BO7" s="646">
        <v>43.9</v>
      </c>
      <c r="BP7" s="646"/>
      <c r="BQ7" s="646"/>
      <c r="BR7" s="646"/>
      <c r="BS7" s="647">
        <v>680437</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8890224</v>
      </c>
      <c r="CS7" s="609"/>
      <c r="CT7" s="609"/>
      <c r="CU7" s="609"/>
      <c r="CV7" s="609"/>
      <c r="CW7" s="609"/>
      <c r="CX7" s="609"/>
      <c r="CY7" s="610"/>
      <c r="CZ7" s="646">
        <v>11.6</v>
      </c>
      <c r="DA7" s="646"/>
      <c r="DB7" s="646"/>
      <c r="DC7" s="646"/>
      <c r="DD7" s="614">
        <v>365742</v>
      </c>
      <c r="DE7" s="609"/>
      <c r="DF7" s="609"/>
      <c r="DG7" s="609"/>
      <c r="DH7" s="609"/>
      <c r="DI7" s="609"/>
      <c r="DJ7" s="609"/>
      <c r="DK7" s="609"/>
      <c r="DL7" s="609"/>
      <c r="DM7" s="609"/>
      <c r="DN7" s="609"/>
      <c r="DO7" s="609"/>
      <c r="DP7" s="610"/>
      <c r="DQ7" s="614">
        <v>7789909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108538</v>
      </c>
      <c r="S8" s="609"/>
      <c r="T8" s="609"/>
      <c r="U8" s="609"/>
      <c r="V8" s="609"/>
      <c r="W8" s="609"/>
      <c r="X8" s="609"/>
      <c r="Y8" s="610"/>
      <c r="Z8" s="646">
        <v>0.1</v>
      </c>
      <c r="AA8" s="646"/>
      <c r="AB8" s="646"/>
      <c r="AC8" s="646"/>
      <c r="AD8" s="647">
        <v>108538</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245603</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31000087</v>
      </c>
      <c r="CS8" s="609"/>
      <c r="CT8" s="609"/>
      <c r="CU8" s="609"/>
      <c r="CV8" s="609"/>
      <c r="CW8" s="609"/>
      <c r="CX8" s="609"/>
      <c r="CY8" s="610"/>
      <c r="CZ8" s="646">
        <v>40.299999999999997</v>
      </c>
      <c r="DA8" s="646"/>
      <c r="DB8" s="646"/>
      <c r="DC8" s="646"/>
      <c r="DD8" s="614">
        <v>145419</v>
      </c>
      <c r="DE8" s="609"/>
      <c r="DF8" s="609"/>
      <c r="DG8" s="609"/>
      <c r="DH8" s="609"/>
      <c r="DI8" s="609"/>
      <c r="DJ8" s="609"/>
      <c r="DK8" s="609"/>
      <c r="DL8" s="609"/>
      <c r="DM8" s="609"/>
      <c r="DN8" s="609"/>
      <c r="DO8" s="609"/>
      <c r="DP8" s="610"/>
      <c r="DQ8" s="614">
        <v>17994892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131021</v>
      </c>
      <c r="S9" s="609"/>
      <c r="T9" s="609"/>
      <c r="U9" s="609"/>
      <c r="V9" s="609"/>
      <c r="W9" s="609"/>
      <c r="X9" s="609"/>
      <c r="Y9" s="610"/>
      <c r="Z9" s="646">
        <v>0.2</v>
      </c>
      <c r="AA9" s="646"/>
      <c r="AB9" s="646"/>
      <c r="AC9" s="646"/>
      <c r="AD9" s="647">
        <v>131021</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6510243</v>
      </c>
      <c r="BH9" s="609"/>
      <c r="BI9" s="609"/>
      <c r="BJ9" s="609"/>
      <c r="BK9" s="609"/>
      <c r="BL9" s="609"/>
      <c r="BM9" s="609"/>
      <c r="BN9" s="610"/>
      <c r="BO9" s="646">
        <v>30.6</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5213726</v>
      </c>
      <c r="CS9" s="609"/>
      <c r="CT9" s="609"/>
      <c r="CU9" s="609"/>
      <c r="CV9" s="609"/>
      <c r="CW9" s="609"/>
      <c r="CX9" s="609"/>
      <c r="CY9" s="610"/>
      <c r="CZ9" s="646">
        <v>6.8</v>
      </c>
      <c r="DA9" s="646"/>
      <c r="DB9" s="646"/>
      <c r="DC9" s="646"/>
      <c r="DD9" s="614">
        <v>137765</v>
      </c>
      <c r="DE9" s="609"/>
      <c r="DF9" s="609"/>
      <c r="DG9" s="609"/>
      <c r="DH9" s="609"/>
      <c r="DI9" s="609"/>
      <c r="DJ9" s="609"/>
      <c r="DK9" s="609"/>
      <c r="DL9" s="609"/>
      <c r="DM9" s="609"/>
      <c r="DN9" s="609"/>
      <c r="DO9" s="609"/>
      <c r="DP9" s="610"/>
      <c r="DQ9" s="614">
        <v>3776581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508066</v>
      </c>
      <c r="BH10" s="609"/>
      <c r="BI10" s="609"/>
      <c r="BJ10" s="609"/>
      <c r="BK10" s="609"/>
      <c r="BL10" s="609"/>
      <c r="BM10" s="609"/>
      <c r="BN10" s="610"/>
      <c r="BO10" s="646">
        <v>2.4</v>
      </c>
      <c r="BP10" s="646"/>
      <c r="BQ10" s="646"/>
      <c r="BR10" s="646"/>
      <c r="BS10" s="647">
        <v>84288</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517307</v>
      </c>
      <c r="CS10" s="609"/>
      <c r="CT10" s="609"/>
      <c r="CU10" s="609"/>
      <c r="CV10" s="609"/>
      <c r="CW10" s="609"/>
      <c r="CX10" s="609"/>
      <c r="CY10" s="610"/>
      <c r="CZ10" s="646">
        <v>0.7</v>
      </c>
      <c r="DA10" s="646"/>
      <c r="DB10" s="646"/>
      <c r="DC10" s="646"/>
      <c r="DD10" s="614" t="s">
        <v>122</v>
      </c>
      <c r="DE10" s="609"/>
      <c r="DF10" s="609"/>
      <c r="DG10" s="609"/>
      <c r="DH10" s="609"/>
      <c r="DI10" s="609"/>
      <c r="DJ10" s="609"/>
      <c r="DK10" s="609"/>
      <c r="DL10" s="609"/>
      <c r="DM10" s="609"/>
      <c r="DN10" s="609"/>
      <c r="DO10" s="609"/>
      <c r="DP10" s="610"/>
      <c r="DQ10" s="614">
        <v>247410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3757793</v>
      </c>
      <c r="S11" s="609"/>
      <c r="T11" s="609"/>
      <c r="U11" s="609"/>
      <c r="V11" s="609"/>
      <c r="W11" s="609"/>
      <c r="X11" s="609"/>
      <c r="Y11" s="610"/>
      <c r="Z11" s="611">
        <v>4.5999999999999996</v>
      </c>
      <c r="AA11" s="612"/>
      <c r="AB11" s="612"/>
      <c r="AC11" s="613"/>
      <c r="AD11" s="614">
        <v>3757793</v>
      </c>
      <c r="AE11" s="609"/>
      <c r="AF11" s="609"/>
      <c r="AG11" s="609"/>
      <c r="AH11" s="609"/>
      <c r="AI11" s="609"/>
      <c r="AJ11" s="609"/>
      <c r="AK11" s="610"/>
      <c r="AL11" s="611">
        <v>8.6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2086433</v>
      </c>
      <c r="BH11" s="609"/>
      <c r="BI11" s="609"/>
      <c r="BJ11" s="609"/>
      <c r="BK11" s="609"/>
      <c r="BL11" s="609"/>
      <c r="BM11" s="609"/>
      <c r="BN11" s="610"/>
      <c r="BO11" s="646">
        <v>9.8000000000000007</v>
      </c>
      <c r="BP11" s="646"/>
      <c r="BQ11" s="646"/>
      <c r="BR11" s="646"/>
      <c r="BS11" s="647">
        <v>596149</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2714410</v>
      </c>
      <c r="CS11" s="609"/>
      <c r="CT11" s="609"/>
      <c r="CU11" s="609"/>
      <c r="CV11" s="609"/>
      <c r="CW11" s="609"/>
      <c r="CX11" s="609"/>
      <c r="CY11" s="610"/>
      <c r="CZ11" s="646">
        <v>3.5</v>
      </c>
      <c r="DA11" s="646"/>
      <c r="DB11" s="646"/>
      <c r="DC11" s="646"/>
      <c r="DD11" s="614">
        <v>747016</v>
      </c>
      <c r="DE11" s="609"/>
      <c r="DF11" s="609"/>
      <c r="DG11" s="609"/>
      <c r="DH11" s="609"/>
      <c r="DI11" s="609"/>
      <c r="DJ11" s="609"/>
      <c r="DK11" s="609"/>
      <c r="DL11" s="609"/>
      <c r="DM11" s="609"/>
      <c r="DN11" s="609"/>
      <c r="DO11" s="609"/>
      <c r="DP11" s="610"/>
      <c r="DQ11" s="614">
        <v>1724749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22640</v>
      </c>
      <c r="S12" s="609"/>
      <c r="T12" s="609"/>
      <c r="U12" s="609"/>
      <c r="V12" s="609"/>
      <c r="W12" s="609"/>
      <c r="X12" s="609"/>
      <c r="Y12" s="610"/>
      <c r="Z12" s="646">
        <v>0</v>
      </c>
      <c r="AA12" s="646"/>
      <c r="AB12" s="646"/>
      <c r="AC12" s="646"/>
      <c r="AD12" s="647">
        <v>22640</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10200562</v>
      </c>
      <c r="BH12" s="609"/>
      <c r="BI12" s="609"/>
      <c r="BJ12" s="609"/>
      <c r="BK12" s="609"/>
      <c r="BL12" s="609"/>
      <c r="BM12" s="609"/>
      <c r="BN12" s="610"/>
      <c r="BO12" s="646">
        <v>47.9</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2165138</v>
      </c>
      <c r="CS12" s="609"/>
      <c r="CT12" s="609"/>
      <c r="CU12" s="609"/>
      <c r="CV12" s="609"/>
      <c r="CW12" s="609"/>
      <c r="CX12" s="609"/>
      <c r="CY12" s="610"/>
      <c r="CZ12" s="646">
        <v>2.8</v>
      </c>
      <c r="DA12" s="646"/>
      <c r="DB12" s="646"/>
      <c r="DC12" s="646"/>
      <c r="DD12" s="614">
        <v>69137</v>
      </c>
      <c r="DE12" s="609"/>
      <c r="DF12" s="609"/>
      <c r="DG12" s="609"/>
      <c r="DH12" s="609"/>
      <c r="DI12" s="609"/>
      <c r="DJ12" s="609"/>
      <c r="DK12" s="609"/>
      <c r="DL12" s="609"/>
      <c r="DM12" s="609"/>
      <c r="DN12" s="609"/>
      <c r="DO12" s="609"/>
      <c r="DP12" s="610"/>
      <c r="DQ12" s="614">
        <v>1521802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9296263</v>
      </c>
      <c r="BH13" s="609"/>
      <c r="BI13" s="609"/>
      <c r="BJ13" s="609"/>
      <c r="BK13" s="609"/>
      <c r="BL13" s="609"/>
      <c r="BM13" s="609"/>
      <c r="BN13" s="610"/>
      <c r="BO13" s="646">
        <v>43.7</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7018383</v>
      </c>
      <c r="CS13" s="609"/>
      <c r="CT13" s="609"/>
      <c r="CU13" s="609"/>
      <c r="CV13" s="609"/>
      <c r="CW13" s="609"/>
      <c r="CX13" s="609"/>
      <c r="CY13" s="610"/>
      <c r="CZ13" s="646">
        <v>9.1</v>
      </c>
      <c r="DA13" s="646"/>
      <c r="DB13" s="646"/>
      <c r="DC13" s="646"/>
      <c r="DD13" s="614">
        <v>2648758</v>
      </c>
      <c r="DE13" s="609"/>
      <c r="DF13" s="609"/>
      <c r="DG13" s="609"/>
      <c r="DH13" s="609"/>
      <c r="DI13" s="609"/>
      <c r="DJ13" s="609"/>
      <c r="DK13" s="609"/>
      <c r="DL13" s="609"/>
      <c r="DM13" s="609"/>
      <c r="DN13" s="609"/>
      <c r="DO13" s="609"/>
      <c r="DP13" s="610"/>
      <c r="DQ13" s="614">
        <v>4501242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7271</v>
      </c>
      <c r="S14" s="609"/>
      <c r="T14" s="609"/>
      <c r="U14" s="609"/>
      <c r="V14" s="609"/>
      <c r="W14" s="609"/>
      <c r="X14" s="609"/>
      <c r="Y14" s="610"/>
      <c r="Z14" s="646">
        <v>0</v>
      </c>
      <c r="AA14" s="646"/>
      <c r="AB14" s="646"/>
      <c r="AC14" s="646"/>
      <c r="AD14" s="647">
        <v>7271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637190</v>
      </c>
      <c r="BH14" s="609"/>
      <c r="BI14" s="609"/>
      <c r="BJ14" s="609"/>
      <c r="BK14" s="609"/>
      <c r="BL14" s="609"/>
      <c r="BM14" s="609"/>
      <c r="BN14" s="610"/>
      <c r="BO14" s="646">
        <v>3</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2522428</v>
      </c>
      <c r="CS14" s="609"/>
      <c r="CT14" s="609"/>
      <c r="CU14" s="609"/>
      <c r="CV14" s="609"/>
      <c r="CW14" s="609"/>
      <c r="CX14" s="609"/>
      <c r="CY14" s="610"/>
      <c r="CZ14" s="646">
        <v>3.3</v>
      </c>
      <c r="DA14" s="646"/>
      <c r="DB14" s="646"/>
      <c r="DC14" s="646"/>
      <c r="DD14" s="614">
        <v>148791</v>
      </c>
      <c r="DE14" s="609"/>
      <c r="DF14" s="609"/>
      <c r="DG14" s="609"/>
      <c r="DH14" s="609"/>
      <c r="DI14" s="609"/>
      <c r="DJ14" s="609"/>
      <c r="DK14" s="609"/>
      <c r="DL14" s="609"/>
      <c r="DM14" s="609"/>
      <c r="DN14" s="609"/>
      <c r="DO14" s="609"/>
      <c r="DP14" s="610"/>
      <c r="DQ14" s="614">
        <v>2397445</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1082118</v>
      </c>
      <c r="BH15" s="609"/>
      <c r="BI15" s="609"/>
      <c r="BJ15" s="609"/>
      <c r="BK15" s="609"/>
      <c r="BL15" s="609"/>
      <c r="BM15" s="609"/>
      <c r="BN15" s="610"/>
      <c r="BO15" s="646">
        <v>5.0999999999999996</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6824583</v>
      </c>
      <c r="CS15" s="609"/>
      <c r="CT15" s="609"/>
      <c r="CU15" s="609"/>
      <c r="CV15" s="609"/>
      <c r="CW15" s="609"/>
      <c r="CX15" s="609"/>
      <c r="CY15" s="610"/>
      <c r="CZ15" s="646">
        <v>8.9</v>
      </c>
      <c r="DA15" s="646"/>
      <c r="DB15" s="646"/>
      <c r="DC15" s="646"/>
      <c r="DD15" s="614">
        <v>711997</v>
      </c>
      <c r="DE15" s="609"/>
      <c r="DF15" s="609"/>
      <c r="DG15" s="609"/>
      <c r="DH15" s="609"/>
      <c r="DI15" s="609"/>
      <c r="DJ15" s="609"/>
      <c r="DK15" s="609"/>
      <c r="DL15" s="609"/>
      <c r="DM15" s="609"/>
      <c r="DN15" s="609"/>
      <c r="DO15" s="609"/>
      <c r="DP15" s="610"/>
      <c r="DQ15" s="614">
        <v>5056789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60516</v>
      </c>
      <c r="S16" s="609"/>
      <c r="T16" s="609"/>
      <c r="U16" s="609"/>
      <c r="V16" s="609"/>
      <c r="W16" s="609"/>
      <c r="X16" s="609"/>
      <c r="Y16" s="610"/>
      <c r="Z16" s="646">
        <v>0.1</v>
      </c>
      <c r="AA16" s="646"/>
      <c r="AB16" s="646"/>
      <c r="AC16" s="646"/>
      <c r="AD16" s="647">
        <v>60516</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54753</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16241</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389635</v>
      </c>
      <c r="S17" s="609"/>
      <c r="T17" s="609"/>
      <c r="U17" s="609"/>
      <c r="V17" s="609"/>
      <c r="W17" s="609"/>
      <c r="X17" s="609"/>
      <c r="Y17" s="610"/>
      <c r="Z17" s="646">
        <v>0.5</v>
      </c>
      <c r="AA17" s="646"/>
      <c r="AB17" s="646"/>
      <c r="AC17" s="646"/>
      <c r="AD17" s="647">
        <v>389635</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9621877</v>
      </c>
      <c r="CS17" s="609"/>
      <c r="CT17" s="609"/>
      <c r="CU17" s="609"/>
      <c r="CV17" s="609"/>
      <c r="CW17" s="609"/>
      <c r="CX17" s="609"/>
      <c r="CY17" s="610"/>
      <c r="CZ17" s="646">
        <v>12.5</v>
      </c>
      <c r="DA17" s="646"/>
      <c r="DB17" s="646"/>
      <c r="DC17" s="646"/>
      <c r="DD17" s="614" t="s">
        <v>122</v>
      </c>
      <c r="DE17" s="609"/>
      <c r="DF17" s="609"/>
      <c r="DG17" s="609"/>
      <c r="DH17" s="609"/>
      <c r="DI17" s="609"/>
      <c r="DJ17" s="609"/>
      <c r="DK17" s="609"/>
      <c r="DL17" s="609"/>
      <c r="DM17" s="609"/>
      <c r="DN17" s="609"/>
      <c r="DO17" s="609"/>
      <c r="DP17" s="610"/>
      <c r="DQ17" s="614">
        <v>9489741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169866</v>
      </c>
      <c r="S18" s="609"/>
      <c r="T18" s="609"/>
      <c r="U18" s="609"/>
      <c r="V18" s="609"/>
      <c r="W18" s="609"/>
      <c r="X18" s="609"/>
      <c r="Y18" s="610"/>
      <c r="Z18" s="646">
        <v>0.2</v>
      </c>
      <c r="AA18" s="646"/>
      <c r="AB18" s="646"/>
      <c r="AC18" s="646"/>
      <c r="AD18" s="647">
        <v>169866</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v>37345</v>
      </c>
      <c r="CS18" s="609"/>
      <c r="CT18" s="609"/>
      <c r="CU18" s="609"/>
      <c r="CV18" s="609"/>
      <c r="CW18" s="609"/>
      <c r="CX18" s="609"/>
      <c r="CY18" s="610"/>
      <c r="CZ18" s="646">
        <v>0</v>
      </c>
      <c r="DA18" s="646"/>
      <c r="DB18" s="646"/>
      <c r="DC18" s="646"/>
      <c r="DD18" s="614" t="s">
        <v>122</v>
      </c>
      <c r="DE18" s="609"/>
      <c r="DF18" s="609"/>
      <c r="DG18" s="609"/>
      <c r="DH18" s="609"/>
      <c r="DI18" s="609"/>
      <c r="DJ18" s="609"/>
      <c r="DK18" s="609"/>
      <c r="DL18" s="609"/>
      <c r="DM18" s="609"/>
      <c r="DN18" s="609"/>
      <c r="DO18" s="609"/>
      <c r="DP18" s="610"/>
      <c r="DQ18" s="614">
        <v>37345</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129687</v>
      </c>
      <c r="S19" s="609"/>
      <c r="T19" s="609"/>
      <c r="U19" s="609"/>
      <c r="V19" s="609"/>
      <c r="W19" s="609"/>
      <c r="X19" s="609"/>
      <c r="Y19" s="610"/>
      <c r="Z19" s="646">
        <v>0.2</v>
      </c>
      <c r="AA19" s="646"/>
      <c r="AB19" s="646"/>
      <c r="AC19" s="646"/>
      <c r="AD19" s="647">
        <v>129687</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7767</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40179</v>
      </c>
      <c r="S20" s="609"/>
      <c r="T20" s="609"/>
      <c r="U20" s="609"/>
      <c r="V20" s="609"/>
      <c r="W20" s="609"/>
      <c r="X20" s="609"/>
      <c r="Y20" s="610"/>
      <c r="Z20" s="646">
        <v>0</v>
      </c>
      <c r="AA20" s="646"/>
      <c r="AB20" s="646"/>
      <c r="AC20" s="646"/>
      <c r="AD20" s="647">
        <v>40179</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7767</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76961856</v>
      </c>
      <c r="CS20" s="609"/>
      <c r="CT20" s="609"/>
      <c r="CU20" s="609"/>
      <c r="CV20" s="609"/>
      <c r="CW20" s="609"/>
      <c r="CX20" s="609"/>
      <c r="CY20" s="610"/>
      <c r="CZ20" s="646">
        <v>100</v>
      </c>
      <c r="DA20" s="646"/>
      <c r="DB20" s="646"/>
      <c r="DC20" s="646"/>
      <c r="DD20" s="614">
        <v>4974625</v>
      </c>
      <c r="DE20" s="609"/>
      <c r="DF20" s="609"/>
      <c r="DG20" s="609"/>
      <c r="DH20" s="609"/>
      <c r="DI20" s="609"/>
      <c r="DJ20" s="609"/>
      <c r="DK20" s="609"/>
      <c r="DL20" s="609"/>
      <c r="DM20" s="609"/>
      <c r="DN20" s="609"/>
      <c r="DO20" s="609"/>
      <c r="DP20" s="610"/>
      <c r="DQ20" s="614">
        <v>54935734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18951620</v>
      </c>
      <c r="S21" s="609"/>
      <c r="T21" s="609"/>
      <c r="U21" s="609"/>
      <c r="V21" s="609"/>
      <c r="W21" s="609"/>
      <c r="X21" s="609"/>
      <c r="Y21" s="610"/>
      <c r="Z21" s="646">
        <v>23.3</v>
      </c>
      <c r="AA21" s="646"/>
      <c r="AB21" s="646"/>
      <c r="AC21" s="646"/>
      <c r="AD21" s="647">
        <v>16971226</v>
      </c>
      <c r="AE21" s="647"/>
      <c r="AF21" s="647"/>
      <c r="AG21" s="647"/>
      <c r="AH21" s="647"/>
      <c r="AI21" s="647"/>
      <c r="AJ21" s="647"/>
      <c r="AK21" s="647"/>
      <c r="AL21" s="611">
        <v>38.799999999999997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7767</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16971226</v>
      </c>
      <c r="S22" s="609"/>
      <c r="T22" s="609"/>
      <c r="U22" s="609"/>
      <c r="V22" s="609"/>
      <c r="W22" s="609"/>
      <c r="X22" s="609"/>
      <c r="Y22" s="610"/>
      <c r="Z22" s="646">
        <v>20.9</v>
      </c>
      <c r="AA22" s="646"/>
      <c r="AB22" s="646"/>
      <c r="AC22" s="646"/>
      <c r="AD22" s="647">
        <v>16971226</v>
      </c>
      <c r="AE22" s="647"/>
      <c r="AF22" s="647"/>
      <c r="AG22" s="647"/>
      <c r="AH22" s="647"/>
      <c r="AI22" s="647"/>
      <c r="AJ22" s="647"/>
      <c r="AK22" s="647"/>
      <c r="AL22" s="611">
        <v>38.799999999999997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1980394</v>
      </c>
      <c r="S23" s="609"/>
      <c r="T23" s="609"/>
      <c r="U23" s="609"/>
      <c r="V23" s="609"/>
      <c r="W23" s="609"/>
      <c r="X23" s="609"/>
      <c r="Y23" s="610"/>
      <c r="Z23" s="646">
        <v>2.4</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41272170</v>
      </c>
      <c r="CS24" s="664"/>
      <c r="CT24" s="664"/>
      <c r="CU24" s="664"/>
      <c r="CV24" s="664"/>
      <c r="CW24" s="664"/>
      <c r="CX24" s="664"/>
      <c r="CY24" s="689"/>
      <c r="CZ24" s="690">
        <v>53.6</v>
      </c>
      <c r="DA24" s="672"/>
      <c r="DB24" s="672"/>
      <c r="DC24" s="692"/>
      <c r="DD24" s="688">
        <v>29275548</v>
      </c>
      <c r="DE24" s="664"/>
      <c r="DF24" s="664"/>
      <c r="DG24" s="664"/>
      <c r="DH24" s="664"/>
      <c r="DI24" s="664"/>
      <c r="DJ24" s="664"/>
      <c r="DK24" s="689"/>
      <c r="DL24" s="688">
        <v>26236749</v>
      </c>
      <c r="DM24" s="664"/>
      <c r="DN24" s="664"/>
      <c r="DO24" s="664"/>
      <c r="DP24" s="664"/>
      <c r="DQ24" s="664"/>
      <c r="DR24" s="664"/>
      <c r="DS24" s="664"/>
      <c r="DT24" s="664"/>
      <c r="DU24" s="664"/>
      <c r="DV24" s="689"/>
      <c r="DW24" s="690">
        <v>59.9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45446990</v>
      </c>
      <c r="S25" s="609"/>
      <c r="T25" s="609"/>
      <c r="U25" s="609"/>
      <c r="V25" s="609"/>
      <c r="W25" s="609"/>
      <c r="X25" s="609"/>
      <c r="Y25" s="610"/>
      <c r="Z25" s="646">
        <v>55.9</v>
      </c>
      <c r="AA25" s="646"/>
      <c r="AB25" s="646"/>
      <c r="AC25" s="646"/>
      <c r="AD25" s="647">
        <v>43466596</v>
      </c>
      <c r="AE25" s="647"/>
      <c r="AF25" s="647"/>
      <c r="AG25" s="647"/>
      <c r="AH25" s="647"/>
      <c r="AI25" s="647"/>
      <c r="AJ25" s="647"/>
      <c r="AK25" s="647"/>
      <c r="AL25" s="611">
        <v>99.5</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12395326</v>
      </c>
      <c r="CS25" s="621"/>
      <c r="CT25" s="621"/>
      <c r="CU25" s="621"/>
      <c r="CV25" s="621"/>
      <c r="CW25" s="621"/>
      <c r="CX25" s="621"/>
      <c r="CY25" s="622"/>
      <c r="CZ25" s="611">
        <v>16.100000000000001</v>
      </c>
      <c r="DA25" s="623"/>
      <c r="DB25" s="623"/>
      <c r="DC25" s="624"/>
      <c r="DD25" s="614">
        <v>11774770</v>
      </c>
      <c r="DE25" s="621"/>
      <c r="DF25" s="621"/>
      <c r="DG25" s="621"/>
      <c r="DH25" s="621"/>
      <c r="DI25" s="621"/>
      <c r="DJ25" s="621"/>
      <c r="DK25" s="622"/>
      <c r="DL25" s="614">
        <v>11571867</v>
      </c>
      <c r="DM25" s="621"/>
      <c r="DN25" s="621"/>
      <c r="DO25" s="621"/>
      <c r="DP25" s="621"/>
      <c r="DQ25" s="621"/>
      <c r="DR25" s="621"/>
      <c r="DS25" s="621"/>
      <c r="DT25" s="621"/>
      <c r="DU25" s="621"/>
      <c r="DV25" s="622"/>
      <c r="DW25" s="611">
        <v>26.4</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14061</v>
      </c>
      <c r="S26" s="609"/>
      <c r="T26" s="609"/>
      <c r="U26" s="609"/>
      <c r="V26" s="609"/>
      <c r="W26" s="609"/>
      <c r="X26" s="609"/>
      <c r="Y26" s="610"/>
      <c r="Z26" s="646">
        <v>0</v>
      </c>
      <c r="AA26" s="646"/>
      <c r="AB26" s="646"/>
      <c r="AC26" s="646"/>
      <c r="AD26" s="647">
        <v>14061</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8244056</v>
      </c>
      <c r="CS26" s="609"/>
      <c r="CT26" s="609"/>
      <c r="CU26" s="609"/>
      <c r="CV26" s="609"/>
      <c r="CW26" s="609"/>
      <c r="CX26" s="609"/>
      <c r="CY26" s="610"/>
      <c r="CZ26" s="611">
        <v>10.7</v>
      </c>
      <c r="DA26" s="623"/>
      <c r="DB26" s="623"/>
      <c r="DC26" s="624"/>
      <c r="DD26" s="614">
        <v>7792976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198386</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21277982</v>
      </c>
      <c r="BH27" s="609"/>
      <c r="BI27" s="609"/>
      <c r="BJ27" s="609"/>
      <c r="BK27" s="609"/>
      <c r="BL27" s="609"/>
      <c r="BM27" s="609"/>
      <c r="BN27" s="610"/>
      <c r="BO27" s="646">
        <v>100</v>
      </c>
      <c r="BP27" s="646"/>
      <c r="BQ27" s="646"/>
      <c r="BR27" s="646"/>
      <c r="BS27" s="647">
        <v>680437</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19254967</v>
      </c>
      <c r="CS27" s="621"/>
      <c r="CT27" s="621"/>
      <c r="CU27" s="621"/>
      <c r="CV27" s="621"/>
      <c r="CW27" s="621"/>
      <c r="CX27" s="621"/>
      <c r="CY27" s="622"/>
      <c r="CZ27" s="611">
        <v>25</v>
      </c>
      <c r="DA27" s="623"/>
      <c r="DB27" s="623"/>
      <c r="DC27" s="624"/>
      <c r="DD27" s="614">
        <v>8011037</v>
      </c>
      <c r="DE27" s="621"/>
      <c r="DF27" s="621"/>
      <c r="DG27" s="621"/>
      <c r="DH27" s="621"/>
      <c r="DI27" s="621"/>
      <c r="DJ27" s="621"/>
      <c r="DK27" s="622"/>
      <c r="DL27" s="614">
        <v>5175141</v>
      </c>
      <c r="DM27" s="621"/>
      <c r="DN27" s="621"/>
      <c r="DO27" s="621"/>
      <c r="DP27" s="621"/>
      <c r="DQ27" s="621"/>
      <c r="DR27" s="621"/>
      <c r="DS27" s="621"/>
      <c r="DT27" s="621"/>
      <c r="DU27" s="621"/>
      <c r="DV27" s="622"/>
      <c r="DW27" s="611">
        <v>11.8</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928526</v>
      </c>
      <c r="S28" s="609"/>
      <c r="T28" s="609"/>
      <c r="U28" s="609"/>
      <c r="V28" s="609"/>
      <c r="W28" s="609"/>
      <c r="X28" s="609"/>
      <c r="Y28" s="610"/>
      <c r="Z28" s="646">
        <v>1.1000000000000001</v>
      </c>
      <c r="AA28" s="646"/>
      <c r="AB28" s="646"/>
      <c r="AC28" s="646"/>
      <c r="AD28" s="647">
        <v>105216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9621877</v>
      </c>
      <c r="CS28" s="609"/>
      <c r="CT28" s="609"/>
      <c r="CU28" s="609"/>
      <c r="CV28" s="609"/>
      <c r="CW28" s="609"/>
      <c r="CX28" s="609"/>
      <c r="CY28" s="610"/>
      <c r="CZ28" s="611">
        <v>12.5</v>
      </c>
      <c r="DA28" s="623"/>
      <c r="DB28" s="623"/>
      <c r="DC28" s="624"/>
      <c r="DD28" s="614">
        <v>9489741</v>
      </c>
      <c r="DE28" s="609"/>
      <c r="DF28" s="609"/>
      <c r="DG28" s="609"/>
      <c r="DH28" s="609"/>
      <c r="DI28" s="609"/>
      <c r="DJ28" s="609"/>
      <c r="DK28" s="610"/>
      <c r="DL28" s="614">
        <v>9489741</v>
      </c>
      <c r="DM28" s="609"/>
      <c r="DN28" s="609"/>
      <c r="DO28" s="609"/>
      <c r="DP28" s="609"/>
      <c r="DQ28" s="609"/>
      <c r="DR28" s="609"/>
      <c r="DS28" s="609"/>
      <c r="DT28" s="609"/>
      <c r="DU28" s="609"/>
      <c r="DV28" s="610"/>
      <c r="DW28" s="611">
        <v>21.7</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556568</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9621877</v>
      </c>
      <c r="CS29" s="621"/>
      <c r="CT29" s="621"/>
      <c r="CU29" s="621"/>
      <c r="CV29" s="621"/>
      <c r="CW29" s="621"/>
      <c r="CX29" s="621"/>
      <c r="CY29" s="622"/>
      <c r="CZ29" s="611">
        <v>12.5</v>
      </c>
      <c r="DA29" s="623"/>
      <c r="DB29" s="623"/>
      <c r="DC29" s="624"/>
      <c r="DD29" s="614">
        <v>9489741</v>
      </c>
      <c r="DE29" s="621"/>
      <c r="DF29" s="621"/>
      <c r="DG29" s="621"/>
      <c r="DH29" s="621"/>
      <c r="DI29" s="621"/>
      <c r="DJ29" s="621"/>
      <c r="DK29" s="622"/>
      <c r="DL29" s="614">
        <v>9489741</v>
      </c>
      <c r="DM29" s="621"/>
      <c r="DN29" s="621"/>
      <c r="DO29" s="621"/>
      <c r="DP29" s="621"/>
      <c r="DQ29" s="621"/>
      <c r="DR29" s="621"/>
      <c r="DS29" s="621"/>
      <c r="DT29" s="621"/>
      <c r="DU29" s="621"/>
      <c r="DV29" s="622"/>
      <c r="DW29" s="611">
        <v>21.7</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14015751</v>
      </c>
      <c r="S30" s="609"/>
      <c r="T30" s="609"/>
      <c r="U30" s="609"/>
      <c r="V30" s="609"/>
      <c r="W30" s="609"/>
      <c r="X30" s="609"/>
      <c r="Y30" s="610"/>
      <c r="Z30" s="646">
        <v>17.2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9470643</v>
      </c>
      <c r="CS30" s="609"/>
      <c r="CT30" s="609"/>
      <c r="CU30" s="609"/>
      <c r="CV30" s="609"/>
      <c r="CW30" s="609"/>
      <c r="CX30" s="609"/>
      <c r="CY30" s="610"/>
      <c r="CZ30" s="611">
        <v>12.3</v>
      </c>
      <c r="DA30" s="623"/>
      <c r="DB30" s="623"/>
      <c r="DC30" s="624"/>
      <c r="DD30" s="614">
        <v>9338507</v>
      </c>
      <c r="DE30" s="609"/>
      <c r="DF30" s="609"/>
      <c r="DG30" s="609"/>
      <c r="DH30" s="609"/>
      <c r="DI30" s="609"/>
      <c r="DJ30" s="609"/>
      <c r="DK30" s="610"/>
      <c r="DL30" s="614">
        <v>9338507</v>
      </c>
      <c r="DM30" s="609"/>
      <c r="DN30" s="609"/>
      <c r="DO30" s="609"/>
      <c r="DP30" s="609"/>
      <c r="DQ30" s="609"/>
      <c r="DR30" s="609"/>
      <c r="DS30" s="609"/>
      <c r="DT30" s="609"/>
      <c r="DU30" s="609"/>
      <c r="DV30" s="610"/>
      <c r="DW30" s="611">
        <v>21.3</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98.4</v>
      </c>
      <c r="BN31" s="671"/>
      <c r="BO31" s="671"/>
      <c r="BP31" s="671"/>
      <c r="BQ31" s="673"/>
      <c r="BR31" s="670">
        <v>99.4</v>
      </c>
      <c r="BS31" s="671"/>
      <c r="BT31" s="671"/>
      <c r="BU31" s="671"/>
      <c r="BV31" s="671"/>
      <c r="BW31" s="671"/>
      <c r="BX31" s="672">
        <v>98.5</v>
      </c>
      <c r="BY31" s="671"/>
      <c r="BZ31" s="671"/>
      <c r="CA31" s="671"/>
      <c r="CB31" s="673"/>
      <c r="CD31" s="629"/>
      <c r="CE31" s="630"/>
      <c r="CF31" s="605" t="s">
        <v>300</v>
      </c>
      <c r="CG31" s="606"/>
      <c r="CH31" s="606"/>
      <c r="CI31" s="606"/>
      <c r="CJ31" s="606"/>
      <c r="CK31" s="606"/>
      <c r="CL31" s="606"/>
      <c r="CM31" s="606"/>
      <c r="CN31" s="606"/>
      <c r="CO31" s="606"/>
      <c r="CP31" s="606"/>
      <c r="CQ31" s="607"/>
      <c r="CR31" s="608">
        <v>151234</v>
      </c>
      <c r="CS31" s="621"/>
      <c r="CT31" s="621"/>
      <c r="CU31" s="621"/>
      <c r="CV31" s="621"/>
      <c r="CW31" s="621"/>
      <c r="CX31" s="621"/>
      <c r="CY31" s="622"/>
      <c r="CZ31" s="611">
        <v>0.2</v>
      </c>
      <c r="DA31" s="623"/>
      <c r="DB31" s="623"/>
      <c r="DC31" s="624"/>
      <c r="DD31" s="614">
        <v>151234</v>
      </c>
      <c r="DE31" s="621"/>
      <c r="DF31" s="621"/>
      <c r="DG31" s="621"/>
      <c r="DH31" s="621"/>
      <c r="DI31" s="621"/>
      <c r="DJ31" s="621"/>
      <c r="DK31" s="622"/>
      <c r="DL31" s="614">
        <v>151234</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5462406</v>
      </c>
      <c r="S32" s="609"/>
      <c r="T32" s="609"/>
      <c r="U32" s="609"/>
      <c r="V32" s="609"/>
      <c r="W32" s="609"/>
      <c r="X32" s="609"/>
      <c r="Y32" s="610"/>
      <c r="Z32" s="646">
        <v>6.7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99.3</v>
      </c>
      <c r="BH32" s="621"/>
      <c r="BI32" s="621"/>
      <c r="BJ32" s="621"/>
      <c r="BK32" s="621"/>
      <c r="BL32" s="621"/>
      <c r="BM32" s="612">
        <v>98.5</v>
      </c>
      <c r="BN32" s="621"/>
      <c r="BO32" s="621"/>
      <c r="BP32" s="621"/>
      <c r="BQ32" s="644"/>
      <c r="BR32" s="674">
        <v>99.4</v>
      </c>
      <c r="BS32" s="621"/>
      <c r="BT32" s="621"/>
      <c r="BU32" s="621"/>
      <c r="BV32" s="621"/>
      <c r="BW32" s="621"/>
      <c r="BX32" s="612">
        <v>98.6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521711</v>
      </c>
      <c r="S33" s="609"/>
      <c r="T33" s="609"/>
      <c r="U33" s="609"/>
      <c r="V33" s="609"/>
      <c r="W33" s="609"/>
      <c r="X33" s="609"/>
      <c r="Y33" s="610"/>
      <c r="Z33" s="646">
        <v>0.6</v>
      </c>
      <c r="AA33" s="646"/>
      <c r="AB33" s="646"/>
      <c r="AC33" s="646"/>
      <c r="AD33" s="647">
        <v>71670</v>
      </c>
      <c r="AE33" s="647"/>
      <c r="AF33" s="647"/>
      <c r="AG33" s="647"/>
      <c r="AH33" s="647"/>
      <c r="AI33" s="647"/>
      <c r="AJ33" s="647"/>
      <c r="AK33" s="647"/>
      <c r="AL33" s="611">
        <v>0.2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99.3</v>
      </c>
      <c r="BH33" s="593"/>
      <c r="BI33" s="593"/>
      <c r="BJ33" s="593"/>
      <c r="BK33" s="593"/>
      <c r="BL33" s="593"/>
      <c r="BM33" s="639">
        <v>98</v>
      </c>
      <c r="BN33" s="593"/>
      <c r="BO33" s="593"/>
      <c r="BP33" s="593"/>
      <c r="BQ33" s="656"/>
      <c r="BR33" s="669">
        <v>99.2</v>
      </c>
      <c r="BS33" s="593"/>
      <c r="BT33" s="593"/>
      <c r="BU33" s="593"/>
      <c r="BV33" s="593"/>
      <c r="BW33" s="593"/>
      <c r="BX33" s="639">
        <v>98.1</v>
      </c>
      <c r="BY33" s="593"/>
      <c r="BZ33" s="593"/>
      <c r="CA33" s="593"/>
      <c r="CB33" s="656"/>
      <c r="CD33" s="605" t="s">
        <v>307</v>
      </c>
      <c r="CE33" s="606"/>
      <c r="CF33" s="606"/>
      <c r="CG33" s="606"/>
      <c r="CH33" s="606"/>
      <c r="CI33" s="606"/>
      <c r="CJ33" s="606"/>
      <c r="CK33" s="606"/>
      <c r="CL33" s="606"/>
      <c r="CM33" s="606"/>
      <c r="CN33" s="606"/>
      <c r="CO33" s="606"/>
      <c r="CP33" s="606"/>
      <c r="CQ33" s="607"/>
      <c r="CR33" s="608">
        <v>30660308</v>
      </c>
      <c r="CS33" s="621"/>
      <c r="CT33" s="621"/>
      <c r="CU33" s="621"/>
      <c r="CV33" s="621"/>
      <c r="CW33" s="621"/>
      <c r="CX33" s="621"/>
      <c r="CY33" s="622"/>
      <c r="CZ33" s="611">
        <v>39.799999999999997</v>
      </c>
      <c r="DA33" s="623"/>
      <c r="DB33" s="623"/>
      <c r="DC33" s="624"/>
      <c r="DD33" s="614">
        <v>24245588</v>
      </c>
      <c r="DE33" s="621"/>
      <c r="DF33" s="621"/>
      <c r="DG33" s="621"/>
      <c r="DH33" s="621"/>
      <c r="DI33" s="621"/>
      <c r="DJ33" s="621"/>
      <c r="DK33" s="622"/>
      <c r="DL33" s="614">
        <v>15475573</v>
      </c>
      <c r="DM33" s="621"/>
      <c r="DN33" s="621"/>
      <c r="DO33" s="621"/>
      <c r="DP33" s="621"/>
      <c r="DQ33" s="621"/>
      <c r="DR33" s="621"/>
      <c r="DS33" s="621"/>
      <c r="DT33" s="621"/>
      <c r="DU33" s="621"/>
      <c r="DV33" s="622"/>
      <c r="DW33" s="611">
        <v>35.299999999999997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2005572</v>
      </c>
      <c r="S34" s="609"/>
      <c r="T34" s="609"/>
      <c r="U34" s="609"/>
      <c r="V34" s="609"/>
      <c r="W34" s="609"/>
      <c r="X34" s="609"/>
      <c r="Y34" s="610"/>
      <c r="Z34" s="646">
        <v>2.5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10902244</v>
      </c>
      <c r="CS34" s="609"/>
      <c r="CT34" s="609"/>
      <c r="CU34" s="609"/>
      <c r="CV34" s="609"/>
      <c r="CW34" s="609"/>
      <c r="CX34" s="609"/>
      <c r="CY34" s="610"/>
      <c r="CZ34" s="611">
        <v>14.2</v>
      </c>
      <c r="DA34" s="623"/>
      <c r="DB34" s="623"/>
      <c r="DC34" s="624"/>
      <c r="DD34" s="614">
        <v>8606116</v>
      </c>
      <c r="DE34" s="609"/>
      <c r="DF34" s="609"/>
      <c r="DG34" s="609"/>
      <c r="DH34" s="609"/>
      <c r="DI34" s="609"/>
      <c r="DJ34" s="609"/>
      <c r="DK34" s="610"/>
      <c r="DL34" s="614">
        <v>6267541</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2658858</v>
      </c>
      <c r="S35" s="609"/>
      <c r="T35" s="609"/>
      <c r="U35" s="609"/>
      <c r="V35" s="609"/>
      <c r="W35" s="609"/>
      <c r="X35" s="609"/>
      <c r="Y35" s="610"/>
      <c r="Z35" s="646">
        <v>3.3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1024382</v>
      </c>
      <c r="CS35" s="621"/>
      <c r="CT35" s="621"/>
      <c r="CU35" s="621"/>
      <c r="CV35" s="621"/>
      <c r="CW35" s="621"/>
      <c r="CX35" s="621"/>
      <c r="CY35" s="622"/>
      <c r="CZ35" s="611">
        <v>1.3</v>
      </c>
      <c r="DA35" s="623"/>
      <c r="DB35" s="623"/>
      <c r="DC35" s="624"/>
      <c r="DD35" s="614">
        <v>680657</v>
      </c>
      <c r="DE35" s="621"/>
      <c r="DF35" s="621"/>
      <c r="DG35" s="621"/>
      <c r="DH35" s="621"/>
      <c r="DI35" s="621"/>
      <c r="DJ35" s="621"/>
      <c r="DK35" s="622"/>
      <c r="DL35" s="614">
        <v>491936</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5085092</v>
      </c>
      <c r="S36" s="609"/>
      <c r="T36" s="609"/>
      <c r="U36" s="609"/>
      <c r="V36" s="609"/>
      <c r="W36" s="609"/>
      <c r="X36" s="609"/>
      <c r="Y36" s="610"/>
      <c r="Z36" s="646">
        <v>6.3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10374467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277494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7093701</v>
      </c>
      <c r="CS36" s="609"/>
      <c r="CT36" s="609"/>
      <c r="CU36" s="609"/>
      <c r="CV36" s="609"/>
      <c r="CW36" s="609"/>
      <c r="CX36" s="609"/>
      <c r="CY36" s="610"/>
      <c r="CZ36" s="611">
        <v>9.1999999999999993</v>
      </c>
      <c r="DA36" s="623"/>
      <c r="DB36" s="623"/>
      <c r="DC36" s="624"/>
      <c r="DD36" s="614">
        <v>5957399</v>
      </c>
      <c r="DE36" s="609"/>
      <c r="DF36" s="609"/>
      <c r="DG36" s="609"/>
      <c r="DH36" s="609"/>
      <c r="DI36" s="609"/>
      <c r="DJ36" s="609"/>
      <c r="DK36" s="610"/>
      <c r="DL36" s="614">
        <v>3144280</v>
      </c>
      <c r="DM36" s="609"/>
      <c r="DN36" s="609"/>
      <c r="DO36" s="609"/>
      <c r="DP36" s="609"/>
      <c r="DQ36" s="609"/>
      <c r="DR36" s="609"/>
      <c r="DS36" s="609"/>
      <c r="DT36" s="609"/>
      <c r="DU36" s="609"/>
      <c r="DV36" s="610"/>
      <c r="DW36" s="611">
        <v>7.2</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1630777</v>
      </c>
      <c r="S37" s="609"/>
      <c r="T37" s="609"/>
      <c r="U37" s="609"/>
      <c r="V37" s="609"/>
      <c r="W37" s="609"/>
      <c r="X37" s="609"/>
      <c r="Y37" s="610"/>
      <c r="Z37" s="646">
        <v>2</v>
      </c>
      <c r="AA37" s="646"/>
      <c r="AB37" s="646"/>
      <c r="AC37" s="646"/>
      <c r="AD37" s="647">
        <v>29955</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1916924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-197088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17477</v>
      </c>
      <c r="CS37" s="621"/>
      <c r="CT37" s="621"/>
      <c r="CU37" s="621"/>
      <c r="CV37" s="621"/>
      <c r="CW37" s="621"/>
      <c r="CX37" s="621"/>
      <c r="CY37" s="622"/>
      <c r="CZ37" s="611">
        <v>0</v>
      </c>
      <c r="DA37" s="623"/>
      <c r="DB37" s="623"/>
      <c r="DC37" s="624"/>
      <c r="DD37" s="614">
        <v>10889</v>
      </c>
      <c r="DE37" s="621"/>
      <c r="DF37" s="621"/>
      <c r="DG37" s="621"/>
      <c r="DH37" s="621"/>
      <c r="DI37" s="621"/>
      <c r="DJ37" s="621"/>
      <c r="DK37" s="622"/>
      <c r="DL37" s="614">
        <v>10889</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2793000</v>
      </c>
      <c r="S38" s="609"/>
      <c r="T38" s="609"/>
      <c r="U38" s="609"/>
      <c r="V38" s="609"/>
      <c r="W38" s="609"/>
      <c r="X38" s="609"/>
      <c r="Y38" s="610"/>
      <c r="Z38" s="646">
        <v>3.4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390264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20871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7974701</v>
      </c>
      <c r="CS38" s="609"/>
      <c r="CT38" s="609"/>
      <c r="CU38" s="609"/>
      <c r="CV38" s="609"/>
      <c r="CW38" s="609"/>
      <c r="CX38" s="609"/>
      <c r="CY38" s="610"/>
      <c r="CZ38" s="611">
        <v>10.4</v>
      </c>
      <c r="DA38" s="623"/>
      <c r="DB38" s="623"/>
      <c r="DC38" s="624"/>
      <c r="DD38" s="614">
        <v>6305225</v>
      </c>
      <c r="DE38" s="609"/>
      <c r="DF38" s="609"/>
      <c r="DG38" s="609"/>
      <c r="DH38" s="609"/>
      <c r="DI38" s="609"/>
      <c r="DJ38" s="609"/>
      <c r="DK38" s="610"/>
      <c r="DL38" s="614">
        <v>5506669</v>
      </c>
      <c r="DM38" s="609"/>
      <c r="DN38" s="609"/>
      <c r="DO38" s="609"/>
      <c r="DP38" s="609"/>
      <c r="DQ38" s="609"/>
      <c r="DR38" s="609"/>
      <c r="DS38" s="609"/>
      <c r="DT38" s="609"/>
      <c r="DU38" s="609"/>
      <c r="DV38" s="610"/>
      <c r="DW38" s="611">
        <v>12.6</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247500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31019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2719112</v>
      </c>
      <c r="CS39" s="621"/>
      <c r="CT39" s="621"/>
      <c r="CU39" s="621"/>
      <c r="CV39" s="621"/>
      <c r="CW39" s="621"/>
      <c r="CX39" s="621"/>
      <c r="CY39" s="622"/>
      <c r="CZ39" s="611">
        <v>3.5</v>
      </c>
      <c r="DA39" s="623"/>
      <c r="DB39" s="623"/>
      <c r="DC39" s="624"/>
      <c r="DD39" s="614">
        <v>2406123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96400</v>
      </c>
      <c r="S40" s="609"/>
      <c r="T40" s="609"/>
      <c r="U40" s="609"/>
      <c r="V40" s="609"/>
      <c r="W40" s="609"/>
      <c r="X40" s="609"/>
      <c r="Y40" s="610"/>
      <c r="Z40" s="646">
        <v>0.1</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92578</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946168</v>
      </c>
      <c r="CS40" s="609"/>
      <c r="CT40" s="609"/>
      <c r="CU40" s="609"/>
      <c r="CV40" s="609"/>
      <c r="CW40" s="609"/>
      <c r="CX40" s="609"/>
      <c r="CY40" s="610"/>
      <c r="CZ40" s="611">
        <v>1.2</v>
      </c>
      <c r="DA40" s="623"/>
      <c r="DB40" s="623"/>
      <c r="DC40" s="624"/>
      <c r="DD40" s="614">
        <v>290068</v>
      </c>
      <c r="DE40" s="609"/>
      <c r="DF40" s="609"/>
      <c r="DG40" s="609"/>
      <c r="DH40" s="609"/>
      <c r="DI40" s="609"/>
      <c r="DJ40" s="609"/>
      <c r="DK40" s="610"/>
      <c r="DL40" s="614">
        <v>65147</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81317698</v>
      </c>
      <c r="S41" s="633"/>
      <c r="T41" s="633"/>
      <c r="U41" s="633"/>
      <c r="V41" s="633"/>
      <c r="W41" s="633"/>
      <c r="X41" s="633"/>
      <c r="Y41" s="636"/>
      <c r="Z41" s="637">
        <v>100</v>
      </c>
      <c r="AA41" s="637"/>
      <c r="AB41" s="637"/>
      <c r="AC41" s="637"/>
      <c r="AD41" s="638">
        <v>43687498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1755330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5971871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399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5029378</v>
      </c>
      <c r="CS42" s="621"/>
      <c r="CT42" s="621"/>
      <c r="CU42" s="621"/>
      <c r="CV42" s="621"/>
      <c r="CW42" s="621"/>
      <c r="CX42" s="621"/>
      <c r="CY42" s="622"/>
      <c r="CZ42" s="611">
        <v>6.5</v>
      </c>
      <c r="DA42" s="623"/>
      <c r="DB42" s="623"/>
      <c r="DC42" s="624"/>
      <c r="DD42" s="614">
        <v>1414598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36264</v>
      </c>
      <c r="CS43" s="621"/>
      <c r="CT43" s="621"/>
      <c r="CU43" s="621"/>
      <c r="CV43" s="621"/>
      <c r="CW43" s="621"/>
      <c r="CX43" s="621"/>
      <c r="CY43" s="622"/>
      <c r="CZ43" s="611">
        <v>0</v>
      </c>
      <c r="DA43" s="623"/>
      <c r="DB43" s="623"/>
      <c r="DC43" s="624"/>
      <c r="DD43" s="614">
        <v>5434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4974625</v>
      </c>
      <c r="CS44" s="609"/>
      <c r="CT44" s="609"/>
      <c r="CU44" s="609"/>
      <c r="CV44" s="609"/>
      <c r="CW44" s="609"/>
      <c r="CX44" s="609"/>
      <c r="CY44" s="610"/>
      <c r="CZ44" s="611">
        <v>6.5</v>
      </c>
      <c r="DA44" s="612"/>
      <c r="DB44" s="612"/>
      <c r="DC44" s="613"/>
      <c r="DD44" s="614">
        <v>1398357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2303700</v>
      </c>
      <c r="CS45" s="621"/>
      <c r="CT45" s="621"/>
      <c r="CU45" s="621"/>
      <c r="CV45" s="621"/>
      <c r="CW45" s="621"/>
      <c r="CX45" s="621"/>
      <c r="CY45" s="622"/>
      <c r="CZ45" s="611">
        <v>3</v>
      </c>
      <c r="DA45" s="623"/>
      <c r="DB45" s="623"/>
      <c r="DC45" s="624"/>
      <c r="DD45" s="614">
        <v>192040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2403425</v>
      </c>
      <c r="CS46" s="609"/>
      <c r="CT46" s="609"/>
      <c r="CU46" s="609"/>
      <c r="CV46" s="609"/>
      <c r="CW46" s="609"/>
      <c r="CX46" s="609"/>
      <c r="CY46" s="610"/>
      <c r="CZ46" s="611">
        <v>3.1</v>
      </c>
      <c r="DA46" s="612"/>
      <c r="DB46" s="612"/>
      <c r="DC46" s="613"/>
      <c r="DD46" s="614">
        <v>1139714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54753</v>
      </c>
      <c r="CS47" s="621"/>
      <c r="CT47" s="621"/>
      <c r="CU47" s="621"/>
      <c r="CV47" s="621"/>
      <c r="CW47" s="621"/>
      <c r="CX47" s="621"/>
      <c r="CY47" s="622"/>
      <c r="CZ47" s="611">
        <v>0.1</v>
      </c>
      <c r="DA47" s="623"/>
      <c r="DB47" s="623"/>
      <c r="DC47" s="624"/>
      <c r="DD47" s="614">
        <v>16241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76961856</v>
      </c>
      <c r="CS49" s="593"/>
      <c r="CT49" s="593"/>
      <c r="CU49" s="593"/>
      <c r="CV49" s="593"/>
      <c r="CW49" s="593"/>
      <c r="CX49" s="593"/>
      <c r="CY49" s="594"/>
      <c r="CZ49" s="595">
        <v>100</v>
      </c>
      <c r="DA49" s="596"/>
      <c r="DB49" s="596"/>
      <c r="DC49" s="597"/>
      <c r="DD49" s="598">
        <v>54935734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4TxZzFAVmhiwdpegUk+/VYKADZSSjEXA/SKzU8Epj9RSNtPBD7kt6nEKPhxITmKnVZ+s9H25EpwmwZrn2IMEw==" saltValue="/qDEA+V5Bx3VngZtZrkD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81305</v>
      </c>
      <c r="R7" s="1090"/>
      <c r="S7" s="1090"/>
      <c r="T7" s="1090"/>
      <c r="U7" s="1090"/>
      <c r="V7" s="1090">
        <v>76955</v>
      </c>
      <c r="W7" s="1090"/>
      <c r="X7" s="1090"/>
      <c r="Y7" s="1090"/>
      <c r="Z7" s="1090"/>
      <c r="AA7" s="1090">
        <v>4350</v>
      </c>
      <c r="AB7" s="1090"/>
      <c r="AC7" s="1090"/>
      <c r="AD7" s="1090"/>
      <c r="AE7" s="1091"/>
      <c r="AF7" s="1092">
        <v>4094</v>
      </c>
      <c r="AG7" s="1093"/>
      <c r="AH7" s="1093"/>
      <c r="AI7" s="1093"/>
      <c r="AJ7" s="1094"/>
      <c r="AK7" s="1095">
        <v>2650</v>
      </c>
      <c r="AL7" s="1096"/>
      <c r="AM7" s="1096"/>
      <c r="AN7" s="1096"/>
      <c r="AO7" s="1096"/>
      <c r="AP7" s="1096">
        <v>53497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559</v>
      </c>
      <c r="BT7" s="1087"/>
      <c r="BU7" s="1087"/>
      <c r="BV7" s="1087"/>
      <c r="BW7" s="1087"/>
      <c r="BX7" s="1087"/>
      <c r="BY7" s="1087"/>
      <c r="BZ7" s="1087"/>
      <c r="CA7" s="1087"/>
      <c r="CB7" s="1087"/>
      <c r="CC7" s="1087"/>
      <c r="CD7" s="1087"/>
      <c r="CE7" s="1087"/>
      <c r="CF7" s="1087"/>
      <c r="CG7" s="1099"/>
      <c r="CH7" s="1083">
        <v>11</v>
      </c>
      <c r="CI7" s="1084"/>
      <c r="CJ7" s="1084"/>
      <c r="CK7" s="1084"/>
      <c r="CL7" s="1085"/>
      <c r="CM7" s="1083">
        <v>90</v>
      </c>
      <c r="CN7" s="1084"/>
      <c r="CO7" s="1084"/>
      <c r="CP7" s="1084"/>
      <c r="CQ7" s="1085"/>
      <c r="CR7" s="1083">
        <v>36</v>
      </c>
      <c r="CS7" s="1084"/>
      <c r="CT7" s="1084"/>
      <c r="CU7" s="1084"/>
      <c r="CV7" s="1085"/>
      <c r="CW7" s="1083" t="s">
        <v>555</v>
      </c>
      <c r="CX7" s="1084"/>
      <c r="CY7" s="1084"/>
      <c r="CZ7" s="1084"/>
      <c r="DA7" s="1085"/>
      <c r="DB7" s="1083" t="s">
        <v>555</v>
      </c>
      <c r="DC7" s="1084"/>
      <c r="DD7" s="1084"/>
      <c r="DE7" s="1084"/>
      <c r="DF7" s="1085"/>
      <c r="DG7" s="1083" t="s">
        <v>555</v>
      </c>
      <c r="DH7" s="1084"/>
      <c r="DI7" s="1084"/>
      <c r="DJ7" s="1084"/>
      <c r="DK7" s="1085"/>
      <c r="DL7" s="1083" t="s">
        <v>555</v>
      </c>
      <c r="DM7" s="1084"/>
      <c r="DN7" s="1084"/>
      <c r="DO7" s="1084"/>
      <c r="DP7" s="1085"/>
      <c r="DQ7" s="1083" t="s">
        <v>555</v>
      </c>
      <c r="DR7" s="1084"/>
      <c r="DS7" s="1084"/>
      <c r="DT7" s="1084"/>
      <c r="DU7" s="1085"/>
      <c r="DV7" s="1086"/>
      <c r="DW7" s="1087"/>
      <c r="DX7" s="1087"/>
      <c r="DY7" s="1087"/>
      <c r="DZ7" s="1088"/>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t="s">
        <v>555</v>
      </c>
      <c r="R8" s="1026"/>
      <c r="S8" s="1026"/>
      <c r="T8" s="1026"/>
      <c r="U8" s="1026"/>
      <c r="V8" s="1026" t="s">
        <v>555</v>
      </c>
      <c r="W8" s="1026"/>
      <c r="X8" s="1026"/>
      <c r="Y8" s="1026"/>
      <c r="Z8" s="1026"/>
      <c r="AA8" s="1026" t="s">
        <v>555</v>
      </c>
      <c r="AB8" s="1026"/>
      <c r="AC8" s="1026"/>
      <c r="AD8" s="1026"/>
      <c r="AE8" s="1027"/>
      <c r="AF8" s="1022" t="s">
        <v>122</v>
      </c>
      <c r="AG8" s="1023"/>
      <c r="AH8" s="1023"/>
      <c r="AI8" s="1023"/>
      <c r="AJ8" s="1024"/>
      <c r="AK8" s="1067" t="s">
        <v>555</v>
      </c>
      <c r="AL8" s="1068"/>
      <c r="AM8" s="1068"/>
      <c r="AN8" s="1068"/>
      <c r="AO8" s="1068"/>
      <c r="AP8" s="1068" t="s">
        <v>555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560</v>
      </c>
      <c r="BT8" s="980"/>
      <c r="BU8" s="980"/>
      <c r="BV8" s="980"/>
      <c r="BW8" s="980"/>
      <c r="BX8" s="980"/>
      <c r="BY8" s="980"/>
      <c r="BZ8" s="980"/>
      <c r="CA8" s="980"/>
      <c r="CB8" s="980"/>
      <c r="CC8" s="980"/>
      <c r="CD8" s="980"/>
      <c r="CE8" s="980"/>
      <c r="CF8" s="980"/>
      <c r="CG8" s="1001"/>
      <c r="CH8" s="976">
        <v>2</v>
      </c>
      <c r="CI8" s="977"/>
      <c r="CJ8" s="977"/>
      <c r="CK8" s="977"/>
      <c r="CL8" s="978"/>
      <c r="CM8" s="976">
        <v>19</v>
      </c>
      <c r="CN8" s="977"/>
      <c r="CO8" s="977"/>
      <c r="CP8" s="977"/>
      <c r="CQ8" s="978"/>
      <c r="CR8" s="976">
        <v>10</v>
      </c>
      <c r="CS8" s="977"/>
      <c r="CT8" s="977"/>
      <c r="CU8" s="977"/>
      <c r="CV8" s="978"/>
      <c r="CW8" s="976" t="s">
        <v>555</v>
      </c>
      <c r="CX8" s="977"/>
      <c r="CY8" s="977"/>
      <c r="CZ8" s="977"/>
      <c r="DA8" s="978"/>
      <c r="DB8" s="976" t="s">
        <v>555</v>
      </c>
      <c r="DC8" s="977"/>
      <c r="DD8" s="977"/>
      <c r="DE8" s="977"/>
      <c r="DF8" s="978"/>
      <c r="DG8" s="976" t="s">
        <v>555</v>
      </c>
      <c r="DH8" s="977"/>
      <c r="DI8" s="977"/>
      <c r="DJ8" s="977"/>
      <c r="DK8" s="978"/>
      <c r="DL8" s="976" t="s">
        <v>555</v>
      </c>
      <c r="DM8" s="977"/>
      <c r="DN8" s="977"/>
      <c r="DO8" s="977"/>
      <c r="DP8" s="978"/>
      <c r="DQ8" s="976" t="s">
        <v>555</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48</v>
      </c>
      <c r="R9" s="1026"/>
      <c r="S9" s="1026"/>
      <c r="T9" s="1026"/>
      <c r="U9" s="1026"/>
      <c r="V9" s="1026">
        <v>42</v>
      </c>
      <c r="W9" s="1026"/>
      <c r="X9" s="1026"/>
      <c r="Y9" s="1026"/>
      <c r="Z9" s="1026"/>
      <c r="AA9" s="1026">
        <v>6</v>
      </c>
      <c r="AB9" s="1026"/>
      <c r="AC9" s="1026"/>
      <c r="AD9" s="1026"/>
      <c r="AE9" s="1027"/>
      <c r="AF9" s="1022">
        <v>6</v>
      </c>
      <c r="AG9" s="1023"/>
      <c r="AH9" s="1023"/>
      <c r="AI9" s="1023"/>
      <c r="AJ9" s="1024"/>
      <c r="AK9" s="1067">
        <v>17</v>
      </c>
      <c r="AL9" s="1068"/>
      <c r="AM9" s="1068"/>
      <c r="AN9" s="1068"/>
      <c r="AO9" s="1068"/>
      <c r="AP9" s="1068" t="s">
        <v>555</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561</v>
      </c>
      <c r="BT9" s="980"/>
      <c r="BU9" s="980"/>
      <c r="BV9" s="980"/>
      <c r="BW9" s="980"/>
      <c r="BX9" s="980"/>
      <c r="BY9" s="980"/>
      <c r="BZ9" s="980"/>
      <c r="CA9" s="980"/>
      <c r="CB9" s="980"/>
      <c r="CC9" s="980"/>
      <c r="CD9" s="980"/>
      <c r="CE9" s="980"/>
      <c r="CF9" s="980"/>
      <c r="CG9" s="1001"/>
      <c r="CH9" s="976">
        <v>0</v>
      </c>
      <c r="CI9" s="977"/>
      <c r="CJ9" s="977"/>
      <c r="CK9" s="977"/>
      <c r="CL9" s="978"/>
      <c r="CM9" s="976">
        <v>42</v>
      </c>
      <c r="CN9" s="977"/>
      <c r="CO9" s="977"/>
      <c r="CP9" s="977"/>
      <c r="CQ9" s="978"/>
      <c r="CR9" s="976">
        <v>10</v>
      </c>
      <c r="CS9" s="977"/>
      <c r="CT9" s="977"/>
      <c r="CU9" s="977"/>
      <c r="CV9" s="978"/>
      <c r="CW9" s="976" t="s">
        <v>555</v>
      </c>
      <c r="CX9" s="977"/>
      <c r="CY9" s="977"/>
      <c r="CZ9" s="977"/>
      <c r="DA9" s="978"/>
      <c r="DB9" s="976" t="s">
        <v>555</v>
      </c>
      <c r="DC9" s="977"/>
      <c r="DD9" s="977"/>
      <c r="DE9" s="977"/>
      <c r="DF9" s="978"/>
      <c r="DG9" s="976" t="s">
        <v>555</v>
      </c>
      <c r="DH9" s="977"/>
      <c r="DI9" s="977"/>
      <c r="DJ9" s="977"/>
      <c r="DK9" s="978"/>
      <c r="DL9" s="976" t="s">
        <v>555</v>
      </c>
      <c r="DM9" s="977"/>
      <c r="DN9" s="977"/>
      <c r="DO9" s="977"/>
      <c r="DP9" s="978"/>
      <c r="DQ9" s="976" t="s">
        <v>555</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562</v>
      </c>
      <c r="BT10" s="980"/>
      <c r="BU10" s="980"/>
      <c r="BV10" s="980"/>
      <c r="BW10" s="980"/>
      <c r="BX10" s="980"/>
      <c r="BY10" s="980"/>
      <c r="BZ10" s="980"/>
      <c r="CA10" s="980"/>
      <c r="CB10" s="980"/>
      <c r="CC10" s="980"/>
      <c r="CD10" s="980"/>
      <c r="CE10" s="980"/>
      <c r="CF10" s="980"/>
      <c r="CG10" s="1001"/>
      <c r="CH10" s="976">
        <v>0</v>
      </c>
      <c r="CI10" s="977"/>
      <c r="CJ10" s="977"/>
      <c r="CK10" s="977"/>
      <c r="CL10" s="978"/>
      <c r="CM10" s="976">
        <v>78</v>
      </c>
      <c r="CN10" s="977"/>
      <c r="CO10" s="977"/>
      <c r="CP10" s="977"/>
      <c r="CQ10" s="978"/>
      <c r="CR10" s="976">
        <v>40</v>
      </c>
      <c r="CS10" s="977"/>
      <c r="CT10" s="977"/>
      <c r="CU10" s="977"/>
      <c r="CV10" s="978"/>
      <c r="CW10" s="976" t="s">
        <v>555</v>
      </c>
      <c r="CX10" s="977"/>
      <c r="CY10" s="977"/>
      <c r="CZ10" s="977"/>
      <c r="DA10" s="978"/>
      <c r="DB10" s="976" t="s">
        <v>555</v>
      </c>
      <c r="DC10" s="977"/>
      <c r="DD10" s="977"/>
      <c r="DE10" s="977"/>
      <c r="DF10" s="978"/>
      <c r="DG10" s="976" t="s">
        <v>555</v>
      </c>
      <c r="DH10" s="977"/>
      <c r="DI10" s="977"/>
      <c r="DJ10" s="977"/>
      <c r="DK10" s="978"/>
      <c r="DL10" s="976" t="s">
        <v>555</v>
      </c>
      <c r="DM10" s="977"/>
      <c r="DN10" s="977"/>
      <c r="DO10" s="977"/>
      <c r="DP10" s="978"/>
      <c r="DQ10" s="976" t="s">
        <v>555</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563</v>
      </c>
      <c r="BT11" s="980"/>
      <c r="BU11" s="980"/>
      <c r="BV11" s="980"/>
      <c r="BW11" s="980"/>
      <c r="BX11" s="980"/>
      <c r="BY11" s="980"/>
      <c r="BZ11" s="980"/>
      <c r="CA11" s="980"/>
      <c r="CB11" s="980"/>
      <c r="CC11" s="980"/>
      <c r="CD11" s="980"/>
      <c r="CE11" s="980"/>
      <c r="CF11" s="980"/>
      <c r="CG11" s="1001"/>
      <c r="CH11" s="976">
        <v>4</v>
      </c>
      <c r="CI11" s="977"/>
      <c r="CJ11" s="977"/>
      <c r="CK11" s="977"/>
      <c r="CL11" s="978"/>
      <c r="CM11" s="976">
        <v>265</v>
      </c>
      <c r="CN11" s="977"/>
      <c r="CO11" s="977"/>
      <c r="CP11" s="977"/>
      <c r="CQ11" s="978"/>
      <c r="CR11" s="976">
        <v>99</v>
      </c>
      <c r="CS11" s="977"/>
      <c r="CT11" s="977"/>
      <c r="CU11" s="977"/>
      <c r="CV11" s="978"/>
      <c r="CW11" s="976" t="s">
        <v>555</v>
      </c>
      <c r="CX11" s="977"/>
      <c r="CY11" s="977"/>
      <c r="CZ11" s="977"/>
      <c r="DA11" s="978"/>
      <c r="DB11" s="976" t="s">
        <v>555</v>
      </c>
      <c r="DC11" s="977"/>
      <c r="DD11" s="977"/>
      <c r="DE11" s="977"/>
      <c r="DF11" s="978"/>
      <c r="DG11" s="976" t="s">
        <v>555</v>
      </c>
      <c r="DH11" s="977"/>
      <c r="DI11" s="977"/>
      <c r="DJ11" s="977"/>
      <c r="DK11" s="978"/>
      <c r="DL11" s="976" t="s">
        <v>555</v>
      </c>
      <c r="DM11" s="977"/>
      <c r="DN11" s="977"/>
      <c r="DO11" s="977"/>
      <c r="DP11" s="978"/>
      <c r="DQ11" s="976" t="s">
        <v>555</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564</v>
      </c>
      <c r="BT12" s="980"/>
      <c r="BU12" s="980"/>
      <c r="BV12" s="980"/>
      <c r="BW12" s="980"/>
      <c r="BX12" s="980"/>
      <c r="BY12" s="980"/>
      <c r="BZ12" s="980"/>
      <c r="CA12" s="980"/>
      <c r="CB12" s="980"/>
      <c r="CC12" s="980"/>
      <c r="CD12" s="980"/>
      <c r="CE12" s="980"/>
      <c r="CF12" s="980"/>
      <c r="CG12" s="1001"/>
      <c r="CH12" s="976">
        <v>-95</v>
      </c>
      <c r="CI12" s="977"/>
      <c r="CJ12" s="977"/>
      <c r="CK12" s="977"/>
      <c r="CL12" s="978"/>
      <c r="CM12" s="976">
        <v>-13</v>
      </c>
      <c r="CN12" s="977"/>
      <c r="CO12" s="977"/>
      <c r="CP12" s="977"/>
      <c r="CQ12" s="978"/>
      <c r="CR12" s="976">
        <v>6</v>
      </c>
      <c r="CS12" s="977"/>
      <c r="CT12" s="977"/>
      <c r="CU12" s="977"/>
      <c r="CV12" s="978"/>
      <c r="CW12" s="976">
        <v>75</v>
      </c>
      <c r="CX12" s="977"/>
      <c r="CY12" s="977"/>
      <c r="CZ12" s="977"/>
      <c r="DA12" s="978"/>
      <c r="DB12" s="976">
        <v>68</v>
      </c>
      <c r="DC12" s="977"/>
      <c r="DD12" s="977"/>
      <c r="DE12" s="977"/>
      <c r="DF12" s="978"/>
      <c r="DG12" s="976" t="s">
        <v>555</v>
      </c>
      <c r="DH12" s="977"/>
      <c r="DI12" s="977"/>
      <c r="DJ12" s="977"/>
      <c r="DK12" s="978"/>
      <c r="DL12" s="976" t="s">
        <v>555</v>
      </c>
      <c r="DM12" s="977"/>
      <c r="DN12" s="977"/>
      <c r="DO12" s="977"/>
      <c r="DP12" s="978"/>
      <c r="DQ12" s="976" t="s">
        <v>555</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565</v>
      </c>
      <c r="BT13" s="980"/>
      <c r="BU13" s="980"/>
      <c r="BV13" s="980"/>
      <c r="BW13" s="980"/>
      <c r="BX13" s="980"/>
      <c r="BY13" s="980"/>
      <c r="BZ13" s="980"/>
      <c r="CA13" s="980"/>
      <c r="CB13" s="980"/>
      <c r="CC13" s="980"/>
      <c r="CD13" s="980"/>
      <c r="CE13" s="980"/>
      <c r="CF13" s="980"/>
      <c r="CG13" s="1001"/>
      <c r="CH13" s="976">
        <v>-91</v>
      </c>
      <c r="CI13" s="977"/>
      <c r="CJ13" s="977"/>
      <c r="CK13" s="977"/>
      <c r="CL13" s="978"/>
      <c r="CM13" s="976">
        <v>36</v>
      </c>
      <c r="CN13" s="977"/>
      <c r="CO13" s="977"/>
      <c r="CP13" s="977"/>
      <c r="CQ13" s="978"/>
      <c r="CR13" s="976">
        <v>5</v>
      </c>
      <c r="CS13" s="977"/>
      <c r="CT13" s="977"/>
      <c r="CU13" s="977"/>
      <c r="CV13" s="978"/>
      <c r="CW13" s="976">
        <v>32</v>
      </c>
      <c r="CX13" s="977"/>
      <c r="CY13" s="977"/>
      <c r="CZ13" s="977"/>
      <c r="DA13" s="978"/>
      <c r="DB13" s="976" t="s">
        <v>555</v>
      </c>
      <c r="DC13" s="977"/>
      <c r="DD13" s="977"/>
      <c r="DE13" s="977"/>
      <c r="DF13" s="978"/>
      <c r="DG13" s="976" t="s">
        <v>555</v>
      </c>
      <c r="DH13" s="977"/>
      <c r="DI13" s="977"/>
      <c r="DJ13" s="977"/>
      <c r="DK13" s="978"/>
      <c r="DL13" s="976" t="s">
        <v>555</v>
      </c>
      <c r="DM13" s="977"/>
      <c r="DN13" s="977"/>
      <c r="DO13" s="977"/>
      <c r="DP13" s="978"/>
      <c r="DQ13" s="976" t="s">
        <v>555</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566</v>
      </c>
      <c r="BT14" s="980"/>
      <c r="BU14" s="980"/>
      <c r="BV14" s="980"/>
      <c r="BW14" s="980"/>
      <c r="BX14" s="980"/>
      <c r="BY14" s="980"/>
      <c r="BZ14" s="980"/>
      <c r="CA14" s="980"/>
      <c r="CB14" s="980"/>
      <c r="CC14" s="980"/>
      <c r="CD14" s="980"/>
      <c r="CE14" s="980"/>
      <c r="CF14" s="980"/>
      <c r="CG14" s="1001"/>
      <c r="CH14" s="976">
        <v>281</v>
      </c>
      <c r="CI14" s="977"/>
      <c r="CJ14" s="977"/>
      <c r="CK14" s="977"/>
      <c r="CL14" s="978"/>
      <c r="CM14" s="976">
        <v>2131</v>
      </c>
      <c r="CN14" s="977"/>
      <c r="CO14" s="977"/>
      <c r="CP14" s="977"/>
      <c r="CQ14" s="978"/>
      <c r="CR14" s="976">
        <v>14</v>
      </c>
      <c r="CS14" s="977"/>
      <c r="CT14" s="977"/>
      <c r="CU14" s="977"/>
      <c r="CV14" s="978"/>
      <c r="CW14" s="976" t="s">
        <v>555</v>
      </c>
      <c r="CX14" s="977"/>
      <c r="CY14" s="977"/>
      <c r="CZ14" s="977"/>
      <c r="DA14" s="978"/>
      <c r="DB14" s="976" t="s">
        <v>555</v>
      </c>
      <c r="DC14" s="977"/>
      <c r="DD14" s="977"/>
      <c r="DE14" s="977"/>
      <c r="DF14" s="978"/>
      <c r="DG14" s="976" t="s">
        <v>555</v>
      </c>
      <c r="DH14" s="977"/>
      <c r="DI14" s="977"/>
      <c r="DJ14" s="977"/>
      <c r="DK14" s="978"/>
      <c r="DL14" s="976" t="s">
        <v>555</v>
      </c>
      <c r="DM14" s="977"/>
      <c r="DN14" s="977"/>
      <c r="DO14" s="977"/>
      <c r="DP14" s="978"/>
      <c r="DQ14" s="976" t="s">
        <v>555</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567</v>
      </c>
      <c r="BT15" s="980"/>
      <c r="BU15" s="980"/>
      <c r="BV15" s="980"/>
      <c r="BW15" s="980"/>
      <c r="BX15" s="980"/>
      <c r="BY15" s="980"/>
      <c r="BZ15" s="980"/>
      <c r="CA15" s="980"/>
      <c r="CB15" s="980"/>
      <c r="CC15" s="980"/>
      <c r="CD15" s="980"/>
      <c r="CE15" s="980"/>
      <c r="CF15" s="980"/>
      <c r="CG15" s="1001"/>
      <c r="CH15" s="976">
        <v>0</v>
      </c>
      <c r="CI15" s="977"/>
      <c r="CJ15" s="977"/>
      <c r="CK15" s="977"/>
      <c r="CL15" s="978"/>
      <c r="CM15" s="976">
        <v>41</v>
      </c>
      <c r="CN15" s="977"/>
      <c r="CO15" s="977"/>
      <c r="CP15" s="977"/>
      <c r="CQ15" s="978"/>
      <c r="CR15" s="976">
        <v>26</v>
      </c>
      <c r="CS15" s="977"/>
      <c r="CT15" s="977"/>
      <c r="CU15" s="977"/>
      <c r="CV15" s="978"/>
      <c r="CW15" s="976" t="s">
        <v>555</v>
      </c>
      <c r="CX15" s="977"/>
      <c r="CY15" s="977"/>
      <c r="CZ15" s="977"/>
      <c r="DA15" s="978"/>
      <c r="DB15" s="976" t="s">
        <v>555</v>
      </c>
      <c r="DC15" s="977"/>
      <c r="DD15" s="977"/>
      <c r="DE15" s="977"/>
      <c r="DF15" s="978"/>
      <c r="DG15" s="976" t="s">
        <v>555</v>
      </c>
      <c r="DH15" s="977"/>
      <c r="DI15" s="977"/>
      <c r="DJ15" s="977"/>
      <c r="DK15" s="978"/>
      <c r="DL15" s="976" t="s">
        <v>555</v>
      </c>
      <c r="DM15" s="977"/>
      <c r="DN15" s="977"/>
      <c r="DO15" s="977"/>
      <c r="DP15" s="978"/>
      <c r="DQ15" s="976" t="s">
        <v>555</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568</v>
      </c>
      <c r="BT16" s="980"/>
      <c r="BU16" s="980"/>
      <c r="BV16" s="980"/>
      <c r="BW16" s="980"/>
      <c r="BX16" s="980"/>
      <c r="BY16" s="980"/>
      <c r="BZ16" s="980"/>
      <c r="CA16" s="980"/>
      <c r="CB16" s="980"/>
      <c r="CC16" s="980"/>
      <c r="CD16" s="980"/>
      <c r="CE16" s="980"/>
      <c r="CF16" s="980"/>
      <c r="CG16" s="1001"/>
      <c r="CH16" s="976">
        <v>-94</v>
      </c>
      <c r="CI16" s="977"/>
      <c r="CJ16" s="977"/>
      <c r="CK16" s="977"/>
      <c r="CL16" s="978"/>
      <c r="CM16" s="976">
        <v>242</v>
      </c>
      <c r="CN16" s="977"/>
      <c r="CO16" s="977"/>
      <c r="CP16" s="977"/>
      <c r="CQ16" s="978"/>
      <c r="CR16" s="976">
        <v>3</v>
      </c>
      <c r="CS16" s="977"/>
      <c r="CT16" s="977"/>
      <c r="CU16" s="977"/>
      <c r="CV16" s="978"/>
      <c r="CW16" s="976">
        <v>95</v>
      </c>
      <c r="CX16" s="977"/>
      <c r="CY16" s="977"/>
      <c r="CZ16" s="977"/>
      <c r="DA16" s="978"/>
      <c r="DB16" s="976" t="s">
        <v>555</v>
      </c>
      <c r="DC16" s="977"/>
      <c r="DD16" s="977"/>
      <c r="DE16" s="977"/>
      <c r="DF16" s="978"/>
      <c r="DG16" s="976" t="s">
        <v>555</v>
      </c>
      <c r="DH16" s="977"/>
      <c r="DI16" s="977"/>
      <c r="DJ16" s="977"/>
      <c r="DK16" s="978"/>
      <c r="DL16" s="976" t="s">
        <v>555</v>
      </c>
      <c r="DM16" s="977"/>
      <c r="DN16" s="977"/>
      <c r="DO16" s="977"/>
      <c r="DP16" s="978"/>
      <c r="DQ16" s="976" t="s">
        <v>555</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569</v>
      </c>
      <c r="BT17" s="980"/>
      <c r="BU17" s="980"/>
      <c r="BV17" s="980"/>
      <c r="BW17" s="980"/>
      <c r="BX17" s="980"/>
      <c r="BY17" s="980"/>
      <c r="BZ17" s="980"/>
      <c r="CA17" s="980"/>
      <c r="CB17" s="980"/>
      <c r="CC17" s="980"/>
      <c r="CD17" s="980"/>
      <c r="CE17" s="980"/>
      <c r="CF17" s="980"/>
      <c r="CG17" s="1001"/>
      <c r="CH17" s="976">
        <v>1</v>
      </c>
      <c r="CI17" s="977"/>
      <c r="CJ17" s="977"/>
      <c r="CK17" s="977"/>
      <c r="CL17" s="978"/>
      <c r="CM17" s="976">
        <v>182</v>
      </c>
      <c r="CN17" s="977"/>
      <c r="CO17" s="977"/>
      <c r="CP17" s="977"/>
      <c r="CQ17" s="978"/>
      <c r="CR17" s="976">
        <v>100</v>
      </c>
      <c r="CS17" s="977"/>
      <c r="CT17" s="977"/>
      <c r="CU17" s="977"/>
      <c r="CV17" s="978"/>
      <c r="CW17" s="976" t="s">
        <v>555</v>
      </c>
      <c r="CX17" s="977"/>
      <c r="CY17" s="977"/>
      <c r="CZ17" s="977"/>
      <c r="DA17" s="978"/>
      <c r="DB17" s="976" t="s">
        <v>555</v>
      </c>
      <c r="DC17" s="977"/>
      <c r="DD17" s="977"/>
      <c r="DE17" s="977"/>
      <c r="DF17" s="978"/>
      <c r="DG17" s="976" t="s">
        <v>555</v>
      </c>
      <c r="DH17" s="977"/>
      <c r="DI17" s="977"/>
      <c r="DJ17" s="977"/>
      <c r="DK17" s="978"/>
      <c r="DL17" s="976" t="s">
        <v>555</v>
      </c>
      <c r="DM17" s="977"/>
      <c r="DN17" s="977"/>
      <c r="DO17" s="977"/>
      <c r="DP17" s="978"/>
      <c r="DQ17" s="976" t="s">
        <v>555</v>
      </c>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t="s">
        <v>570</v>
      </c>
      <c r="BT18" s="980"/>
      <c r="BU18" s="980"/>
      <c r="BV18" s="980"/>
      <c r="BW18" s="980"/>
      <c r="BX18" s="980"/>
      <c r="BY18" s="980"/>
      <c r="BZ18" s="980"/>
      <c r="CA18" s="980"/>
      <c r="CB18" s="980"/>
      <c r="CC18" s="980"/>
      <c r="CD18" s="980"/>
      <c r="CE18" s="980"/>
      <c r="CF18" s="980"/>
      <c r="CG18" s="1001"/>
      <c r="CH18" s="976">
        <v>-11</v>
      </c>
      <c r="CI18" s="977"/>
      <c r="CJ18" s="977"/>
      <c r="CK18" s="977"/>
      <c r="CL18" s="978"/>
      <c r="CM18" s="976">
        <v>964</v>
      </c>
      <c r="CN18" s="977"/>
      <c r="CO18" s="977"/>
      <c r="CP18" s="977"/>
      <c r="CQ18" s="978"/>
      <c r="CR18" s="976">
        <v>50</v>
      </c>
      <c r="CS18" s="977"/>
      <c r="CT18" s="977"/>
      <c r="CU18" s="977"/>
      <c r="CV18" s="978"/>
      <c r="CW18" s="976" t="s">
        <v>555</v>
      </c>
      <c r="CX18" s="977"/>
      <c r="CY18" s="977"/>
      <c r="CZ18" s="977"/>
      <c r="DA18" s="978"/>
      <c r="DB18" s="976" t="s">
        <v>555</v>
      </c>
      <c r="DC18" s="977"/>
      <c r="DD18" s="977"/>
      <c r="DE18" s="977"/>
      <c r="DF18" s="978"/>
      <c r="DG18" s="976" t="s">
        <v>555</v>
      </c>
      <c r="DH18" s="977"/>
      <c r="DI18" s="977"/>
      <c r="DJ18" s="977"/>
      <c r="DK18" s="978"/>
      <c r="DL18" s="976" t="s">
        <v>555</v>
      </c>
      <c r="DM18" s="977"/>
      <c r="DN18" s="977"/>
      <c r="DO18" s="977"/>
      <c r="DP18" s="978"/>
      <c r="DQ18" s="976" t="s">
        <v>555</v>
      </c>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81345</v>
      </c>
      <c r="R23" s="1048"/>
      <c r="S23" s="1048"/>
      <c r="T23" s="1048"/>
      <c r="U23" s="1048"/>
      <c r="V23" s="1048">
        <v>76989</v>
      </c>
      <c r="W23" s="1048"/>
      <c r="X23" s="1048"/>
      <c r="Y23" s="1048"/>
      <c r="Z23" s="1048"/>
      <c r="AA23" s="1048">
        <v>4356</v>
      </c>
      <c r="AB23" s="1048"/>
      <c r="AC23" s="1048"/>
      <c r="AD23" s="1048"/>
      <c r="AE23" s="1055"/>
      <c r="AF23" s="1056">
        <v>4100</v>
      </c>
      <c r="AG23" s="1048"/>
      <c r="AH23" s="1048"/>
      <c r="AI23" s="1048"/>
      <c r="AJ23" s="1057"/>
      <c r="AK23" s="1058"/>
      <c r="AL23" s="1059"/>
      <c r="AM23" s="1059"/>
      <c r="AN23" s="1059"/>
      <c r="AO23" s="1059"/>
      <c r="AP23" s="1048">
        <v>53497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17578</v>
      </c>
      <c r="R28" s="1038"/>
      <c r="S28" s="1038"/>
      <c r="T28" s="1038"/>
      <c r="U28" s="1038"/>
      <c r="V28" s="1038">
        <v>17300</v>
      </c>
      <c r="W28" s="1038"/>
      <c r="X28" s="1038"/>
      <c r="Y28" s="1038"/>
      <c r="Z28" s="1038"/>
      <c r="AA28" s="1038">
        <v>277</v>
      </c>
      <c r="AB28" s="1038"/>
      <c r="AC28" s="1038"/>
      <c r="AD28" s="1038"/>
      <c r="AE28" s="1039"/>
      <c r="AF28" s="1040">
        <v>277</v>
      </c>
      <c r="AG28" s="1038"/>
      <c r="AH28" s="1038"/>
      <c r="AI28" s="1038"/>
      <c r="AJ28" s="1041"/>
      <c r="AK28" s="1029">
        <v>1755</v>
      </c>
      <c r="AL28" s="1030"/>
      <c r="AM28" s="1030"/>
      <c r="AN28" s="1030"/>
      <c r="AO28" s="1030"/>
      <c r="AP28" s="1030" t="s">
        <v>555</v>
      </c>
      <c r="AQ28" s="1030"/>
      <c r="AR28" s="1030"/>
      <c r="AS28" s="1030"/>
      <c r="AT28" s="1030"/>
      <c r="AU28" s="1030" t="s">
        <v>555</v>
      </c>
      <c r="AV28" s="1030"/>
      <c r="AW28" s="1030"/>
      <c r="AX28" s="1030"/>
      <c r="AY28" s="1030"/>
      <c r="AZ28" s="1031" t="s">
        <v>555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19450</v>
      </c>
      <c r="R29" s="1026"/>
      <c r="S29" s="1026"/>
      <c r="T29" s="1026"/>
      <c r="U29" s="1026"/>
      <c r="V29" s="1026">
        <v>18382</v>
      </c>
      <c r="W29" s="1026"/>
      <c r="X29" s="1026"/>
      <c r="Y29" s="1026"/>
      <c r="Z29" s="1026"/>
      <c r="AA29" s="1026">
        <v>1068</v>
      </c>
      <c r="AB29" s="1026"/>
      <c r="AC29" s="1026"/>
      <c r="AD29" s="1026"/>
      <c r="AE29" s="1027"/>
      <c r="AF29" s="1022">
        <v>1068</v>
      </c>
      <c r="AG29" s="1023"/>
      <c r="AH29" s="1023"/>
      <c r="AI29" s="1023"/>
      <c r="AJ29" s="1024"/>
      <c r="AK29" s="967">
        <v>2842</v>
      </c>
      <c r="AL29" s="958"/>
      <c r="AM29" s="958"/>
      <c r="AN29" s="958"/>
      <c r="AO29" s="958"/>
      <c r="AP29" s="958" t="s">
        <v>555</v>
      </c>
      <c r="AQ29" s="958"/>
      <c r="AR29" s="958"/>
      <c r="AS29" s="958"/>
      <c r="AT29" s="958"/>
      <c r="AU29" s="958" t="s">
        <v>555</v>
      </c>
      <c r="AV29" s="958"/>
      <c r="AW29" s="958"/>
      <c r="AX29" s="958"/>
      <c r="AY29" s="958"/>
      <c r="AZ29" s="1028" t="s">
        <v>555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2779</v>
      </c>
      <c r="R30" s="1026"/>
      <c r="S30" s="1026"/>
      <c r="T30" s="1026"/>
      <c r="U30" s="1026"/>
      <c r="V30" s="1026">
        <v>2714</v>
      </c>
      <c r="W30" s="1026"/>
      <c r="X30" s="1026"/>
      <c r="Y30" s="1026"/>
      <c r="Z30" s="1026"/>
      <c r="AA30" s="1026">
        <v>65</v>
      </c>
      <c r="AB30" s="1026"/>
      <c r="AC30" s="1026"/>
      <c r="AD30" s="1026"/>
      <c r="AE30" s="1027"/>
      <c r="AF30" s="1022">
        <v>65</v>
      </c>
      <c r="AG30" s="1023"/>
      <c r="AH30" s="1023"/>
      <c r="AI30" s="1023"/>
      <c r="AJ30" s="1024"/>
      <c r="AK30" s="967">
        <v>829</v>
      </c>
      <c r="AL30" s="958"/>
      <c r="AM30" s="958"/>
      <c r="AN30" s="958"/>
      <c r="AO30" s="958"/>
      <c r="AP30" s="958" t="s">
        <v>555</v>
      </c>
      <c r="AQ30" s="958"/>
      <c r="AR30" s="958"/>
      <c r="AS30" s="958"/>
      <c r="AT30" s="958"/>
      <c r="AU30" s="958" t="s">
        <v>555</v>
      </c>
      <c r="AV30" s="958"/>
      <c r="AW30" s="958"/>
      <c r="AX30" s="958"/>
      <c r="AY30" s="958"/>
      <c r="AZ30" s="1028" t="s">
        <v>555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24</v>
      </c>
      <c r="R31" s="1026"/>
      <c r="S31" s="1026"/>
      <c r="T31" s="1026"/>
      <c r="U31" s="1026"/>
      <c r="V31" s="1026">
        <v>18</v>
      </c>
      <c r="W31" s="1026"/>
      <c r="X31" s="1026"/>
      <c r="Y31" s="1026"/>
      <c r="Z31" s="1026"/>
      <c r="AA31" s="1026">
        <v>5</v>
      </c>
      <c r="AB31" s="1026"/>
      <c r="AC31" s="1026"/>
      <c r="AD31" s="1026"/>
      <c r="AE31" s="1027"/>
      <c r="AF31" s="1022">
        <v>5</v>
      </c>
      <c r="AG31" s="1023"/>
      <c r="AH31" s="1023"/>
      <c r="AI31" s="1023"/>
      <c r="AJ31" s="1024"/>
      <c r="AK31" s="967" t="s">
        <v>555</v>
      </c>
      <c r="AL31" s="958"/>
      <c r="AM31" s="958"/>
      <c r="AN31" s="958"/>
      <c r="AO31" s="958"/>
      <c r="AP31" s="958">
        <v>13</v>
      </c>
      <c r="AQ31" s="958"/>
      <c r="AR31" s="958"/>
      <c r="AS31" s="958"/>
      <c r="AT31" s="958"/>
      <c r="AU31" s="958" t="s">
        <v>555</v>
      </c>
      <c r="AV31" s="958"/>
      <c r="AW31" s="958"/>
      <c r="AX31" s="958"/>
      <c r="AY31" s="958"/>
      <c r="AZ31" s="1028" t="s">
        <v>555</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3420</v>
      </c>
      <c r="R32" s="1026"/>
      <c r="S32" s="1026"/>
      <c r="T32" s="1026"/>
      <c r="U32" s="1026"/>
      <c r="V32" s="1026">
        <v>3162</v>
      </c>
      <c r="W32" s="1026"/>
      <c r="X32" s="1026"/>
      <c r="Y32" s="1026"/>
      <c r="Z32" s="1026"/>
      <c r="AA32" s="1026">
        <v>258</v>
      </c>
      <c r="AB32" s="1026"/>
      <c r="AC32" s="1026"/>
      <c r="AD32" s="1026"/>
      <c r="AE32" s="1027"/>
      <c r="AF32" s="1022">
        <v>3300</v>
      </c>
      <c r="AG32" s="1023"/>
      <c r="AH32" s="1023"/>
      <c r="AI32" s="1023"/>
      <c r="AJ32" s="1024"/>
      <c r="AK32" s="967">
        <v>390</v>
      </c>
      <c r="AL32" s="958"/>
      <c r="AM32" s="958"/>
      <c r="AN32" s="958"/>
      <c r="AO32" s="958"/>
      <c r="AP32" s="958">
        <v>11149</v>
      </c>
      <c r="AQ32" s="958"/>
      <c r="AR32" s="958"/>
      <c r="AS32" s="958"/>
      <c r="AT32" s="958"/>
      <c r="AU32" s="958">
        <v>1516</v>
      </c>
      <c r="AV32" s="958"/>
      <c r="AW32" s="958"/>
      <c r="AX32" s="958"/>
      <c r="AY32" s="958"/>
      <c r="AZ32" s="1028" t="s">
        <v>555</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266</v>
      </c>
      <c r="R33" s="1026"/>
      <c r="S33" s="1026"/>
      <c r="T33" s="1026"/>
      <c r="U33" s="1026"/>
      <c r="V33" s="1026">
        <v>142</v>
      </c>
      <c r="W33" s="1026"/>
      <c r="X33" s="1026"/>
      <c r="Y33" s="1026"/>
      <c r="Z33" s="1026"/>
      <c r="AA33" s="1026">
        <v>125</v>
      </c>
      <c r="AB33" s="1026"/>
      <c r="AC33" s="1026"/>
      <c r="AD33" s="1026"/>
      <c r="AE33" s="1027"/>
      <c r="AF33" s="1022">
        <v>2545</v>
      </c>
      <c r="AG33" s="1023"/>
      <c r="AH33" s="1023"/>
      <c r="AI33" s="1023"/>
      <c r="AJ33" s="1024"/>
      <c r="AK33" s="967" t="s">
        <v>555</v>
      </c>
      <c r="AL33" s="958"/>
      <c r="AM33" s="958"/>
      <c r="AN33" s="958"/>
      <c r="AO33" s="958"/>
      <c r="AP33" s="958">
        <v>69</v>
      </c>
      <c r="AQ33" s="958"/>
      <c r="AR33" s="958"/>
      <c r="AS33" s="958"/>
      <c r="AT33" s="958"/>
      <c r="AU33" s="958" t="s">
        <v>555</v>
      </c>
      <c r="AV33" s="958"/>
      <c r="AW33" s="958"/>
      <c r="AX33" s="958"/>
      <c r="AY33" s="958"/>
      <c r="AZ33" s="1028" t="s">
        <v>555</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88</v>
      </c>
      <c r="R34" s="1026"/>
      <c r="S34" s="1026"/>
      <c r="T34" s="1026"/>
      <c r="U34" s="1026"/>
      <c r="V34" s="1026">
        <v>87</v>
      </c>
      <c r="W34" s="1026"/>
      <c r="X34" s="1026"/>
      <c r="Y34" s="1026"/>
      <c r="Z34" s="1026"/>
      <c r="AA34" s="1026">
        <v>1</v>
      </c>
      <c r="AB34" s="1026"/>
      <c r="AC34" s="1026"/>
      <c r="AD34" s="1026"/>
      <c r="AE34" s="1027"/>
      <c r="AF34" s="1022">
        <v>73</v>
      </c>
      <c r="AG34" s="1023"/>
      <c r="AH34" s="1023"/>
      <c r="AI34" s="1023"/>
      <c r="AJ34" s="1024"/>
      <c r="AK34" s="967">
        <v>93</v>
      </c>
      <c r="AL34" s="958"/>
      <c r="AM34" s="958"/>
      <c r="AN34" s="958"/>
      <c r="AO34" s="958"/>
      <c r="AP34" s="958">
        <v>608</v>
      </c>
      <c r="AQ34" s="958"/>
      <c r="AR34" s="958"/>
      <c r="AS34" s="958"/>
      <c r="AT34" s="958"/>
      <c r="AU34" s="958">
        <v>554</v>
      </c>
      <c r="AV34" s="958"/>
      <c r="AW34" s="958"/>
      <c r="AX34" s="958"/>
      <c r="AY34" s="958"/>
      <c r="AZ34" s="1028" t="s">
        <v>555</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398</v>
      </c>
      <c r="C35" s="1018"/>
      <c r="D35" s="1018"/>
      <c r="E35" s="1018"/>
      <c r="F35" s="1018"/>
      <c r="G35" s="1018"/>
      <c r="H35" s="1018"/>
      <c r="I35" s="1018"/>
      <c r="J35" s="1018"/>
      <c r="K35" s="1018"/>
      <c r="L35" s="1018"/>
      <c r="M35" s="1018"/>
      <c r="N35" s="1018"/>
      <c r="O35" s="1018"/>
      <c r="P35" s="1019"/>
      <c r="Q35" s="1025">
        <v>5660</v>
      </c>
      <c r="R35" s="1026"/>
      <c r="S35" s="1026"/>
      <c r="T35" s="1026"/>
      <c r="U35" s="1026"/>
      <c r="V35" s="1026">
        <v>5655</v>
      </c>
      <c r="W35" s="1026"/>
      <c r="X35" s="1026"/>
      <c r="Y35" s="1026"/>
      <c r="Z35" s="1026"/>
      <c r="AA35" s="1026">
        <v>5</v>
      </c>
      <c r="AB35" s="1026"/>
      <c r="AC35" s="1026"/>
      <c r="AD35" s="1026"/>
      <c r="AE35" s="1027"/>
      <c r="AF35" s="1022">
        <v>492</v>
      </c>
      <c r="AG35" s="1023"/>
      <c r="AH35" s="1023"/>
      <c r="AI35" s="1023"/>
      <c r="AJ35" s="1024"/>
      <c r="AK35" s="967">
        <v>1917</v>
      </c>
      <c r="AL35" s="958"/>
      <c r="AM35" s="958"/>
      <c r="AN35" s="958"/>
      <c r="AO35" s="958"/>
      <c r="AP35" s="958">
        <v>28950</v>
      </c>
      <c r="AQ35" s="958"/>
      <c r="AR35" s="958"/>
      <c r="AS35" s="958"/>
      <c r="AT35" s="958"/>
      <c r="AU35" s="958">
        <v>13114</v>
      </c>
      <c r="AV35" s="958"/>
      <c r="AW35" s="958"/>
      <c r="AX35" s="958"/>
      <c r="AY35" s="958"/>
      <c r="AZ35" s="1028" t="s">
        <v>555</v>
      </c>
      <c r="BA35" s="1028"/>
      <c r="BB35" s="1028"/>
      <c r="BC35" s="1028"/>
      <c r="BD35" s="1028"/>
      <c r="BE35" s="959" t="s">
        <v>395</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399</v>
      </c>
      <c r="C36" s="1018"/>
      <c r="D36" s="1018"/>
      <c r="E36" s="1018"/>
      <c r="F36" s="1018"/>
      <c r="G36" s="1018"/>
      <c r="H36" s="1018"/>
      <c r="I36" s="1018"/>
      <c r="J36" s="1018"/>
      <c r="K36" s="1018"/>
      <c r="L36" s="1018"/>
      <c r="M36" s="1018"/>
      <c r="N36" s="1018"/>
      <c r="O36" s="1018"/>
      <c r="P36" s="1019"/>
      <c r="Q36" s="1025">
        <v>235</v>
      </c>
      <c r="R36" s="1026"/>
      <c r="S36" s="1026"/>
      <c r="T36" s="1026"/>
      <c r="U36" s="1026"/>
      <c r="V36" s="1026">
        <v>235</v>
      </c>
      <c r="W36" s="1026"/>
      <c r="X36" s="1026"/>
      <c r="Y36" s="1026"/>
      <c r="Z36" s="1026"/>
      <c r="AA36" s="1026">
        <v>0</v>
      </c>
      <c r="AB36" s="1026"/>
      <c r="AC36" s="1026"/>
      <c r="AD36" s="1026"/>
      <c r="AE36" s="1027"/>
      <c r="AF36" s="1022" t="s">
        <v>122</v>
      </c>
      <c r="AG36" s="1023"/>
      <c r="AH36" s="1023"/>
      <c r="AI36" s="1023"/>
      <c r="AJ36" s="1024"/>
      <c r="AK36" s="967">
        <v>37</v>
      </c>
      <c r="AL36" s="958"/>
      <c r="AM36" s="958"/>
      <c r="AN36" s="958"/>
      <c r="AO36" s="958"/>
      <c r="AP36" s="958" t="s">
        <v>555</v>
      </c>
      <c r="AQ36" s="958"/>
      <c r="AR36" s="958"/>
      <c r="AS36" s="958"/>
      <c r="AT36" s="958"/>
      <c r="AU36" s="958" t="s">
        <v>555</v>
      </c>
      <c r="AV36" s="958"/>
      <c r="AW36" s="958"/>
      <c r="AX36" s="958"/>
      <c r="AY36" s="958"/>
      <c r="AZ36" s="1028" t="s">
        <v>555</v>
      </c>
      <c r="BA36" s="1028"/>
      <c r="BB36" s="1028"/>
      <c r="BC36" s="1028"/>
      <c r="BD36" s="1028"/>
      <c r="BE36" s="959" t="s">
        <v>400</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401</v>
      </c>
      <c r="C37" s="1018"/>
      <c r="D37" s="1018"/>
      <c r="E37" s="1018"/>
      <c r="F37" s="1018"/>
      <c r="G37" s="1018"/>
      <c r="H37" s="1018"/>
      <c r="I37" s="1018"/>
      <c r="J37" s="1018"/>
      <c r="K37" s="1018"/>
      <c r="L37" s="1018"/>
      <c r="M37" s="1018"/>
      <c r="N37" s="1018"/>
      <c r="O37" s="1018"/>
      <c r="P37" s="1019"/>
      <c r="Q37" s="1025">
        <v>778</v>
      </c>
      <c r="R37" s="1026"/>
      <c r="S37" s="1026"/>
      <c r="T37" s="1026"/>
      <c r="U37" s="1026"/>
      <c r="V37" s="1026">
        <v>771</v>
      </c>
      <c r="W37" s="1026"/>
      <c r="X37" s="1026"/>
      <c r="Y37" s="1026"/>
      <c r="Z37" s="1026"/>
      <c r="AA37" s="1026">
        <v>7</v>
      </c>
      <c r="AB37" s="1026"/>
      <c r="AC37" s="1026"/>
      <c r="AD37" s="1026"/>
      <c r="AE37" s="1027"/>
      <c r="AF37" s="1022">
        <v>2</v>
      </c>
      <c r="AG37" s="1023"/>
      <c r="AH37" s="1023"/>
      <c r="AI37" s="1023"/>
      <c r="AJ37" s="1024"/>
      <c r="AK37" s="967">
        <v>248</v>
      </c>
      <c r="AL37" s="958"/>
      <c r="AM37" s="958"/>
      <c r="AN37" s="958"/>
      <c r="AO37" s="958"/>
      <c r="AP37" s="958">
        <v>1345</v>
      </c>
      <c r="AQ37" s="958"/>
      <c r="AR37" s="958"/>
      <c r="AS37" s="958"/>
      <c r="AT37" s="958"/>
      <c r="AU37" s="958">
        <v>559</v>
      </c>
      <c r="AV37" s="958"/>
      <c r="AW37" s="958"/>
      <c r="AX37" s="958"/>
      <c r="AY37" s="958"/>
      <c r="AZ37" s="1028" t="s">
        <v>555</v>
      </c>
      <c r="BA37" s="1028"/>
      <c r="BB37" s="1028"/>
      <c r="BC37" s="1028"/>
      <c r="BD37" s="1028"/>
      <c r="BE37" s="959" t="s">
        <v>400</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t="s">
        <v>402</v>
      </c>
      <c r="C38" s="1018"/>
      <c r="D38" s="1018"/>
      <c r="E38" s="1018"/>
      <c r="F38" s="1018"/>
      <c r="G38" s="1018"/>
      <c r="H38" s="1018"/>
      <c r="I38" s="1018"/>
      <c r="J38" s="1018"/>
      <c r="K38" s="1018"/>
      <c r="L38" s="1018"/>
      <c r="M38" s="1018"/>
      <c r="N38" s="1018"/>
      <c r="O38" s="1018"/>
      <c r="P38" s="1019"/>
      <c r="Q38" s="1025">
        <v>13</v>
      </c>
      <c r="R38" s="1026"/>
      <c r="S38" s="1026"/>
      <c r="T38" s="1026"/>
      <c r="U38" s="1026"/>
      <c r="V38" s="1026">
        <v>8</v>
      </c>
      <c r="W38" s="1026"/>
      <c r="X38" s="1026"/>
      <c r="Y38" s="1026"/>
      <c r="Z38" s="1026"/>
      <c r="AA38" s="1026">
        <v>6</v>
      </c>
      <c r="AB38" s="1026"/>
      <c r="AC38" s="1026"/>
      <c r="AD38" s="1026"/>
      <c r="AE38" s="1027"/>
      <c r="AF38" s="1022">
        <v>6</v>
      </c>
      <c r="AG38" s="1023"/>
      <c r="AH38" s="1023"/>
      <c r="AI38" s="1023"/>
      <c r="AJ38" s="1024"/>
      <c r="AK38" s="967" t="s">
        <v>555</v>
      </c>
      <c r="AL38" s="958"/>
      <c r="AM38" s="958"/>
      <c r="AN38" s="958"/>
      <c r="AO38" s="958"/>
      <c r="AP38" s="958" t="s">
        <v>555</v>
      </c>
      <c r="AQ38" s="958"/>
      <c r="AR38" s="958"/>
      <c r="AS38" s="958"/>
      <c r="AT38" s="958"/>
      <c r="AU38" s="958" t="s">
        <v>555</v>
      </c>
      <c r="AV38" s="958"/>
      <c r="AW38" s="958"/>
      <c r="AX38" s="958"/>
      <c r="AY38" s="958"/>
      <c r="AZ38" s="1028" t="s">
        <v>555</v>
      </c>
      <c r="BA38" s="1028"/>
      <c r="BB38" s="1028"/>
      <c r="BC38" s="1028"/>
      <c r="BD38" s="1028"/>
      <c r="BE38" s="959" t="s">
        <v>400</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403</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7833</v>
      </c>
      <c r="AG63" s="946"/>
      <c r="AH63" s="946"/>
      <c r="AI63" s="946"/>
      <c r="AJ63" s="1009"/>
      <c r="AK63" s="1010"/>
      <c r="AL63" s="950"/>
      <c r="AM63" s="950"/>
      <c r="AN63" s="950"/>
      <c r="AO63" s="950"/>
      <c r="AP63" s="946">
        <v>42065</v>
      </c>
      <c r="AQ63" s="946"/>
      <c r="AR63" s="946"/>
      <c r="AS63" s="946"/>
      <c r="AT63" s="946"/>
      <c r="AU63" s="946">
        <v>15743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406</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407</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556</v>
      </c>
      <c r="C68" s="973"/>
      <c r="D68" s="973"/>
      <c r="E68" s="973"/>
      <c r="F68" s="973"/>
      <c r="G68" s="973"/>
      <c r="H68" s="973"/>
      <c r="I68" s="973"/>
      <c r="J68" s="973"/>
      <c r="K68" s="973"/>
      <c r="L68" s="973"/>
      <c r="M68" s="973"/>
      <c r="N68" s="973"/>
      <c r="O68" s="973"/>
      <c r="P68" s="974"/>
      <c r="Q68" s="975">
        <v>152</v>
      </c>
      <c r="R68" s="969"/>
      <c r="S68" s="969"/>
      <c r="T68" s="969"/>
      <c r="U68" s="969"/>
      <c r="V68" s="969">
        <v>97</v>
      </c>
      <c r="W68" s="969"/>
      <c r="X68" s="969"/>
      <c r="Y68" s="969"/>
      <c r="Z68" s="969"/>
      <c r="AA68" s="969">
        <v>55</v>
      </c>
      <c r="AB68" s="969"/>
      <c r="AC68" s="969"/>
      <c r="AD68" s="969"/>
      <c r="AE68" s="969"/>
      <c r="AF68" s="969">
        <v>55</v>
      </c>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557</v>
      </c>
      <c r="C69" s="962"/>
      <c r="D69" s="962"/>
      <c r="E69" s="962"/>
      <c r="F69" s="962"/>
      <c r="G69" s="962"/>
      <c r="H69" s="962"/>
      <c r="I69" s="962"/>
      <c r="J69" s="962"/>
      <c r="K69" s="962"/>
      <c r="L69" s="962"/>
      <c r="M69" s="962"/>
      <c r="N69" s="962"/>
      <c r="O69" s="962"/>
      <c r="P69" s="963"/>
      <c r="Q69" s="964">
        <v>88</v>
      </c>
      <c r="R69" s="958"/>
      <c r="S69" s="958"/>
      <c r="T69" s="958"/>
      <c r="U69" s="958"/>
      <c r="V69" s="958">
        <v>69</v>
      </c>
      <c r="W69" s="958"/>
      <c r="X69" s="958"/>
      <c r="Y69" s="958"/>
      <c r="Z69" s="958"/>
      <c r="AA69" s="958">
        <v>19</v>
      </c>
      <c r="AB69" s="958"/>
      <c r="AC69" s="958"/>
      <c r="AD69" s="958"/>
      <c r="AE69" s="958"/>
      <c r="AF69" s="958">
        <v>19</v>
      </c>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558</v>
      </c>
      <c r="C70" s="962"/>
      <c r="D70" s="962"/>
      <c r="E70" s="962"/>
      <c r="F70" s="962"/>
      <c r="G70" s="962"/>
      <c r="H70" s="962"/>
      <c r="I70" s="962"/>
      <c r="J70" s="962"/>
      <c r="K70" s="962"/>
      <c r="L70" s="962"/>
      <c r="M70" s="962"/>
      <c r="N70" s="962"/>
      <c r="O70" s="962"/>
      <c r="P70" s="963"/>
      <c r="Q70" s="964">
        <v>230159</v>
      </c>
      <c r="R70" s="958"/>
      <c r="S70" s="958"/>
      <c r="T70" s="958"/>
      <c r="U70" s="958"/>
      <c r="V70" s="958">
        <v>223900</v>
      </c>
      <c r="W70" s="958"/>
      <c r="X70" s="958"/>
      <c r="Y70" s="958"/>
      <c r="Z70" s="958"/>
      <c r="AA70" s="958">
        <v>6259</v>
      </c>
      <c r="AB70" s="958"/>
      <c r="AC70" s="958"/>
      <c r="AD70" s="958"/>
      <c r="AE70" s="958"/>
      <c r="AF70" s="958">
        <v>6259</v>
      </c>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4253</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399</v>
      </c>
      <c r="CS102" s="940"/>
      <c r="CT102" s="940"/>
      <c r="CU102" s="940"/>
      <c r="CV102" s="941"/>
      <c r="CW102" s="939">
        <v>202</v>
      </c>
      <c r="CX102" s="940"/>
      <c r="CY102" s="940"/>
      <c r="CZ102" s="940"/>
      <c r="DA102" s="941"/>
      <c r="DB102" s="939">
        <v>68</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411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417</v>
      </c>
      <c r="AB109" s="883"/>
      <c r="AC109" s="883"/>
      <c r="AD109" s="883"/>
      <c r="AE109" s="884"/>
      <c r="AF109" s="885" t="s">
        <v>418</v>
      </c>
      <c r="AG109" s="883"/>
      <c r="AH109" s="883"/>
      <c r="AI109" s="883"/>
      <c r="AJ109" s="884"/>
      <c r="AK109" s="885" t="s">
        <v>294</v>
      </c>
      <c r="AL109" s="883"/>
      <c r="AM109" s="883"/>
      <c r="AN109" s="883"/>
      <c r="AO109" s="884"/>
      <c r="AP109" s="885" t="s">
        <v>419</v>
      </c>
      <c r="AQ109" s="883"/>
      <c r="AR109" s="883"/>
      <c r="AS109" s="883"/>
      <c r="AT109" s="916"/>
      <c r="AU109" s="882"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417</v>
      </c>
      <c r="BR109" s="883"/>
      <c r="BS109" s="883"/>
      <c r="BT109" s="883"/>
      <c r="BU109" s="884"/>
      <c r="BV109" s="885" t="s">
        <v>418</v>
      </c>
      <c r="BW109" s="883"/>
      <c r="BX109" s="883"/>
      <c r="BY109" s="883"/>
      <c r="BZ109" s="884"/>
      <c r="CA109" s="885" t="s">
        <v>294</v>
      </c>
      <c r="CB109" s="883"/>
      <c r="CC109" s="883"/>
      <c r="CD109" s="883"/>
      <c r="CE109" s="884"/>
      <c r="CF109" s="923" t="s">
        <v>419</v>
      </c>
      <c r="CG109" s="923"/>
      <c r="CH109" s="923"/>
      <c r="CI109" s="923"/>
      <c r="CJ109" s="923"/>
      <c r="CK109" s="885" t="s">
        <v>420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417</v>
      </c>
      <c r="DH109" s="883"/>
      <c r="DI109" s="883"/>
      <c r="DJ109" s="883"/>
      <c r="DK109" s="884"/>
      <c r="DL109" s="885" t="s">
        <v>418</v>
      </c>
      <c r="DM109" s="883"/>
      <c r="DN109" s="883"/>
      <c r="DO109" s="883"/>
      <c r="DP109" s="884"/>
      <c r="DQ109" s="885" t="s">
        <v>294</v>
      </c>
      <c r="DR109" s="883"/>
      <c r="DS109" s="883"/>
      <c r="DT109" s="883"/>
      <c r="DU109" s="884"/>
      <c r="DV109" s="885" t="s">
        <v>419</v>
      </c>
      <c r="DW109" s="883"/>
      <c r="DX109" s="883"/>
      <c r="DY109" s="883"/>
      <c r="DZ109" s="916"/>
    </row>
    <row r="110" spans="1:131" s="224" customFormat="1" ht="26.25" customHeight="1" x14ac:dyDescent="0.15">
      <c r="A110" s="794" t="s">
        <v>421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11078170</v>
      </c>
      <c r="AB110" s="876"/>
      <c r="AC110" s="876"/>
      <c r="AD110" s="876"/>
      <c r="AE110" s="877"/>
      <c r="AF110" s="878">
        <v>10661360</v>
      </c>
      <c r="AG110" s="876"/>
      <c r="AH110" s="876"/>
      <c r="AI110" s="876"/>
      <c r="AJ110" s="877"/>
      <c r="AK110" s="878">
        <v>9621877</v>
      </c>
      <c r="AL110" s="876"/>
      <c r="AM110" s="876"/>
      <c r="AN110" s="876"/>
      <c r="AO110" s="877"/>
      <c r="AP110" s="879">
        <v>27</v>
      </c>
      <c r="AQ110" s="880"/>
      <c r="AR110" s="880"/>
      <c r="AS110" s="880"/>
      <c r="AT110" s="881"/>
      <c r="AU110" s="917" t="s">
        <v>69</v>
      </c>
      <c r="AV110" s="918"/>
      <c r="AW110" s="918"/>
      <c r="AX110" s="918"/>
      <c r="AY110" s="918"/>
      <c r="AZ110" s="847" t="s">
        <v>422</v>
      </c>
      <c r="BA110" s="795"/>
      <c r="BB110" s="795"/>
      <c r="BC110" s="795"/>
      <c r="BD110" s="795"/>
      <c r="BE110" s="795"/>
      <c r="BF110" s="795"/>
      <c r="BG110" s="795"/>
      <c r="BH110" s="795"/>
      <c r="BI110" s="795"/>
      <c r="BJ110" s="795"/>
      <c r="BK110" s="795"/>
      <c r="BL110" s="795"/>
      <c r="BM110" s="795"/>
      <c r="BN110" s="795"/>
      <c r="BO110" s="795"/>
      <c r="BP110" s="796"/>
      <c r="BQ110" s="848">
        <v>67268852</v>
      </c>
      <c r="BR110" s="829"/>
      <c r="BS110" s="829"/>
      <c r="BT110" s="829"/>
      <c r="BU110" s="829"/>
      <c r="BV110" s="829">
        <v>60174594</v>
      </c>
      <c r="BW110" s="829"/>
      <c r="BX110" s="829"/>
      <c r="BY110" s="829"/>
      <c r="BZ110" s="829"/>
      <c r="CA110" s="829">
        <v>53496951</v>
      </c>
      <c r="CB110" s="829"/>
      <c r="CC110" s="829"/>
      <c r="CD110" s="829"/>
      <c r="CE110" s="829"/>
      <c r="CF110" s="853">
        <v>150.1</v>
      </c>
      <c r="CG110" s="854"/>
      <c r="CH110" s="854"/>
      <c r="CI110" s="854"/>
      <c r="CJ110" s="854"/>
      <c r="CK110" s="913" t="s">
        <v>423</v>
      </c>
      <c r="CL110" s="806"/>
      <c r="CM110" s="847" t="s">
        <v>424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426</v>
      </c>
      <c r="BA111" s="739"/>
      <c r="BB111" s="739"/>
      <c r="BC111" s="739"/>
      <c r="BD111" s="739"/>
      <c r="BE111" s="739"/>
      <c r="BF111" s="739"/>
      <c r="BG111" s="739"/>
      <c r="BH111" s="739"/>
      <c r="BI111" s="739"/>
      <c r="BJ111" s="739"/>
      <c r="BK111" s="739"/>
      <c r="BL111" s="739"/>
      <c r="BM111" s="739"/>
      <c r="BN111" s="739"/>
      <c r="BO111" s="739"/>
      <c r="BP111" s="740"/>
      <c r="BQ111" s="803">
        <v>211170</v>
      </c>
      <c r="BR111" s="804"/>
      <c r="BS111" s="804"/>
      <c r="BT111" s="804"/>
      <c r="BU111" s="804"/>
      <c r="BV111" s="804">
        <v>160275</v>
      </c>
      <c r="BW111" s="804"/>
      <c r="BX111" s="804"/>
      <c r="BY111" s="804"/>
      <c r="BZ111" s="804"/>
      <c r="CA111" s="804">
        <v>122396</v>
      </c>
      <c r="CB111" s="804"/>
      <c r="CC111" s="804"/>
      <c r="CD111" s="804"/>
      <c r="CE111" s="804"/>
      <c r="CF111" s="862">
        <v>0.3</v>
      </c>
      <c r="CG111" s="863"/>
      <c r="CH111" s="863"/>
      <c r="CI111" s="863"/>
      <c r="CJ111" s="863"/>
      <c r="CK111" s="914"/>
      <c r="CL111" s="808"/>
      <c r="CM111" s="802" t="s">
        <v>427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211170</v>
      </c>
      <c r="DH111" s="804"/>
      <c r="DI111" s="804"/>
      <c r="DJ111" s="804"/>
      <c r="DK111" s="804"/>
      <c r="DL111" s="804">
        <v>160275</v>
      </c>
      <c r="DM111" s="804"/>
      <c r="DN111" s="804"/>
      <c r="DO111" s="804"/>
      <c r="DP111" s="804"/>
      <c r="DQ111" s="804">
        <v>122396</v>
      </c>
      <c r="DR111" s="804"/>
      <c r="DS111" s="804"/>
      <c r="DT111" s="804"/>
      <c r="DU111" s="804"/>
      <c r="DV111" s="781">
        <v>0.3</v>
      </c>
      <c r="DW111" s="781"/>
      <c r="DX111" s="781"/>
      <c r="DY111" s="781"/>
      <c r="DZ111" s="782"/>
    </row>
    <row r="112" spans="1:131" s="224" customFormat="1" ht="26.25" customHeight="1" x14ac:dyDescent="0.15">
      <c r="A112" s="899" t="s">
        <v>428</v>
      </c>
      <c r="B112" s="900"/>
      <c r="C112" s="739" t="s">
        <v>429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430</v>
      </c>
      <c r="BA112" s="739"/>
      <c r="BB112" s="739"/>
      <c r="BC112" s="739"/>
      <c r="BD112" s="739"/>
      <c r="BE112" s="739"/>
      <c r="BF112" s="739"/>
      <c r="BG112" s="739"/>
      <c r="BH112" s="739"/>
      <c r="BI112" s="739"/>
      <c r="BJ112" s="739"/>
      <c r="BK112" s="739"/>
      <c r="BL112" s="739"/>
      <c r="BM112" s="739"/>
      <c r="BN112" s="739"/>
      <c r="BO112" s="739"/>
      <c r="BP112" s="740"/>
      <c r="BQ112" s="803">
        <v>17973159</v>
      </c>
      <c r="BR112" s="804"/>
      <c r="BS112" s="804"/>
      <c r="BT112" s="804"/>
      <c r="BU112" s="804"/>
      <c r="BV112" s="804">
        <v>16678583</v>
      </c>
      <c r="BW112" s="804"/>
      <c r="BX112" s="804"/>
      <c r="BY112" s="804"/>
      <c r="BZ112" s="804"/>
      <c r="CA112" s="804">
        <v>15744261</v>
      </c>
      <c r="CB112" s="804"/>
      <c r="CC112" s="804"/>
      <c r="CD112" s="804"/>
      <c r="CE112" s="804"/>
      <c r="CF112" s="862">
        <v>44.2</v>
      </c>
      <c r="CG112" s="863"/>
      <c r="CH112" s="863"/>
      <c r="CI112" s="863"/>
      <c r="CJ112" s="863"/>
      <c r="CK112" s="914"/>
      <c r="CL112" s="808"/>
      <c r="CM112" s="802" t="s">
        <v>431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1547386</v>
      </c>
      <c r="AB113" s="906"/>
      <c r="AC113" s="906"/>
      <c r="AD113" s="906"/>
      <c r="AE113" s="907"/>
      <c r="AF113" s="908">
        <v>1536802</v>
      </c>
      <c r="AG113" s="906"/>
      <c r="AH113" s="906"/>
      <c r="AI113" s="906"/>
      <c r="AJ113" s="907"/>
      <c r="AK113" s="908">
        <v>1672433</v>
      </c>
      <c r="AL113" s="906"/>
      <c r="AM113" s="906"/>
      <c r="AN113" s="906"/>
      <c r="AO113" s="907"/>
      <c r="AP113" s="909">
        <v>4.7</v>
      </c>
      <c r="AQ113" s="910"/>
      <c r="AR113" s="910"/>
      <c r="AS113" s="910"/>
      <c r="AT113" s="911"/>
      <c r="AU113" s="919"/>
      <c r="AV113" s="920"/>
      <c r="AW113" s="920"/>
      <c r="AX113" s="920"/>
      <c r="AY113" s="920"/>
      <c r="AZ113" s="802" t="s">
        <v>433</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436</v>
      </c>
      <c r="BA114" s="739"/>
      <c r="BB114" s="739"/>
      <c r="BC114" s="739"/>
      <c r="BD114" s="739"/>
      <c r="BE114" s="739"/>
      <c r="BF114" s="739"/>
      <c r="BG114" s="739"/>
      <c r="BH114" s="739"/>
      <c r="BI114" s="739"/>
      <c r="BJ114" s="739"/>
      <c r="BK114" s="739"/>
      <c r="BL114" s="739"/>
      <c r="BM114" s="739"/>
      <c r="BN114" s="739"/>
      <c r="BO114" s="739"/>
      <c r="BP114" s="740"/>
      <c r="BQ114" s="803">
        <v>9662409</v>
      </c>
      <c r="BR114" s="804"/>
      <c r="BS114" s="804"/>
      <c r="BT114" s="804"/>
      <c r="BU114" s="804"/>
      <c r="BV114" s="804">
        <v>9758921</v>
      </c>
      <c r="BW114" s="804"/>
      <c r="BX114" s="804"/>
      <c r="BY114" s="804"/>
      <c r="BZ114" s="804"/>
      <c r="CA114" s="804">
        <v>10067042</v>
      </c>
      <c r="CB114" s="804"/>
      <c r="CC114" s="804"/>
      <c r="CD114" s="804"/>
      <c r="CE114" s="804"/>
      <c r="CF114" s="862">
        <v>28.2</v>
      </c>
      <c r="CG114" s="863"/>
      <c r="CH114" s="863"/>
      <c r="CI114" s="863"/>
      <c r="CJ114" s="863"/>
      <c r="CK114" s="914"/>
      <c r="CL114" s="808"/>
      <c r="CM114" s="802" t="s">
        <v>437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55011</v>
      </c>
      <c r="AB115" s="906"/>
      <c r="AC115" s="906"/>
      <c r="AD115" s="906"/>
      <c r="AE115" s="907"/>
      <c r="AF115" s="908">
        <v>55059</v>
      </c>
      <c r="AG115" s="906"/>
      <c r="AH115" s="906"/>
      <c r="AI115" s="906"/>
      <c r="AJ115" s="907"/>
      <c r="AK115" s="908">
        <v>55054</v>
      </c>
      <c r="AL115" s="906"/>
      <c r="AM115" s="906"/>
      <c r="AN115" s="906"/>
      <c r="AO115" s="907"/>
      <c r="AP115" s="909">
        <v>0.2</v>
      </c>
      <c r="AQ115" s="910"/>
      <c r="AR115" s="910"/>
      <c r="AS115" s="910"/>
      <c r="AT115" s="911"/>
      <c r="AU115" s="919"/>
      <c r="AV115" s="920"/>
      <c r="AW115" s="920"/>
      <c r="AX115" s="920"/>
      <c r="AY115" s="920"/>
      <c r="AZ115" s="802" t="s">
        <v>439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440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441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442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444</v>
      </c>
      <c r="Z117" s="884"/>
      <c r="AA117" s="889">
        <v>12680567</v>
      </c>
      <c r="AB117" s="890"/>
      <c r="AC117" s="890"/>
      <c r="AD117" s="890"/>
      <c r="AE117" s="891"/>
      <c r="AF117" s="892">
        <v>12253221</v>
      </c>
      <c r="AG117" s="890"/>
      <c r="AH117" s="890"/>
      <c r="AI117" s="890"/>
      <c r="AJ117" s="891"/>
      <c r="AK117" s="892">
        <v>11349364</v>
      </c>
      <c r="AL117" s="890"/>
      <c r="AM117" s="890"/>
      <c r="AN117" s="890"/>
      <c r="AO117" s="891"/>
      <c r="AP117" s="893"/>
      <c r="AQ117" s="894"/>
      <c r="AR117" s="894"/>
      <c r="AS117" s="894"/>
      <c r="AT117" s="895"/>
      <c r="AU117" s="919"/>
      <c r="AV117" s="920"/>
      <c r="AW117" s="920"/>
      <c r="AX117" s="920"/>
      <c r="AY117" s="920"/>
      <c r="AZ117" s="850" t="s">
        <v>445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420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417</v>
      </c>
      <c r="AB118" s="883"/>
      <c r="AC118" s="883"/>
      <c r="AD118" s="883"/>
      <c r="AE118" s="884"/>
      <c r="AF118" s="885" t="s">
        <v>418</v>
      </c>
      <c r="AG118" s="883"/>
      <c r="AH118" s="883"/>
      <c r="AI118" s="883"/>
      <c r="AJ118" s="884"/>
      <c r="AK118" s="885" t="s">
        <v>294</v>
      </c>
      <c r="AL118" s="883"/>
      <c r="AM118" s="883"/>
      <c r="AN118" s="883"/>
      <c r="AO118" s="884"/>
      <c r="AP118" s="886" t="s">
        <v>419</v>
      </c>
      <c r="AQ118" s="887"/>
      <c r="AR118" s="887"/>
      <c r="AS118" s="887"/>
      <c r="AT118" s="888"/>
      <c r="AU118" s="919"/>
      <c r="AV118" s="920"/>
      <c r="AW118" s="920"/>
      <c r="AX118" s="920"/>
      <c r="AY118" s="920"/>
      <c r="AZ118" s="825" t="s">
        <v>447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423</v>
      </c>
      <c r="B119" s="806"/>
      <c r="C119" s="847" t="s">
        <v>424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449</v>
      </c>
      <c r="BP119" s="865"/>
      <c r="BQ119" s="866">
        <v>95115590</v>
      </c>
      <c r="BR119" s="832"/>
      <c r="BS119" s="832"/>
      <c r="BT119" s="832"/>
      <c r="BU119" s="832"/>
      <c r="BV119" s="832">
        <v>86772373</v>
      </c>
      <c r="BW119" s="832"/>
      <c r="BX119" s="832"/>
      <c r="BY119" s="832"/>
      <c r="BZ119" s="832"/>
      <c r="CA119" s="832">
        <v>79430650</v>
      </c>
      <c r="CB119" s="832"/>
      <c r="CC119" s="832"/>
      <c r="CD119" s="832"/>
      <c r="CE119" s="832"/>
      <c r="CF119" s="735"/>
      <c r="CG119" s="736"/>
      <c r="CH119" s="736"/>
      <c r="CI119" s="736"/>
      <c r="CJ119" s="821"/>
      <c r="CK119" s="915"/>
      <c r="CL119" s="810"/>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54542</v>
      </c>
      <c r="AB120" s="767"/>
      <c r="AC120" s="767"/>
      <c r="AD120" s="767"/>
      <c r="AE120" s="768"/>
      <c r="AF120" s="769">
        <v>54541</v>
      </c>
      <c r="AG120" s="767"/>
      <c r="AH120" s="767"/>
      <c r="AI120" s="767"/>
      <c r="AJ120" s="768"/>
      <c r="AK120" s="769">
        <v>54540</v>
      </c>
      <c r="AL120" s="767"/>
      <c r="AM120" s="767"/>
      <c r="AN120" s="767"/>
      <c r="AO120" s="768"/>
      <c r="AP120" s="811">
        <v>0.2</v>
      </c>
      <c r="AQ120" s="812"/>
      <c r="AR120" s="812"/>
      <c r="AS120" s="812"/>
      <c r="AT120" s="813"/>
      <c r="AU120" s="867" t="s">
        <v>451</v>
      </c>
      <c r="AV120" s="868"/>
      <c r="AW120" s="868"/>
      <c r="AX120" s="868"/>
      <c r="AY120" s="869"/>
      <c r="AZ120" s="847" t="s">
        <v>452</v>
      </c>
      <c r="BA120" s="795"/>
      <c r="BB120" s="795"/>
      <c r="BC120" s="795"/>
      <c r="BD120" s="795"/>
      <c r="BE120" s="795"/>
      <c r="BF120" s="795"/>
      <c r="BG120" s="795"/>
      <c r="BH120" s="795"/>
      <c r="BI120" s="795"/>
      <c r="BJ120" s="795"/>
      <c r="BK120" s="795"/>
      <c r="BL120" s="795"/>
      <c r="BM120" s="795"/>
      <c r="BN120" s="795"/>
      <c r="BO120" s="795"/>
      <c r="BP120" s="796"/>
      <c r="BQ120" s="848">
        <v>29358589</v>
      </c>
      <c r="BR120" s="829"/>
      <c r="BS120" s="829"/>
      <c r="BT120" s="829"/>
      <c r="BU120" s="829"/>
      <c r="BV120" s="829">
        <v>32598555</v>
      </c>
      <c r="BW120" s="829"/>
      <c r="BX120" s="829"/>
      <c r="BY120" s="829"/>
      <c r="BZ120" s="829"/>
      <c r="CA120" s="829">
        <v>32674633</v>
      </c>
      <c r="CB120" s="829"/>
      <c r="CC120" s="829"/>
      <c r="CD120" s="829"/>
      <c r="CE120" s="829"/>
      <c r="CF120" s="853">
        <v>91.7</v>
      </c>
      <c r="CG120" s="854"/>
      <c r="CH120" s="854"/>
      <c r="CI120" s="854"/>
      <c r="CJ120" s="854"/>
      <c r="CK120" s="855" t="s">
        <v>453</v>
      </c>
      <c r="CL120" s="839"/>
      <c r="CM120" s="839"/>
      <c r="CN120" s="839"/>
      <c r="CO120" s="840"/>
      <c r="CP120" s="859" t="s">
        <v>398</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13114414</v>
      </c>
      <c r="DR120" s="829"/>
      <c r="DS120" s="829"/>
      <c r="DT120" s="829"/>
      <c r="DU120" s="829"/>
      <c r="DV120" s="830">
        <v>36.799999999999997</v>
      </c>
      <c r="DW120" s="830"/>
      <c r="DX120" s="830"/>
      <c r="DY120" s="830"/>
      <c r="DZ120" s="831"/>
    </row>
    <row r="121" spans="1:130" s="224" customFormat="1" ht="26.25" customHeight="1" x14ac:dyDescent="0.15">
      <c r="A121" s="807"/>
      <c r="B121" s="808"/>
      <c r="C121" s="850" t="s">
        <v>454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455</v>
      </c>
      <c r="BA121" s="739"/>
      <c r="BB121" s="739"/>
      <c r="BC121" s="739"/>
      <c r="BD121" s="739"/>
      <c r="BE121" s="739"/>
      <c r="BF121" s="739"/>
      <c r="BG121" s="739"/>
      <c r="BH121" s="739"/>
      <c r="BI121" s="739"/>
      <c r="BJ121" s="739"/>
      <c r="BK121" s="739"/>
      <c r="BL121" s="739"/>
      <c r="BM121" s="739"/>
      <c r="BN121" s="739"/>
      <c r="BO121" s="739"/>
      <c r="BP121" s="740"/>
      <c r="BQ121" s="803">
        <v>2949699</v>
      </c>
      <c r="BR121" s="804"/>
      <c r="BS121" s="804"/>
      <c r="BT121" s="804"/>
      <c r="BU121" s="804"/>
      <c r="BV121" s="804">
        <v>2995444</v>
      </c>
      <c r="BW121" s="804"/>
      <c r="BX121" s="804"/>
      <c r="BY121" s="804"/>
      <c r="BZ121" s="804"/>
      <c r="CA121" s="804">
        <v>2521278</v>
      </c>
      <c r="CB121" s="804"/>
      <c r="CC121" s="804"/>
      <c r="CD121" s="804"/>
      <c r="CE121" s="804"/>
      <c r="CF121" s="862">
        <v>7.1</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2319409</v>
      </c>
      <c r="DH121" s="804"/>
      <c r="DI121" s="804"/>
      <c r="DJ121" s="804"/>
      <c r="DK121" s="804"/>
      <c r="DL121" s="804">
        <v>1621256</v>
      </c>
      <c r="DM121" s="804"/>
      <c r="DN121" s="804"/>
      <c r="DO121" s="804"/>
      <c r="DP121" s="804"/>
      <c r="DQ121" s="804">
        <v>1516267</v>
      </c>
      <c r="DR121" s="804"/>
      <c r="DS121" s="804"/>
      <c r="DT121" s="804"/>
      <c r="DU121" s="804"/>
      <c r="DV121" s="781">
        <v>4.3</v>
      </c>
      <c r="DW121" s="781"/>
      <c r="DX121" s="781"/>
      <c r="DY121" s="781"/>
      <c r="DZ121" s="782"/>
    </row>
    <row r="122" spans="1:130" s="224" customFormat="1" ht="26.25" customHeight="1" x14ac:dyDescent="0.15">
      <c r="A122" s="807"/>
      <c r="B122" s="808"/>
      <c r="C122" s="802" t="s">
        <v>437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456</v>
      </c>
      <c r="BA122" s="826"/>
      <c r="BB122" s="826"/>
      <c r="BC122" s="826"/>
      <c r="BD122" s="826"/>
      <c r="BE122" s="826"/>
      <c r="BF122" s="826"/>
      <c r="BG122" s="826"/>
      <c r="BH122" s="826"/>
      <c r="BI122" s="826"/>
      <c r="BJ122" s="826"/>
      <c r="BK122" s="826"/>
      <c r="BL122" s="826"/>
      <c r="BM122" s="826"/>
      <c r="BN122" s="826"/>
      <c r="BO122" s="826"/>
      <c r="BP122" s="827"/>
      <c r="BQ122" s="866">
        <v>71936336</v>
      </c>
      <c r="BR122" s="832"/>
      <c r="BS122" s="832"/>
      <c r="BT122" s="832"/>
      <c r="BU122" s="832"/>
      <c r="BV122" s="832">
        <v>67430791</v>
      </c>
      <c r="BW122" s="832"/>
      <c r="BX122" s="832"/>
      <c r="BY122" s="832"/>
      <c r="BZ122" s="832"/>
      <c r="CA122" s="832">
        <v>62691757</v>
      </c>
      <c r="CB122" s="832"/>
      <c r="CC122" s="832"/>
      <c r="CD122" s="832"/>
      <c r="CE122" s="832"/>
      <c r="CF122" s="833">
        <v>175.9</v>
      </c>
      <c r="CG122" s="834"/>
      <c r="CH122" s="834"/>
      <c r="CI122" s="834"/>
      <c r="CJ122" s="834"/>
      <c r="CK122" s="856"/>
      <c r="CL122" s="842"/>
      <c r="CM122" s="842"/>
      <c r="CN122" s="842"/>
      <c r="CO122" s="843"/>
      <c r="CP122" s="822" t="s">
        <v>401</v>
      </c>
      <c r="CQ122" s="823"/>
      <c r="CR122" s="823"/>
      <c r="CS122" s="823"/>
      <c r="CT122" s="823"/>
      <c r="CU122" s="823"/>
      <c r="CV122" s="823"/>
      <c r="CW122" s="823"/>
      <c r="CX122" s="823"/>
      <c r="CY122" s="823"/>
      <c r="CZ122" s="823"/>
      <c r="DA122" s="823"/>
      <c r="DB122" s="823"/>
      <c r="DC122" s="823"/>
      <c r="DD122" s="823"/>
      <c r="DE122" s="823"/>
      <c r="DF122" s="824"/>
      <c r="DG122" s="803">
        <v>229347</v>
      </c>
      <c r="DH122" s="804"/>
      <c r="DI122" s="804"/>
      <c r="DJ122" s="804"/>
      <c r="DK122" s="804"/>
      <c r="DL122" s="804">
        <v>464129</v>
      </c>
      <c r="DM122" s="804"/>
      <c r="DN122" s="804"/>
      <c r="DO122" s="804"/>
      <c r="DP122" s="804"/>
      <c r="DQ122" s="804">
        <v>559402</v>
      </c>
      <c r="DR122" s="804"/>
      <c r="DS122" s="804"/>
      <c r="DT122" s="804"/>
      <c r="DU122" s="804"/>
      <c r="DV122" s="781">
        <v>1.6</v>
      </c>
      <c r="DW122" s="781"/>
      <c r="DX122" s="781"/>
      <c r="DY122" s="781"/>
      <c r="DZ122" s="782"/>
    </row>
    <row r="123" spans="1:130" s="224" customFormat="1" ht="26.25" customHeight="1" x14ac:dyDescent="0.15">
      <c r="A123" s="807"/>
      <c r="B123" s="808"/>
      <c r="C123" s="802" t="s">
        <v>443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457</v>
      </c>
      <c r="BP123" s="865"/>
      <c r="BQ123" s="819">
        <v>104244624</v>
      </c>
      <c r="BR123" s="820"/>
      <c r="BS123" s="820"/>
      <c r="BT123" s="820"/>
      <c r="BU123" s="820"/>
      <c r="BV123" s="820">
        <v>103024790</v>
      </c>
      <c r="BW123" s="820"/>
      <c r="BX123" s="820"/>
      <c r="BY123" s="820"/>
      <c r="BZ123" s="820"/>
      <c r="CA123" s="820">
        <v>97887668</v>
      </c>
      <c r="CB123" s="820"/>
      <c r="CC123" s="820"/>
      <c r="CD123" s="820"/>
      <c r="CE123" s="820"/>
      <c r="CF123" s="735"/>
      <c r="CG123" s="736"/>
      <c r="CH123" s="736"/>
      <c r="CI123" s="736"/>
      <c r="CJ123" s="821"/>
      <c r="CK123" s="856"/>
      <c r="CL123" s="842"/>
      <c r="CM123" s="842"/>
      <c r="CN123" s="842"/>
      <c r="CO123" s="843"/>
      <c r="CP123" s="822" t="s">
        <v>458</v>
      </c>
      <c r="CQ123" s="823"/>
      <c r="CR123" s="823"/>
      <c r="CS123" s="823"/>
      <c r="CT123" s="823"/>
      <c r="CU123" s="823"/>
      <c r="CV123" s="823"/>
      <c r="CW123" s="823"/>
      <c r="CX123" s="823"/>
      <c r="CY123" s="823"/>
      <c r="CZ123" s="823"/>
      <c r="DA123" s="823"/>
      <c r="DB123" s="823"/>
      <c r="DC123" s="823"/>
      <c r="DD123" s="823"/>
      <c r="DE123" s="823"/>
      <c r="DF123" s="824"/>
      <c r="DG123" s="766">
        <v>492259</v>
      </c>
      <c r="DH123" s="767"/>
      <c r="DI123" s="767"/>
      <c r="DJ123" s="767"/>
      <c r="DK123" s="768"/>
      <c r="DL123" s="769">
        <v>480532</v>
      </c>
      <c r="DM123" s="767"/>
      <c r="DN123" s="767"/>
      <c r="DO123" s="767"/>
      <c r="DP123" s="768"/>
      <c r="DQ123" s="769">
        <v>554178</v>
      </c>
      <c r="DR123" s="767"/>
      <c r="DS123" s="767"/>
      <c r="DT123" s="767"/>
      <c r="DU123" s="768"/>
      <c r="DV123" s="811">
        <v>1.6</v>
      </c>
      <c r="DW123" s="812"/>
      <c r="DX123" s="812"/>
      <c r="DY123" s="812"/>
      <c r="DZ123" s="813"/>
    </row>
    <row r="124" spans="1:130" s="224" customFormat="1" ht="26.25" customHeight="1" thickBot="1" x14ac:dyDescent="0.2">
      <c r="A124" s="807"/>
      <c r="B124" s="808"/>
      <c r="C124" s="802" t="s">
        <v>446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460</v>
      </c>
      <c r="CQ124" s="823"/>
      <c r="CR124" s="823"/>
      <c r="CS124" s="823"/>
      <c r="CT124" s="823"/>
      <c r="CU124" s="823"/>
      <c r="CV124" s="823"/>
      <c r="CW124" s="823"/>
      <c r="CX124" s="823"/>
      <c r="CY124" s="823"/>
      <c r="CZ124" s="823"/>
      <c r="DA124" s="823"/>
      <c r="DB124" s="823"/>
      <c r="DC124" s="823"/>
      <c r="DD124" s="823"/>
      <c r="DE124" s="823"/>
      <c r="DF124" s="824"/>
      <c r="DG124" s="750">
        <v>14932144</v>
      </c>
      <c r="DH124" s="751"/>
      <c r="DI124" s="751"/>
      <c r="DJ124" s="751"/>
      <c r="DK124" s="752"/>
      <c r="DL124" s="753">
        <v>14112666</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461</v>
      </c>
      <c r="CL125" s="839"/>
      <c r="CM125" s="839"/>
      <c r="CN125" s="839"/>
      <c r="CO125" s="840"/>
      <c r="CP125" s="847" t="s">
        <v>462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450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469</v>
      </c>
      <c r="AB127" s="767"/>
      <c r="AC127" s="767"/>
      <c r="AD127" s="767"/>
      <c r="AE127" s="768"/>
      <c r="AF127" s="769">
        <v>518</v>
      </c>
      <c r="AG127" s="767"/>
      <c r="AH127" s="767"/>
      <c r="AI127" s="767"/>
      <c r="AJ127" s="768"/>
      <c r="AK127" s="769">
        <v>514</v>
      </c>
      <c r="AL127" s="767"/>
      <c r="AM127" s="767"/>
      <c r="AN127" s="767"/>
      <c r="AO127" s="768"/>
      <c r="AP127" s="811">
        <v>0</v>
      </c>
      <c r="AQ127" s="812"/>
      <c r="AR127" s="812"/>
      <c r="AS127" s="812"/>
      <c r="AT127" s="813"/>
      <c r="AU127" s="226"/>
      <c r="AV127" s="226"/>
      <c r="AW127" s="226"/>
      <c r="AX127" s="828" t="s">
        <v>465</v>
      </c>
      <c r="AY127" s="799"/>
      <c r="AZ127" s="799"/>
      <c r="BA127" s="799"/>
      <c r="BB127" s="799"/>
      <c r="BC127" s="799"/>
      <c r="BD127" s="799"/>
      <c r="BE127" s="800"/>
      <c r="BF127" s="798" t="s">
        <v>466</v>
      </c>
      <c r="BG127" s="799"/>
      <c r="BH127" s="799"/>
      <c r="BI127" s="799"/>
      <c r="BJ127" s="799"/>
      <c r="BK127" s="799"/>
      <c r="BL127" s="800"/>
      <c r="BM127" s="798" t="s">
        <v>467</v>
      </c>
      <c r="BN127" s="799"/>
      <c r="BO127" s="799"/>
      <c r="BP127" s="799"/>
      <c r="BQ127" s="799"/>
      <c r="BR127" s="799"/>
      <c r="BS127" s="800"/>
      <c r="BT127" s="798" t="s">
        <v>468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470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471</v>
      </c>
      <c r="X128" s="785"/>
      <c r="Y128" s="785"/>
      <c r="Z128" s="786"/>
      <c r="AA128" s="787">
        <v>156160</v>
      </c>
      <c r="AB128" s="788"/>
      <c r="AC128" s="788"/>
      <c r="AD128" s="788"/>
      <c r="AE128" s="789"/>
      <c r="AF128" s="790">
        <v>175896</v>
      </c>
      <c r="AG128" s="788"/>
      <c r="AH128" s="788"/>
      <c r="AI128" s="788"/>
      <c r="AJ128" s="789"/>
      <c r="AK128" s="790">
        <v>132136</v>
      </c>
      <c r="AL128" s="788"/>
      <c r="AM128" s="788"/>
      <c r="AN128" s="788"/>
      <c r="AO128" s="789"/>
      <c r="AP128" s="791"/>
      <c r="AQ128" s="792"/>
      <c r="AR128" s="792"/>
      <c r="AS128" s="792"/>
      <c r="AT128" s="793"/>
      <c r="AU128" s="226"/>
      <c r="AV128" s="226"/>
      <c r="AW128" s="226"/>
      <c r="AX128" s="794" t="s">
        <v>472</v>
      </c>
      <c r="AY128" s="795"/>
      <c r="AZ128" s="795"/>
      <c r="BA128" s="795"/>
      <c r="BB128" s="795"/>
      <c r="BC128" s="795"/>
      <c r="BD128" s="795"/>
      <c r="BE128" s="796"/>
      <c r="BF128" s="773" t="s">
        <v>122</v>
      </c>
      <c r="BG128" s="774"/>
      <c r="BH128" s="774"/>
      <c r="BI128" s="774"/>
      <c r="BJ128" s="774"/>
      <c r="BK128" s="774"/>
      <c r="BL128" s="797"/>
      <c r="BM128" s="773">
        <v>11.38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474</v>
      </c>
      <c r="X129" s="764"/>
      <c r="Y129" s="764"/>
      <c r="Z129" s="765"/>
      <c r="AA129" s="766">
        <v>45552439</v>
      </c>
      <c r="AB129" s="767"/>
      <c r="AC129" s="767"/>
      <c r="AD129" s="767"/>
      <c r="AE129" s="768"/>
      <c r="AF129" s="769">
        <v>45865838</v>
      </c>
      <c r="AG129" s="767"/>
      <c r="AH129" s="767"/>
      <c r="AI129" s="767"/>
      <c r="AJ129" s="768"/>
      <c r="AK129" s="769">
        <v>43217570</v>
      </c>
      <c r="AL129" s="767"/>
      <c r="AM129" s="767"/>
      <c r="AN129" s="767"/>
      <c r="AO129" s="768"/>
      <c r="AP129" s="770"/>
      <c r="AQ129" s="771"/>
      <c r="AR129" s="771"/>
      <c r="AS129" s="771"/>
      <c r="AT129" s="772"/>
      <c r="AU129" s="227"/>
      <c r="AV129" s="227"/>
      <c r="AW129" s="227"/>
      <c r="AX129" s="738" t="s">
        <v>475</v>
      </c>
      <c r="AY129" s="739"/>
      <c r="AZ129" s="739"/>
      <c r="BA129" s="739"/>
      <c r="BB129" s="739"/>
      <c r="BC129" s="739"/>
      <c r="BD129" s="739"/>
      <c r="BE129" s="740"/>
      <c r="BF129" s="757" t="s">
        <v>122</v>
      </c>
      <c r="BG129" s="758"/>
      <c r="BH129" s="758"/>
      <c r="BI129" s="758"/>
      <c r="BJ129" s="758"/>
      <c r="BK129" s="758"/>
      <c r="BL129" s="759"/>
      <c r="BM129" s="757">
        <v>16.38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477</v>
      </c>
      <c r="X130" s="764"/>
      <c r="Y130" s="764"/>
      <c r="Z130" s="765"/>
      <c r="AA130" s="766">
        <v>8547219</v>
      </c>
      <c r="AB130" s="767"/>
      <c r="AC130" s="767"/>
      <c r="AD130" s="767"/>
      <c r="AE130" s="768"/>
      <c r="AF130" s="769">
        <v>9494801</v>
      </c>
      <c r="AG130" s="767"/>
      <c r="AH130" s="767"/>
      <c r="AI130" s="767"/>
      <c r="AJ130" s="768"/>
      <c r="AK130" s="769">
        <v>7581922</v>
      </c>
      <c r="AL130" s="767"/>
      <c r="AM130" s="767"/>
      <c r="AN130" s="767"/>
      <c r="AO130" s="768"/>
      <c r="AP130" s="770"/>
      <c r="AQ130" s="771"/>
      <c r="AR130" s="771"/>
      <c r="AS130" s="771"/>
      <c r="AT130" s="772"/>
      <c r="AU130" s="227"/>
      <c r="AV130" s="227"/>
      <c r="AW130" s="227"/>
      <c r="AX130" s="738" t="s">
        <v>478</v>
      </c>
      <c r="AY130" s="739"/>
      <c r="AZ130" s="739"/>
      <c r="BA130" s="739"/>
      <c r="BB130" s="739"/>
      <c r="BC130" s="739"/>
      <c r="BD130" s="739"/>
      <c r="BE130" s="740"/>
      <c r="BF130" s="741">
        <v>9.3000000000000007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479</v>
      </c>
      <c r="X131" s="748"/>
      <c r="Y131" s="748"/>
      <c r="Z131" s="749"/>
      <c r="AA131" s="750">
        <v>37005220</v>
      </c>
      <c r="AB131" s="751"/>
      <c r="AC131" s="751"/>
      <c r="AD131" s="751"/>
      <c r="AE131" s="752"/>
      <c r="AF131" s="753">
        <v>36371037</v>
      </c>
      <c r="AG131" s="751"/>
      <c r="AH131" s="751"/>
      <c r="AI131" s="751"/>
      <c r="AJ131" s="752"/>
      <c r="AK131" s="753">
        <v>35635648</v>
      </c>
      <c r="AL131" s="751"/>
      <c r="AM131" s="751"/>
      <c r="AN131" s="751"/>
      <c r="AO131" s="752"/>
      <c r="AP131" s="754"/>
      <c r="AQ131" s="755"/>
      <c r="AR131" s="755"/>
      <c r="AS131" s="755"/>
      <c r="AT131" s="756"/>
      <c r="AU131" s="227"/>
      <c r="AV131" s="227"/>
      <c r="AW131" s="227"/>
      <c r="AX131" s="716" t="s">
        <v>480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481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482</v>
      </c>
      <c r="W132" s="729"/>
      <c r="X132" s="729"/>
      <c r="Y132" s="729"/>
      <c r="Z132" s="730"/>
      <c r="AA132" s="731">
        <v>10.74764047</v>
      </c>
      <c r="AB132" s="732"/>
      <c r="AC132" s="732"/>
      <c r="AD132" s="732"/>
      <c r="AE132" s="733"/>
      <c r="AF132" s="734">
        <v>7.1004959249999997</v>
      </c>
      <c r="AG132" s="732"/>
      <c r="AH132" s="732"/>
      <c r="AI132" s="732"/>
      <c r="AJ132" s="733"/>
      <c r="AK132" s="734">
        <v>10.201318629999999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483</v>
      </c>
      <c r="W133" s="708"/>
      <c r="X133" s="708"/>
      <c r="Y133" s="708"/>
      <c r="Z133" s="709"/>
      <c r="AA133" s="710">
        <v>11.2</v>
      </c>
      <c r="AB133" s="711"/>
      <c r="AC133" s="711"/>
      <c r="AD133" s="711"/>
      <c r="AE133" s="712"/>
      <c r="AF133" s="710">
        <v>9.6</v>
      </c>
      <c r="AG133" s="711"/>
      <c r="AH133" s="711"/>
      <c r="AI133" s="711"/>
      <c r="AJ133" s="712"/>
      <c r="AK133" s="710">
        <v>9.3000000000000007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5pNaJBhFORwECM11tckb73R/TH6RtXJt0bdYYOca6YOhh5tAML7Kgl3EPECmOFd1Z/qy043Z7wqFNZ3mxC7A==" saltValue="snSwzu2/QGHquyR1MMjz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EmiWjZiHWz7PixGpdP6S7uhM/xJ2aXkX4r4gMsowpIRwcoSyJ9Sm4RQNgwWF0MUoFzg2gvEFcZDsfVLeRXtHQ==" saltValue="28EWI2mC521jt9scUIFx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Q3zfpF1ynZ2bS383V9d3mQHMfz6O8qYzN3s0LzFDKQE/PfEQnOQTb/8I5OCDDBaXNr0D/WWR2Tksno7tPRSjA==" saltValue="uAxGGvHeqYKhCoTnppap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486</v>
      </c>
      <c r="AL6" s="260"/>
      <c r="AM6" s="260"/>
      <c r="AN6" s="260"/>
    </row>
    <row r="7" spans="1:46" ht="13.5" customHeight="1" x14ac:dyDescent="0.15">
      <c r="A7" s="259"/>
      <c r="AK7" s="262"/>
      <c r="AL7" s="263"/>
      <c r="AM7" s="263"/>
      <c r="AN7" s="264"/>
      <c r="AO7" s="1105" t="s">
        <v>487</v>
      </c>
      <c r="AP7" s="265"/>
      <c r="AQ7" s="266" t="s">
        <v>488</v>
      </c>
      <c r="AR7" s="267"/>
    </row>
    <row r="8" spans="1:46" x14ac:dyDescent="0.15">
      <c r="A8" s="259"/>
      <c r="AK8" s="268"/>
      <c r="AL8" s="269"/>
      <c r="AM8" s="269"/>
      <c r="AN8" s="270"/>
      <c r="AO8" s="1106"/>
      <c r="AP8" s="271" t="s">
        <v>489</v>
      </c>
      <c r="AQ8" s="272" t="s">
        <v>490</v>
      </c>
      <c r="AR8" s="273" t="s">
        <v>491</v>
      </c>
    </row>
    <row r="9" spans="1:46" x14ac:dyDescent="0.15">
      <c r="A9" s="259"/>
      <c r="AK9" s="1117" t="s">
        <v>492</v>
      </c>
      <c r="AL9" s="1118"/>
      <c r="AM9" s="1118"/>
      <c r="AN9" s="1119"/>
      <c r="AO9" s="274">
        <v>12395326</v>
      </c>
      <c r="AP9" s="274">
        <v>82785</v>
      </c>
      <c r="AQ9" s="275">
        <v>70342</v>
      </c>
      <c r="AR9" s="276">
        <v>17.7</v>
      </c>
    </row>
    <row r="10" spans="1:46" ht="13.5" customHeight="1" x14ac:dyDescent="0.15">
      <c r="A10" s="259"/>
      <c r="AK10" s="1117" t="s">
        <v>493</v>
      </c>
      <c r="AL10" s="1118"/>
      <c r="AM10" s="1118"/>
      <c r="AN10" s="1119"/>
      <c r="AO10" s="277">
        <v>10307</v>
      </c>
      <c r="AP10" s="277">
        <v>69</v>
      </c>
      <c r="AQ10" s="278">
        <v>2808</v>
      </c>
      <c r="AR10" s="279">
        <v>-97.5</v>
      </c>
    </row>
    <row r="11" spans="1:46" ht="13.5" customHeight="1" x14ac:dyDescent="0.15">
      <c r="A11" s="259"/>
      <c r="AK11" s="1117" t="s">
        <v>494</v>
      </c>
      <c r="AL11" s="1118"/>
      <c r="AM11" s="1118"/>
      <c r="AN11" s="1119"/>
      <c r="AO11" s="277">
        <v>65569</v>
      </c>
      <c r="AP11" s="277">
        <v>438</v>
      </c>
      <c r="AQ11" s="278">
        <v>515</v>
      </c>
      <c r="AR11" s="279">
        <v>-15</v>
      </c>
    </row>
    <row r="12" spans="1:46" ht="13.5" customHeight="1" x14ac:dyDescent="0.15">
      <c r="A12" s="259"/>
      <c r="AK12" s="1117" t="s">
        <v>495</v>
      </c>
      <c r="AL12" s="1118"/>
      <c r="AM12" s="1118"/>
      <c r="AN12" s="1119"/>
      <c r="AO12" s="277" t="s">
        <v>496</v>
      </c>
      <c r="AP12" s="277" t="s">
        <v>496</v>
      </c>
      <c r="AQ12" s="278">
        <v>16</v>
      </c>
      <c r="AR12" s="279" t="s">
        <v>496</v>
      </c>
    </row>
    <row r="13" spans="1:46" ht="13.5" customHeight="1" x14ac:dyDescent="0.15">
      <c r="A13" s="259"/>
      <c r="AK13" s="1117" t="s">
        <v>497</v>
      </c>
      <c r="AL13" s="1118"/>
      <c r="AM13" s="1118"/>
      <c r="AN13" s="1119"/>
      <c r="AO13" s="277">
        <v>343782</v>
      </c>
      <c r="AP13" s="277">
        <v>2296</v>
      </c>
      <c r="AQ13" s="278">
        <v>2090</v>
      </c>
      <c r="AR13" s="279">
        <v>9.9</v>
      </c>
    </row>
    <row r="14" spans="1:46" ht="13.5" customHeight="1" x14ac:dyDescent="0.15">
      <c r="A14" s="259"/>
      <c r="AK14" s="1117" t="s">
        <v>498</v>
      </c>
      <c r="AL14" s="1118"/>
      <c r="AM14" s="1118"/>
      <c r="AN14" s="1119"/>
      <c r="AO14" s="277">
        <v>36264</v>
      </c>
      <c r="AP14" s="277">
        <v>242</v>
      </c>
      <c r="AQ14" s="278">
        <v>1621</v>
      </c>
      <c r="AR14" s="279">
        <v>-85.1</v>
      </c>
    </row>
    <row r="15" spans="1:46" ht="13.5" customHeight="1" x14ac:dyDescent="0.15">
      <c r="A15" s="259"/>
      <c r="AK15" s="1120" t="s">
        <v>499</v>
      </c>
      <c r="AL15" s="1121"/>
      <c r="AM15" s="1121"/>
      <c r="AN15" s="1122"/>
      <c r="AO15" s="277">
        <v>-433273</v>
      </c>
      <c r="AP15" s="277">
        <v>-2894</v>
      </c>
      <c r="AQ15" s="278">
        <v>-2861</v>
      </c>
      <c r="AR15" s="279">
        <v>1.2</v>
      </c>
    </row>
    <row r="16" spans="1:46" x14ac:dyDescent="0.15">
      <c r="A16" s="259"/>
      <c r="AK16" s="1120" t="s">
        <v>177</v>
      </c>
      <c r="AL16" s="1121"/>
      <c r="AM16" s="1121"/>
      <c r="AN16" s="1122"/>
      <c r="AO16" s="277">
        <v>12417975</v>
      </c>
      <c r="AP16" s="277">
        <v>82936</v>
      </c>
      <c r="AQ16" s="278">
        <v>74531</v>
      </c>
      <c r="AR16" s="279">
        <v>11.3</v>
      </c>
    </row>
    <row r="17" spans="1:46" x14ac:dyDescent="0.15">
      <c r="A17" s="259"/>
    </row>
    <row r="18" spans="1:46" x14ac:dyDescent="0.15">
      <c r="A18" s="259"/>
      <c r="AQ18" s="280"/>
      <c r="AR18" s="280"/>
    </row>
    <row r="19" spans="1:46" x14ac:dyDescent="0.15">
      <c r="A19" s="259"/>
      <c r="AK19" s="255" t="s">
        <v>500</v>
      </c>
    </row>
    <row r="20" spans="1:46" x14ac:dyDescent="0.15">
      <c r="A20" s="259"/>
      <c r="AK20" s="281"/>
      <c r="AL20" s="282"/>
      <c r="AM20" s="282"/>
      <c r="AN20" s="283"/>
      <c r="AO20" s="284" t="s">
        <v>501</v>
      </c>
      <c r="AP20" s="285" t="s">
        <v>502</v>
      </c>
      <c r="AQ20" s="286" t="s">
        <v>503</v>
      </c>
      <c r="AR20" s="287"/>
    </row>
    <row r="21" spans="1:46" s="260" customFormat="1" x14ac:dyDescent="0.15">
      <c r="A21" s="288"/>
      <c r="AK21" s="1123" t="s">
        <v>504</v>
      </c>
      <c r="AL21" s="1124"/>
      <c r="AM21" s="1124"/>
      <c r="AN21" s="1125"/>
      <c r="AO21" s="289">
        <v>8.09</v>
      </c>
      <c r="AP21" s="290">
        <v>7.12</v>
      </c>
      <c r="AQ21" s="291">
        <v>0.97</v>
      </c>
      <c r="AS21" s="292"/>
      <c r="AT21" s="288"/>
    </row>
    <row r="22" spans="1:46" s="260" customFormat="1" x14ac:dyDescent="0.15">
      <c r="A22" s="288"/>
      <c r="AK22" s="1123" t="s">
        <v>505</v>
      </c>
      <c r="AL22" s="1124"/>
      <c r="AM22" s="1124"/>
      <c r="AN22" s="1125"/>
      <c r="AO22" s="293">
        <v>95.9</v>
      </c>
      <c r="AP22" s="294">
        <v>99</v>
      </c>
      <c r="AQ22" s="295">
        <v>-3.1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508</v>
      </c>
      <c r="AL29" s="260"/>
      <c r="AM29" s="260"/>
      <c r="AN29" s="260"/>
      <c r="AS29" s="302"/>
    </row>
    <row r="30" spans="1:46" ht="13.5" customHeight="1" x14ac:dyDescent="0.15">
      <c r="A30" s="259"/>
      <c r="AK30" s="262"/>
      <c r="AL30" s="263"/>
      <c r="AM30" s="263"/>
      <c r="AN30" s="264"/>
      <c r="AO30" s="1105" t="s">
        <v>487</v>
      </c>
      <c r="AP30" s="265"/>
      <c r="AQ30" s="266" t="s">
        <v>488</v>
      </c>
      <c r="AR30" s="267"/>
    </row>
    <row r="31" spans="1:46" x14ac:dyDescent="0.15">
      <c r="A31" s="259"/>
      <c r="AK31" s="268"/>
      <c r="AL31" s="269"/>
      <c r="AM31" s="269"/>
      <c r="AN31" s="270"/>
      <c r="AO31" s="1106"/>
      <c r="AP31" s="271" t="s">
        <v>489</v>
      </c>
      <c r="AQ31" s="272" t="s">
        <v>490</v>
      </c>
      <c r="AR31" s="273" t="s">
        <v>491</v>
      </c>
    </row>
    <row r="32" spans="1:46" ht="27" customHeight="1" x14ac:dyDescent="0.15">
      <c r="A32" s="259"/>
      <c r="AK32" s="1107" t="s">
        <v>509</v>
      </c>
      <c r="AL32" s="1108"/>
      <c r="AM32" s="1108"/>
      <c r="AN32" s="1109"/>
      <c r="AO32" s="303">
        <v>9621877</v>
      </c>
      <c r="AP32" s="303">
        <v>64262</v>
      </c>
      <c r="AQ32" s="304">
        <v>35560</v>
      </c>
      <c r="AR32" s="305">
        <v>80.7</v>
      </c>
    </row>
    <row r="33" spans="1:46" ht="13.5" customHeight="1" x14ac:dyDescent="0.15">
      <c r="A33" s="259"/>
      <c r="AK33" s="1107" t="s">
        <v>510</v>
      </c>
      <c r="AL33" s="1108"/>
      <c r="AM33" s="1108"/>
      <c r="AN33" s="1109"/>
      <c r="AO33" s="303" t="s">
        <v>496</v>
      </c>
      <c r="AP33" s="303" t="s">
        <v>496</v>
      </c>
      <c r="AQ33" s="304" t="s">
        <v>496</v>
      </c>
      <c r="AR33" s="305" t="s">
        <v>496</v>
      </c>
    </row>
    <row r="34" spans="1:46" ht="27" customHeight="1" x14ac:dyDescent="0.15">
      <c r="A34" s="259"/>
      <c r="AK34" s="1107" t="s">
        <v>511</v>
      </c>
      <c r="AL34" s="1108"/>
      <c r="AM34" s="1108"/>
      <c r="AN34" s="1109"/>
      <c r="AO34" s="303" t="s">
        <v>496</v>
      </c>
      <c r="AP34" s="303" t="s">
        <v>496</v>
      </c>
      <c r="AQ34" s="304" t="s">
        <v>496</v>
      </c>
      <c r="AR34" s="305" t="s">
        <v>496</v>
      </c>
    </row>
    <row r="35" spans="1:46" ht="27" customHeight="1" x14ac:dyDescent="0.15">
      <c r="A35" s="259"/>
      <c r="AK35" s="1107" t="s">
        <v>512</v>
      </c>
      <c r="AL35" s="1108"/>
      <c r="AM35" s="1108"/>
      <c r="AN35" s="1109"/>
      <c r="AO35" s="303">
        <v>1672433</v>
      </c>
      <c r="AP35" s="303">
        <v>11170</v>
      </c>
      <c r="AQ35" s="304">
        <v>9717</v>
      </c>
      <c r="AR35" s="305">
        <v>15</v>
      </c>
    </row>
    <row r="36" spans="1:46" ht="27" customHeight="1" x14ac:dyDescent="0.15">
      <c r="A36" s="259"/>
      <c r="AK36" s="1107" t="s">
        <v>513</v>
      </c>
      <c r="AL36" s="1108"/>
      <c r="AM36" s="1108"/>
      <c r="AN36" s="1109"/>
      <c r="AO36" s="303" t="s">
        <v>496</v>
      </c>
      <c r="AP36" s="303" t="s">
        <v>496</v>
      </c>
      <c r="AQ36" s="304">
        <v>703</v>
      </c>
      <c r="AR36" s="305" t="s">
        <v>496</v>
      </c>
    </row>
    <row r="37" spans="1:46" ht="13.5" customHeight="1" x14ac:dyDescent="0.15">
      <c r="A37" s="259"/>
      <c r="AK37" s="1107" t="s">
        <v>514</v>
      </c>
      <c r="AL37" s="1108"/>
      <c r="AM37" s="1108"/>
      <c r="AN37" s="1109"/>
      <c r="AO37" s="303">
        <v>55054</v>
      </c>
      <c r="AP37" s="303">
        <v>368</v>
      </c>
      <c r="AQ37" s="304">
        <v>638</v>
      </c>
      <c r="AR37" s="305">
        <v>-42.3</v>
      </c>
    </row>
    <row r="38" spans="1:46" ht="27" customHeight="1" x14ac:dyDescent="0.15">
      <c r="A38" s="259"/>
      <c r="AK38" s="1110" t="s">
        <v>515</v>
      </c>
      <c r="AL38" s="1111"/>
      <c r="AM38" s="1111"/>
      <c r="AN38" s="1112"/>
      <c r="AO38" s="306" t="s">
        <v>496</v>
      </c>
      <c r="AP38" s="306" t="s">
        <v>496</v>
      </c>
      <c r="AQ38" s="307">
        <v>0</v>
      </c>
      <c r="AR38" s="295" t="s">
        <v>496</v>
      </c>
      <c r="AS38" s="302"/>
    </row>
    <row r="39" spans="1:46" x14ac:dyDescent="0.15">
      <c r="A39" s="259"/>
      <c r="AK39" s="1110" t="s">
        <v>516</v>
      </c>
      <c r="AL39" s="1111"/>
      <c r="AM39" s="1111"/>
      <c r="AN39" s="1112"/>
      <c r="AO39" s="303">
        <v>-132136</v>
      </c>
      <c r="AP39" s="303">
        <v>-882</v>
      </c>
      <c r="AQ39" s="304">
        <v>-5627</v>
      </c>
      <c r="AR39" s="305">
        <v>-84.3</v>
      </c>
      <c r="AS39" s="302"/>
    </row>
    <row r="40" spans="1:46" ht="27" customHeight="1" x14ac:dyDescent="0.15">
      <c r="A40" s="259"/>
      <c r="AK40" s="1107" t="s">
        <v>517</v>
      </c>
      <c r="AL40" s="1108"/>
      <c r="AM40" s="1108"/>
      <c r="AN40" s="1109"/>
      <c r="AO40" s="303">
        <v>-7581922</v>
      </c>
      <c r="AP40" s="303">
        <v>-50637</v>
      </c>
      <c r="AQ40" s="304">
        <v>-31921</v>
      </c>
      <c r="AR40" s="305">
        <v>58.6</v>
      </c>
      <c r="AS40" s="302"/>
    </row>
    <row r="41" spans="1:46" x14ac:dyDescent="0.15">
      <c r="A41" s="259"/>
      <c r="AK41" s="1113" t="s">
        <v>287</v>
      </c>
      <c r="AL41" s="1114"/>
      <c r="AM41" s="1114"/>
      <c r="AN41" s="1115"/>
      <c r="AO41" s="303">
        <v>3635306</v>
      </c>
      <c r="AP41" s="303">
        <v>24279</v>
      </c>
      <c r="AQ41" s="304">
        <v>9069</v>
      </c>
      <c r="AR41" s="305">
        <v>167.7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518</v>
      </c>
    </row>
    <row r="48" spans="1:46" x14ac:dyDescent="0.15">
      <c r="A48" s="259"/>
      <c r="AK48" s="313" t="s">
        <v>519</v>
      </c>
      <c r="AL48" s="313"/>
      <c r="AM48" s="313"/>
      <c r="AN48" s="313"/>
      <c r="AO48" s="313"/>
      <c r="AP48" s="313"/>
      <c r="AQ48" s="314"/>
      <c r="AR48" s="313"/>
    </row>
    <row r="49" spans="1:44" ht="13.5" customHeight="1" x14ac:dyDescent="0.15">
      <c r="A49" s="259"/>
      <c r="AK49" s="315"/>
      <c r="AL49" s="316"/>
      <c r="AM49" s="1100" t="s">
        <v>487</v>
      </c>
      <c r="AN49" s="1102" t="s">
        <v>520</v>
      </c>
      <c r="AO49" s="1103"/>
      <c r="AP49" s="1103"/>
      <c r="AQ49" s="1103"/>
      <c r="AR49" s="1104"/>
    </row>
    <row r="50" spans="1:44" x14ac:dyDescent="0.15">
      <c r="A50" s="259"/>
      <c r="AK50" s="317"/>
      <c r="AL50" s="318"/>
      <c r="AM50" s="1101"/>
      <c r="AN50" s="319" t="s">
        <v>521</v>
      </c>
      <c r="AO50" s="320" t="s">
        <v>522</v>
      </c>
      <c r="AP50" s="321" t="s">
        <v>523</v>
      </c>
      <c r="AQ50" s="322" t="s">
        <v>524</v>
      </c>
      <c r="AR50" s="323" t="s">
        <v>525</v>
      </c>
    </row>
    <row r="51" spans="1:44" x14ac:dyDescent="0.15">
      <c r="A51" s="259"/>
      <c r="AK51" s="315" t="s">
        <v>526</v>
      </c>
      <c r="AL51" s="316"/>
      <c r="AM51" s="324">
        <v>11776328</v>
      </c>
      <c r="AN51" s="325">
        <v>74352</v>
      </c>
      <c r="AO51" s="326">
        <v>38.4</v>
      </c>
      <c r="AP51" s="327">
        <v>56662</v>
      </c>
      <c r="AQ51" s="328">
        <v>17.899999999999999</v>
      </c>
      <c r="AR51" s="329">
        <v>20.5</v>
      </c>
    </row>
    <row r="52" spans="1:44" x14ac:dyDescent="0.15">
      <c r="A52" s="259"/>
      <c r="AK52" s="330"/>
      <c r="AL52" s="331" t="s">
        <v>527</v>
      </c>
      <c r="AM52" s="332">
        <v>7550518</v>
      </c>
      <c r="AN52" s="333">
        <v>47672</v>
      </c>
      <c r="AO52" s="334">
        <v>25.8</v>
      </c>
      <c r="AP52" s="335">
        <v>34709</v>
      </c>
      <c r="AQ52" s="336">
        <v>14.3</v>
      </c>
      <c r="AR52" s="337">
        <v>11.5</v>
      </c>
    </row>
    <row r="53" spans="1:44" x14ac:dyDescent="0.15">
      <c r="A53" s="259"/>
      <c r="AK53" s="315" t="s">
        <v>528</v>
      </c>
      <c r="AL53" s="316"/>
      <c r="AM53" s="324">
        <v>7522446</v>
      </c>
      <c r="AN53" s="325">
        <v>48142</v>
      </c>
      <c r="AO53" s="326">
        <v>-35.299999999999997</v>
      </c>
      <c r="AP53" s="327">
        <v>60285</v>
      </c>
      <c r="AQ53" s="328">
        <v>6.4</v>
      </c>
      <c r="AR53" s="329">
        <v>-41.7</v>
      </c>
    </row>
    <row r="54" spans="1:44" x14ac:dyDescent="0.15">
      <c r="A54" s="259"/>
      <c r="AK54" s="330"/>
      <c r="AL54" s="331" t="s">
        <v>527</v>
      </c>
      <c r="AM54" s="332">
        <v>4043442</v>
      </c>
      <c r="AN54" s="333">
        <v>25877</v>
      </c>
      <c r="AO54" s="334">
        <v>-45.7</v>
      </c>
      <c r="AP54" s="335">
        <v>36445</v>
      </c>
      <c r="AQ54" s="336">
        <v>5</v>
      </c>
      <c r="AR54" s="337">
        <v>-50.7</v>
      </c>
    </row>
    <row r="55" spans="1:44" x14ac:dyDescent="0.15">
      <c r="A55" s="259"/>
      <c r="AK55" s="315" t="s">
        <v>529</v>
      </c>
      <c r="AL55" s="316"/>
      <c r="AM55" s="324">
        <v>6163543</v>
      </c>
      <c r="AN55" s="325">
        <v>40145</v>
      </c>
      <c r="AO55" s="326">
        <v>-16.600000000000001</v>
      </c>
      <c r="AP55" s="327">
        <v>52714</v>
      </c>
      <c r="AQ55" s="328">
        <v>-12.6</v>
      </c>
      <c r="AR55" s="329">
        <v>-4</v>
      </c>
    </row>
    <row r="56" spans="1:44" x14ac:dyDescent="0.15">
      <c r="A56" s="259"/>
      <c r="AK56" s="330"/>
      <c r="AL56" s="331" t="s">
        <v>527</v>
      </c>
      <c r="AM56" s="332">
        <v>2690088</v>
      </c>
      <c r="AN56" s="333">
        <v>17521</v>
      </c>
      <c r="AO56" s="334">
        <v>-32.299999999999997</v>
      </c>
      <c r="AP56" s="335">
        <v>29032</v>
      </c>
      <c r="AQ56" s="336">
        <v>-20.3</v>
      </c>
      <c r="AR56" s="337">
        <v>-12</v>
      </c>
    </row>
    <row r="57" spans="1:44" x14ac:dyDescent="0.15">
      <c r="A57" s="259"/>
      <c r="AK57" s="315" t="s">
        <v>530</v>
      </c>
      <c r="AL57" s="316"/>
      <c r="AM57" s="324">
        <v>5376671</v>
      </c>
      <c r="AN57" s="325">
        <v>35464</v>
      </c>
      <c r="AO57" s="326">
        <v>-11.7</v>
      </c>
      <c r="AP57" s="327">
        <v>46001</v>
      </c>
      <c r="AQ57" s="328">
        <v>-12.7</v>
      </c>
      <c r="AR57" s="329">
        <v>1</v>
      </c>
    </row>
    <row r="58" spans="1:44" x14ac:dyDescent="0.15">
      <c r="A58" s="259"/>
      <c r="AK58" s="330"/>
      <c r="AL58" s="331" t="s">
        <v>527</v>
      </c>
      <c r="AM58" s="332">
        <v>2820669</v>
      </c>
      <c r="AN58" s="333">
        <v>18605</v>
      </c>
      <c r="AO58" s="334">
        <v>6.2</v>
      </c>
      <c r="AP58" s="335">
        <v>27974</v>
      </c>
      <c r="AQ58" s="336">
        <v>-3.6</v>
      </c>
      <c r="AR58" s="337">
        <v>9.8000000000000007</v>
      </c>
    </row>
    <row r="59" spans="1:44" x14ac:dyDescent="0.15">
      <c r="A59" s="259"/>
      <c r="AK59" s="315" t="s">
        <v>531</v>
      </c>
      <c r="AL59" s="316"/>
      <c r="AM59" s="324">
        <v>4974625</v>
      </c>
      <c r="AN59" s="325">
        <v>33224</v>
      </c>
      <c r="AO59" s="326">
        <v>-6.3</v>
      </c>
      <c r="AP59" s="327">
        <v>52878</v>
      </c>
      <c r="AQ59" s="328">
        <v>14.9</v>
      </c>
      <c r="AR59" s="329">
        <v>-21.2</v>
      </c>
    </row>
    <row r="60" spans="1:44" x14ac:dyDescent="0.15">
      <c r="A60" s="259"/>
      <c r="AK60" s="330"/>
      <c r="AL60" s="331" t="s">
        <v>527</v>
      </c>
      <c r="AM60" s="332">
        <v>2403425</v>
      </c>
      <c r="AN60" s="333">
        <v>16052</v>
      </c>
      <c r="AO60" s="334">
        <v>-13.7</v>
      </c>
      <c r="AP60" s="335">
        <v>32136</v>
      </c>
      <c r="AQ60" s="336">
        <v>14.9</v>
      </c>
      <c r="AR60" s="337">
        <v>-28.6</v>
      </c>
    </row>
    <row r="61" spans="1:44" x14ac:dyDescent="0.15">
      <c r="A61" s="259"/>
      <c r="AK61" s="315" t="s">
        <v>532</v>
      </c>
      <c r="AL61" s="338"/>
      <c r="AM61" s="324">
        <v>7162723</v>
      </c>
      <c r="AN61" s="325">
        <v>46265</v>
      </c>
      <c r="AO61" s="326">
        <v>-6.3</v>
      </c>
      <c r="AP61" s="327">
        <v>53708</v>
      </c>
      <c r="AQ61" s="339">
        <v>2.8</v>
      </c>
      <c r="AR61" s="329">
        <v>-9.1</v>
      </c>
    </row>
    <row r="62" spans="1:44" x14ac:dyDescent="0.15">
      <c r="A62" s="259"/>
      <c r="AK62" s="330"/>
      <c r="AL62" s="331" t="s">
        <v>527</v>
      </c>
      <c r="AM62" s="332">
        <v>3901628</v>
      </c>
      <c r="AN62" s="333">
        <v>25145</v>
      </c>
      <c r="AO62" s="334">
        <v>-11.9</v>
      </c>
      <c r="AP62" s="335">
        <v>32059</v>
      </c>
      <c r="AQ62" s="336">
        <v>2.1</v>
      </c>
      <c r="AR62" s="337">
        <v>-14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2yW3pbE45PqytbW+wt4STIOuqo6kDQa33+kAwB1gIvHGm9MZDbnrJybQiG3eJD5a/90QWgOcc1kla4KzKYiRBg==" saltValue="O377JV17efkHLHt1ZfaV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484</v>
      </c>
    </row>
    <row r="121" spans="125:125" ht="13.5" hidden="1" customHeight="1" x14ac:dyDescent="0.15">
      <c r="DU121" s="253"/>
    </row>
  </sheetData>
  <sheetProtection algorithmName="SHA-512" hashValue="vBF7x8Zk4gaIvtjumc6eVikOFt4wgR3Wp+k/z9D3Hq3tG705W8GydOPV8U6lbFgoUrOK1L/WD3D0UsjHGEh9Fw==" saltValue="8da18dUH5VgKdXQHOdK4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484</v>
      </c>
    </row>
  </sheetData>
  <sheetProtection algorithmName="SHA-512" hashValue="oSwV16Ufaz0nG4y1sg6GLKSoQTFBQs1lF1+uFHGxYdT6cnjXmKZsYeCm7HDOgZlOe8BS5eA9ztQGgIzC04syYg==" saltValue="QUUYIIi/K4Sg9UQ1+tXu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26" t="s">
        <v>3</v>
      </c>
      <c r="D47" s="1126"/>
      <c r="E47" s="1127"/>
      <c r="F47" s="11">
        <v>30.74</v>
      </c>
      <c r="G47" s="12">
        <v>31.32</v>
      </c>
      <c r="H47" s="12">
        <v>34.880000000000003</v>
      </c>
      <c r="I47" s="12">
        <v>37.619999999999997</v>
      </c>
      <c r="J47" s="13">
        <v>36.99</v>
      </c>
    </row>
    <row r="48" spans="2:10" ht="57.75" customHeight="1" x14ac:dyDescent="0.15">
      <c r="B48" s="14"/>
      <c r="C48" s="1128" t="s">
        <v>4</v>
      </c>
      <c r="D48" s="1128"/>
      <c r="E48" s="1129"/>
      <c r="F48" s="15">
        <v>7.39</v>
      </c>
      <c r="G48" s="16">
        <v>8.93</v>
      </c>
      <c r="H48" s="16">
        <v>12.3</v>
      </c>
      <c r="I48" s="16">
        <v>10.210000000000001</v>
      </c>
      <c r="J48" s="17">
        <v>9.49</v>
      </c>
    </row>
    <row r="49" spans="2:10" ht="57.75" customHeight="1" thickBot="1" x14ac:dyDescent="0.2">
      <c r="B49" s="18"/>
      <c r="C49" s="1130" t="s">
        <v>5</v>
      </c>
      <c r="D49" s="1130"/>
      <c r="E49" s="1131"/>
      <c r="F49" s="19">
        <v>0.39</v>
      </c>
      <c r="G49" s="20">
        <v>2.16</v>
      </c>
      <c r="H49" s="20">
        <v>7.65</v>
      </c>
      <c r="I49" s="20">
        <v>0.96</v>
      </c>
      <c r="J49" s="21" t="s">
        <v>539</v>
      </c>
    </row>
    <row r="50" spans="2:10" x14ac:dyDescent="0.15"/>
  </sheetData>
  <sheetProtection algorithmName="SHA-512" hashValue="PxEMcne+N5Bk1mCHyHt/bwAN+6rCtvCRrCQ7jnMHxnLSedycV2Z8o5cosl8Lckp9TfmBs7h7LO5OJE4RISR8YA==" saltValue="ALnCr/UUZY8yfQsc/oXR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36" t="s">
        <v>540</v>
      </c>
      <c r="D34" s="1136"/>
      <c r="E34" s="1137"/>
      <c r="F34" s="32">
        <v>7.38</v>
      </c>
      <c r="G34" s="33">
        <v>8.91</v>
      </c>
      <c r="H34" s="33">
        <v>12.28</v>
      </c>
      <c r="I34" s="33">
        <v>10.19</v>
      </c>
      <c r="J34" s="34">
        <v>9.4700000000000006</v>
      </c>
      <c r="K34" s="22"/>
      <c r="L34" s="22"/>
      <c r="M34" s="22"/>
      <c r="N34" s="22"/>
      <c r="O34" s="22"/>
      <c r="P34" s="22"/>
    </row>
    <row r="35" spans="1:16" ht="39" customHeight="1" x14ac:dyDescent="0.15">
      <c r="A35" s="22"/>
      <c r="B35" s="35"/>
      <c r="C35" s="1132" t="s">
        <v>541</v>
      </c>
      <c r="D35" s="1132"/>
      <c r="E35" s="1133"/>
      <c r="F35" s="36">
        <v>7.91</v>
      </c>
      <c r="G35" s="37">
        <v>8.23</v>
      </c>
      <c r="H35" s="37">
        <v>8.26</v>
      </c>
      <c r="I35" s="37">
        <v>7.14</v>
      </c>
      <c r="J35" s="38">
        <v>7.63</v>
      </c>
      <c r="K35" s="22"/>
      <c r="L35" s="22"/>
      <c r="M35" s="22"/>
      <c r="N35" s="22"/>
      <c r="O35" s="22"/>
      <c r="P35" s="22"/>
    </row>
    <row r="36" spans="1:16" ht="39" customHeight="1" x14ac:dyDescent="0.15">
      <c r="A36" s="22"/>
      <c r="B36" s="35"/>
      <c r="C36" s="1132" t="s">
        <v>542</v>
      </c>
      <c r="D36" s="1132"/>
      <c r="E36" s="1133"/>
      <c r="F36" s="36">
        <v>0.28999999999999998</v>
      </c>
      <c r="G36" s="37">
        <v>0.28999999999999998</v>
      </c>
      <c r="H36" s="37">
        <v>0.28000000000000003</v>
      </c>
      <c r="I36" s="37">
        <v>5.42</v>
      </c>
      <c r="J36" s="38">
        <v>5.88</v>
      </c>
      <c r="K36" s="22"/>
      <c r="L36" s="22"/>
      <c r="M36" s="22"/>
      <c r="N36" s="22"/>
      <c r="O36" s="22"/>
      <c r="P36" s="22"/>
    </row>
    <row r="37" spans="1:16" ht="39" customHeight="1" x14ac:dyDescent="0.15">
      <c r="A37" s="22"/>
      <c r="B37" s="35"/>
      <c r="C37" s="1132" t="s">
        <v>543</v>
      </c>
      <c r="D37" s="1132"/>
      <c r="E37" s="1133"/>
      <c r="F37" s="36">
        <v>1.36</v>
      </c>
      <c r="G37" s="37">
        <v>1.65</v>
      </c>
      <c r="H37" s="37">
        <v>1.51</v>
      </c>
      <c r="I37" s="37">
        <v>2.16</v>
      </c>
      <c r="J37" s="38">
        <v>2.4700000000000002</v>
      </c>
      <c r="K37" s="22"/>
      <c r="L37" s="22"/>
      <c r="M37" s="22"/>
      <c r="N37" s="22"/>
      <c r="O37" s="22"/>
      <c r="P37" s="22"/>
    </row>
    <row r="38" spans="1:16" ht="39" customHeight="1" x14ac:dyDescent="0.15">
      <c r="A38" s="22"/>
      <c r="B38" s="35"/>
      <c r="C38" s="1132" t="s">
        <v>544</v>
      </c>
      <c r="D38" s="1132"/>
      <c r="E38" s="1133"/>
      <c r="F38" s="36" t="s">
        <v>496</v>
      </c>
      <c r="G38" s="37" t="s">
        <v>496</v>
      </c>
      <c r="H38" s="37" t="s">
        <v>496</v>
      </c>
      <c r="I38" s="37" t="s">
        <v>496</v>
      </c>
      <c r="J38" s="38">
        <v>1.1299999999999999</v>
      </c>
      <c r="K38" s="22"/>
      <c r="L38" s="22"/>
      <c r="M38" s="22"/>
      <c r="N38" s="22"/>
      <c r="O38" s="22"/>
      <c r="P38" s="22"/>
    </row>
    <row r="39" spans="1:16" ht="39" customHeight="1" x14ac:dyDescent="0.15">
      <c r="A39" s="22"/>
      <c r="B39" s="35"/>
      <c r="C39" s="1132" t="s">
        <v>545</v>
      </c>
      <c r="D39" s="1132"/>
      <c r="E39" s="1133"/>
      <c r="F39" s="36">
        <v>0.46</v>
      </c>
      <c r="G39" s="37">
        <v>0.59</v>
      </c>
      <c r="H39" s="37">
        <v>0.56999999999999995</v>
      </c>
      <c r="I39" s="37">
        <v>0.73</v>
      </c>
      <c r="J39" s="38">
        <v>0.64</v>
      </c>
      <c r="K39" s="22"/>
      <c r="L39" s="22"/>
      <c r="M39" s="22"/>
      <c r="N39" s="22"/>
      <c r="O39" s="22"/>
      <c r="P39" s="22"/>
    </row>
    <row r="40" spans="1:16" ht="39" customHeight="1" x14ac:dyDescent="0.15">
      <c r="A40" s="22"/>
      <c r="B40" s="35"/>
      <c r="C40" s="1132" t="s">
        <v>546</v>
      </c>
      <c r="D40" s="1132"/>
      <c r="E40" s="1133"/>
      <c r="F40" s="36">
        <v>0</v>
      </c>
      <c r="G40" s="37">
        <v>0.04</v>
      </c>
      <c r="H40" s="37">
        <v>0.04</v>
      </c>
      <c r="I40" s="37">
        <v>7.0000000000000007E-2</v>
      </c>
      <c r="J40" s="38">
        <v>0.16</v>
      </c>
      <c r="K40" s="22"/>
      <c r="L40" s="22"/>
      <c r="M40" s="22"/>
      <c r="N40" s="22"/>
      <c r="O40" s="22"/>
      <c r="P40" s="22"/>
    </row>
    <row r="41" spans="1:16" ht="39" customHeight="1" x14ac:dyDescent="0.15">
      <c r="A41" s="22"/>
      <c r="B41" s="35"/>
      <c r="C41" s="1132" t="s">
        <v>547</v>
      </c>
      <c r="D41" s="1132"/>
      <c r="E41" s="1133"/>
      <c r="F41" s="36">
        <v>0.14000000000000001</v>
      </c>
      <c r="G41" s="37">
        <v>0.13</v>
      </c>
      <c r="H41" s="37">
        <v>0.14000000000000001</v>
      </c>
      <c r="I41" s="37">
        <v>0.14000000000000001</v>
      </c>
      <c r="J41" s="38">
        <v>0.15</v>
      </c>
      <c r="K41" s="22"/>
      <c r="L41" s="22"/>
      <c r="M41" s="22"/>
      <c r="N41" s="22"/>
      <c r="O41" s="22"/>
      <c r="P41" s="22"/>
    </row>
    <row r="42" spans="1:16" ht="39" customHeight="1" x14ac:dyDescent="0.15">
      <c r="A42" s="22"/>
      <c r="B42" s="39"/>
      <c r="C42" s="1132" t="s">
        <v>548</v>
      </c>
      <c r="D42" s="1132"/>
      <c r="E42" s="1133"/>
      <c r="F42" s="36" t="s">
        <v>496</v>
      </c>
      <c r="G42" s="37" t="s">
        <v>496</v>
      </c>
      <c r="H42" s="37" t="s">
        <v>496</v>
      </c>
      <c r="I42" s="37" t="s">
        <v>496</v>
      </c>
      <c r="J42" s="38" t="s">
        <v>496</v>
      </c>
      <c r="K42" s="22"/>
      <c r="L42" s="22"/>
      <c r="M42" s="22"/>
      <c r="N42" s="22"/>
      <c r="O42" s="22"/>
      <c r="P42" s="22"/>
    </row>
    <row r="43" spans="1:16" ht="39" customHeight="1" thickBot="1" x14ac:dyDescent="0.2">
      <c r="A43" s="22"/>
      <c r="B43" s="40"/>
      <c r="C43" s="1134" t="s">
        <v>549</v>
      </c>
      <c r="D43" s="1134"/>
      <c r="E43" s="1135"/>
      <c r="F43" s="41">
        <v>1.68</v>
      </c>
      <c r="G43" s="42">
        <v>1.59</v>
      </c>
      <c r="H43" s="42">
        <v>1.4</v>
      </c>
      <c r="I43" s="42">
        <v>1.49</v>
      </c>
      <c r="J43" s="43">
        <v>0.04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8FtzQTd/CNf0WiC8ayJgTB19oP53aQs81AcEA2/u9pIDnttSQJ9pHWGREne7WesqosGa18coq8FWIDk5dokeg==" saltValue="fl7fpojlYA5VAj39AEhf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11648</v>
      </c>
      <c r="L45" s="58">
        <v>11306</v>
      </c>
      <c r="M45" s="58">
        <v>11078</v>
      </c>
      <c r="N45" s="58">
        <v>10661</v>
      </c>
      <c r="O45" s="59">
        <v>9622</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496</v>
      </c>
      <c r="L46" s="62" t="s">
        <v>496</v>
      </c>
      <c r="M46" s="62" t="s">
        <v>496</v>
      </c>
      <c r="N46" s="62" t="s">
        <v>496</v>
      </c>
      <c r="O46" s="63" t="s">
        <v>496</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496</v>
      </c>
      <c r="L47" s="62" t="s">
        <v>496</v>
      </c>
      <c r="M47" s="62" t="s">
        <v>496</v>
      </c>
      <c r="N47" s="62" t="s">
        <v>496</v>
      </c>
      <c r="O47" s="63" t="s">
        <v>496</v>
      </c>
      <c r="P47" s="46"/>
      <c r="Q47" s="46"/>
      <c r="R47" s="46"/>
      <c r="S47" s="46"/>
      <c r="T47" s="46"/>
      <c r="U47" s="46"/>
    </row>
    <row r="48" spans="1:21" ht="30.75" customHeight="1" x14ac:dyDescent="0.15">
      <c r="A48" s="46"/>
      <c r="B48" s="1163"/>
      <c r="C48" s="1164"/>
      <c r="D48" s="60"/>
      <c r="E48" s="1140" t="s">
        <v>13</v>
      </c>
      <c r="F48" s="1140"/>
      <c r="G48" s="1140"/>
      <c r="H48" s="1140"/>
      <c r="I48" s="1140"/>
      <c r="J48" s="1141"/>
      <c r="K48" s="61">
        <v>1980</v>
      </c>
      <c r="L48" s="62">
        <v>1659</v>
      </c>
      <c r="M48" s="62">
        <v>1547</v>
      </c>
      <c r="N48" s="62">
        <v>1537</v>
      </c>
      <c r="O48" s="63">
        <v>1672</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496</v>
      </c>
      <c r="L49" s="62" t="s">
        <v>496</v>
      </c>
      <c r="M49" s="62" t="s">
        <v>496</v>
      </c>
      <c r="N49" s="62" t="s">
        <v>496</v>
      </c>
      <c r="O49" s="63" t="s">
        <v>496</v>
      </c>
      <c r="P49" s="46"/>
      <c r="Q49" s="46"/>
      <c r="R49" s="46"/>
      <c r="S49" s="46"/>
      <c r="T49" s="46"/>
      <c r="U49" s="46"/>
    </row>
    <row r="50" spans="1:21" ht="30.75" customHeight="1" x14ac:dyDescent="0.15">
      <c r="A50" s="46"/>
      <c r="B50" s="1163"/>
      <c r="C50" s="1164"/>
      <c r="D50" s="60"/>
      <c r="E50" s="1140" t="s">
        <v>15</v>
      </c>
      <c r="F50" s="1140"/>
      <c r="G50" s="1140"/>
      <c r="H50" s="1140"/>
      <c r="I50" s="1140"/>
      <c r="J50" s="1141"/>
      <c r="K50" s="61">
        <v>65</v>
      </c>
      <c r="L50" s="62">
        <v>56</v>
      </c>
      <c r="M50" s="62">
        <v>55</v>
      </c>
      <c r="N50" s="62">
        <v>55</v>
      </c>
      <c r="O50" s="63">
        <v>55</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496</v>
      </c>
      <c r="L51" s="62" t="s">
        <v>496</v>
      </c>
      <c r="M51" s="62" t="s">
        <v>496</v>
      </c>
      <c r="N51" s="62" t="s">
        <v>496</v>
      </c>
      <c r="O51" s="63" t="s">
        <v>496</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9432</v>
      </c>
      <c r="L52" s="62">
        <v>9087</v>
      </c>
      <c r="M52" s="62">
        <v>8703</v>
      </c>
      <c r="N52" s="62">
        <v>9671</v>
      </c>
      <c r="O52" s="63">
        <v>7714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4261</v>
      </c>
      <c r="L53" s="67">
        <v>3934</v>
      </c>
      <c r="M53" s="67">
        <v>3977</v>
      </c>
      <c r="N53" s="67">
        <v>2582</v>
      </c>
      <c r="O53" s="68">
        <v>3635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d9X5aCeBxLzORPWuWT2vHW7ilTtLUjQFfnCiAjAkMhQqVjAWvXgl3GYDztaTTe3nXKtj4TdJWJdlYB5vNN9sg==" saltValue="gpNvKXr03SES+TO8UPvJ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534</v>
      </c>
      <c r="J40" s="101" t="s">
        <v>535</v>
      </c>
      <c r="K40" s="101" t="s">
        <v>536</v>
      </c>
      <c r="L40" s="101" t="s">
        <v>537</v>
      </c>
      <c r="M40" s="102" t="s">
        <v>538</v>
      </c>
    </row>
    <row r="41" spans="2:13" ht="27.75" customHeight="1" x14ac:dyDescent="0.15">
      <c r="B41" s="1181" t="s">
        <v>30</v>
      </c>
      <c r="C41" s="1182"/>
      <c r="D41" s="103"/>
      <c r="E41" s="1183" t="s">
        <v>31</v>
      </c>
      <c r="F41" s="1183"/>
      <c r="G41" s="1183"/>
      <c r="H41" s="1184"/>
      <c r="I41" s="342">
        <v>76868</v>
      </c>
      <c r="J41" s="343">
        <v>72950</v>
      </c>
      <c r="K41" s="343">
        <v>67269</v>
      </c>
      <c r="L41" s="343">
        <v>60175</v>
      </c>
      <c r="M41" s="344">
        <v>53497</v>
      </c>
    </row>
    <row r="42" spans="2:13" ht="27.75" customHeight="1" x14ac:dyDescent="0.15">
      <c r="B42" s="1171"/>
      <c r="C42" s="1172"/>
      <c r="D42" s="104"/>
      <c r="E42" s="1175" t="s">
        <v>32</v>
      </c>
      <c r="F42" s="1175"/>
      <c r="G42" s="1175"/>
      <c r="H42" s="1176"/>
      <c r="I42" s="345">
        <v>311</v>
      </c>
      <c r="J42" s="346">
        <v>261</v>
      </c>
      <c r="K42" s="346">
        <v>211</v>
      </c>
      <c r="L42" s="346">
        <v>160</v>
      </c>
      <c r="M42" s="347">
        <v>122</v>
      </c>
    </row>
    <row r="43" spans="2:13" ht="27.75" customHeight="1" x14ac:dyDescent="0.15">
      <c r="B43" s="1171"/>
      <c r="C43" s="1172"/>
      <c r="D43" s="104"/>
      <c r="E43" s="1175" t="s">
        <v>33</v>
      </c>
      <c r="F43" s="1175"/>
      <c r="G43" s="1175"/>
      <c r="H43" s="1176"/>
      <c r="I43" s="345">
        <v>20759</v>
      </c>
      <c r="J43" s="346">
        <v>19007</v>
      </c>
      <c r="K43" s="346">
        <v>17973</v>
      </c>
      <c r="L43" s="346">
        <v>16679</v>
      </c>
      <c r="M43" s="347">
        <v>15744</v>
      </c>
    </row>
    <row r="44" spans="2:13" ht="27.75" customHeight="1" x14ac:dyDescent="0.15">
      <c r="B44" s="1171"/>
      <c r="C44" s="1172"/>
      <c r="D44" s="104"/>
      <c r="E44" s="1175" t="s">
        <v>34</v>
      </c>
      <c r="F44" s="1175"/>
      <c r="G44" s="1175"/>
      <c r="H44" s="1176"/>
      <c r="I44" s="345" t="s">
        <v>496</v>
      </c>
      <c r="J44" s="346" t="s">
        <v>496</v>
      </c>
      <c r="K44" s="346" t="s">
        <v>496</v>
      </c>
      <c r="L44" s="346" t="s">
        <v>496</v>
      </c>
      <c r="M44" s="347" t="s">
        <v>496</v>
      </c>
    </row>
    <row r="45" spans="2:13" ht="27.75" customHeight="1" x14ac:dyDescent="0.15">
      <c r="B45" s="1171"/>
      <c r="C45" s="1172"/>
      <c r="D45" s="104"/>
      <c r="E45" s="1175" t="s">
        <v>35</v>
      </c>
      <c r="F45" s="1175"/>
      <c r="G45" s="1175"/>
      <c r="H45" s="1176"/>
      <c r="I45" s="345">
        <v>10124</v>
      </c>
      <c r="J45" s="346">
        <v>9903</v>
      </c>
      <c r="K45" s="346">
        <v>9662</v>
      </c>
      <c r="L45" s="346">
        <v>9759</v>
      </c>
      <c r="M45" s="347">
        <v>10067</v>
      </c>
    </row>
    <row r="46" spans="2:13" ht="27.75" customHeight="1" x14ac:dyDescent="0.15">
      <c r="B46" s="1171"/>
      <c r="C46" s="1172"/>
      <c r="D46" s="105"/>
      <c r="E46" s="1175" t="s">
        <v>36</v>
      </c>
      <c r="F46" s="1175"/>
      <c r="G46" s="1175"/>
      <c r="H46" s="1176"/>
      <c r="I46" s="345" t="s">
        <v>496</v>
      </c>
      <c r="J46" s="346" t="s">
        <v>496</v>
      </c>
      <c r="K46" s="346" t="s">
        <v>496</v>
      </c>
      <c r="L46" s="346" t="s">
        <v>496</v>
      </c>
      <c r="M46" s="347" t="s">
        <v>496</v>
      </c>
    </row>
    <row r="47" spans="2:13" ht="27.75" customHeight="1" x14ac:dyDescent="0.15">
      <c r="B47" s="1171"/>
      <c r="C47" s="1172"/>
      <c r="D47" s="106"/>
      <c r="E47" s="1185" t="s">
        <v>37</v>
      </c>
      <c r="F47" s="1186"/>
      <c r="G47" s="1186"/>
      <c r="H47" s="1187"/>
      <c r="I47" s="345" t="s">
        <v>496</v>
      </c>
      <c r="J47" s="346" t="s">
        <v>496</v>
      </c>
      <c r="K47" s="346" t="s">
        <v>496</v>
      </c>
      <c r="L47" s="346" t="s">
        <v>496</v>
      </c>
      <c r="M47" s="347" t="s">
        <v>496</v>
      </c>
    </row>
    <row r="48" spans="2:13" ht="27.75" customHeight="1" x14ac:dyDescent="0.15">
      <c r="B48" s="1171"/>
      <c r="C48" s="1172"/>
      <c r="D48" s="104"/>
      <c r="E48" s="1175" t="s">
        <v>38</v>
      </c>
      <c r="F48" s="1175"/>
      <c r="G48" s="1175"/>
      <c r="H48" s="1176"/>
      <c r="I48" s="345" t="s">
        <v>496</v>
      </c>
      <c r="J48" s="346" t="s">
        <v>496</v>
      </c>
      <c r="K48" s="346" t="s">
        <v>496</v>
      </c>
      <c r="L48" s="346" t="s">
        <v>496</v>
      </c>
      <c r="M48" s="347" t="s">
        <v>496</v>
      </c>
    </row>
    <row r="49" spans="2:13" ht="27.75" customHeight="1" x14ac:dyDescent="0.15">
      <c r="B49" s="1173"/>
      <c r="C49" s="1174"/>
      <c r="D49" s="104"/>
      <c r="E49" s="1175" t="s">
        <v>39</v>
      </c>
      <c r="F49" s="1175"/>
      <c r="G49" s="1175"/>
      <c r="H49" s="1176"/>
      <c r="I49" s="345" t="s">
        <v>496</v>
      </c>
      <c r="J49" s="346" t="s">
        <v>496</v>
      </c>
      <c r="K49" s="346" t="s">
        <v>496</v>
      </c>
      <c r="L49" s="346" t="s">
        <v>496</v>
      </c>
      <c r="M49" s="347" t="s">
        <v>496</v>
      </c>
    </row>
    <row r="50" spans="2:13" ht="27.75" customHeight="1" x14ac:dyDescent="0.15">
      <c r="B50" s="1169" t="s">
        <v>40</v>
      </c>
      <c r="C50" s="1170"/>
      <c r="D50" s="107"/>
      <c r="E50" s="1175" t="s">
        <v>41</v>
      </c>
      <c r="F50" s="1175"/>
      <c r="G50" s="1175"/>
      <c r="H50" s="1176"/>
      <c r="I50" s="345">
        <v>26679</v>
      </c>
      <c r="J50" s="346">
        <v>27014</v>
      </c>
      <c r="K50" s="346">
        <v>29359</v>
      </c>
      <c r="L50" s="346">
        <v>32599</v>
      </c>
      <c r="M50" s="347">
        <v>32675</v>
      </c>
    </row>
    <row r="51" spans="2:13" ht="27.75" customHeight="1" x14ac:dyDescent="0.15">
      <c r="B51" s="1171"/>
      <c r="C51" s="1172"/>
      <c r="D51" s="104"/>
      <c r="E51" s="1175" t="s">
        <v>42</v>
      </c>
      <c r="F51" s="1175"/>
      <c r="G51" s="1175"/>
      <c r="H51" s="1176"/>
      <c r="I51" s="345">
        <v>2131</v>
      </c>
      <c r="J51" s="346">
        <v>2530</v>
      </c>
      <c r="K51" s="346">
        <v>2950</v>
      </c>
      <c r="L51" s="346">
        <v>2995</v>
      </c>
      <c r="M51" s="347">
        <v>2521</v>
      </c>
    </row>
    <row r="52" spans="2:13" ht="27.75" customHeight="1" x14ac:dyDescent="0.15">
      <c r="B52" s="1173"/>
      <c r="C52" s="1174"/>
      <c r="D52" s="104"/>
      <c r="E52" s="1175" t="s">
        <v>43</v>
      </c>
      <c r="F52" s="1175"/>
      <c r="G52" s="1175"/>
      <c r="H52" s="1176"/>
      <c r="I52" s="345">
        <v>79651</v>
      </c>
      <c r="J52" s="346">
        <v>75912</v>
      </c>
      <c r="K52" s="346">
        <v>71936</v>
      </c>
      <c r="L52" s="346">
        <v>67431</v>
      </c>
      <c r="M52" s="347">
        <v>62692</v>
      </c>
    </row>
    <row r="53" spans="2:13" ht="27.75" customHeight="1" thickBot="1" x14ac:dyDescent="0.2">
      <c r="B53" s="1177" t="s">
        <v>19</v>
      </c>
      <c r="C53" s="1178"/>
      <c r="D53" s="108"/>
      <c r="E53" s="1179" t="s">
        <v>44</v>
      </c>
      <c r="F53" s="1179"/>
      <c r="G53" s="1179"/>
      <c r="H53" s="1180"/>
      <c r="I53" s="348">
        <v>-399</v>
      </c>
      <c r="J53" s="349">
        <v>-3336</v>
      </c>
      <c r="K53" s="349">
        <v>-9129</v>
      </c>
      <c r="L53" s="349">
        <v>-16252</v>
      </c>
      <c r="M53" s="350">
        <v>-18457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nEfHiZ+g9KaaIO5bOQcBxqpIlw9wQoYJDZNKPeP0vDrTXXsm8wsg7nVBPZtQKioGwXXD9Vx8M4kybjD/Pw1EQ==" saltValue="ARq/3FGO4MZMxJLkSZ+K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536</v>
      </c>
      <c r="G54" s="117" t="s">
        <v>537</v>
      </c>
      <c r="H54" s="118" t="s">
        <v>538</v>
      </c>
    </row>
    <row r="55" spans="2:8" ht="52.5" customHeight="1" x14ac:dyDescent="0.15">
      <c r="B55" s="119"/>
      <c r="C55" s="1196" t="s">
        <v>46</v>
      </c>
      <c r="D55" s="1196"/>
      <c r="E55" s="1197"/>
      <c r="F55" s="120">
        <v>15891</v>
      </c>
      <c r="G55" s="120">
        <v>17252</v>
      </c>
      <c r="H55" s="121">
        <v>15986</v>
      </c>
    </row>
    <row r="56" spans="2:8" ht="52.5" customHeight="1" x14ac:dyDescent="0.15">
      <c r="B56" s="122"/>
      <c r="C56" s="1198" t="s">
        <v>47</v>
      </c>
      <c r="D56" s="1198"/>
      <c r="E56" s="1199"/>
      <c r="F56" s="123">
        <v>6330</v>
      </c>
      <c r="G56" s="123">
        <v>6333</v>
      </c>
      <c r="H56" s="124">
        <v>5738</v>
      </c>
    </row>
    <row r="57" spans="2:8" ht="53.25" customHeight="1" x14ac:dyDescent="0.15">
      <c r="B57" s="122"/>
      <c r="C57" s="1200" t="s">
        <v>48</v>
      </c>
      <c r="D57" s="1200"/>
      <c r="E57" s="1201"/>
      <c r="F57" s="125">
        <v>7523</v>
      </c>
      <c r="G57" s="125">
        <v>9467</v>
      </c>
      <c r="H57" s="126">
        <v>11389</v>
      </c>
    </row>
    <row r="58" spans="2:8" ht="45.75" customHeight="1" x14ac:dyDescent="0.15">
      <c r="B58" s="127"/>
      <c r="C58" s="1188" t="s">
        <v>571</v>
      </c>
      <c r="D58" s="1189"/>
      <c r="E58" s="1190"/>
      <c r="F58" s="128">
        <v>0</v>
      </c>
      <c r="G58" s="128">
        <v>1002</v>
      </c>
      <c r="H58" s="129">
        <v>2002</v>
      </c>
    </row>
    <row r="59" spans="2:8" ht="45.75" customHeight="1" x14ac:dyDescent="0.15">
      <c r="B59" s="127"/>
      <c r="C59" s="1188" t="s">
        <v>572</v>
      </c>
      <c r="D59" s="1189"/>
      <c r="E59" s="1190"/>
      <c r="F59" s="128">
        <v>0</v>
      </c>
      <c r="G59" s="128">
        <v>1000</v>
      </c>
      <c r="H59" s="129">
        <v>2000</v>
      </c>
    </row>
    <row r="60" spans="2:8" ht="45.75" customHeight="1" x14ac:dyDescent="0.15">
      <c r="B60" s="127"/>
      <c r="C60" s="1188" t="s">
        <v>573</v>
      </c>
      <c r="D60" s="1189"/>
      <c r="E60" s="1190"/>
      <c r="F60" s="128">
        <v>1933</v>
      </c>
      <c r="G60" s="128">
        <v>1824</v>
      </c>
      <c r="H60" s="129">
        <v>1792</v>
      </c>
    </row>
    <row r="61" spans="2:8" ht="45.75" customHeight="1" x14ac:dyDescent="0.15">
      <c r="B61" s="127"/>
      <c r="C61" s="1188" t="s">
        <v>574</v>
      </c>
      <c r="D61" s="1189"/>
      <c r="E61" s="1190"/>
      <c r="F61" s="128">
        <v>1434</v>
      </c>
      <c r="G61" s="128">
        <v>1504</v>
      </c>
      <c r="H61" s="129">
        <v>1581</v>
      </c>
    </row>
    <row r="62" spans="2:8" ht="45.75" customHeight="1" thickBot="1" x14ac:dyDescent="0.2">
      <c r="B62" s="130"/>
      <c r="C62" s="1191" t="s">
        <v>575</v>
      </c>
      <c r="D62" s="1192"/>
      <c r="E62" s="1193"/>
      <c r="F62" s="131">
        <v>948</v>
      </c>
      <c r="G62" s="131">
        <v>948</v>
      </c>
      <c r="H62" s="132">
        <v>948</v>
      </c>
    </row>
    <row r="63" spans="2:8" ht="52.5" customHeight="1" thickBot="1" x14ac:dyDescent="0.2">
      <c r="B63" s="133"/>
      <c r="C63" s="1194" t="s">
        <v>49</v>
      </c>
      <c r="D63" s="1194"/>
      <c r="E63" s="1195"/>
      <c r="F63" s="134">
        <v>29744</v>
      </c>
      <c r="G63" s="134">
        <v>33053</v>
      </c>
      <c r="H63" s="135">
        <v>33113</v>
      </c>
    </row>
    <row r="64" spans="2:8" x14ac:dyDescent="0.15"/>
  </sheetData>
  <sheetProtection algorithmName="SHA-512" hashValue="5krqPmYVJFlqOZrttW8MHYO0N8jgeAv23Tw/bwMGreCDm/RioDfuvgIK3A+wcWL18tdjciUw90ZOkplqP4AoHg==" saltValue="bMSQfPvi5eCsYhMNv92i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533</v>
      </c>
      <c r="G2" s="149"/>
      <c r="H2" s="150"/>
    </row>
    <row r="3" spans="1:8" x14ac:dyDescent="0.15">
      <c r="A3" s="146" t="s">
        <v>526</v>
      </c>
      <c r="B3" s="151"/>
      <c r="C3" s="152"/>
      <c r="D3" s="153">
        <v>74352</v>
      </c>
      <c r="E3" s="154"/>
      <c r="F3" s="155">
        <v>56662</v>
      </c>
      <c r="G3" s="156"/>
      <c r="H3" s="157"/>
    </row>
    <row r="4" spans="1:8" x14ac:dyDescent="0.15">
      <c r="A4" s="158"/>
      <c r="B4" s="159"/>
      <c r="C4" s="160"/>
      <c r="D4" s="161">
        <v>47672</v>
      </c>
      <c r="E4" s="162"/>
      <c r="F4" s="163">
        <v>34709</v>
      </c>
      <c r="G4" s="164"/>
      <c r="H4" s="165"/>
    </row>
    <row r="5" spans="1:8" x14ac:dyDescent="0.15">
      <c r="A5" s="146" t="s">
        <v>528</v>
      </c>
      <c r="B5" s="151"/>
      <c r="C5" s="152"/>
      <c r="D5" s="153">
        <v>48142</v>
      </c>
      <c r="E5" s="154"/>
      <c r="F5" s="155">
        <v>60285</v>
      </c>
      <c r="G5" s="156"/>
      <c r="H5" s="157"/>
    </row>
    <row r="6" spans="1:8" x14ac:dyDescent="0.15">
      <c r="A6" s="158"/>
      <c r="B6" s="159"/>
      <c r="C6" s="160"/>
      <c r="D6" s="161">
        <v>25877</v>
      </c>
      <c r="E6" s="162"/>
      <c r="F6" s="163">
        <v>36445</v>
      </c>
      <c r="G6" s="164"/>
      <c r="H6" s="165"/>
    </row>
    <row r="7" spans="1:8" x14ac:dyDescent="0.15">
      <c r="A7" s="146" t="s">
        <v>529</v>
      </c>
      <c r="B7" s="151"/>
      <c r="C7" s="152"/>
      <c r="D7" s="153">
        <v>40145</v>
      </c>
      <c r="E7" s="154"/>
      <c r="F7" s="155">
        <v>52714</v>
      </c>
      <c r="G7" s="156"/>
      <c r="H7" s="157"/>
    </row>
    <row r="8" spans="1:8" x14ac:dyDescent="0.15">
      <c r="A8" s="158"/>
      <c r="B8" s="159"/>
      <c r="C8" s="160"/>
      <c r="D8" s="161">
        <v>17521</v>
      </c>
      <c r="E8" s="162"/>
      <c r="F8" s="163">
        <v>29032</v>
      </c>
      <c r="G8" s="164"/>
      <c r="H8" s="165"/>
    </row>
    <row r="9" spans="1:8" x14ac:dyDescent="0.15">
      <c r="A9" s="146" t="s">
        <v>530</v>
      </c>
      <c r="B9" s="151"/>
      <c r="C9" s="152"/>
      <c r="D9" s="153">
        <v>35464</v>
      </c>
      <c r="E9" s="154"/>
      <c r="F9" s="155">
        <v>46001</v>
      </c>
      <c r="G9" s="156"/>
      <c r="H9" s="157"/>
    </row>
    <row r="10" spans="1:8" x14ac:dyDescent="0.15">
      <c r="A10" s="158"/>
      <c r="B10" s="159"/>
      <c r="C10" s="160"/>
      <c r="D10" s="161">
        <v>18605</v>
      </c>
      <c r="E10" s="162"/>
      <c r="F10" s="163">
        <v>27974</v>
      </c>
      <c r="G10" s="164"/>
      <c r="H10" s="165"/>
    </row>
    <row r="11" spans="1:8" x14ac:dyDescent="0.15">
      <c r="A11" s="146" t="s">
        <v>531</v>
      </c>
      <c r="B11" s="151"/>
      <c r="C11" s="152"/>
      <c r="D11" s="153">
        <v>33224</v>
      </c>
      <c r="E11" s="154"/>
      <c r="F11" s="155">
        <v>52878</v>
      </c>
      <c r="G11" s="156"/>
      <c r="H11" s="157"/>
    </row>
    <row r="12" spans="1:8" x14ac:dyDescent="0.15">
      <c r="A12" s="158"/>
      <c r="B12" s="159"/>
      <c r="C12" s="166"/>
      <c r="D12" s="161">
        <v>16052</v>
      </c>
      <c r="E12" s="162"/>
      <c r="F12" s="163">
        <v>32136</v>
      </c>
      <c r="G12" s="164"/>
      <c r="H12" s="165"/>
    </row>
    <row r="13" spans="1:8" x14ac:dyDescent="0.15">
      <c r="A13" s="146"/>
      <c r="B13" s="151"/>
      <c r="C13" s="152"/>
      <c r="D13" s="153">
        <v>46265</v>
      </c>
      <c r="E13" s="154"/>
      <c r="F13" s="155">
        <v>53708</v>
      </c>
      <c r="G13" s="167"/>
      <c r="H13" s="157"/>
    </row>
    <row r="14" spans="1:8" x14ac:dyDescent="0.15">
      <c r="A14" s="158"/>
      <c r="B14" s="159"/>
      <c r="C14" s="160"/>
      <c r="D14" s="161">
        <v>25145</v>
      </c>
      <c r="E14" s="162"/>
      <c r="F14" s="163">
        <v>32059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7.39</v>
      </c>
      <c r="C19" s="168">
        <f>ROUND(VALUE(SUBSTITUTE(実質収支比率等に係る経年分析!G$48,"▲","-")),2)</f>
        <v>8.93</v>
      </c>
      <c r="D19" s="168">
        <f>ROUND(VALUE(SUBSTITUTE(実質収支比率等に係る経年分析!H$48,"▲","-")),2)</f>
        <v>12.3</v>
      </c>
      <c r="E19" s="168">
        <f>ROUND(VALUE(SUBSTITUTE(実質収支比率等に係る経年分析!I$48,"▲","-")),2)</f>
        <v>10.210000000000001</v>
      </c>
      <c r="F19" s="168">
        <f>ROUND(VALUE(SUBSTITUTE(実質収支比率等に係る経年分析!J$48,"▲","-")),2)</f>
        <v>9.49</v>
      </c>
    </row>
    <row r="20" spans="1:11" x14ac:dyDescent="0.15">
      <c r="A20" s="168" t="s">
        <v>53</v>
      </c>
      <c r="B20" s="168">
        <f>ROUND(VALUE(SUBSTITUTE(実質収支比率等に係る経年分析!F$47,"▲","-")),2)</f>
        <v>30.74</v>
      </c>
      <c r="C20" s="168">
        <f>ROUND(VALUE(SUBSTITUTE(実質収支比率等に係る経年分析!G$47,"▲","-")),2)</f>
        <v>31.32</v>
      </c>
      <c r="D20" s="168">
        <f>ROUND(VALUE(SUBSTITUTE(実質収支比率等に係る経年分析!H$47,"▲","-")),2)</f>
        <v>34.880000000000003</v>
      </c>
      <c r="E20" s="168">
        <f>ROUND(VALUE(SUBSTITUTE(実質収支比率等に係る経年分析!I$47,"▲","-")),2)</f>
        <v>37.619999999999997</v>
      </c>
      <c r="F20" s="168">
        <f>ROUND(VALUE(SUBSTITUTE(実質収支比率等に係る経年分析!J$47,"▲","-")),2)</f>
        <v>36.99</v>
      </c>
    </row>
    <row r="21" spans="1:11" x14ac:dyDescent="0.15">
      <c r="A21" s="168" t="s">
        <v>54</v>
      </c>
      <c r="B21" s="168">
        <f>IF(ISNUMBER(VALUE(SUBSTITUTE(実質収支比率等に係る経年分析!F$49,"▲","-"))),ROUND(VALUE(SUBSTITUTE(実質収支比率等に係る経年分析!F$49,"▲","-")),2),NA())</f>
        <v>0.39</v>
      </c>
      <c r="C21" s="168">
        <f>IF(ISNUMBER(VALUE(SUBSTITUTE(実質収支比率等に係る経年分析!G$49,"▲","-"))),ROUND(VALUE(SUBSTITUTE(実質収支比率等に係る経年分析!G$49,"▲","-")),2),NA())</f>
        <v>2.16</v>
      </c>
      <c r="D21" s="168">
        <f>IF(ISNUMBER(VALUE(SUBSTITUTE(実質収支比率等に係る経年分析!H$49,"▲","-"))),ROUND(VALUE(SUBSTITUTE(実質収支比率等に係る経年分析!H$49,"▲","-")),2),NA())</f>
        <v>7.65</v>
      </c>
      <c r="E21" s="168">
        <f>IF(ISNUMBER(VALUE(SUBSTITUTE(実質収支比率等に係る経年分析!I$49,"▲","-"))),ROUND(VALUE(SUBSTITUTE(実質収支比率等に係る経年分析!I$49,"▲","-")),2),NA())</f>
        <v>0.96</v>
      </c>
      <c r="F21" s="168">
        <f>IF(ISNUMBER(VALUE(SUBSTITUTE(実質収支比率等に係る経年分析!J$49,"▲","-"))),ROUND(VALUE(SUBSTITUTE(実質収支比率等に係る経年分析!J$49,"▲","-")),2),NA())</f>
        <v>-4.28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1.59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1.49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0.14000000000000001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0.14000000000000001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0.15</v>
      </c>
    </row>
    <row r="30" spans="1:11" x14ac:dyDescent="0.15">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0.56999999999999995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0.64</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1.1299999999999999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2.4700000000000002</v>
      </c>
    </row>
    <row r="34" spans="1:16" x14ac:dyDescent="0.15">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0.28999999999999998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0.28999999999999998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0.28000000000000003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5.88</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8.26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7.14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9.4700000000000006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9432</v>
      </c>
      <c r="E42" s="170"/>
      <c r="F42" s="170"/>
      <c r="G42" s="170">
        <f>'実質公債費比率（分子）の構造'!L$52</f>
        <v>9087</v>
      </c>
      <c r="H42" s="170"/>
      <c r="I42" s="170"/>
      <c r="J42" s="170">
        <f>'実質公債費比率（分子）の構造'!M$52</f>
        <v>8703</v>
      </c>
      <c r="K42" s="170"/>
      <c r="L42" s="170"/>
      <c r="M42" s="170">
        <f>'実質公債費比率（分子）の構造'!N$52</f>
        <v>9671</v>
      </c>
      <c r="N42" s="170"/>
      <c r="O42" s="170"/>
      <c r="P42" s="170">
        <f>'実質公債費比率（分子）の構造'!O$52</f>
        <v>7714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65</v>
      </c>
      <c r="C44" s="170"/>
      <c r="D44" s="170"/>
      <c r="E44" s="170">
        <f>'実質公債費比率（分子）の構造'!L$50</f>
        <v>56</v>
      </c>
      <c r="F44" s="170"/>
      <c r="G44" s="170"/>
      <c r="H44" s="170">
        <f>'実質公債費比率（分子）の構造'!M$50</f>
        <v>55</v>
      </c>
      <c r="I44" s="170"/>
      <c r="J44" s="170"/>
      <c r="K44" s="170">
        <f>'実質公債費比率（分子）の構造'!N$50</f>
        <v>55</v>
      </c>
      <c r="L44" s="170"/>
      <c r="M44" s="170"/>
      <c r="N44" s="170">
        <f>'実質公債費比率（分子）の構造'!O$50</f>
        <v>55</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1980</v>
      </c>
      <c r="C46" s="170"/>
      <c r="D46" s="170"/>
      <c r="E46" s="170">
        <f>'実質公債費比率（分子）の構造'!L$48</f>
        <v>1659</v>
      </c>
      <c r="F46" s="170"/>
      <c r="G46" s="170"/>
      <c r="H46" s="170">
        <f>'実質公債費比率（分子）の構造'!M$48</f>
        <v>1547</v>
      </c>
      <c r="I46" s="170"/>
      <c r="J46" s="170"/>
      <c r="K46" s="170">
        <f>'実質公債費比率（分子）の構造'!N$48</f>
        <v>1537</v>
      </c>
      <c r="L46" s="170"/>
      <c r="M46" s="170"/>
      <c r="N46" s="170">
        <f>'実質公債費比率（分子）の構造'!O$48</f>
        <v>1672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11648</v>
      </c>
      <c r="C49" s="170"/>
      <c r="D49" s="170"/>
      <c r="E49" s="170">
        <f>'実質公債費比率（分子）の構造'!L$45</f>
        <v>11306</v>
      </c>
      <c r="F49" s="170"/>
      <c r="G49" s="170"/>
      <c r="H49" s="170">
        <f>'実質公債費比率（分子）の構造'!M$45</f>
        <v>11078</v>
      </c>
      <c r="I49" s="170"/>
      <c r="J49" s="170"/>
      <c r="K49" s="170">
        <f>'実質公債費比率（分子）の構造'!N$45</f>
        <v>10661</v>
      </c>
      <c r="L49" s="170"/>
      <c r="M49" s="170"/>
      <c r="N49" s="170">
        <f>'実質公債費比率（分子）の構造'!O$45</f>
        <v>9622</v>
      </c>
      <c r="O49" s="170"/>
      <c r="P49" s="170"/>
    </row>
    <row r="50" spans="1:16" x14ac:dyDescent="0.15">
      <c r="A50" s="170" t="s">
        <v>67</v>
      </c>
      <c r="B50" s="170" t="e">
        <f>NA()</f>
        <v>#N/A</v>
      </c>
      <c r="C50" s="170">
        <f>IF(ISNUMBER('実質公債費比率（分子）の構造'!K$53),'実質公債費比率（分子）の構造'!K$53,NA())</f>
        <v>4261</v>
      </c>
      <c r="D50" s="170" t="e">
        <f>NA()</f>
        <v>#N/A</v>
      </c>
      <c r="E50" s="170" t="e">
        <f>NA()</f>
        <v>#N/A</v>
      </c>
      <c r="F50" s="170">
        <f>IF(ISNUMBER('実質公債費比率（分子）の構造'!L$53),'実質公債費比率（分子）の構造'!L$53,NA())</f>
        <v>3934</v>
      </c>
      <c r="G50" s="170" t="e">
        <f>NA()</f>
        <v>#N/A</v>
      </c>
      <c r="H50" s="170" t="e">
        <f>NA()</f>
        <v>#N/A</v>
      </c>
      <c r="I50" s="170">
        <f>IF(ISNUMBER('実質公債費比率（分子）の構造'!M$53),'実質公債費比率（分子）の構造'!M$53,NA())</f>
        <v>3977</v>
      </c>
      <c r="J50" s="170" t="e">
        <f>NA()</f>
        <v>#N/A</v>
      </c>
      <c r="K50" s="170" t="e">
        <f>NA()</f>
        <v>#N/A</v>
      </c>
      <c r="L50" s="170">
        <f>IF(ISNUMBER('実質公債費比率（分子）の構造'!N$53),'実質公債費比率（分子）の構造'!N$53,NA())</f>
        <v>2582</v>
      </c>
      <c r="M50" s="170" t="e">
        <f>NA()</f>
        <v>#N/A</v>
      </c>
      <c r="N50" s="170" t="e">
        <f>NA()</f>
        <v>#N/A</v>
      </c>
      <c r="O50" s="170">
        <f>IF(ISNUMBER('実質公債費比率（分子）の構造'!O$53),'実質公債費比率（分子）の構造'!O$53,NA())</f>
        <v>3635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79651</v>
      </c>
      <c r="E56" s="169"/>
      <c r="F56" s="169"/>
      <c r="G56" s="169">
        <f>'将来負担比率（分子）の構造'!J$52</f>
        <v>75912</v>
      </c>
      <c r="H56" s="169"/>
      <c r="I56" s="169"/>
      <c r="J56" s="169">
        <f>'将来負担比率（分子）の構造'!K$52</f>
        <v>71936</v>
      </c>
      <c r="K56" s="169"/>
      <c r="L56" s="169"/>
      <c r="M56" s="169">
        <f>'将来負担比率（分子）の構造'!L$52</f>
        <v>67431</v>
      </c>
      <c r="N56" s="169"/>
      <c r="O56" s="169"/>
      <c r="P56" s="169">
        <f>'将来負担比率（分子）の構造'!M$52</f>
        <v>62692</v>
      </c>
    </row>
    <row r="57" spans="1:16" x14ac:dyDescent="0.15">
      <c r="A57" s="169" t="s">
        <v>42</v>
      </c>
      <c r="B57" s="169"/>
      <c r="C57" s="169"/>
      <c r="D57" s="169">
        <f>'将来負担比率（分子）の構造'!I$51</f>
        <v>2131</v>
      </c>
      <c r="E57" s="169"/>
      <c r="F57" s="169"/>
      <c r="G57" s="169">
        <f>'将来負担比率（分子）の構造'!J$51</f>
        <v>2530</v>
      </c>
      <c r="H57" s="169"/>
      <c r="I57" s="169"/>
      <c r="J57" s="169">
        <f>'将来負担比率（分子）の構造'!K$51</f>
        <v>2950</v>
      </c>
      <c r="K57" s="169"/>
      <c r="L57" s="169"/>
      <c r="M57" s="169">
        <f>'将来負担比率（分子）の構造'!L$51</f>
        <v>2995</v>
      </c>
      <c r="N57" s="169"/>
      <c r="O57" s="169"/>
      <c r="P57" s="169">
        <f>'将来負担比率（分子）の構造'!M$51</f>
        <v>2521</v>
      </c>
    </row>
    <row r="58" spans="1:16" x14ac:dyDescent="0.15">
      <c r="A58" s="169" t="s">
        <v>41</v>
      </c>
      <c r="B58" s="169"/>
      <c r="C58" s="169"/>
      <c r="D58" s="169">
        <f>'将来負担比率（分子）の構造'!I$50</f>
        <v>26679</v>
      </c>
      <c r="E58" s="169"/>
      <c r="F58" s="169"/>
      <c r="G58" s="169">
        <f>'将来負担比率（分子）の構造'!J$50</f>
        <v>27014</v>
      </c>
      <c r="H58" s="169"/>
      <c r="I58" s="169"/>
      <c r="J58" s="169">
        <f>'将来負担比率（分子）の構造'!K$50</f>
        <v>29359</v>
      </c>
      <c r="K58" s="169"/>
      <c r="L58" s="169"/>
      <c r="M58" s="169">
        <f>'将来負担比率（分子）の構造'!L$50</f>
        <v>32599</v>
      </c>
      <c r="N58" s="169"/>
      <c r="O58" s="169"/>
      <c r="P58" s="169">
        <f>'将来負担比率（分子）の構造'!M$50</f>
        <v>32675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10124</v>
      </c>
      <c r="C62" s="169"/>
      <c r="D62" s="169"/>
      <c r="E62" s="169">
        <f>'将来負担比率（分子）の構造'!J$45</f>
        <v>9903</v>
      </c>
      <c r="F62" s="169"/>
      <c r="G62" s="169"/>
      <c r="H62" s="169">
        <f>'将来負担比率（分子）の構造'!K$45</f>
        <v>9662</v>
      </c>
      <c r="I62" s="169"/>
      <c r="J62" s="169"/>
      <c r="K62" s="169">
        <f>'将来負担比率（分子）の構造'!L$45</f>
        <v>9759</v>
      </c>
      <c r="L62" s="169"/>
      <c r="M62" s="169"/>
      <c r="N62" s="169">
        <f>'将来負担比率（分子）の構造'!M$45</f>
        <v>10067</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20759</v>
      </c>
      <c r="C64" s="169"/>
      <c r="D64" s="169"/>
      <c r="E64" s="169">
        <f>'将来負担比率（分子）の構造'!J$43</f>
        <v>19007</v>
      </c>
      <c r="F64" s="169"/>
      <c r="G64" s="169"/>
      <c r="H64" s="169">
        <f>'将来負担比率（分子）の構造'!K$43</f>
        <v>17973</v>
      </c>
      <c r="I64" s="169"/>
      <c r="J64" s="169"/>
      <c r="K64" s="169">
        <f>'将来負担比率（分子）の構造'!L$43</f>
        <v>16679</v>
      </c>
      <c r="L64" s="169"/>
      <c r="M64" s="169"/>
      <c r="N64" s="169">
        <f>'将来負担比率（分子）の構造'!M$43</f>
        <v>15744</v>
      </c>
      <c r="O64" s="169"/>
      <c r="P64" s="169"/>
    </row>
    <row r="65" spans="1:16" x14ac:dyDescent="0.15">
      <c r="A65" s="169" t="s">
        <v>32</v>
      </c>
      <c r="B65" s="169">
        <f>'将来負担比率（分子）の構造'!I$42</f>
        <v>311</v>
      </c>
      <c r="C65" s="169"/>
      <c r="D65" s="169"/>
      <c r="E65" s="169">
        <f>'将来負担比率（分子）の構造'!J$42</f>
        <v>261</v>
      </c>
      <c r="F65" s="169"/>
      <c r="G65" s="169"/>
      <c r="H65" s="169">
        <f>'将来負担比率（分子）の構造'!K$42</f>
        <v>211</v>
      </c>
      <c r="I65" s="169"/>
      <c r="J65" s="169"/>
      <c r="K65" s="169">
        <f>'将来負担比率（分子）の構造'!L$42</f>
        <v>160</v>
      </c>
      <c r="L65" s="169"/>
      <c r="M65" s="169"/>
      <c r="N65" s="169">
        <f>'将来負担比率（分子）の構造'!M$42</f>
        <v>122</v>
      </c>
      <c r="O65" s="169"/>
      <c r="P65" s="169"/>
    </row>
    <row r="66" spans="1:16" x14ac:dyDescent="0.15">
      <c r="A66" s="169" t="s">
        <v>31</v>
      </c>
      <c r="B66" s="169">
        <f>'将来負担比率（分子）の構造'!I$41</f>
        <v>76868</v>
      </c>
      <c r="C66" s="169"/>
      <c r="D66" s="169"/>
      <c r="E66" s="169">
        <f>'将来負担比率（分子）の構造'!J$41</f>
        <v>72950</v>
      </c>
      <c r="F66" s="169"/>
      <c r="G66" s="169"/>
      <c r="H66" s="169">
        <f>'将来負担比率（分子）の構造'!K$41</f>
        <v>67269</v>
      </c>
      <c r="I66" s="169"/>
      <c r="J66" s="169"/>
      <c r="K66" s="169">
        <f>'将来負担比率（分子）の構造'!L$41</f>
        <v>60175</v>
      </c>
      <c r="L66" s="169"/>
      <c r="M66" s="169"/>
      <c r="N66" s="169">
        <f>'将来負担比率（分子）の構造'!M$41</f>
        <v>53497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15891</v>
      </c>
      <c r="C72" s="173">
        <f>基金残高に係る経年分析!G55</f>
        <v>17252</v>
      </c>
      <c r="D72" s="173">
        <f>基金残高に係る経年分析!H55</f>
        <v>15986</v>
      </c>
    </row>
    <row r="73" spans="1:16" x14ac:dyDescent="0.15">
      <c r="A73" s="172" t="s">
        <v>74</v>
      </c>
      <c r="B73" s="173">
        <f>基金残高に係る経年分析!F56</f>
        <v>6330</v>
      </c>
      <c r="C73" s="173">
        <f>基金残高に係る経年分析!G56</f>
        <v>6333</v>
      </c>
      <c r="D73" s="173">
        <f>基金残高に係る経年分析!H56</f>
        <v>5738</v>
      </c>
    </row>
    <row r="74" spans="1:16" x14ac:dyDescent="0.15">
      <c r="A74" s="172" t="s">
        <v>75</v>
      </c>
      <c r="B74" s="173">
        <f>基金残高に係る経年分析!F57</f>
        <v>7523</v>
      </c>
      <c r="C74" s="173">
        <f>基金残高に係る経年分析!G57</f>
        <v>9467</v>
      </c>
      <c r="D74" s="173">
        <f>基金残高に係る経年分析!H57</f>
        <v>11389</v>
      </c>
    </row>
  </sheetData>
  <sheetProtection algorithmName="SHA-512" hashValue="RXjA7xGUa0Zpu06x7zoyQrOWGiw5GqoEuuzLpvQ/HgCjDhPBBl2cqf4c6CjoSwygZAderXDmN3DBOxlUccgNRw==" saltValue="r8ElwWpaSPeSclp0Zg4p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2025-03-21T07:03:36Z</cp:lastPrinted>
  <dcterms:created xsi:type="dcterms:W3CDTF">2025-02-19T04:33:15Z</dcterms:created>
  <dcterms:modified xsi:type="dcterms:W3CDTF">2025-02-19T04:33:15Z</dcterms:modified>
  <cp:category/>
</cp:coreProperties>
</file>