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FF8A3B6-F080-4010-B963-2DE26B60AA09}"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<sst xmlns="http://schemas.openxmlformats.org/spreadsheetml/2006/main" count="2976" uniqueCount="1050">
  <si>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</si>
  <si>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</si>
  <si>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</si>
  <si>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</si>
  <si>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</si>
  <si>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</si>
  <si>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</si>
  <si>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</si>
  <si>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</si>
  <si>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</si>
  <si>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</si>
  <si>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</si>
  <si>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</si>
  <si>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</si>
  <si>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</si>
  <si>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</si>
  <si>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</si>
  <si>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</si>
  <si>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</si>
  <si>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</si>
  <si>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</si>
  <si>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</si>
  <si>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</si>
  <si>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</si>
  <si>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</si>
  <si>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</si>
  <si>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</si>
  <si>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</si>
  <si>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</si>
  <si>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</si>
  <si>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</si>
  <si>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</si>
  <si>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</si>
  <si>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</si>
  <si>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</si>
  <si>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</si>
  <si>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</si>
  <si>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</si>
  <si>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</si>
  <si>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</si>
  <si>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</si>
  <si>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</si>
  <si>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</si>
  <si>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</si>
  <si>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</si>
  <si>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</si>
  <si>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</si>
  <si>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</si>
  <si>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</si>
  <si>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</si>
  <si>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</si>
  <si>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</si>
  <si>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</si>
  <si>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</si>
  <si>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</si>
  <si>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</si>
  <si>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</si>
  <si>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</si>
  <si>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</si>
  <si>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</si>
  <si>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</si>
  <si>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</si>
  <si>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</si>
  <si>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</si>
  <si>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</si>
  <si>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</si>
  <si>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</si>
  <si>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</si>
  <si>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</si>
  <si>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</si>
  <si>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</si>
  <si>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</si>
  <si>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</si>
  <si>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</si>
  <si>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</si>
  <si>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</si>
  <si>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</si>
  <si>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</si>
  <si>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</si>
  <si>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</si>
  <si>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</si>
  <si>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</si>
  <si>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</si>
  <si>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</si>
  <si>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</si>
  <si>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</si>
  <si>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</si>
  <si>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</si>
  <si>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</si>
  <si>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</si>
  <si>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</si>
  <si>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</si>
  <si>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</si>
  <si>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</si>
  <si>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</si>
  <si>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</si>
  <si>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</si>
  <si>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</si>
  <si>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</si>
  <si>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</si>
  <si>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</si>
  <si>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</si>
  <si>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</si>
  <si>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</si>
  <si>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</si>
  <si>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</si>
  <si>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</si>
  <si>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</si>
  <si>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</si>
  <si>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</si>
  <si>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</si>
  <si>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</si>
  <si>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</si>
  <si>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</si>
  <si>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</si>
  <si>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</si>
  <si>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</si>
  <si>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</si>
  <si>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</si>
  <si>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</si>
  <si>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</si>
  <si>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</si>
  <si>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</si>
  <si>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</si>
  <si>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</si>
  <si>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</si>
  <si>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</si>
  <si>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</si>
  <si>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</si>
  <si>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</si>
  <si>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</si>
  <si>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</si>
  <si>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</si>
  <si>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</si>
  <si>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</si>
  <si>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</si>
  <si>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</si>
  <si>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</si>
  <si>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</si>
  <si>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</si>
  <si>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</si>
  <si>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</si>
  <si>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</si>
  <si>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</si>
  <si>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</si>
  <si>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</si>
  <si>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</si>
  <si>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</si>
  <si>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</si>
  <si>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</si>
  <si>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</si>
  <si>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</si>
  <si>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</si>
  <si>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</si>
  <si>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</si>
  <si>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</si>
  <si>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</si>
  <si>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</si>
  <si>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</si>
  <si>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</si>
  <si>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</si>
  <si>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</si>
  <si>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</si>
  <si>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</si>
  <si>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</si>
  <si>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</si>
  <si>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</si>
  <si>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</si>
  <si>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</si>
  <si>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</si>
  <si>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</si>
  <si>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</si>
  <si>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</si>
  <si>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</si>
  <si>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</si>
  <si>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</si>
  <si>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</si>
  <si>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</si>
  <si>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</si>
  <si>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</si>
  <si>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</si>
  <si>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</si>
  <si>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</si>
  <si>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</si>
  <si>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</si>
  <si>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</si>
  <si>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</si>
  <si>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</si>
  <si>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</si>
  <si>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</si>
  <si>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</si>
  <si>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</si>
  <si>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</si>
  <si>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</si>
  <si>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</si>
  <si>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</si>
  <si>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</si>
  <si>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</si>
  <si>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</si>
  <si>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</si>
  <si>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</si>
  <si>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</si>
  <si>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</si>
  <si>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</si>
  <si>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</si>
  <si>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</si>
  <si>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</si>
  <si>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</si>
  <si>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</si>
  <si>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</si>
  <si>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</si>
  <si>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</si>
  <si>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</si>
  <si>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</si>
  <si>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</si>
  <si>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</si>
  <si>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</si>
  <si>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</si>
  <si>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</si>
  <si>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</si>
  <si>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</si>
  <si>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</si>
  <si>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</si>
  <si>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</si>
  <si>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</si>
  <si>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</si>
  <si>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</si>
  <si>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</si>
  <si>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</si>
  <si>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</si>
  <si>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</si>
  <si>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</si>
  <si>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</si>
  <si>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</si>
  <si>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</si>
  <si>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</si>
  <si>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</si>
  <si>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</si>
  <si>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</si>
  <si>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</si>
  <si>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</si>
  <si>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</si>
  <si>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</si>
  <si>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</si>
  <si>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</si>
  <si>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</si>
  <si>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</si>
  <si>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</si>
  <si>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</si>
  <si>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</si>
  <si>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</si>
  <si>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</si>
  <si>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</si>
  <si>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</si>
  <si>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</si>
  <si>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</si>
  <si>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</si>
  <si>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</si>
  <si>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</si>
  <si>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</si>
  <si>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</si>
  <si>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</si>
  <si>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</si>
  <si>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</si>
  <si>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</si>
  <si>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</si>
  <si>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</si>
  <si>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</si>
  <si>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</si>
  <si>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</si>
  <si>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</si>
  <si>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</si>
  <si>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</si>
  <si>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</si>
  <si>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</si>
  <si>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</si>
  <si>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</si>
  <si>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</si>
  <si>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</si>
  <si>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</si>
  <si>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</si>
  <si>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</si>
  <si>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</si>
  <si>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</si>
  <si>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</si>
  <si>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</si>
  <si>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</si>
  <si>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</si>
  <si>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</si>
  <si>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</si>
  <si>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</si>
  <si>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</si>
  <si>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</si>
  <si>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</si>
  <si>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</si>
  <si>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</si>
  <si>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</si>
  <si>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</si>
  <si>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</si>
  <si>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</si>
  <si>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</si>
  <si>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</si>
  <si>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</si>
  <si>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</si>
  <si>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</si>
  <si>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</si>
  <si>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</si>
  <si>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</si>
  <si>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</si>
  <si>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</si>
  <si>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</si>
  <si>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</si>
  <si>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</si>
  <si>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</si>
  <si>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</si>
  <si>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</si>
  <si>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</si>
  <si>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</si>
  <si>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</si>
  <si>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</si>
  <si>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</si>
  <si>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</si>
  <si>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</si>
  <si>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</si>
  <si>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</si>
  <si>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</si>
  <si>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</si>
  <si>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</si>
  <si>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</si>
  <si>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</si>
  <si>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</si>
  <si>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</si>
  <si>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</si>
  <si>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</si>
  <si>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</si>
  <si>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</si>
  <si>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</si>
  <si>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</si>
  <si>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</si>
  <si>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</si>
  <si>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</si>
  <si>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</si>
  <si>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</si>
  <si>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</si>
  <si>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</si>
  <si>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</si>
  <si>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</si>
  <si>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</si>
  <si>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</si>
  <si>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</si>
  <si>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</si>
  <si>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</si>
  <si>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</si>
  <si>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</si>
  <si>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</si>
  <si>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</si>
  <si>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</si>
  <si>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</si>
  <si>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</si>
  <si>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</si>
  <si>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</si>
  <si>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</si>
  <si>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</si>
  <si>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</si>
  <si>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</si>
  <si>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</si>
  <si>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</si>
  <si>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</si>
  <si>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</si>
  <si>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</si>
  <si>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</si>
  <si>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</si>
  <si>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</si>
  <si>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</si>
  <si>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</si>
  <si>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</si>
  <si>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</si>
  <si>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</si>
  <si>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</si>
  <si>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</si>
  <si>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</si>
  <si>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</si>
  <si>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</si>
  <si>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</si>
  <si>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</si>
  <si>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</si>
  <si>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</si>
  <si>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</si>
  <si>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</si>
  <si>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</si>
  <si>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</si>
  <si>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</si>
  <si>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</si>
  <si>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</si>
  <si>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</si>
  <si>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</si>
  <si>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</si>
  <si>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</si>
  <si>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</si>
  <si>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</si>
  <si>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</si>
  <si>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</si>
  <si>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</si>
  <si>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</si>
  <si>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</si>
  <si>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</si>
  <si>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</si>
  <si>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</si>
  <si>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</si>
  <si>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</si>
  <si>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</si>
  <si>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</si>
  <si>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</si>
  <si>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</si>
  <si>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</si>
  <si>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</si>
  <si>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</si>
  <si>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</si>
  <si>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</si>
  <si>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</si>
  <si>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</si>
  <si>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</si>
  <si>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</si>
  <si>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</si>
  <si>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</si>
  <si>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</si>
  <si>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</si>
  <si>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</si>
  <si>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</si>
  <si>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</si>
  <si>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</si>
  <si>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</si>
  <si>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</si>
  <si>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</si>
  <si>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</si>
  <si>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</si>
  <si>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</si>
  <si>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</si>
  <si>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</si>
  <si>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</si>
  <si>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</si>
  <si>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</si>
  <si>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</si>
  <si>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</si>
  <si>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</si>
  <si>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</si>
  <si>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</si>
  <si>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</si>
  <si>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</si>
  <si>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</si>
  <si>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</si>
  <si>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</si>
  <si>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</si>
  <si>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</si>
  <si>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</si>
  <si>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</si>
  <si>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</si>
  <si>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</si>
  <si>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</si>
  <si>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</si>
  <si>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</si>
  <si>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</si>
  <si>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</si>
  <si>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</si>
  <si>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</si>
  <si>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</si>
  <si>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</si>
  <si>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</si>
  <si>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</si>
  <si>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</si>
  <si>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</si>
  <si>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</si>
  <si>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</si>
  <si>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</si>
  <si>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</si>
  <si>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</si>
  <si>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</si>
  <si>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</si>
  <si>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</si>
  <si>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</si>
  <si>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</si>
  <si>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</si>
  <si>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</si>
  <si>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</si>
  <si>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</si>
  <si>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</si>
  <si>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</si>
  <si>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</si>
  <si>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</si>
  <si>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</si>
  <si>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</si>
  <si>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</si>
  <si>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</si>
  <si>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</si>
  <si>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</si>
  <si>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</si>
  <si>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</si>
  <si>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</si>
  <si>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</si>
  <si>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</si>
  <si>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</si>
  <si>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</si>
  <si>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</si>
  <si>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</si>
  <si>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</si>
  <si>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</si>
  <si>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</si>
  <si>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</si>
  <si>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</si>
  <si>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</si>
  <si>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</si>
  <si>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</si>
  <si>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</si>
  <si>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</si>
  <si>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</si>
  <si>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</si>
  <si>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</si>
  <si>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</si>
  <si>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</si>
  <si>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</si>
  <si>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</si>
  <si>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</si>
  <si>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</si>
  <si>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</si>
  <si>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</si>
  <si>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</si>
  <si>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</si>
  <si>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</si>
  <si>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</si>
  <si>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</si>
  <si>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</si>
  <si>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</si>
  <si>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</si>
  <si>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</si>
  <si>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</si>
  <si>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</si>
  <si>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</si>
  <si>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</si>
  <si>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</si>
  <si>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</si>
  <si>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</si>
  <si>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</si>
  <si>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</si>
  <si>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</si>
  <si>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</si>
  <si>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</si>
  <si>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</si>
  <si>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</si>
  <si>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</si>
  <si>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</si>
  <si>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</si>
  <si>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</si>
  <si>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</si>
  <si>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</si>
  <si>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</si>
  <si>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</si>
  <si>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</si>
  <si>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</si>
  <si>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</si>
  <si>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</si>
  <si>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</si>
  <si>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</si>
  <si>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</si>
  <si>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</si>
  <si>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</si>
  <si>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</si>
  <si>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</si>
  <si>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</si>
  <si>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</si>
  <si>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</si>
  <si>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</si>
  <si>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</si>
  <si>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</si>
  <si>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</si>
  <si>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</si>
  <si>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</si>
  <si>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</si>
  <si>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</si>
  <si>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</si>
  <si>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</si>
  <si>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</si>
  <si>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</si>
  <si>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</si>
  <si>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</si>
  <si>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</si>
  <si>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</si>
  <si>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</si>
  <si>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</si>
  <si>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</si>
  <si>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</si>
  <si>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</si>
  <si>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</si>
  <si>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</si>
  <si>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</si>
  <si>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</si>
  <si>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</si>
  <si>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</si>
  <si>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</si>
  <si>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</si>
  <si>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</si>
  <si>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</si>
  <si>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</si>
  <si>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</si>
  <si>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</si>
  <si>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</si>
  <si>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</si>
  <si>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</si>
  <si>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</si>
  <si>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</si>
  <si>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</si>
  <si>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</si>
  <si>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</si>
  <si>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</si>
  <si>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</si>
  <si>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</si>
  <si>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</si>
  <si>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</si>
  <si>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</si>
  <si>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</si>
  <si>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</si>
  <si>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</si>
  <si>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</si>
  <si>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</si>
  <si>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</si>
  <si>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</si>
  <si>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</si>
  <si>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</si>
  <si>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</si>
  <si>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</si>
  <si>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</si>
  <si>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</si>
  <si>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</si>
  <si>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</si>
  <si>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</si>
  <si>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</si>
  <si>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</si>
  <si>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</si>
  <si>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</si>
  <si>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</si>
  <si>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</si>
  <si>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</si>
  <si>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</si>
  <si>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</si>
  <si>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</si>
  <si>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</si>
  <si>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</si>
  <si>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</si>
  <si>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</si>
  <si>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</si>
  <si>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</si>
  <si>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</si>
  <si>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</si>
  <si>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</si>
  <si>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</si>
  <si>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</si>
  <si>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</si>
  <si>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</si>
  <si>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</si>
  <si>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</si>
  <si>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</si>
  <si>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</si>
  <si>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</si>
  <si>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</si>
  <si>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</si>
  <si>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</si>
  <si>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</si>
  <si>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</si>
  <si>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</si>
  <si>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</si>
  <si>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</si>
  <si>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</si>
  <si>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</si>
  <si>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</si>
  <si>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</si>
  <si>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</si>
  <si>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</si>
  <si>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</si>
  <si>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</si>
  <si>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</si>
  <si>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</si>
  <si>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</si>
  <si>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</si>
  <si>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</si>
  <si>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</si>
  <si>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</si>
  <si>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</si>
  <si>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</si>
  <si>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</si>
  <si>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</si>
  <si>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</si>
  <si>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</si>
  <si>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</si>
  <si>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</si>
  <si>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</si>
  <si>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</si>
  <si>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</si>
  <si>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</si>
  <si>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</si>
  <si>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</si>
  <si>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</si>
  <si>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</si>
  <si>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</si>
  <si>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</si>
  <si>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</si>
  <si>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</si>
  <si>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</si>
  <si>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</si>
  <si>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</si>
  <si>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</si>
  <si>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</si>
  <si>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</si>
  <si>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</si>
  <si>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</si>
  <si>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</si>
  <si>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</si>
  <si>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</si>
  <si>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</si>
  <si>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</si>
  <si>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</si>
  <si>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</si>
  <si>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</si>
  <si>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</si>
  <si>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</si>
  <si>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</si>
  <si>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</si>
  <si>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</si>
  <si>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</si>
  <si>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</si>
  <si>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</si>
  <si>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</si>
  <si>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</si>
  <si>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</si>
  <si>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</si>
  <si>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</si>
  <si>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</si>
  <si>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</si>
  <si>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</si>
  <si>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</si>
  <si>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</si>
  <si>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</si>
  <si>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</si>
  <si>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</si>
  <si>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</si>
  <si>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</si>
  <si>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</si>
  <si>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</si>
  <si>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</si>
  <si>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</si>
  <si>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</si>
  <si>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</si>
  <si>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</si>
  <si>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</si>
  <si>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</si>
  <si>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</si>
  <si>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</si>
  <si>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</si>
  <si>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</si>
  <si>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</si>
  <si>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</si>
  <si>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</si>
  <si>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</si>
  <si>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</si>
  <si>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</si>
  <si>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</si>
  <si>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</si>
  <si>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</si>
  <si>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</si>
  <si>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</si>
  <si>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</si>
  <si>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</si>
  <si>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</si>
  <si>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</si>
  <si>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</si>
  <si>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</si>
  <si>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</si>
  <si>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</si>
  <si>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</si>
  <si>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</si>
  <si>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</si>
  <si>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</si>
  <si>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</si>
  <si>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</si>
  <si>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</si>
  <si>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</si>
  <si>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</si>
  <si>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</si>
  <si>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</si>
  <si>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</si>
  <si>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</si>
  <si>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</si>
  <si>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</si>
  <si>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</si>
  <si>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</si>
  <si>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</si>
  <si>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</si>
  <si>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</si>
  <si>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</si>
  <si>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</si>
  <si>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</si>
  <si>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</si>
  <si>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</si>
  <si>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</si>
  <si>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</si>
  <si>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</si>
  <si>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</si>
  <si>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</si>
  <si>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</si>
  <si>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</si>
  <si>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</si>
  <si>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</si>
  <si>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</si>
  <si>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</si>
  <si>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</si>
  <si>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</si>
  <si>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</si>
  <si>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</si>
  <si>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</si>
  <si>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</si>
  <si>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</si>
  <si>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</si>
  <si>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</si>
  <si>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</si>
  <si>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</si>
  <si>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</si>
  <si>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</si>
  <si>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</si>
  <si>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</si>
  <si>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</si>
  <si>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</si>
  <si>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</si>
  <si>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</si>
  <si>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</si>
  <si>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</si>
  <si>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</si>
  <si>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</si>
  <si>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</si>
  <si>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</si>
  <si>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</si>
  <si>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</si>
  <si>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</si>
  <si>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</si>
  <si>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</si>
  <si>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</si>
  <si>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</si>
  <si>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</si>
  <si>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</si>
  <si>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</si>
  <si>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</si>
  <si>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</si>
  <si>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</si>
  <si>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</si>
  <si>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</si>
  <si>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</si>
  <si>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</si>
  <si>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</si>
  <si>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</si>
  <si>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</si>
  <si>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</si>
  <si>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</si>
  <si>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</si>
  <si>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</si>
  <si>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</si>
  <si>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</si>
  <si>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</si>
  <si>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</si>
  <si>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</si>
  <si>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</si>
  <si>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</si>
  <si>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</si>
  <si>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</si>
  <si>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</si>
  <si>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</si>
  <si>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</si>
  <si>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</si>
  <si>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</si>
  <si>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</si>
  <si>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</si>
  <si>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</si>
  <si>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</si>
  <si>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</si>
  <si>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</si>
  <si>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</si>
  <si>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</si>
  <si>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</si>
  <si>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</si>
  <si>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</si>
  <si>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</si>
  <si>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</si>
  <si>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</si>
  <si>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</si>
  <si>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</si>
  <si>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</si>
  <si>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</si>
  <si>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</si>
  <si>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</si>
  <si>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</si>
  <si>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</si>
  <si>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</si>
  <si>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</si>
  <si>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</si>
  <si>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</si>
  <si>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</si>
  <si>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</si>
  <si>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</si>
  <si>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</si>
  <si>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</si>
  <si>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</si>
  <si>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</si>
  <si>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</si>
  <si>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</si>
  <si>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</si>
  <si>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</si>
  <si>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</si>
  <si>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</si>
  <si>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</si>
  <si>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</si>
  <si>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</si>
  <si>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</si>
  <si>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</si>
  <si>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</si>
  <si>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</si>
  <si>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</si>
  <si>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</si>
  <si>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</si>
  <si>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</si>
  <si>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</si>
  <si>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</si>
  <si>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</si>
  <si>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</si>
  <si>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</si>
  <si>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</si>
  <si>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</si>
  <si>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</si>
  <si>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</si>
  <si>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</si>
  <si>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</si>
  <si>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</si>
  <si>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</si>
  <si>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</si>
  <si>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</si>
  <si>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</si>
  <si>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</si>
  <si>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</si>
  <si>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</si>
  <si>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</si>
  <si>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</si>
  <si>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</si>
  <si>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</si>
  <si>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</si>
  <si>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</si>
  <si>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</si>
  <si>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</si>
  <si>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</si>
  <si>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</si>
  <si>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</si>
  <si>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</si>
  <si>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</si>
  <si>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</si>
  <si>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</si>
  <si>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</si>
  <si>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</si>
  <si>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</si>
  <si>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</si>
  <si>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</si>
  <si>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</si>
  <si>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</si>
  <si>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</si>
  <si>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</si>
  <si>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</si>
  <si>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</si>
  <si>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</si>
  <si>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</si>
  <si>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</si>
  <si>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</si>
  <si>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</si>
  <si>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</si>
  <si>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</si>
  <si>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</si>
  <si>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</si>
  <si>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</si>
  <si>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</si>
  <si>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</si>
  <si>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</si>
  <si>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</si>
  <si>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</si>
  <si>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</si>
  <si>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</si>
  <si>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</si>
  <si>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</si>
  <si>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</si>
  <si>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</si>
  <si>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</si>
  <si>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</si>
  <si>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</si>
  <si>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</si>
  <si>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</si>
  <si>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</si>
  <si>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</si>
  <si>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</si>
  <si>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</si>
  <si>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</si>
  <si>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</si>
  <si>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</si>
  <si>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</si>
  <si>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</si>
  <si>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</si>
  <si>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</si>
  <si>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</si>
  <si>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</si>
  <si>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</si>
  <si>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</si>
  <si>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</si>
  <si>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</si>
  <si>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</si>
  <si>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</si>
  <si>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</si>
  <si>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</si>
  <si>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</si>
  <si>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</si>
  <si>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</si>
  <si>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</si>
  <si>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</si>
  <si>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</si>
  <si>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</si>
  <si>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</si>
  <si>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</si>
  <si>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</si>
  <si>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</si>
  <si>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</si>
  <si>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</si>
  <si>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</si>
  <si>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</si>
  <si>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</si>
  <si>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</si>
  <si>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</si>
  <si>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</si>
  <si>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</si>
  <si>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梶浦病院</t>
    <phoneticPr fontId="3"/>
  </si>
  <si>
    <t>〒790-0003 松山市三番町４丁目４－５</t>
    <phoneticPr fontId="3"/>
  </si>
  <si>
    <t>〇</t>
  </si>
  <si>
    <t>医療法人</t>
  </si>
  <si>
    <t>複数の診療科で活用</t>
  </si>
  <si>
    <t>脳神経外科</t>
  </si>
  <si>
    <t>整形外科</t>
  </si>
  <si>
    <t>内科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</si>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</sst>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86&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94</v>
      </c>
      <c r="K150" s="264" t="str">
        <f t="shared" si="3"/>
        <v/>
      </c>
      <c r="L150" s="117">
        <v>94</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1.3</v>
      </c>
      <c r="K272" s="81" t="str">
        <f t="shared" si="8"/>
        <v/>
      </c>
      <c r="L272" s="148">
        <v>1.3</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2.6</v>
      </c>
      <c r="K274" s="81" t="str">
        <f t="shared" si="8"/>
        <v/>
      </c>
      <c r="L274" s="148">
        <v>2.6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3</v>
      </c>
      <c r="K279" s="81" t="str">
        <f t="shared" si="8"/>
        <v/>
      </c>
      <c r="L279" s="147">
        <v>3</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813</v>
      </c>
      <c r="K392" s="81" t="str">
        <f t="shared" ref="K392:K397" si="11">IF(OR(COUNTIF(L392:L392,"未確認")&gt;0,COUNTIF(L392:L392,"~*")&gt;0),"※","")</f>
        <v/>
      </c>
      <c r="L392" s="147">
        <v>813</v>
      </c>
    </row>
    <row r="393" spans="1:22" s="83" customFormat="1" ht="34.5" customHeight="1">
      <c r="A393" s="249" t="s">
        <v>773</v>
      </c>
      <c r="B393" s="84"/>
      <c r="C393" s="369"/>
      <c r="D393" s="379"/>
      <c r="E393" s="319" t="s">
        <v>224</v>
      </c>
      <c r="F393" s="320"/>
      <c r="G393" s="320"/>
      <c r="H393" s="321"/>
      <c r="I393" s="342"/>
      <c r="J393" s="140">
        <f t="shared" si="10"/>
        <v>68</v>
      </c>
      <c r="K393" s="81" t="str">
        <f t="shared" si="11"/>
        <v/>
      </c>
      <c r="L393" s="147">
        <v>68</v>
      </c>
    </row>
    <row r="394" spans="1:22" s="83" customFormat="1" ht="34.5" customHeight="1">
      <c r="A394" s="250" t="s">
        <v>774</v>
      </c>
      <c r="B394" s="84"/>
      <c r="C394" s="369"/>
      <c r="D394" s="380"/>
      <c r="E394" s="319" t="s">
        <v>225</v>
      </c>
      <c r="F394" s="320"/>
      <c r="G394" s="320"/>
      <c r="H394" s="321"/>
      <c r="I394" s="342"/>
      <c r="J394" s="140">
        <f t="shared" si="10"/>
        <v>537</v>
      </c>
      <c r="K394" s="81" t="str">
        <f t="shared" si="11"/>
        <v/>
      </c>
      <c r="L394" s="147">
        <v>537</v>
      </c>
    </row>
    <row r="395" spans="1:22" s="83" customFormat="1" ht="34.5" customHeight="1">
      <c r="A395" s="250" t="s">
        <v>775</v>
      </c>
      <c r="B395" s="84"/>
      <c r="C395" s="369"/>
      <c r="D395" s="381"/>
      <c r="E395" s="319" t="s">
        <v>226</v>
      </c>
      <c r="F395" s="320"/>
      <c r="G395" s="320"/>
      <c r="H395" s="321"/>
      <c r="I395" s="342"/>
      <c r="J395" s="140">
        <f t="shared" si="10"/>
        <v>208</v>
      </c>
      <c r="K395" s="81" t="str">
        <f t="shared" si="11"/>
        <v/>
      </c>
      <c r="L395" s="147">
        <v>208</v>
      </c>
    </row>
    <row r="396" spans="1:22" s="83" customFormat="1" ht="34.5" customHeight="1">
      <c r="A396" s="250" t="s">
        <v>776</v>
      </c>
      <c r="B396" s="1"/>
      <c r="C396" s="369"/>
      <c r="D396" s="319" t="s">
        <v>227</v>
      </c>
      <c r="E396" s="320"/>
      <c r="F396" s="320"/>
      <c r="G396" s="320"/>
      <c r="H396" s="321"/>
      <c r="I396" s="342"/>
      <c r="J396" s="140">
        <f t="shared" si="10"/>
        <v>813</v>
      </c>
      <c r="K396" s="81" t="str">
        <f t="shared" si="11"/>
        <v/>
      </c>
      <c r="L396" s="147">
        <v>813</v>
      </c>
    </row>
    <row r="397" spans="1:22" s="83" customFormat="1" ht="34.5" customHeight="1">
      <c r="A397" s="250" t="s">
        <v>777</v>
      </c>
      <c r="B397" s="119"/>
      <c r="C397" s="369"/>
      <c r="D397" s="319" t="s">
        <v>228</v>
      </c>
      <c r="E397" s="320"/>
      <c r="F397" s="320"/>
      <c r="G397" s="320"/>
      <c r="H397" s="321"/>
      <c r="I397" s="343"/>
      <c r="J397" s="140">
        <f t="shared" si="10"/>
        <v>797</v>
      </c>
      <c r="K397" s="81" t="str">
        <f t="shared" si="11"/>
        <v/>
      </c>
      <c r="L397" s="147">
        <v>797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71</v>
      </c>
      <c r="K405" s="81" t="str">
        <f t="shared" ref="K405:K422" si="13">IF(OR(COUNTIF(L405:L405,"未確認")&gt;0,COUNTIF(L405:L405,"~*")&gt;0),"※","")</f>
        <v/>
      </c>
      <c r="L405" s="147">
        <v>71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61</v>
      </c>
      <c r="K407" s="81" t="str">
        <f t="shared" si="13"/>
        <v/>
      </c>
      <c r="L407" s="147">
        <v>61</v>
      </c>
    </row>
    <row r="408" spans="1:22" s="83" customFormat="1" ht="34.5" customHeight="1">
      <c r="A408" s="251" t="s">
        <v>781</v>
      </c>
      <c r="B408" s="119"/>
      <c r="C408" s="368"/>
      <c r="D408" s="368"/>
      <c r="E408" s="319" t="s">
        <v>236</v>
      </c>
      <c r="F408" s="320"/>
      <c r="G408" s="320"/>
      <c r="H408" s="321"/>
      <c r="I408" s="360"/>
      <c r="J408" s="140">
        <f t="shared" si="12"/>
        <v>1</v>
      </c>
      <c r="K408" s="81" t="str">
        <f t="shared" si="13"/>
        <v/>
      </c>
      <c r="L408" s="147">
        <v>1</v>
      </c>
    </row>
    <row r="409" spans="1:22" s="83" customFormat="1" ht="34.5" customHeight="1">
      <c r="A409" s="251" t="s">
        <v>782</v>
      </c>
      <c r="B409" s="119"/>
      <c r="C409" s="368"/>
      <c r="D409" s="368"/>
      <c r="E409" s="316" t="s">
        <v>989</v>
      </c>
      <c r="F409" s="317"/>
      <c r="G409" s="317"/>
      <c r="H409" s="318"/>
      <c r="I409" s="360"/>
      <c r="J409" s="140">
        <f t="shared" si="12"/>
        <v>9</v>
      </c>
      <c r="K409" s="81" t="str">
        <f t="shared" si="13"/>
        <v/>
      </c>
      <c r="L409" s="147">
        <v>9</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58</v>
      </c>
      <c r="K413" s="81" t="str">
        <f t="shared" si="13"/>
        <v/>
      </c>
      <c r="L413" s="147">
        <v>58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40</v>
      </c>
      <c r="K415" s="81" t="str">
        <f t="shared" si="13"/>
        <v/>
      </c>
      <c r="L415" s="147">
        <v>40</v>
      </c>
    </row>
    <row r="416" spans="1:22" s="83" customFormat="1" ht="34.5" customHeight="1">
      <c r="A416" s="251" t="s">
        <v>789</v>
      </c>
      <c r="B416" s="119"/>
      <c r="C416" s="368"/>
      <c r="D416" s="368"/>
      <c r="E416" s="319" t="s">
        <v>243</v>
      </c>
      <c r="F416" s="320"/>
      <c r="G416" s="320"/>
      <c r="H416" s="321"/>
      <c r="I416" s="360"/>
      <c r="J416" s="140">
        <f t="shared" si="12"/>
        <v>8</v>
      </c>
      <c r="K416" s="81" t="str">
        <f t="shared" si="13"/>
        <v/>
      </c>
      <c r="L416" s="147">
        <v>8</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v>
      </c>
      <c r="K420" s="81" t="str">
        <f t="shared" si="13"/>
        <v/>
      </c>
      <c r="L420" s="147">
        <v>6</v>
      </c>
    </row>
    <row r="421" spans="1:22" s="83" customFormat="1" ht="34.5" customHeight="1">
      <c r="A421" s="251" t="s">
        <v>794</v>
      </c>
      <c r="B421" s="119"/>
      <c r="C421" s="368"/>
      <c r="D421" s="368"/>
      <c r="E421" s="319" t="s">
        <v>247</v>
      </c>
      <c r="F421" s="320"/>
      <c r="G421" s="320"/>
      <c r="H421" s="321"/>
      <c r="I421" s="360"/>
      <c r="J421" s="140">
        <f t="shared" si="12"/>
        <v>2</v>
      </c>
      <c r="K421" s="81" t="str">
        <f t="shared" si="13"/>
        <v/>
      </c>
      <c r="L421" s="147">
        <v>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58</v>
      </c>
      <c r="K430" s="193" t="str">
        <f>IF(OR(COUNTIF(L430:L430,"未確認")&gt;0,COUNTIF(L430:L430,"~*")&gt;0),"※","")</f>
        <v/>
      </c>
      <c r="L430" s="147">
        <v>58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7</v>
      </c>
      <c r="K432" s="193" t="str">
        <f>IF(OR(COUNTIF(L432:L432,"未確認")&gt;0,COUNTIF(L432:L432,"~*")&gt;0),"※","")</f>
        <v/>
      </c>
      <c r="L432" s="147">
        <v>7</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v>
      </c>
      <c r="K433" s="193" t="str">
        <f>IF(OR(COUNTIF(L433:L433,"未確認")&gt;0,COUNTIF(L433:L433,"~*")&gt;0),"※","")</f>
        <v/>
      </c>
      <c r="L433" s="147">
        <v>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48</v>
      </c>
      <c r="K434" s="193" t="str">
        <f>IF(OR(COUNTIF(L434:L434,"未確認")&gt;0,COUNTIF(L434:L434,"~*")&gt;0),"※","")</f>
        <v/>
      </c>
      <c r="L434" s="147">
        <v>48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13</v>
      </c>
      <c r="K468" s="201" t="str">
        <f t="shared" ref="K468:K475" si="15">IF(OR(COUNTIF(L468:L468,"未確認")&gt;0,COUNTIF(L468:L468,"*")&gt;0),"※","")</f>
        <v/>
      </c>
      <c r="L468" s="117">
        <v>13</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v>
      </c>
      <c r="K484" s="201" t="str">
        <f t="shared" si="17"/>
        <v>※</v>
      </c>
      <c r="L484" s="117" t="s">
        <v>541</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14.6</v>
      </c>
    </row>
    <row r="561" spans="1:12" s="91" customFormat="1" ht="34.5" customHeight="1">
      <c r="A561" s="251" t="s">
        <v>871</v>
      </c>
      <c r="B561" s="119"/>
      <c r="C561" s="209"/>
      <c r="D561" s="330" t="s">
        <v>377</v>
      </c>
      <c r="E561" s="341"/>
      <c r="F561" s="341"/>
      <c r="G561" s="341"/>
      <c r="H561" s="331"/>
      <c r="I561" s="342"/>
      <c r="J561" s="207"/>
      <c r="K561" s="210"/>
      <c r="L561" s="211">
        <v>14.6</v>
      </c>
    </row>
    <row r="562" spans="1:12" s="91" customFormat="1" ht="34.5" customHeight="1">
      <c r="A562" s="251" t="s">
        <v>872</v>
      </c>
      <c r="B562" s="119"/>
      <c r="C562" s="209"/>
      <c r="D562" s="330" t="s">
        <v>992</v>
      </c>
      <c r="E562" s="341"/>
      <c r="F562" s="341"/>
      <c r="G562" s="341"/>
      <c r="H562" s="331"/>
      <c r="I562" s="342"/>
      <c r="J562" s="207"/>
      <c r="K562" s="210"/>
      <c r="L562" s="211">
        <v>14.1</v>
      </c>
    </row>
    <row r="563" spans="1:12" s="91" customFormat="1" ht="34.5" customHeight="1">
      <c r="A563" s="251" t="s">
        <v>873</v>
      </c>
      <c r="B563" s="119"/>
      <c r="C563" s="209"/>
      <c r="D563" s="330" t="s">
        <v>379</v>
      </c>
      <c r="E563" s="341"/>
      <c r="F563" s="341"/>
      <c r="G563" s="341"/>
      <c r="H563" s="331"/>
      <c r="I563" s="342"/>
      <c r="J563" s="207"/>
      <c r="K563" s="210"/>
      <c r="L563" s="211">
        <v>5.9</v>
      </c>
    </row>
    <row r="564" spans="1:12" s="91" customFormat="1" ht="34.5" customHeight="1">
      <c r="A564" s="251" t="s">
        <v>874</v>
      </c>
      <c r="B564" s="119"/>
      <c r="C564" s="209"/>
      <c r="D564" s="330" t="s">
        <v>380</v>
      </c>
      <c r="E564" s="341"/>
      <c r="F564" s="341"/>
      <c r="G564" s="341"/>
      <c r="H564" s="331"/>
      <c r="I564" s="342"/>
      <c r="J564" s="207"/>
      <c r="K564" s="210"/>
      <c r="L564" s="211">
        <v>1.6</v>
      </c>
    </row>
    <row r="565" spans="1:12" s="91" customFormat="1" ht="34.5" customHeight="1">
      <c r="A565" s="251" t="s">
        <v>875</v>
      </c>
      <c r="B565" s="119"/>
      <c r="C565" s="280"/>
      <c r="D565" s="330" t="s">
        <v>869</v>
      </c>
      <c r="E565" s="341"/>
      <c r="F565" s="341"/>
      <c r="G565" s="341"/>
      <c r="H565" s="331"/>
      <c r="I565" s="342"/>
      <c r="J565" s="207"/>
      <c r="K565" s="210"/>
      <c r="L565" s="211">
        <v>0.2</v>
      </c>
    </row>
    <row r="566" spans="1:12" s="91" customFormat="1" ht="34.5" customHeight="1">
      <c r="A566" s="251" t="s">
        <v>876</v>
      </c>
      <c r="B566" s="119"/>
      <c r="C566" s="284"/>
      <c r="D566" s="330" t="s">
        <v>993</v>
      </c>
      <c r="E566" s="341"/>
      <c r="F566" s="341"/>
      <c r="G566" s="341"/>
      <c r="H566" s="331"/>
      <c r="I566" s="342"/>
      <c r="J566" s="213"/>
      <c r="K566" s="214"/>
      <c r="L566" s="211">
        <v>21.7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t="str">
        <f>IF(SUM(L590:L590)=0,IF(COUNTIF(L590:L590,"未確認")&gt;0,"未確認",IF(COUNTIF(L590:L590,"~*")&gt;0,"*",SUM(L590:L590))),SUM(L590:L590))</f>
        <v>*</v>
      </c>
      <c r="K590" s="201" t="str">
        <f>IF(OR(COUNTIF(L590:L590,"未確認")&gt;0,COUNTIF(L590:L590,"*")&gt;0),"※","")</f>
        <v>※</v>
      </c>
      <c r="L590" s="117" t="s">
        <v>541</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21</v>
      </c>
      <c r="K591" s="201" t="str">
        <f>IF(OR(COUNTIF(L591:L591,"未確認")&gt;0,COUNTIF(L591:L591,"*")&gt;0),"※","")</f>
        <v/>
      </c>
      <c r="L591" s="117">
        <v>21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45</v>
      </c>
      <c r="K593" s="201" t="str">
        <f>IF(OR(COUNTIF(L593:L593,"未確認")&gt;0,COUNTIF(L593:L593,"*")&gt;0),"※","")</f>
        <v/>
      </c>
      <c r="L593" s="117">
        <v>45</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545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89</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1255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231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1210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23</v>
      </c>
      <c r="K622" s="201" t="str">
        <f t="shared" si="28"/>
        <v/>
      </c>
      <c r="L622" s="117">
        <v>23</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26</v>
      </c>
      <c r="K632" s="201" t="str">
        <f t="shared" si="30"/>
        <v/>
      </c>
      <c r="L632" s="117">
        <v>26</v>
      </c>
    </row>
    <row r="633" spans="1:22" s="118" customFormat="1" ht="56">
      <c r="A633" s="252" t="s">
        <v>919</v>
      </c>
      <c r="B633" s="119"/>
      <c r="C633" s="319" t="s">
        <v>436</v>
      </c>
      <c r="D633" s="320"/>
      <c r="E633" s="320"/>
      <c r="F633" s="320"/>
      <c r="G633" s="320"/>
      <c r="H633" s="321"/>
      <c r="I633" s="122" t="s">
        <v>437</v>
      </c>
      <c r="J633" s="116">
        <f t="shared" si="29"/>
        <v>14</v>
      </c>
      <c r="K633" s="201" t="str">
        <f t="shared" si="30"/>
        <v/>
      </c>
      <c r="L633" s="117">
        <v>14</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55</v>
      </c>
      <c r="K646" s="201" t="str">
        <f t="shared" ref="K646:K660" si="32">IF(OR(COUNTIF(L646:L646,"未確認")&gt;0,COUNTIF(L646:L646,"*")&gt;0),"※","")</f>
        <v/>
      </c>
      <c r="L646" s="117">
        <v>55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28</v>
      </c>
      <c r="K648" s="201" t="str">
        <f t="shared" si="32"/>
        <v/>
      </c>
      <c r="L648" s="117">
        <v>28</v>
      </c>
    </row>
    <row r="649" spans="1:22" s="118" customFormat="1" ht="70" customHeight="1">
      <c r="A649" s="252" t="s">
        <v>928</v>
      </c>
      <c r="B649" s="84"/>
      <c r="C649" s="294"/>
      <c r="D649" s="296"/>
      <c r="E649" s="319" t="s">
        <v>940</v>
      </c>
      <c r="F649" s="320"/>
      <c r="G649" s="320"/>
      <c r="H649" s="321"/>
      <c r="I649" s="122" t="s">
        <v>456</v>
      </c>
      <c r="J649" s="116">
        <f t="shared" si="31"/>
        <v>13</v>
      </c>
      <c r="K649" s="201" t="str">
        <f t="shared" si="32"/>
        <v/>
      </c>
      <c r="L649" s="117">
        <v>13</v>
      </c>
    </row>
    <row r="650" spans="1:22" s="118" customFormat="1" ht="84" customHeight="1">
      <c r="A650" s="252" t="s">
        <v>929</v>
      </c>
      <c r="B650" s="84"/>
      <c r="C650" s="294"/>
      <c r="D650" s="296"/>
      <c r="E650" s="319" t="s">
        <v>941</v>
      </c>
      <c r="F650" s="320"/>
      <c r="G650" s="320"/>
      <c r="H650" s="321"/>
      <c r="I650" s="122" t="s">
        <v>458</v>
      </c>
      <c r="J650" s="116">
        <f t="shared" si="31"/>
        <v>10</v>
      </c>
      <c r="K650" s="201" t="str">
        <f t="shared" si="32"/>
        <v/>
      </c>
      <c r="L650" s="117">
        <v>10</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45</v>
      </c>
      <c r="K655" s="201" t="str">
        <f t="shared" si="32"/>
        <v/>
      </c>
      <c r="L655" s="117">
        <v>45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39</v>
      </c>
      <c r="K657" s="201" t="str">
        <f t="shared" si="32"/>
        <v/>
      </c>
      <c r="L657" s="117">
        <v>39</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0DD3ED6-83D7-47E9-94DD-5D18B8960EA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2019-12-23T01:29:31Z</dcterms:modified>
</cp:coreProperties>
</file>