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4(R6)年度\4.確認(追加有）\"/>
    </mc:Choice>
  </mc:AlternateContent>
  <xr:revisionPtr revIDLastSave="0" documentId="13_ncr:1_{599EF22F-C3BC-4021-8D05-4253B6E7DE2D}" xr6:coauthVersionLast="47" xr6:coauthVersionMax="47" xr10:uidLastSave="{00000000-0000-0000-0000-000000000000}"/>
  <workbookProtection workbookAlgorithmName="SHA-512" workbookHashValue="wJ5BPKFANxkox4B0Y2RPGDVQoy0uTulUkRqL1ASC5PJqtcqi/hbaEPl5ei+PfTu9Vyifhnw90tTtvEkrU6c6Lg==" workbookSaltValue="DUxKjN9T3bqt9+CaEdnJeg==" workbookSpinCount="100000" lockStructure="1"/>
  <bookViews>
    <workbookView xWindow="-28920" yWindow="-765"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FZ12" i="4" s="1"/>
  <c r="X6" i="5"/>
  <c r="EG12" i="4" s="1"/>
  <c r="W6" i="5"/>
  <c r="CN12" i="4" s="1"/>
  <c r="V6" i="5"/>
  <c r="AU12" i="4" s="1"/>
  <c r="U6" i="5"/>
  <c r="T6" i="5"/>
  <c r="S6" i="5"/>
  <c r="EG10" i="4" s="1"/>
  <c r="R6" i="5"/>
  <c r="Q6" i="5"/>
  <c r="P6" i="5"/>
  <c r="O6" i="5"/>
  <c r="N6" i="5"/>
  <c r="EG8" i="4" s="1"/>
  <c r="M6" i="5"/>
  <c r="CN8" i="4" s="1"/>
  <c r="L6" i="5"/>
  <c r="AU8" i="4" s="1"/>
  <c r="K6" i="5"/>
  <c r="B8" i="4" s="1"/>
  <c r="H6" i="5"/>
  <c r="B6" i="4" s="1"/>
  <c r="G6" i="5"/>
  <c r="F6" i="5"/>
  <c r="E6" i="5"/>
  <c r="D6" i="5"/>
  <c r="C6" i="5"/>
  <c r="B6" i="5"/>
  <c r="F11" i="5" s="1"/>
  <c r="BX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90" i="4"/>
  <c r="C90" i="4"/>
  <c r="B90" i="4"/>
  <c r="LZ80" i="4"/>
  <c r="LK80" i="4"/>
  <c r="KV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AT79" i="4"/>
  <c r="AE79" i="4"/>
  <c r="P79" i="4"/>
  <c r="LY56" i="4"/>
  <c r="LJ56" i="4"/>
  <c r="KU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AT55" i="4"/>
  <c r="AE55" i="4"/>
  <c r="P55" i="4"/>
  <c r="LY34" i="4"/>
  <c r="LJ34" i="4"/>
  <c r="KU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AT33" i="4"/>
  <c r="AE33" i="4"/>
  <c r="P33" i="4"/>
  <c r="LP12" i="4"/>
  <c r="JW12" i="4"/>
  <c r="ID12" i="4"/>
  <c r="B12" i="4"/>
  <c r="JW10" i="4"/>
  <c r="ID10" i="4"/>
  <c r="FZ10" i="4"/>
  <c r="CN10" i="4"/>
  <c r="AU10" i="4"/>
  <c r="B10" i="4"/>
  <c r="ID8" i="4"/>
  <c r="FZ8" i="4"/>
  <c r="MO78" i="4" l="1"/>
  <c r="MN54" i="4"/>
  <c r="MN32" i="4"/>
  <c r="JB78" i="4"/>
  <c r="IZ54" i="4"/>
  <c r="IZ32" i="4"/>
  <c r="FO78" i="4"/>
  <c r="FL54" i="4"/>
  <c r="FL32" i="4"/>
  <c r="BX78" i="4"/>
  <c r="BX54" i="4"/>
  <c r="C11" i="5"/>
  <c r="D11" i="5"/>
  <c r="E11" i="5"/>
  <c r="B11" i="5"/>
  <c r="HI78" i="4" l="1"/>
  <c r="HG54" i="4"/>
  <c r="HG32" i="4"/>
  <c r="DV78" i="4"/>
  <c r="DS54" i="4"/>
  <c r="DS32" i="4"/>
  <c r="AE78" i="4"/>
  <c r="AE54" i="4"/>
  <c r="AE32" i="4"/>
  <c r="KV78" i="4"/>
  <c r="KU54" i="4"/>
  <c r="KU32" i="4"/>
  <c r="DD54" i="4"/>
  <c r="KG78" i="4"/>
  <c r="KF54" i="4"/>
  <c r="KF32" i="4"/>
  <c r="GT78" i="4"/>
  <c r="GR54" i="4"/>
  <c r="GR32" i="4"/>
  <c r="DG78" i="4"/>
  <c r="DD32" i="4"/>
  <c r="P78" i="4"/>
  <c r="P54" i="4"/>
  <c r="P32" i="4"/>
  <c r="BI78" i="4"/>
  <c r="BI54" i="4"/>
  <c r="BI32" i="4"/>
  <c r="LZ78" i="4"/>
  <c r="LY54" i="4"/>
  <c r="LY32" i="4"/>
  <c r="IM78" i="4"/>
  <c r="IK54" i="4"/>
  <c r="IK32" i="4"/>
  <c r="EZ78" i="4"/>
  <c r="EW54" i="4"/>
  <c r="EW32" i="4"/>
  <c r="LJ32" i="4"/>
  <c r="HX78" i="4"/>
  <c r="EK78" i="4"/>
  <c r="EH54" i="4"/>
  <c r="EH32" i="4"/>
  <c r="AT78" i="4"/>
  <c r="AT54" i="4"/>
  <c r="AT32" i="4"/>
  <c r="LK78" i="4"/>
  <c r="LJ54" i="4"/>
  <c r="HV54" i="4"/>
  <c r="HV32" i="4"/>
</calcChain>
</file>

<file path=xl/sharedStrings.xml><?xml version="1.0" encoding="utf-8"?>
<sst xmlns="http://schemas.openxmlformats.org/spreadsheetml/2006/main" count="344" uniqueCount="194">
  <si>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</si>
  <si>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</si>
  <si>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</si>
  <si>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</si>
  <si>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</si>
  <si>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</si>
  <si>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</si>
  <si>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</si>
  <si>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</si>
  <si>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</si>
  <si>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</si>
  <si>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</si>
  <si>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</si>
  <si>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</si>
  <si>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</si>
  <si>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</si>
  <si>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</si>
  <si>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</si>
  <si>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</si>
  <si>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</si>
  <si>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</si>
  <si>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</si>
  <si>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</si>
  <si>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</si>
  <si>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</si>
  <si>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</si>
  <si>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</si>
  <si>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</si>
  <si>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</si>
  <si>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</si>
  <si>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</si>
  <si>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</si>
  <si>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</si>
  <si>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</si>
  <si>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</si>
  <si>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</si>
  <si>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</si>
  <si>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</si>
  <si>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</si>
  <si>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</si>
  <si>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</si>
  <si>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</si>
  <si>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</si>
  <si>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</si>
  <si>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</si>
  <si>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</si>
  <si>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</si>
  <si>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</si>
  <si>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</si>
  <si>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</si>
  <si>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</si>
  <si>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</si>
  <si>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</si>
  <si>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</si>
  <si>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</si>
  <si>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</si>
  <si>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</si>
  <si>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</si>
  <si>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</si>
  <si>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</si>
  <si>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</si>
  <si>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</si>
  <si>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</si>
  <si>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</si>
  <si>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</si>
  <si>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</si>
  <si>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</si>
  <si>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</si>
  <si>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</si>
  <si>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</si>
  <si>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</si>
  <si>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</si>
  <si>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</si>
  <si>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</si>
  <si>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</si>
  <si>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</si>
  <si>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</si>
  <si>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</si>
  <si>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</si>
  <si>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</si>
  <si>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</si>
  <si>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</si>
  <si>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</si>
  <si>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</si>
  <si>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</si>
  <si>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</si>
  <si>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</si>
  <si>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</si>
  <si>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</si>
  <si>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</si>
  <si>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</si>
  <si>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</si>
  <si>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</si>
  <si>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</si>
  <si>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</si>
  <si>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</si>
  <si>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</si>
  <si>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</si>
  <si>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</si>
  <si>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</si>
  <si>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</si>
  <si>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</si>
  <si>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</si>
  <si>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</si>
  <si>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</si>
  <si>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</si>
  <si>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</si>
  <si>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</si>
  <si>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</si>
  <si>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</si>
  <si>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</si>
  <si>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</si>
  <si>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</si>
  <si>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</si>
  <si>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</si>
  <si>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</si>
  <si>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</si>
  <si>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</si>
  <si>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</si>
  <si>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</si>
  <si>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</si>
  <si>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</si>
  <si>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</si>
  <si>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</si>
  <si>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</si>
  <si>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</si>
  <si>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</si>
  <si>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</si>
  <si>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</si>
  <si>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</si>
  <si>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</si>
  <si>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</si>
  <si>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</si>
  <si>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</si>
  <si>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</si>
  <si>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</si>
  <si>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</si>
  <si>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</si>
  <si>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</si>
  <si>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</si>
  <si>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</si>
  <si>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</si>
  <si>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</si>
  <si>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</si>
  <si>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</si>
  <si>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</si>
  <si>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</si>
  <si>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</si>
  <si>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</si>
  <si>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</si>
  <si>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</si>
  <si>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</si>
  <si>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</si>
  <si>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</si>
  <si>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</si>
  <si>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</si>
  <si>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</si>
  <si>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</si>
  <si>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</si>
  <si>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</si>
  <si>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</si>
  <si>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</si>
  <si>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</si>
  <si>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</si>
  <si>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当該値(N-1)</t>
    <phoneticPr fontId="5"/>
  </si>
  <si>
    <t>当該値(N-1)</t>
    <phoneticPr fontId="5"/>
  </si>
  <si>
    <t>当該値(N)</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</si>
  <si>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</si>
  <si>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</si>
  <si>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</si>
  <si>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</si>
  <si>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</si>
  <si>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愛媛県</t>
  </si>
  <si>
    <t>西予市</t>
  </si>
  <si>
    <t>市立野村病院</t>
  </si>
  <si>
    <t>当然財務</t>
  </si>
  <si>
    <t>病院事業</t>
  </si>
  <si>
    <t>一般病院</t>
  </si>
  <si>
    <t>50床以上～100床未満</t>
  </si>
  <si>
    <t>非設置</t>
  </si>
  <si>
    <t>直営</t>
  </si>
  <si>
    <t>ド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</si>
  <si>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</si>
  <si>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</si>
  <si>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</si>
  <si>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</si>
  <si>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</si>
  <si>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</si>
  <si>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</si>
  <si>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</si>
  <si>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市は、海岸部から四国カルストの高地までの広大な面積を有し、市内全域に集落が点在していることから、西予市民病院・野村病院の２病院を運営することにより、24時間365日の二次救急医療（輪番制）を行っている。市内に他の二次救急病院が存在しないため、救急医療において、当院及び西予市民病院の担う役割は大きい。また、県のへき地医療拠点病院の指定を受け、大規模災害時には医療拠点としての役割も期待される。</t>
    <rPh sb="6" eb="9">
      <t>カイガンブ</t>
    </rPh>
    <rPh sb="11" eb="13">
      <t>シコク</t>
    </rPh>
    <rPh sb="18" eb="20">
      <t>コウチ</t>
    </rPh>
    <rPh sb="23" eb="25">
      <t>コウダイ</t>
    </rPh>
    <rPh sb="26" eb="28">
      <t>メンセキ</t>
    </rPh>
    <rPh sb="29" eb="30">
      <t>ユウ</t>
    </rPh>
    <rPh sb="32" eb="36">
      <t>シナイゼンイキ</t>
    </rPh>
    <rPh sb="37" eb="39">
      <t>シュウラク</t>
    </rPh>
    <rPh sb="40" eb="42">
      <t>テンザイ</t>
    </rPh>
    <rPh sb="58" eb="62">
      <t>ノムラビョウイン</t>
    </rPh>
    <rPh sb="64" eb="66">
      <t>ビョウイン</t>
    </rPh>
    <rPh sb="67" eb="69">
      <t>ウンエイ</t>
    </rPh>
    <rPh sb="79" eb="81">
      <t>ジカン</t>
    </rPh>
    <rPh sb="84" eb="85">
      <t>ニチ</t>
    </rPh>
    <rPh sb="86" eb="92">
      <t>ニジキュウキュウイリョウ</t>
    </rPh>
    <rPh sb="93" eb="96">
      <t>リンバンセイ</t>
    </rPh>
    <rPh sb="98" eb="99">
      <t>オコナ</t>
    </rPh>
    <rPh sb="104" eb="106">
      <t>シナイ</t>
    </rPh>
    <rPh sb="107" eb="108">
      <t>タ</t>
    </rPh>
    <rPh sb="109" eb="115">
      <t>ニジキュウキュウビョウイン</t>
    </rPh>
    <rPh sb="116" eb="118">
      <t>ソンザイ</t>
    </rPh>
    <rPh sb="124" eb="128">
      <t>キュウキュウイリョウ</t>
    </rPh>
    <rPh sb="133" eb="135">
      <t>トウイン</t>
    </rPh>
    <rPh sb="135" eb="136">
      <t>オヨ</t>
    </rPh>
    <rPh sb="137" eb="143">
      <t>セイヨシミンビョウイン</t>
    </rPh>
    <rPh sb="144" eb="145">
      <t>ニナ</t>
    </rPh>
    <rPh sb="146" eb="148">
      <t>ヤクワリ</t>
    </rPh>
    <rPh sb="149" eb="150">
      <t>オオ</t>
    </rPh>
    <rPh sb="156" eb="157">
      <t>ケン</t>
    </rPh>
    <rPh sb="160" eb="161">
      <t>チ</t>
    </rPh>
    <rPh sb="161" eb="163">
      <t>イリョウ</t>
    </rPh>
    <rPh sb="163" eb="167">
      <t>キョテンビョウイン</t>
    </rPh>
    <rPh sb="168" eb="170">
      <t>シテイ</t>
    </rPh>
    <rPh sb="171" eb="172">
      <t>ウ</t>
    </rPh>
    <rPh sb="174" eb="180">
      <t>ダイキボサイガイジ</t>
    </rPh>
    <rPh sb="182" eb="186">
      <t>イリョウキョテン</t>
    </rPh>
    <rPh sb="190" eb="192">
      <t>ヤクワリ</t>
    </rPh>
    <rPh sb="193" eb="195">
      <t>キタイ</t>
    </rPh>
    <phoneticPr fontId="5"/>
  </si>
  <si>
    <t>【①有形固定資産減価償却率】
　平均値を超える水準で推移している。経年比較でも数値が上昇しており、平均値を15.3％上回っている。資産の老朽化を示しているため、より適切な更新計画や長寿命化が必要となる。
【②器械備品減価償却率】
　平均値を3.8％上回り、器械備品の老朽化を示しているため、今後も適切かつ計画的な更新に努める。
【③１床当たり有形固定資産】
　令和４年度より病床数を削減したことから、平均値を大きく上回った。今後は、老朽化対策を含め慎重な投資計画が必要となる。</t>
    <rPh sb="2" eb="13">
      <t>ユウケイコテイシサンゲンカショウキャクリツ</t>
    </rPh>
    <rPh sb="16" eb="19">
      <t>ヘイキンチ</t>
    </rPh>
    <rPh sb="20" eb="21">
      <t>コ</t>
    </rPh>
    <rPh sb="23" eb="25">
      <t>スイジュン</t>
    </rPh>
    <rPh sb="26" eb="28">
      <t>スイイ</t>
    </rPh>
    <rPh sb="33" eb="37">
      <t>ケイネンヒカク</t>
    </rPh>
    <rPh sb="39" eb="41">
      <t>スウチ</t>
    </rPh>
    <rPh sb="42" eb="44">
      <t>ジョウショウ</t>
    </rPh>
    <rPh sb="49" eb="52">
      <t>ヘイキンチ</t>
    </rPh>
    <rPh sb="58" eb="60">
      <t>ウワマワ</t>
    </rPh>
    <rPh sb="65" eb="67">
      <t>シサン</t>
    </rPh>
    <rPh sb="72" eb="73">
      <t>シメ</t>
    </rPh>
    <rPh sb="82" eb="84">
      <t>テキセツ</t>
    </rPh>
    <rPh sb="85" eb="89">
      <t>コウシンケイカク</t>
    </rPh>
    <rPh sb="90" eb="94">
      <t>チョウジュミョウカ</t>
    </rPh>
    <rPh sb="95" eb="97">
      <t>ヒツヨウ</t>
    </rPh>
    <rPh sb="104" eb="108">
      <t>キカイビヒン</t>
    </rPh>
    <rPh sb="108" eb="112">
      <t>ゲンカショウキャク</t>
    </rPh>
    <rPh sb="112" eb="113">
      <t>リツ</t>
    </rPh>
    <rPh sb="116" eb="119">
      <t>ヘイキンチ</t>
    </rPh>
    <rPh sb="124" eb="126">
      <t>ウワマワ</t>
    </rPh>
    <rPh sb="128" eb="132">
      <t>キカイビヒン</t>
    </rPh>
    <rPh sb="133" eb="136">
      <t>ロウキュウカ</t>
    </rPh>
    <rPh sb="137" eb="138">
      <t>シメ</t>
    </rPh>
    <rPh sb="145" eb="147">
      <t>コンゴ</t>
    </rPh>
    <rPh sb="148" eb="150">
      <t>テキセツ</t>
    </rPh>
    <rPh sb="152" eb="155">
      <t>ケイカクテキ</t>
    </rPh>
    <rPh sb="156" eb="158">
      <t>コウシン</t>
    </rPh>
    <rPh sb="159" eb="160">
      <t>ツト</t>
    </rPh>
    <rPh sb="167" eb="168">
      <t>ユカ</t>
    </rPh>
    <rPh sb="168" eb="169">
      <t>ア</t>
    </rPh>
    <rPh sb="171" eb="177">
      <t>ユウケイコテイシサン</t>
    </rPh>
    <rPh sb="180" eb="182">
      <t>レイワ</t>
    </rPh>
    <rPh sb="183" eb="185">
      <t>ネンド</t>
    </rPh>
    <rPh sb="187" eb="190">
      <t>ビョウショウスウ</t>
    </rPh>
    <rPh sb="191" eb="193">
      <t>サクゲン</t>
    </rPh>
    <rPh sb="200" eb="203">
      <t>ヘイキンチ</t>
    </rPh>
    <rPh sb="204" eb="205">
      <t>オオ</t>
    </rPh>
    <rPh sb="207" eb="209">
      <t>ウワマワ</t>
    </rPh>
    <rPh sb="212" eb="214">
      <t>コンゴ</t>
    </rPh>
    <rPh sb="216" eb="221">
      <t>ロウキュウカタイサク</t>
    </rPh>
    <rPh sb="222" eb="223">
      <t>フク</t>
    </rPh>
    <rPh sb="224" eb="226">
      <t>シンチョウ</t>
    </rPh>
    <rPh sb="227" eb="231">
      <t>トウシケイカク</t>
    </rPh>
    <rPh sb="232" eb="234">
      <t>ヒツヨウ</t>
    </rPh>
    <phoneticPr fontId="5"/>
  </si>
  <si>
    <t>【①経常収支比率・②医業収支比率・③修正医業収支比率】
　令和４年度からの病床数削減の影響により収益が大幅減少し収支比率が悪化している。引き続き、在宅療養支援病院として地域住民に寄り添った在宅医療の取り組みにも力を入れていく。
【④病床利用率】
　病床の有効活用に努めたことにより平均値を9.7％上回っているが、引き続き利用率向上に努めていく。
【⑤入院収益単価・⑥外来収益単価】
　入院・外来ともに平均値を上回っている。引き続き、診療加算の取得等により収益上昇に努める。
【⑦職員給与費対医業収益比率・⑧材料費対医業収益比率】
　病床数削減による収益減少の影響でいずれも平均値を上回っている。適切な施設基準の取得や職員配置のほか収益確保にも努める。</t>
    <rPh sb="2" eb="8">
      <t>ケイジョウシュウシヒリツ</t>
    </rPh>
    <rPh sb="10" eb="16">
      <t>イギョウシュウシヒリツ</t>
    </rPh>
    <rPh sb="18" eb="26">
      <t>シュウセイイギョウシュウシヒリツ</t>
    </rPh>
    <rPh sb="29" eb="31">
      <t>レイワ</t>
    </rPh>
    <rPh sb="32" eb="34">
      <t>ネンド</t>
    </rPh>
    <rPh sb="37" eb="40">
      <t>ビョウショウスウ</t>
    </rPh>
    <rPh sb="40" eb="42">
      <t>サクゲン</t>
    </rPh>
    <rPh sb="43" eb="45">
      <t>エイキョウ</t>
    </rPh>
    <rPh sb="48" eb="50">
      <t>シュウエキ</t>
    </rPh>
    <rPh sb="51" eb="53">
      <t>オオハバ</t>
    </rPh>
    <rPh sb="53" eb="55">
      <t>ゲンショウ</t>
    </rPh>
    <rPh sb="56" eb="60">
      <t>シュウシヒリツ</t>
    </rPh>
    <rPh sb="61" eb="63">
      <t>アッカ</t>
    </rPh>
    <rPh sb="68" eb="69">
      <t>ヒ</t>
    </rPh>
    <rPh sb="70" eb="71">
      <t>ツヅ</t>
    </rPh>
    <rPh sb="73" eb="81">
      <t>ザイタクリョウヨウシエンビョウイン</t>
    </rPh>
    <rPh sb="84" eb="88">
      <t>チイキジュウミン</t>
    </rPh>
    <rPh sb="89" eb="90">
      <t>ヨ</t>
    </rPh>
    <rPh sb="91" eb="92">
      <t>ソ</t>
    </rPh>
    <rPh sb="94" eb="98">
      <t>ザイタクイリョウ</t>
    </rPh>
    <rPh sb="99" eb="100">
      <t>ト</t>
    </rPh>
    <rPh sb="101" eb="102">
      <t>ク</t>
    </rPh>
    <rPh sb="105" eb="106">
      <t>チカラ</t>
    </rPh>
    <rPh sb="107" eb="108">
      <t>イ</t>
    </rPh>
    <rPh sb="116" eb="118">
      <t>ビョウショウ</t>
    </rPh>
    <rPh sb="118" eb="120">
      <t>リヨウ</t>
    </rPh>
    <rPh sb="120" eb="121">
      <t>リツ</t>
    </rPh>
    <rPh sb="124" eb="126">
      <t>ビョウショウ</t>
    </rPh>
    <rPh sb="127" eb="131">
      <t>ユウコウカツヨウ</t>
    </rPh>
    <rPh sb="132" eb="133">
      <t>ツト</t>
    </rPh>
    <rPh sb="140" eb="143">
      <t>ヘイキンチ</t>
    </rPh>
    <rPh sb="148" eb="150">
      <t>ウワマワ</t>
    </rPh>
    <rPh sb="156" eb="157">
      <t>ヒ</t>
    </rPh>
    <rPh sb="158" eb="159">
      <t>ツヅ</t>
    </rPh>
    <rPh sb="160" eb="165">
      <t>リヨウリツコウジョウ</t>
    </rPh>
    <rPh sb="166" eb="167">
      <t>ツト</t>
    </rPh>
    <rPh sb="175" eb="181">
      <t>ニュウインシュウエキタンカ</t>
    </rPh>
    <rPh sb="183" eb="185">
      <t>ガイライ</t>
    </rPh>
    <rPh sb="185" eb="189">
      <t>シュウエキタンカ</t>
    </rPh>
    <rPh sb="192" eb="194">
      <t>ニュウイン</t>
    </rPh>
    <rPh sb="200" eb="203">
      <t>ヘイキンチ</t>
    </rPh>
    <rPh sb="204" eb="205">
      <t>ウエ</t>
    </rPh>
    <rPh sb="211" eb="212">
      <t>ヒ</t>
    </rPh>
    <rPh sb="213" eb="214">
      <t>ツヅ</t>
    </rPh>
    <rPh sb="218" eb="220">
      <t>カサン</t>
    </rPh>
    <rPh sb="221" eb="223">
      <t>シュトク</t>
    </rPh>
    <rPh sb="223" eb="224">
      <t>ナド</t>
    </rPh>
    <rPh sb="227" eb="229">
      <t>シュウエキ</t>
    </rPh>
    <rPh sb="232" eb="233">
      <t>ツト</t>
    </rPh>
    <rPh sb="239" eb="244">
      <t>ショクインキュウヨヒ</t>
    </rPh>
    <rPh sb="244" eb="245">
      <t>タイ</t>
    </rPh>
    <rPh sb="245" eb="249">
      <t>イギョウシュウエキ</t>
    </rPh>
    <rPh sb="249" eb="251">
      <t>ヒリツ</t>
    </rPh>
    <rPh sb="266" eb="271">
      <t>ビョウショウスウサクゲン</t>
    </rPh>
    <rPh sb="274" eb="276">
      <t>シュウエキ</t>
    </rPh>
    <rPh sb="286" eb="289">
      <t>ヘイキンチ</t>
    </rPh>
    <phoneticPr fontId="5"/>
  </si>
  <si>
    <t>　令和４年度からの病床数削減が特に収益面において経営に大きな影響を与え、経常収支比率は100％未満、単年度赤字を計上している状況である。今後は在宅療養支援病院として地域住民に寄り添った在宅医療の取り組みに力を入れていくほか、診療車による巡回診療や国保診療所への医師派遣等により地域の医療確保にも尽力していく。
　医療に従事する人員不足はいっそう深刻な状況にあり、平成28年より奨学資金制度を創設して医療スタッフの確保に努めているところである。
　将来にわたり地域医療を守るためにも、指定管理制度の導入が令和６年７月臨時議会において可決されたことから、令和７年４月からは病床を西予市民病院へ集約し、野村病院を無床診療所とすることとなっている。</t>
    <rPh sb="15" eb="16">
      <t>トク</t>
    </rPh>
    <rPh sb="17" eb="20">
      <t>シュウエキメン</t>
    </rPh>
    <rPh sb="33" eb="34">
      <t>アタ</t>
    </rPh>
    <rPh sb="68" eb="70">
      <t>コンゴ</t>
    </rPh>
    <rPh sb="71" eb="79">
      <t>ザイタクリョウヨウシエンビョウイン</t>
    </rPh>
    <rPh sb="82" eb="86">
      <t>チイキジュウミン</t>
    </rPh>
    <rPh sb="87" eb="88">
      <t>ヨ</t>
    </rPh>
    <rPh sb="89" eb="90">
      <t>ソ</t>
    </rPh>
    <rPh sb="92" eb="96">
      <t>ザイタクイリョウ</t>
    </rPh>
    <rPh sb="102" eb="103">
      <t>チカラ</t>
    </rPh>
    <rPh sb="104" eb="105">
      <t>イ</t>
    </rPh>
    <rPh sb="156" eb="158">
      <t>イリョウ</t>
    </rPh>
    <rPh sb="159" eb="161">
      <t>ジュウジ</t>
    </rPh>
    <rPh sb="181" eb="183">
      <t>ヘイセイ</t>
    </rPh>
    <rPh sb="185" eb="186">
      <t>ネン</t>
    </rPh>
    <rPh sb="195" eb="197">
      <t>ソウセツ</t>
    </rPh>
    <rPh sb="199" eb="201">
      <t>イリョウ</t>
    </rPh>
    <rPh sb="206" eb="208">
      <t>カクホ</t>
    </rPh>
    <rPh sb="209" eb="210">
      <t>ツト</t>
    </rPh>
    <rPh sb="234" eb="235">
      <t>マモル</t>
    </rPh>
    <rPh sb="241" eb="247">
      <t>シテイカンリセイド</t>
    </rPh>
    <rPh sb="248" eb="250">
      <t>ドウニュウ</t>
    </rPh>
    <rPh sb="251" eb="253">
      <t>レイワ</t>
    </rPh>
    <rPh sb="254" eb="255">
      <t>ネン</t>
    </rPh>
    <rPh sb="256" eb="257">
      <t>ガツ</t>
    </rPh>
    <rPh sb="257" eb="261">
      <t>リンジギカイ</t>
    </rPh>
    <rPh sb="265" eb="267">
      <t>カケツ</t>
    </rPh>
    <rPh sb="275" eb="277">
      <t>レイワ</t>
    </rPh>
    <rPh sb="278" eb="279">
      <t>ネン</t>
    </rPh>
    <rPh sb="280" eb="281">
      <t>ガツ</t>
    </rPh>
    <rPh sb="284" eb="286">
      <t>ビョウショウ</t>
    </rPh>
    <rPh sb="287" eb="291">
      <t>セイヨシミン</t>
    </rPh>
    <rPh sb="291" eb="293">
      <t>ビョウイン</t>
    </rPh>
    <rPh sb="294" eb="296">
      <t>シュウヤク</t>
    </rPh>
    <rPh sb="298" eb="302">
      <t>ノムラビョウイン</t>
    </rPh>
    <rPh sb="303" eb="308">
      <t>ムショウシンリョウショ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</si>
</sst>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79.900000000000006</c:v>
                </c:pt>
                <c:pt idx="1">
                  <c:v>77.7</c:v>
                </c:pt>
                <c:pt idx="2">
                  <c:v>72.099999999999994</c:v>
                </c:pt>
                <c:pt idx="3">
                  <c:v>70.8</c:v>
                </c:pt>
                <c:pt idx="4">
                  <c:v>70.3</c:v>
                </c:pt>
              </c:numCache>
            </c:numRef>
          </c:val>
          <c:extLst>
            <c:ext xmlns:c16="http://schemas.microsoft.com/office/drawing/2014/chart" uri="{C3380CC4-5D6E-409C-BE32-E72D297353CC}">
              <c16:uniqueId val="{00000000-0642-4054-9484-FCBD1DE60C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642-4054-9484-FCBD1DE60C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81.099999999999994</c:v>
                </c:pt>
                <c:pt idx="1">
                  <c:v>76.5</c:v>
                </c:pt>
                <c:pt idx="2">
                  <c:v>74.599999999999994</c:v>
                </c:pt>
                <c:pt idx="3">
                  <c:v>63</c:v>
                </c:pt>
                <c:pt idx="4">
                  <c:v>66.8</c:v>
                </c:pt>
              </c:numCache>
            </c:numRef>
          </c:val>
          <c:extLst>
            <c:ext xmlns:c16="http://schemas.microsoft.com/office/drawing/2014/chart" uri="{C3380CC4-5D6E-409C-BE32-E72D297353CC}">
              <c16:uniqueId val="{00000000-FEBC-4D58-A553-683F19812F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FEBC-4D58-A553-683F19812F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83.5</c:v>
                </c:pt>
                <c:pt idx="1">
                  <c:v>78.900000000000006</c:v>
                </c:pt>
                <c:pt idx="2">
                  <c:v>76.8</c:v>
                </c:pt>
                <c:pt idx="3">
                  <c:v>64.400000000000006</c:v>
                </c:pt>
                <c:pt idx="4">
                  <c:v>68.3</c:v>
                </c:pt>
              </c:numCache>
            </c:numRef>
          </c:val>
          <c:extLst>
            <c:ext xmlns:c16="http://schemas.microsoft.com/office/drawing/2014/chart" uri="{C3380CC4-5D6E-409C-BE32-E72D297353CC}">
              <c16:uniqueId val="{00000000-408A-446A-B2B1-8F548606FE8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408A-446A-B2B1-8F548606FE8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97.1</c:v>
                </c:pt>
                <c:pt idx="2">
                  <c:v>101</c:v>
                </c:pt>
                <c:pt idx="3">
                  <c:v>95.4</c:v>
                </c:pt>
                <c:pt idx="4">
                  <c:v>88</c:v>
                </c:pt>
              </c:numCache>
            </c:numRef>
          </c:val>
          <c:extLst>
            <c:ext xmlns:c16="http://schemas.microsoft.com/office/drawing/2014/chart" uri="{C3380CC4-5D6E-409C-BE32-E72D297353CC}">
              <c16:uniqueId val="{00000000-4DEB-459D-A374-51599CE4CB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DEB-459D-A374-51599CE4CB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68.099999999999994</c:v>
                </c:pt>
                <c:pt idx="1">
                  <c:v>68.3</c:v>
                </c:pt>
                <c:pt idx="2">
                  <c:v>71.2</c:v>
                </c:pt>
                <c:pt idx="3">
                  <c:v>73</c:v>
                </c:pt>
                <c:pt idx="4">
                  <c:v>75.099999999999994</c:v>
                </c:pt>
              </c:numCache>
            </c:numRef>
          </c:val>
          <c:extLst>
            <c:ext xmlns:c16="http://schemas.microsoft.com/office/drawing/2014/chart" uri="{C3380CC4-5D6E-409C-BE32-E72D297353CC}">
              <c16:uniqueId val="{00000000-DD33-4177-8944-7CB99E40C1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DD33-4177-8944-7CB99E40C1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75.7</c:v>
                </c:pt>
                <c:pt idx="1">
                  <c:v>70.3</c:v>
                </c:pt>
                <c:pt idx="2">
                  <c:v>73.3</c:v>
                </c:pt>
                <c:pt idx="3">
                  <c:v>74.8</c:v>
                </c:pt>
                <c:pt idx="4">
                  <c:v>75.8</c:v>
                </c:pt>
              </c:numCache>
            </c:numRef>
          </c:val>
          <c:extLst>
            <c:ext xmlns:c16="http://schemas.microsoft.com/office/drawing/2014/chart" uri="{C3380CC4-5D6E-409C-BE32-E72D297353CC}">
              <c16:uniqueId val="{00000000-2A8F-4192-B56E-0B8508813A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2A8F-4192-B56E-0B8508813A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41917841</c:v>
                </c:pt>
                <c:pt idx="1">
                  <c:v>39858136</c:v>
                </c:pt>
                <c:pt idx="2">
                  <c:v>39967750</c:v>
                </c:pt>
                <c:pt idx="3">
                  <c:v>59464733</c:v>
                </c:pt>
                <c:pt idx="4">
                  <c:v>59795150</c:v>
                </c:pt>
              </c:numCache>
            </c:numRef>
          </c:val>
          <c:extLst>
            <c:ext xmlns:c16="http://schemas.microsoft.com/office/drawing/2014/chart" uri="{C3380CC4-5D6E-409C-BE32-E72D297353CC}">
              <c16:uniqueId val="{00000000-A85C-4046-9557-E1A6BA1E7A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A85C-4046-9557-E1A6BA1E7A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17.100000000000001</c:v>
                </c:pt>
                <c:pt idx="1">
                  <c:v>15.6</c:v>
                </c:pt>
                <c:pt idx="2">
                  <c:v>15.5</c:v>
                </c:pt>
                <c:pt idx="3">
                  <c:v>17.5</c:v>
                </c:pt>
                <c:pt idx="4">
                  <c:v>17.399999999999999</c:v>
                </c:pt>
              </c:numCache>
            </c:numRef>
          </c:val>
          <c:extLst>
            <c:ext xmlns:c16="http://schemas.microsoft.com/office/drawing/2014/chart" uri="{C3380CC4-5D6E-409C-BE32-E72D297353CC}">
              <c16:uniqueId val="{00000000-FE54-4ED6-9E59-7BFAD12337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FE54-4ED6-9E59-7BFAD12337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65.099999999999994</c:v>
                </c:pt>
                <c:pt idx="1">
                  <c:v>72.5</c:v>
                </c:pt>
                <c:pt idx="2">
                  <c:v>73.5</c:v>
                </c:pt>
                <c:pt idx="3">
                  <c:v>87.3</c:v>
                </c:pt>
                <c:pt idx="4">
                  <c:v>81.900000000000006</c:v>
                </c:pt>
              </c:numCache>
            </c:numRef>
          </c:val>
          <c:extLst>
            <c:ext xmlns:c16="http://schemas.microsoft.com/office/drawing/2014/chart" uri="{C3380CC4-5D6E-409C-BE32-E72D297353CC}">
              <c16:uniqueId val="{00000000-7744-443A-9052-59BCB809E5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744-443A-9052-59BCB809E5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8476</c:v>
                </c:pt>
                <c:pt idx="1">
                  <c:v>8667</c:v>
                </c:pt>
                <c:pt idx="2">
                  <c:v>9155</c:v>
                </c:pt>
                <c:pt idx="3">
                  <c:v>9864</c:v>
                </c:pt>
                <c:pt idx="4">
                  <c:v>10295</c:v>
                </c:pt>
              </c:numCache>
            </c:numRef>
          </c:val>
          <c:extLst>
            <c:ext xmlns:c16="http://schemas.microsoft.com/office/drawing/2014/chart" uri="{C3380CC4-5D6E-409C-BE32-E72D297353CC}">
              <c16:uniqueId val="{00000000-7CF7-4199-9C17-19AAB8B5D44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CF7-4199-9C17-19AAB8B5D44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33030</c:v>
                </c:pt>
                <c:pt idx="1">
                  <c:v>32052</c:v>
                </c:pt>
                <c:pt idx="2">
                  <c:v>32655</c:v>
                </c:pt>
                <c:pt idx="3">
                  <c:v>33168</c:v>
                </c:pt>
                <c:pt idx="4">
                  <c:v>33992</c:v>
                </c:pt>
              </c:numCache>
            </c:numRef>
          </c:val>
          <c:extLst>
            <c:ext xmlns:c16="http://schemas.microsoft.com/office/drawing/2014/chart" uri="{C3380CC4-5D6E-409C-BE32-E72D297353CC}">
              <c16:uniqueId val="{00000000-D7D1-46D0-9032-8987B11D09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D7D1-46D0-9032-8987B11D09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5B-4D9B-8924-F0135B9ED18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575B-4D9B-8924-F0135B9ED18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U48" zoomScale="90" zoomScaleNormal="90" zoomScaleSheetLayoutView="70" workbookViewId="0">
      <selection activeCell="NM88" sqref="NM88"/>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愛媛県西予市　市立野村病院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f>データ!U6</f>
        <v>34538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6782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97.1</v>
      </c>
      <c r="AF33" s="70"/>
      <c r="AG33" s="70"/>
      <c r="AH33" s="70"/>
      <c r="AI33" s="70"/>
      <c r="AJ33" s="70"/>
      <c r="AK33" s="70"/>
      <c r="AL33" s="70"/>
      <c r="AM33" s="70"/>
      <c r="AN33" s="70"/>
      <c r="AO33" s="70"/>
      <c r="AP33" s="70"/>
      <c r="AQ33" s="70"/>
      <c r="AR33" s="70"/>
      <c r="AS33" s="71"/>
      <c r="AT33" s="69">
        <f>データ!AK7</f>
        <v>101</v>
      </c>
      <c r="AU33" s="70"/>
      <c r="AV33" s="70"/>
      <c r="AW33" s="70"/>
      <c r="AX33" s="70"/>
      <c r="AY33" s="70"/>
      <c r="AZ33" s="70"/>
      <c r="BA33" s="70"/>
      <c r="BB33" s="70"/>
      <c r="BC33" s="70"/>
      <c r="BD33" s="70"/>
      <c r="BE33" s="70"/>
      <c r="BF33" s="70"/>
      <c r="BG33" s="70"/>
      <c r="BH33" s="71"/>
      <c r="BI33" s="69">
        <f>データ!AL7</f>
        <v>95.4</v>
      </c>
      <c r="BJ33" s="70"/>
      <c r="BK33" s="70"/>
      <c r="BL33" s="70"/>
      <c r="BM33" s="70"/>
      <c r="BN33" s="70"/>
      <c r="BO33" s="70"/>
      <c r="BP33" s="70"/>
      <c r="BQ33" s="70"/>
      <c r="BR33" s="70"/>
      <c r="BS33" s="70"/>
      <c r="BT33" s="70"/>
      <c r="BU33" s="70"/>
      <c r="BV33" s="70"/>
      <c r="BW33" s="71"/>
      <c r="BX33" s="69">
        <f>データ!AM7</f>
        <v>88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83.5</v>
      </c>
      <c r="DE33" s="70"/>
      <c r="DF33" s="70"/>
      <c r="DG33" s="70"/>
      <c r="DH33" s="70"/>
      <c r="DI33" s="70"/>
      <c r="DJ33" s="70"/>
      <c r="DK33" s="70"/>
      <c r="DL33" s="70"/>
      <c r="DM33" s="70"/>
      <c r="DN33" s="70"/>
      <c r="DO33" s="70"/>
      <c r="DP33" s="70"/>
      <c r="DQ33" s="70"/>
      <c r="DR33" s="71"/>
      <c r="DS33" s="69">
        <f>データ!AU7</f>
        <v>78.900000000000006</v>
      </c>
      <c r="DT33" s="70"/>
      <c r="DU33" s="70"/>
      <c r="DV33" s="70"/>
      <c r="DW33" s="70"/>
      <c r="DX33" s="70"/>
      <c r="DY33" s="70"/>
      <c r="DZ33" s="70"/>
      <c r="EA33" s="70"/>
      <c r="EB33" s="70"/>
      <c r="EC33" s="70"/>
      <c r="ED33" s="70"/>
      <c r="EE33" s="70"/>
      <c r="EF33" s="70"/>
      <c r="EG33" s="71"/>
      <c r="EH33" s="69">
        <f>データ!AV7</f>
        <v>76.8</v>
      </c>
      <c r="EI33" s="70"/>
      <c r="EJ33" s="70"/>
      <c r="EK33" s="70"/>
      <c r="EL33" s="70"/>
      <c r="EM33" s="70"/>
      <c r="EN33" s="70"/>
      <c r="EO33" s="70"/>
      <c r="EP33" s="70"/>
      <c r="EQ33" s="70"/>
      <c r="ER33" s="70"/>
      <c r="ES33" s="70"/>
      <c r="ET33" s="70"/>
      <c r="EU33" s="70"/>
      <c r="EV33" s="71"/>
      <c r="EW33" s="69">
        <f>データ!AW7</f>
        <v>64.400000000000006</v>
      </c>
      <c r="EX33" s="70"/>
      <c r="EY33" s="70"/>
      <c r="EZ33" s="70"/>
      <c r="FA33" s="70"/>
      <c r="FB33" s="70"/>
      <c r="FC33" s="70"/>
      <c r="FD33" s="70"/>
      <c r="FE33" s="70"/>
      <c r="FF33" s="70"/>
      <c r="FG33" s="70"/>
      <c r="FH33" s="70"/>
      <c r="FI33" s="70"/>
      <c r="FJ33" s="70"/>
      <c r="FK33" s="71"/>
      <c r="FL33" s="69">
        <f>データ!AX7</f>
        <v>68.3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81.099999999999994</v>
      </c>
      <c r="GS33" s="70"/>
      <c r="GT33" s="70"/>
      <c r="GU33" s="70"/>
      <c r="GV33" s="70"/>
      <c r="GW33" s="70"/>
      <c r="GX33" s="70"/>
      <c r="GY33" s="70"/>
      <c r="GZ33" s="70"/>
      <c r="HA33" s="70"/>
      <c r="HB33" s="70"/>
      <c r="HC33" s="70"/>
      <c r="HD33" s="70"/>
      <c r="HE33" s="70"/>
      <c r="HF33" s="71"/>
      <c r="HG33" s="69">
        <f>データ!BF7</f>
        <v>76.5</v>
      </c>
      <c r="HH33" s="70"/>
      <c r="HI33" s="70"/>
      <c r="HJ33" s="70"/>
      <c r="HK33" s="70"/>
      <c r="HL33" s="70"/>
      <c r="HM33" s="70"/>
      <c r="HN33" s="70"/>
      <c r="HO33" s="70"/>
      <c r="HP33" s="70"/>
      <c r="HQ33" s="70"/>
      <c r="HR33" s="70"/>
      <c r="HS33" s="70"/>
      <c r="HT33" s="70"/>
      <c r="HU33" s="71"/>
      <c r="HV33" s="69">
        <f>データ!BG7</f>
        <v>74.599999999999994</v>
      </c>
      <c r="HW33" s="70"/>
      <c r="HX33" s="70"/>
      <c r="HY33" s="70"/>
      <c r="HZ33" s="70"/>
      <c r="IA33" s="70"/>
      <c r="IB33" s="70"/>
      <c r="IC33" s="70"/>
      <c r="ID33" s="70"/>
      <c r="IE33" s="70"/>
      <c r="IF33" s="70"/>
      <c r="IG33" s="70"/>
      <c r="IH33" s="70"/>
      <c r="II33" s="70"/>
      <c r="IJ33" s="71"/>
      <c r="IK33" s="69">
        <f>データ!BH7</f>
        <v>63</v>
      </c>
      <c r="IL33" s="70"/>
      <c r="IM33" s="70"/>
      <c r="IN33" s="70"/>
      <c r="IO33" s="70"/>
      <c r="IP33" s="70"/>
      <c r="IQ33" s="70"/>
      <c r="IR33" s="70"/>
      <c r="IS33" s="70"/>
      <c r="IT33" s="70"/>
      <c r="IU33" s="70"/>
      <c r="IV33" s="70"/>
      <c r="IW33" s="70"/>
      <c r="IX33" s="70"/>
      <c r="IY33" s="71"/>
      <c r="IZ33" s="69">
        <f>データ!BI7</f>
        <v>66.8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79.900000000000006</v>
      </c>
      <c r="KG33" s="70"/>
      <c r="KH33" s="70"/>
      <c r="KI33" s="70"/>
      <c r="KJ33" s="70"/>
      <c r="KK33" s="70"/>
      <c r="KL33" s="70"/>
      <c r="KM33" s="70"/>
      <c r="KN33" s="70"/>
      <c r="KO33" s="70"/>
      <c r="KP33" s="70"/>
      <c r="KQ33" s="70"/>
      <c r="KR33" s="70"/>
      <c r="KS33" s="70"/>
      <c r="KT33" s="71"/>
      <c r="KU33" s="69">
        <f>データ!BQ7</f>
        <v>77.7</v>
      </c>
      <c r="KV33" s="70"/>
      <c r="KW33" s="70"/>
      <c r="KX33" s="70"/>
      <c r="KY33" s="70"/>
      <c r="KZ33" s="70"/>
      <c r="LA33" s="70"/>
      <c r="LB33" s="70"/>
      <c r="LC33" s="70"/>
      <c r="LD33" s="70"/>
      <c r="LE33" s="70"/>
      <c r="LF33" s="70"/>
      <c r="LG33" s="70"/>
      <c r="LH33" s="70"/>
      <c r="LI33" s="71"/>
      <c r="LJ33" s="69">
        <f>データ!BR7</f>
        <v>72.099999999999994</v>
      </c>
      <c r="LK33" s="70"/>
      <c r="LL33" s="70"/>
      <c r="LM33" s="70"/>
      <c r="LN33" s="70"/>
      <c r="LO33" s="70"/>
      <c r="LP33" s="70"/>
      <c r="LQ33" s="70"/>
      <c r="LR33" s="70"/>
      <c r="LS33" s="70"/>
      <c r="LT33" s="70"/>
      <c r="LU33" s="70"/>
      <c r="LV33" s="70"/>
      <c r="LW33" s="70"/>
      <c r="LX33" s="71"/>
      <c r="LY33" s="69">
        <f>データ!BS7</f>
        <v>70.8</v>
      </c>
      <c r="LZ33" s="70"/>
      <c r="MA33" s="70"/>
      <c r="MB33" s="70"/>
      <c r="MC33" s="70"/>
      <c r="MD33" s="70"/>
      <c r="ME33" s="70"/>
      <c r="MF33" s="70"/>
      <c r="MG33" s="70"/>
      <c r="MH33" s="70"/>
      <c r="MI33" s="70"/>
      <c r="MJ33" s="70"/>
      <c r="MK33" s="70"/>
      <c r="ML33" s="70"/>
      <c r="MM33" s="71"/>
      <c r="MN33" s="69">
        <f>データ!BT7</f>
        <v>70.3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33030</v>
      </c>
      <c r="Q55" s="67"/>
      <c r="R55" s="67"/>
      <c r="S55" s="67"/>
      <c r="T55" s="67"/>
      <c r="U55" s="67"/>
      <c r="V55" s="67"/>
      <c r="W55" s="67"/>
      <c r="X55" s="67"/>
      <c r="Y55" s="67"/>
      <c r="Z55" s="67"/>
      <c r="AA55" s="67"/>
      <c r="AB55" s="67"/>
      <c r="AC55" s="67"/>
      <c r="AD55" s="68"/>
      <c r="AE55" s="66">
        <f>データ!CB7</f>
        <v>32052</v>
      </c>
      <c r="AF55" s="67"/>
      <c r="AG55" s="67"/>
      <c r="AH55" s="67"/>
      <c r="AI55" s="67"/>
      <c r="AJ55" s="67"/>
      <c r="AK55" s="67"/>
      <c r="AL55" s="67"/>
      <c r="AM55" s="67"/>
      <c r="AN55" s="67"/>
      <c r="AO55" s="67"/>
      <c r="AP55" s="67"/>
      <c r="AQ55" s="67"/>
      <c r="AR55" s="67"/>
      <c r="AS55" s="68"/>
      <c r="AT55" s="66">
        <f>データ!CC7</f>
        <v>32655</v>
      </c>
      <c r="AU55" s="67"/>
      <c r="AV55" s="67"/>
      <c r="AW55" s="67"/>
      <c r="AX55" s="67"/>
      <c r="AY55" s="67"/>
      <c r="AZ55" s="67"/>
      <c r="BA55" s="67"/>
      <c r="BB55" s="67"/>
      <c r="BC55" s="67"/>
      <c r="BD55" s="67"/>
      <c r="BE55" s="67"/>
      <c r="BF55" s="67"/>
      <c r="BG55" s="67"/>
      <c r="BH55" s="68"/>
      <c r="BI55" s="66">
        <f>データ!CD7</f>
        <v>33168</v>
      </c>
      <c r="BJ55" s="67"/>
      <c r="BK55" s="67"/>
      <c r="BL55" s="67"/>
      <c r="BM55" s="67"/>
      <c r="BN55" s="67"/>
      <c r="BO55" s="67"/>
      <c r="BP55" s="67"/>
      <c r="BQ55" s="67"/>
      <c r="BR55" s="67"/>
      <c r="BS55" s="67"/>
      <c r="BT55" s="67"/>
      <c r="BU55" s="67"/>
      <c r="BV55" s="67"/>
      <c r="BW55" s="68"/>
      <c r="BX55" s="66">
        <f>データ!CE7</f>
        <v>33992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8476</v>
      </c>
      <c r="DE55" s="67"/>
      <c r="DF55" s="67"/>
      <c r="DG55" s="67"/>
      <c r="DH55" s="67"/>
      <c r="DI55" s="67"/>
      <c r="DJ55" s="67"/>
      <c r="DK55" s="67"/>
      <c r="DL55" s="67"/>
      <c r="DM55" s="67"/>
      <c r="DN55" s="67"/>
      <c r="DO55" s="67"/>
      <c r="DP55" s="67"/>
      <c r="DQ55" s="67"/>
      <c r="DR55" s="68"/>
      <c r="DS55" s="66">
        <f>データ!CM7</f>
        <v>8667</v>
      </c>
      <c r="DT55" s="67"/>
      <c r="DU55" s="67"/>
      <c r="DV55" s="67"/>
      <c r="DW55" s="67"/>
      <c r="DX55" s="67"/>
      <c r="DY55" s="67"/>
      <c r="DZ55" s="67"/>
      <c r="EA55" s="67"/>
      <c r="EB55" s="67"/>
      <c r="EC55" s="67"/>
      <c r="ED55" s="67"/>
      <c r="EE55" s="67"/>
      <c r="EF55" s="67"/>
      <c r="EG55" s="68"/>
      <c r="EH55" s="66">
        <f>データ!CN7</f>
        <v>9155</v>
      </c>
      <c r="EI55" s="67"/>
      <c r="EJ55" s="67"/>
      <c r="EK55" s="67"/>
      <c r="EL55" s="67"/>
      <c r="EM55" s="67"/>
      <c r="EN55" s="67"/>
      <c r="EO55" s="67"/>
      <c r="EP55" s="67"/>
      <c r="EQ55" s="67"/>
      <c r="ER55" s="67"/>
      <c r="ES55" s="67"/>
      <c r="ET55" s="67"/>
      <c r="EU55" s="67"/>
      <c r="EV55" s="68"/>
      <c r="EW55" s="66">
        <f>データ!CO7</f>
        <v>9864</v>
      </c>
      <c r="EX55" s="67"/>
      <c r="EY55" s="67"/>
      <c r="EZ55" s="67"/>
      <c r="FA55" s="67"/>
      <c r="FB55" s="67"/>
      <c r="FC55" s="67"/>
      <c r="FD55" s="67"/>
      <c r="FE55" s="67"/>
      <c r="FF55" s="67"/>
      <c r="FG55" s="67"/>
      <c r="FH55" s="67"/>
      <c r="FI55" s="67"/>
      <c r="FJ55" s="67"/>
      <c r="FK55" s="68"/>
      <c r="FL55" s="66">
        <f>データ!CP7</f>
        <v>10295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65.099999999999994</v>
      </c>
      <c r="GS55" s="70"/>
      <c r="GT55" s="70"/>
      <c r="GU55" s="70"/>
      <c r="GV55" s="70"/>
      <c r="GW55" s="70"/>
      <c r="GX55" s="70"/>
      <c r="GY55" s="70"/>
      <c r="GZ55" s="70"/>
      <c r="HA55" s="70"/>
      <c r="HB55" s="70"/>
      <c r="HC55" s="70"/>
      <c r="HD55" s="70"/>
      <c r="HE55" s="70"/>
      <c r="HF55" s="71"/>
      <c r="HG55" s="69">
        <f>データ!CX7</f>
        <v>72.5</v>
      </c>
      <c r="HH55" s="70"/>
      <c r="HI55" s="70"/>
      <c r="HJ55" s="70"/>
      <c r="HK55" s="70"/>
      <c r="HL55" s="70"/>
      <c r="HM55" s="70"/>
      <c r="HN55" s="70"/>
      <c r="HO55" s="70"/>
      <c r="HP55" s="70"/>
      <c r="HQ55" s="70"/>
      <c r="HR55" s="70"/>
      <c r="HS55" s="70"/>
      <c r="HT55" s="70"/>
      <c r="HU55" s="71"/>
      <c r="HV55" s="69">
        <f>データ!CY7</f>
        <v>73.5</v>
      </c>
      <c r="HW55" s="70"/>
      <c r="HX55" s="70"/>
      <c r="HY55" s="70"/>
      <c r="HZ55" s="70"/>
      <c r="IA55" s="70"/>
      <c r="IB55" s="70"/>
      <c r="IC55" s="70"/>
      <c r="ID55" s="70"/>
      <c r="IE55" s="70"/>
      <c r="IF55" s="70"/>
      <c r="IG55" s="70"/>
      <c r="IH55" s="70"/>
      <c r="II55" s="70"/>
      <c r="IJ55" s="71"/>
      <c r="IK55" s="69">
        <f>データ!CZ7</f>
        <v>87.3</v>
      </c>
      <c r="IL55" s="70"/>
      <c r="IM55" s="70"/>
      <c r="IN55" s="70"/>
      <c r="IO55" s="70"/>
      <c r="IP55" s="70"/>
      <c r="IQ55" s="70"/>
      <c r="IR55" s="70"/>
      <c r="IS55" s="70"/>
      <c r="IT55" s="70"/>
      <c r="IU55" s="70"/>
      <c r="IV55" s="70"/>
      <c r="IW55" s="70"/>
      <c r="IX55" s="70"/>
      <c r="IY55" s="71"/>
      <c r="IZ55" s="69">
        <f>データ!DA7</f>
        <v>81.900000000000006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17.100000000000001</v>
      </c>
      <c r="KG55" s="70"/>
      <c r="KH55" s="70"/>
      <c r="KI55" s="70"/>
      <c r="KJ55" s="70"/>
      <c r="KK55" s="70"/>
      <c r="KL55" s="70"/>
      <c r="KM55" s="70"/>
      <c r="KN55" s="70"/>
      <c r="KO55" s="70"/>
      <c r="KP55" s="70"/>
      <c r="KQ55" s="70"/>
      <c r="KR55" s="70"/>
      <c r="KS55" s="70"/>
      <c r="KT55" s="71"/>
      <c r="KU55" s="69">
        <f>データ!DI7</f>
        <v>15.6</v>
      </c>
      <c r="KV55" s="70"/>
      <c r="KW55" s="70"/>
      <c r="KX55" s="70"/>
      <c r="KY55" s="70"/>
      <c r="KZ55" s="70"/>
      <c r="LA55" s="70"/>
      <c r="LB55" s="70"/>
      <c r="LC55" s="70"/>
      <c r="LD55" s="70"/>
      <c r="LE55" s="70"/>
      <c r="LF55" s="70"/>
      <c r="LG55" s="70"/>
      <c r="LH55" s="70"/>
      <c r="LI55" s="71"/>
      <c r="LJ55" s="69">
        <f>データ!DJ7</f>
        <v>15.5</v>
      </c>
      <c r="LK55" s="70"/>
      <c r="LL55" s="70"/>
      <c r="LM55" s="70"/>
      <c r="LN55" s="70"/>
      <c r="LO55" s="70"/>
      <c r="LP55" s="70"/>
      <c r="LQ55" s="70"/>
      <c r="LR55" s="70"/>
      <c r="LS55" s="70"/>
      <c r="LT55" s="70"/>
      <c r="LU55" s="70"/>
      <c r="LV55" s="70"/>
      <c r="LW55" s="70"/>
      <c r="LX55" s="71"/>
      <c r="LY55" s="69">
        <f>データ!DK7</f>
        <v>17.5</v>
      </c>
      <c r="LZ55" s="70"/>
      <c r="MA55" s="70"/>
      <c r="MB55" s="70"/>
      <c r="MC55" s="70"/>
      <c r="MD55" s="70"/>
      <c r="ME55" s="70"/>
      <c r="MF55" s="70"/>
      <c r="MG55" s="70"/>
      <c r="MH55" s="70"/>
      <c r="MI55" s="70"/>
      <c r="MJ55" s="70"/>
      <c r="MK55" s="70"/>
      <c r="ML55" s="70"/>
      <c r="MM55" s="71"/>
      <c r="MN55" s="69">
        <f>データ!DL7</f>
        <v>17.399999999999999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68.099999999999994</v>
      </c>
      <c r="DH79" s="70"/>
      <c r="DI79" s="70"/>
      <c r="DJ79" s="70"/>
      <c r="DK79" s="70"/>
      <c r="DL79" s="70"/>
      <c r="DM79" s="70"/>
      <c r="DN79" s="70"/>
      <c r="DO79" s="70"/>
      <c r="DP79" s="70"/>
      <c r="DQ79" s="70"/>
      <c r="DR79" s="70"/>
      <c r="DS79" s="70"/>
      <c r="DT79" s="70"/>
      <c r="DU79" s="71"/>
      <c r="DV79" s="69">
        <f>データ!EE7</f>
        <v>68.3</v>
      </c>
      <c r="DW79" s="70"/>
      <c r="DX79" s="70"/>
      <c r="DY79" s="70"/>
      <c r="DZ79" s="70"/>
      <c r="EA79" s="70"/>
      <c r="EB79" s="70"/>
      <c r="EC79" s="70"/>
      <c r="ED79" s="70"/>
      <c r="EE79" s="70"/>
      <c r="EF79" s="70"/>
      <c r="EG79" s="70"/>
      <c r="EH79" s="70"/>
      <c r="EI79" s="70"/>
      <c r="EJ79" s="71"/>
      <c r="EK79" s="69">
        <f>データ!EF7</f>
        <v>71.2</v>
      </c>
      <c r="EL79" s="70"/>
      <c r="EM79" s="70"/>
      <c r="EN79" s="70"/>
      <c r="EO79" s="70"/>
      <c r="EP79" s="70"/>
      <c r="EQ79" s="70"/>
      <c r="ER79" s="70"/>
      <c r="ES79" s="70"/>
      <c r="ET79" s="70"/>
      <c r="EU79" s="70"/>
      <c r="EV79" s="70"/>
      <c r="EW79" s="70"/>
      <c r="EX79" s="70"/>
      <c r="EY79" s="71"/>
      <c r="EZ79" s="69">
        <f>データ!EG7</f>
        <v>73</v>
      </c>
      <c r="FA79" s="70"/>
      <c r="FB79" s="70"/>
      <c r="FC79" s="70"/>
      <c r="FD79" s="70"/>
      <c r="FE79" s="70"/>
      <c r="FF79" s="70"/>
      <c r="FG79" s="70"/>
      <c r="FH79" s="70"/>
      <c r="FI79" s="70"/>
      <c r="FJ79" s="70"/>
      <c r="FK79" s="70"/>
      <c r="FL79" s="70"/>
      <c r="FM79" s="70"/>
      <c r="FN79" s="71"/>
      <c r="FO79" s="69">
        <f>データ!EH7</f>
        <v>75.099999999999994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75.7</v>
      </c>
      <c r="GU79" s="70"/>
      <c r="GV79" s="70"/>
      <c r="GW79" s="70"/>
      <c r="GX79" s="70"/>
      <c r="GY79" s="70"/>
      <c r="GZ79" s="70"/>
      <c r="HA79" s="70"/>
      <c r="HB79" s="70"/>
      <c r="HC79" s="70"/>
      <c r="HD79" s="70"/>
      <c r="HE79" s="70"/>
      <c r="HF79" s="70"/>
      <c r="HG79" s="70"/>
      <c r="HH79" s="71"/>
      <c r="HI79" s="69">
        <f>データ!EP7</f>
        <v>70.3</v>
      </c>
      <c r="HJ79" s="70"/>
      <c r="HK79" s="70"/>
      <c r="HL79" s="70"/>
      <c r="HM79" s="70"/>
      <c r="HN79" s="70"/>
      <c r="HO79" s="70"/>
      <c r="HP79" s="70"/>
      <c r="HQ79" s="70"/>
      <c r="HR79" s="70"/>
      <c r="HS79" s="70"/>
      <c r="HT79" s="70"/>
      <c r="HU79" s="70"/>
      <c r="HV79" s="70"/>
      <c r="HW79" s="71"/>
      <c r="HX79" s="69">
        <f>データ!EQ7</f>
        <v>73.3</v>
      </c>
      <c r="HY79" s="70"/>
      <c r="HZ79" s="70"/>
      <c r="IA79" s="70"/>
      <c r="IB79" s="70"/>
      <c r="IC79" s="70"/>
      <c r="ID79" s="70"/>
      <c r="IE79" s="70"/>
      <c r="IF79" s="70"/>
      <c r="IG79" s="70"/>
      <c r="IH79" s="70"/>
      <c r="II79" s="70"/>
      <c r="IJ79" s="70"/>
      <c r="IK79" s="70"/>
      <c r="IL79" s="71"/>
      <c r="IM79" s="69">
        <f>データ!ER7</f>
        <v>74.8</v>
      </c>
      <c r="IN79" s="70"/>
      <c r="IO79" s="70"/>
      <c r="IP79" s="70"/>
      <c r="IQ79" s="70"/>
      <c r="IR79" s="70"/>
      <c r="IS79" s="70"/>
      <c r="IT79" s="70"/>
      <c r="IU79" s="70"/>
      <c r="IV79" s="70"/>
      <c r="IW79" s="70"/>
      <c r="IX79" s="70"/>
      <c r="IY79" s="70"/>
      <c r="IZ79" s="70"/>
      <c r="JA79" s="71"/>
      <c r="JB79" s="69">
        <f>データ!ES7</f>
        <v>75.8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41917841</v>
      </c>
      <c r="KH79" s="67"/>
      <c r="KI79" s="67"/>
      <c r="KJ79" s="67"/>
      <c r="KK79" s="67"/>
      <c r="KL79" s="67"/>
      <c r="KM79" s="67"/>
      <c r="KN79" s="67"/>
      <c r="KO79" s="67"/>
      <c r="KP79" s="67"/>
      <c r="KQ79" s="67"/>
      <c r="KR79" s="67"/>
      <c r="KS79" s="67"/>
      <c r="KT79" s="67"/>
      <c r="KU79" s="68"/>
      <c r="KV79" s="66">
        <f>データ!FA7</f>
        <v>39858136</v>
      </c>
      <c r="KW79" s="67"/>
      <c r="KX79" s="67"/>
      <c r="KY79" s="67"/>
      <c r="KZ79" s="67"/>
      <c r="LA79" s="67"/>
      <c r="LB79" s="67"/>
      <c r="LC79" s="67"/>
      <c r="LD79" s="67"/>
      <c r="LE79" s="67"/>
      <c r="LF79" s="67"/>
      <c r="LG79" s="67"/>
      <c r="LH79" s="67"/>
      <c r="LI79" s="67"/>
      <c r="LJ79" s="68"/>
      <c r="LK79" s="66">
        <f>データ!FB7</f>
        <v>39967750</v>
      </c>
      <c r="LL79" s="67"/>
      <c r="LM79" s="67"/>
      <c r="LN79" s="67"/>
      <c r="LO79" s="67"/>
      <c r="LP79" s="67"/>
      <c r="LQ79" s="67"/>
      <c r="LR79" s="67"/>
      <c r="LS79" s="67"/>
      <c r="LT79" s="67"/>
      <c r="LU79" s="67"/>
      <c r="LV79" s="67"/>
      <c r="LW79" s="67"/>
      <c r="LX79" s="67"/>
      <c r="LY79" s="68"/>
      <c r="LZ79" s="66">
        <f>データ!FC7</f>
        <v>59464733</v>
      </c>
      <c r="MA79" s="67"/>
      <c r="MB79" s="67"/>
      <c r="MC79" s="67"/>
      <c r="MD79" s="67"/>
      <c r="ME79" s="67"/>
      <c r="MF79" s="67"/>
      <c r="MG79" s="67"/>
      <c r="MH79" s="67"/>
      <c r="MI79" s="67"/>
      <c r="MJ79" s="67"/>
      <c r="MK79" s="67"/>
      <c r="ML79" s="67"/>
      <c r="MM79" s="67"/>
      <c r="MN79" s="68"/>
      <c r="MO79" s="66">
        <f>データ!FD7</f>
        <v>59795150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ZV7rk8AlgtcSxu/Wu3JbdjfgPQYTed8wA4HclvRRnlPDMB779jnwD19ZlD2BsOCJwWQ8G426I0HCZOy4h/TQQ==" saltValue="oeLfOHlnwD4vwtvOf0d+Z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157</v>
      </c>
      <c r="BF5" s="49" t="s">
        <v>158</v>
      </c>
      <c r="BG5" s="49" t="s">
        <v>159</v>
      </c>
      <c r="BH5" s="49" t="s">
        <v>149</v>
      </c>
      <c r="BI5" s="49" t="s">
        <v>150</v>
      </c>
      <c r="BJ5" s="49" t="s">
        <v>151</v>
      </c>
      <c r="BK5" s="49" t="s">
        <v>152</v>
      </c>
      <c r="BL5" s="49" t="s">
        <v>153</v>
      </c>
      <c r="BM5" s="49" t="s">
        <v>154</v>
      </c>
      <c r="BN5" s="49" t="s">
        <v>155</v>
      </c>
      <c r="BO5" s="49" t="s">
        <v>156</v>
      </c>
      <c r="BP5" s="49" t="s">
        <v>146</v>
      </c>
      <c r="BQ5" s="49" t="s">
        <v>147</v>
      </c>
      <c r="BR5" s="49" t="s">
        <v>148</v>
      </c>
      <c r="BS5" s="49" t="s">
        <v>160</v>
      </c>
      <c r="BT5" s="49" t="s">
        <v>161</v>
      </c>
      <c r="BU5" s="49" t="s">
        <v>151</v>
      </c>
      <c r="BV5" s="49" t="s">
        <v>152</v>
      </c>
      <c r="BW5" s="49" t="s">
        <v>153</v>
      </c>
      <c r="BX5" s="49" t="s">
        <v>154</v>
      </c>
      <c r="BY5" s="49" t="s">
        <v>155</v>
      </c>
      <c r="BZ5" s="49" t="s">
        <v>156</v>
      </c>
      <c r="CA5" s="49" t="s">
        <v>146</v>
      </c>
      <c r="CB5" s="49" t="s">
        <v>147</v>
      </c>
      <c r="CC5" s="49" t="s">
        <v>162</v>
      </c>
      <c r="CD5" s="49" t="s">
        <v>160</v>
      </c>
      <c r="CE5" s="49" t="s">
        <v>150</v>
      </c>
      <c r="CF5" s="49" t="s">
        <v>151</v>
      </c>
      <c r="CG5" s="49" t="s">
        <v>152</v>
      </c>
      <c r="CH5" s="49" t="s">
        <v>153</v>
      </c>
      <c r="CI5" s="49" t="s">
        <v>154</v>
      </c>
      <c r="CJ5" s="49" t="s">
        <v>155</v>
      </c>
      <c r="CK5" s="49" t="s">
        <v>156</v>
      </c>
      <c r="CL5" s="49" t="s">
        <v>146</v>
      </c>
      <c r="CM5" s="49" t="s">
        <v>163</v>
      </c>
      <c r="CN5" s="49" t="s">
        <v>162</v>
      </c>
      <c r="CO5" s="49" t="s">
        <v>149</v>
      </c>
      <c r="CP5" s="49" t="s">
        <v>150</v>
      </c>
      <c r="CQ5" s="49" t="s">
        <v>151</v>
      </c>
      <c r="CR5" s="49" t="s">
        <v>152</v>
      </c>
      <c r="CS5" s="49" t="s">
        <v>153</v>
      </c>
      <c r="CT5" s="49" t="s">
        <v>154</v>
      </c>
      <c r="CU5" s="49" t="s">
        <v>155</v>
      </c>
      <c r="CV5" s="49" t="s">
        <v>156</v>
      </c>
      <c r="CW5" s="49" t="s">
        <v>146</v>
      </c>
      <c r="CX5" s="49" t="s">
        <v>147</v>
      </c>
      <c r="CY5" s="49" t="s">
        <v>148</v>
      </c>
      <c r="CZ5" s="49" t="s">
        <v>164</v>
      </c>
      <c r="DA5" s="49" t="s">
        <v>161</v>
      </c>
      <c r="DB5" s="49" t="s">
        <v>151</v>
      </c>
      <c r="DC5" s="49" t="s">
        <v>152</v>
      </c>
      <c r="DD5" s="49" t="s">
        <v>153</v>
      </c>
      <c r="DE5" s="49" t="s">
        <v>154</v>
      </c>
      <c r="DF5" s="49" t="s">
        <v>155</v>
      </c>
      <c r="DG5" s="49" t="s">
        <v>156</v>
      </c>
      <c r="DH5" s="49" t="s">
        <v>157</v>
      </c>
      <c r="DI5" s="49" t="s">
        <v>163</v>
      </c>
      <c r="DJ5" s="49" t="s">
        <v>162</v>
      </c>
      <c r="DK5" s="49" t="s">
        <v>165</v>
      </c>
      <c r="DL5" s="49" t="s">
        <v>150</v>
      </c>
      <c r="DM5" s="49" t="s">
        <v>151</v>
      </c>
      <c r="DN5" s="49" t="s">
        <v>152</v>
      </c>
      <c r="DO5" s="49" t="s">
        <v>153</v>
      </c>
      <c r="DP5" s="49" t="s">
        <v>154</v>
      </c>
      <c r="DQ5" s="49" t="s">
        <v>155</v>
      </c>
      <c r="DR5" s="49" t="s">
        <v>156</v>
      </c>
      <c r="DS5" s="49" t="s">
        <v>146</v>
      </c>
      <c r="DT5" s="49" t="s">
        <v>158</v>
      </c>
      <c r="DU5" s="49" t="s">
        <v>148</v>
      </c>
      <c r="DV5" s="49" t="s">
        <v>149</v>
      </c>
      <c r="DW5" s="49" t="s">
        <v>161</v>
      </c>
      <c r="DX5" s="49" t="s">
        <v>151</v>
      </c>
      <c r="DY5" s="49" t="s">
        <v>152</v>
      </c>
      <c r="DZ5" s="49" t="s">
        <v>153</v>
      </c>
      <c r="EA5" s="49" t="s">
        <v>154</v>
      </c>
      <c r="EB5" s="49" t="s">
        <v>155</v>
      </c>
      <c r="EC5" s="49" t="s">
        <v>156</v>
      </c>
      <c r="ED5" s="49" t="s">
        <v>146</v>
      </c>
      <c r="EE5" s="49" t="s">
        <v>158</v>
      </c>
      <c r="EF5" s="49" t="s">
        <v>162</v>
      </c>
      <c r="EG5" s="49" t="s">
        <v>149</v>
      </c>
      <c r="EH5" s="49" t="s">
        <v>166</v>
      </c>
      <c r="EI5" s="49" t="s">
        <v>151</v>
      </c>
      <c r="EJ5" s="49" t="s">
        <v>152</v>
      </c>
      <c r="EK5" s="49" t="s">
        <v>153</v>
      </c>
      <c r="EL5" s="49" t="s">
        <v>154</v>
      </c>
      <c r="EM5" s="49" t="s">
        <v>155</v>
      </c>
      <c r="EN5" s="49" t="s">
        <v>156</v>
      </c>
      <c r="EO5" s="49" t="s">
        <v>167</v>
      </c>
      <c r="EP5" s="49" t="s">
        <v>147</v>
      </c>
      <c r="EQ5" s="49" t="s">
        <v>162</v>
      </c>
      <c r="ER5" s="49" t="s">
        <v>160</v>
      </c>
      <c r="ES5" s="49" t="s">
        <v>150</v>
      </c>
      <c r="ET5" s="49" t="s">
        <v>151</v>
      </c>
      <c r="EU5" s="49" t="s">
        <v>152</v>
      </c>
      <c r="EV5" s="49" t="s">
        <v>153</v>
      </c>
      <c r="EW5" s="49" t="s">
        <v>154</v>
      </c>
      <c r="EX5" s="49" t="s">
        <v>155</v>
      </c>
      <c r="EY5" s="49" t="s">
        <v>168</v>
      </c>
      <c r="EZ5" s="49" t="s">
        <v>146</v>
      </c>
      <c r="FA5" s="49" t="s">
        <v>158</v>
      </c>
      <c r="FB5" s="49" t="s">
        <v>169</v>
      </c>
      <c r="FC5" s="49" t="s">
        <v>160</v>
      </c>
      <c r="FD5" s="49" t="s">
        <v>150</v>
      </c>
      <c r="FE5" s="49" t="s">
        <v>151</v>
      </c>
      <c r="FF5" s="49" t="s">
        <v>152</v>
      </c>
      <c r="FG5" s="49" t="s">
        <v>153</v>
      </c>
      <c r="FH5" s="49" t="s">
        <v>154</v>
      </c>
      <c r="FI5" s="49" t="s">
        <v>155</v>
      </c>
      <c r="FJ5" s="49" t="s">
        <v>156</v>
      </c>
    </row>
    <row r="6" spans="1:166" s="54" customFormat="1" x14ac:dyDescent="0.2">
      <c r="A6" s="35" t="s">
        <v>170</v>
      </c>
      <c r="B6" s="50">
        <f>B8</f>
        <v>2023</v>
      </c>
      <c r="C6" s="50">
        <f t="shared" ref="C6:M6" si="2">C8</f>
        <v>382141</v>
      </c>
      <c r="D6" s="50">
        <f t="shared" si="2"/>
        <v>46</v>
      </c>
      <c r="E6" s="50">
        <f t="shared" si="2"/>
        <v>6</v>
      </c>
      <c r="F6" s="50">
        <f t="shared" si="2"/>
        <v>0</v>
      </c>
      <c r="G6" s="50">
        <f t="shared" si="2"/>
        <v>2</v>
      </c>
      <c r="H6" s="147" t="str">
        <f>IF(H8&lt;&gt;I8,H8,"")&amp;IF(I8&lt;&gt;J8,I8,"")&amp;"　"&amp;J8</f>
        <v>愛媛県西予市　市立野村病院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救 へ 輪</v>
      </c>
      <c r="U6" s="51">
        <f>U8</f>
        <v>34538</v>
      </c>
      <c r="V6" s="51">
        <f>V8</f>
        <v>6782</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56</v>
      </c>
      <c r="AG6" s="51" t="str">
        <f t="shared" si="3"/>
        <v>-</v>
      </c>
      <c r="AH6" s="51">
        <f t="shared" si="3"/>
        <v>56</v>
      </c>
      <c r="AI6" s="52">
        <f>IF(AI8="-",NA(),AI8)</f>
        <v>100</v>
      </c>
      <c r="AJ6" s="52">
        <f t="shared" ref="AJ6:AR6" si="5">IF(AJ8="-",NA(),AJ8)</f>
        <v>97.1</v>
      </c>
      <c r="AK6" s="52">
        <f t="shared" si="5"/>
        <v>101</v>
      </c>
      <c r="AL6" s="52">
        <f t="shared" si="5"/>
        <v>95.4</v>
      </c>
      <c r="AM6" s="52">
        <f t="shared" si="5"/>
        <v>88</v>
      </c>
      <c r="AN6" s="52">
        <f t="shared" si="5"/>
        <v>97.7</v>
      </c>
      <c r="AO6" s="52">
        <f t="shared" si="5"/>
        <v>100.7</v>
      </c>
      <c r="AP6" s="52">
        <f t="shared" si="5"/>
        <v>103.6</v>
      </c>
      <c r="AQ6" s="52">
        <f t="shared" si="5"/>
        <v>101.9</v>
      </c>
      <c r="AR6" s="52">
        <f t="shared" si="5"/>
        <v>96.7</v>
      </c>
      <c r="AS6" s="52" t="str">
        <f>IF(AS8="-","【-】","【"&amp;SUBSTITUTE(TEXT(AS8,"#,##0.0"),"-","△")&amp;"】")</f>
        <v>【96.6】</v>
      </c>
      <c r="AT6" s="52">
        <f>IF(AT8="-",NA(),AT8)</f>
        <v>83.5</v>
      </c>
      <c r="AU6" s="52">
        <f t="shared" ref="AU6:BC6" si="6">IF(AU8="-",NA(),AU8)</f>
        <v>78.900000000000006</v>
      </c>
      <c r="AV6" s="52">
        <f t="shared" si="6"/>
        <v>76.8</v>
      </c>
      <c r="AW6" s="52">
        <f t="shared" si="6"/>
        <v>64.400000000000006</v>
      </c>
      <c r="AX6" s="52">
        <f t="shared" si="6"/>
        <v>68.3</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81.099999999999994</v>
      </c>
      <c r="BF6" s="52">
        <f t="shared" ref="BF6:BN6" si="7">IF(BF8="-",NA(),BF8)</f>
        <v>76.5</v>
      </c>
      <c r="BG6" s="52">
        <f t="shared" si="7"/>
        <v>74.599999999999994</v>
      </c>
      <c r="BH6" s="52">
        <f t="shared" si="7"/>
        <v>63</v>
      </c>
      <c r="BI6" s="52">
        <f t="shared" si="7"/>
        <v>66.8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79.900000000000006</v>
      </c>
      <c r="BQ6" s="52">
        <f t="shared" ref="BQ6:BY6" si="8">IF(BQ8="-",NA(),BQ8)</f>
        <v>77.7</v>
      </c>
      <c r="BR6" s="52">
        <f t="shared" si="8"/>
        <v>72.099999999999994</v>
      </c>
      <c r="BS6" s="52">
        <f t="shared" si="8"/>
        <v>70.8</v>
      </c>
      <c r="BT6" s="52">
        <f t="shared" si="8"/>
        <v>70.3</v>
      </c>
      <c r="BU6" s="52">
        <f t="shared" si="8"/>
        <v>66.099999999999994</v>
      </c>
      <c r="BV6" s="52">
        <f t="shared" si="8"/>
        <v>62.3</v>
      </c>
      <c r="BW6" s="52">
        <f t="shared" si="8"/>
        <v>62.1</v>
      </c>
      <c r="BX6" s="52">
        <f t="shared" si="8"/>
        <v>60.2</v>
      </c>
      <c r="BY6" s="52">
        <f t="shared" si="8"/>
        <v>60.6</v>
      </c>
      <c r="BZ6" s="52" t="str">
        <f>IF(BZ8="-","【-】","【"&amp;SUBSTITUTE(TEXT(BZ8,"#,##0.0"),"-","△")&amp;"】")</f>
        <v>【68.7】</v>
      </c>
      <c r="CA6" s="53">
        <f>IF(CA8="-",NA(),CA8)</f>
        <v>33030</v>
      </c>
      <c r="CB6" s="53">
        <f t="shared" ref="CB6:CJ6" si="9">IF(CB8="-",NA(),CB8)</f>
        <v>32052</v>
      </c>
      <c r="CC6" s="53">
        <f t="shared" si="9"/>
        <v>32655</v>
      </c>
      <c r="CD6" s="53">
        <f t="shared" si="9"/>
        <v>33168</v>
      </c>
      <c r="CE6" s="53">
        <f t="shared" si="9"/>
        <v>33992</v>
      </c>
      <c r="CF6" s="53">
        <f t="shared" si="9"/>
        <v>26415</v>
      </c>
      <c r="CG6" s="53">
        <f t="shared" si="9"/>
        <v>27227</v>
      </c>
      <c r="CH6" s="53">
        <f t="shared" si="9"/>
        <v>28176</v>
      </c>
      <c r="CI6" s="53">
        <f t="shared" si="9"/>
        <v>29348</v>
      </c>
      <c r="CJ6" s="53">
        <f t="shared" si="9"/>
        <v>29723</v>
      </c>
      <c r="CK6" s="52" t="str">
        <f>IF(CK8="-","【-】","【"&amp;SUBSTITUTE(TEXT(CK8,"#,##0"),"-","△")&amp;"】")</f>
        <v>【62,428】</v>
      </c>
      <c r="CL6" s="53">
        <f>IF(CL8="-",NA(),CL8)</f>
        <v>8476</v>
      </c>
      <c r="CM6" s="53">
        <f t="shared" ref="CM6:CU6" si="10">IF(CM8="-",NA(),CM8)</f>
        <v>8667</v>
      </c>
      <c r="CN6" s="53">
        <f t="shared" si="10"/>
        <v>9155</v>
      </c>
      <c r="CO6" s="53">
        <f t="shared" si="10"/>
        <v>9864</v>
      </c>
      <c r="CP6" s="53">
        <f t="shared" si="10"/>
        <v>10295</v>
      </c>
      <c r="CQ6" s="53">
        <f t="shared" si="10"/>
        <v>9135</v>
      </c>
      <c r="CR6" s="53">
        <f t="shared" si="10"/>
        <v>9509</v>
      </c>
      <c r="CS6" s="53">
        <f t="shared" si="10"/>
        <v>9548</v>
      </c>
      <c r="CT6" s="53">
        <f t="shared" si="10"/>
        <v>9992</v>
      </c>
      <c r="CU6" s="53">
        <f t="shared" si="10"/>
        <v>9779</v>
      </c>
      <c r="CV6" s="52" t="str">
        <f>IF(CV8="-","【-】","【"&amp;SUBSTITUTE(TEXT(CV8,"#,##0"),"-","△")&amp;"】")</f>
        <v>【18,236】</v>
      </c>
      <c r="CW6" s="52">
        <f>IF(CW8="-",NA(),CW8)</f>
        <v>65.099999999999994</v>
      </c>
      <c r="CX6" s="52">
        <f t="shared" ref="CX6:DF6" si="11">IF(CX8="-",NA(),CX8)</f>
        <v>72.5</v>
      </c>
      <c r="CY6" s="52">
        <f t="shared" si="11"/>
        <v>73.5</v>
      </c>
      <c r="CZ6" s="52">
        <f t="shared" si="11"/>
        <v>87.3</v>
      </c>
      <c r="DA6" s="52">
        <f t="shared" si="11"/>
        <v>81.900000000000006</v>
      </c>
      <c r="DB6" s="52">
        <f t="shared" si="11"/>
        <v>72</v>
      </c>
      <c r="DC6" s="52">
        <f t="shared" si="11"/>
        <v>77.7</v>
      </c>
      <c r="DD6" s="52">
        <f t="shared" si="11"/>
        <v>75.7</v>
      </c>
      <c r="DE6" s="52">
        <f t="shared" si="11"/>
        <v>75.400000000000006</v>
      </c>
      <c r="DF6" s="52">
        <f t="shared" si="11"/>
        <v>77.5</v>
      </c>
      <c r="DG6" s="52" t="str">
        <f>IF(DG8="-","【-】","【"&amp;SUBSTITUTE(TEXT(DG8,"#,##0.0"),"-","△")&amp;"】")</f>
        <v>【56.1】</v>
      </c>
      <c r="DH6" s="52">
        <f>IF(DH8="-",NA(),DH8)</f>
        <v>17.100000000000001</v>
      </c>
      <c r="DI6" s="52">
        <f t="shared" ref="DI6:DQ6" si="12">IF(DI8="-",NA(),DI8)</f>
        <v>15.6</v>
      </c>
      <c r="DJ6" s="52">
        <f t="shared" si="12"/>
        <v>15.5</v>
      </c>
      <c r="DK6" s="52">
        <f t="shared" si="12"/>
        <v>17.5</v>
      </c>
      <c r="DL6" s="52">
        <f t="shared" si="12"/>
        <v>17.399999999999999</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68.099999999999994</v>
      </c>
      <c r="EE6" s="52">
        <f t="shared" ref="EE6:EM6" si="14">IF(EE8="-",NA(),EE8)</f>
        <v>68.3</v>
      </c>
      <c r="EF6" s="52">
        <f t="shared" si="14"/>
        <v>71.2</v>
      </c>
      <c r="EG6" s="52">
        <f t="shared" si="14"/>
        <v>73</v>
      </c>
      <c r="EH6" s="52">
        <f t="shared" si="14"/>
        <v>75.099999999999994</v>
      </c>
      <c r="EI6" s="52">
        <f t="shared" si="14"/>
        <v>56.4</v>
      </c>
      <c r="EJ6" s="52">
        <f t="shared" si="14"/>
        <v>56.9</v>
      </c>
      <c r="EK6" s="52">
        <f t="shared" si="14"/>
        <v>58.3</v>
      </c>
      <c r="EL6" s="52">
        <f t="shared" si="14"/>
        <v>59.2</v>
      </c>
      <c r="EM6" s="52">
        <f t="shared" si="14"/>
        <v>59.8</v>
      </c>
      <c r="EN6" s="52" t="str">
        <f>IF(EN8="-","【-】","【"&amp;SUBSTITUTE(TEXT(EN8,"#,##0.0"),"-","△")&amp;"】")</f>
        <v>【57.0】</v>
      </c>
      <c r="EO6" s="52">
        <f>IF(EO8="-",NA(),EO8)</f>
        <v>75.7</v>
      </c>
      <c r="EP6" s="52">
        <f t="shared" ref="EP6:EX6" si="15">IF(EP8="-",NA(),EP8)</f>
        <v>70.3</v>
      </c>
      <c r="EQ6" s="52">
        <f t="shared" si="15"/>
        <v>73.3</v>
      </c>
      <c r="ER6" s="52">
        <f t="shared" si="15"/>
        <v>74.8</v>
      </c>
      <c r="ES6" s="52">
        <f t="shared" si="15"/>
        <v>75.8</v>
      </c>
      <c r="ET6" s="52">
        <f t="shared" si="15"/>
        <v>73.400000000000006</v>
      </c>
      <c r="EU6" s="52">
        <f t="shared" si="15"/>
        <v>72.5</v>
      </c>
      <c r="EV6" s="52">
        <f t="shared" si="15"/>
        <v>72.3</v>
      </c>
      <c r="EW6" s="52">
        <f t="shared" si="15"/>
        <v>72</v>
      </c>
      <c r="EX6" s="52">
        <f t="shared" si="15"/>
        <v>72</v>
      </c>
      <c r="EY6" s="52" t="str">
        <f>IF(EY8="-","【-】","【"&amp;SUBSTITUTE(TEXT(EY8,"#,##0.0"),"-","△")&amp;"】")</f>
        <v>【70.4】</v>
      </c>
      <c r="EZ6" s="53">
        <f>IF(EZ8="-",NA(),EZ8)</f>
        <v>41917841</v>
      </c>
      <c r="FA6" s="53">
        <f t="shared" ref="FA6:FI6" si="16">IF(FA8="-",NA(),FA8)</f>
        <v>39858136</v>
      </c>
      <c r="FB6" s="53">
        <f t="shared" si="16"/>
        <v>39967750</v>
      </c>
      <c r="FC6" s="53">
        <f t="shared" si="16"/>
        <v>59464733</v>
      </c>
      <c r="FD6" s="53">
        <f t="shared" si="16"/>
        <v>59795150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171</v>
      </c>
      <c r="B7" s="50">
        <f t="shared" ref="B7:AH7" si="17">B8</f>
        <v>2023</v>
      </c>
      <c r="C7" s="50">
        <f t="shared" si="17"/>
        <v>382141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救 へ 輪</v>
      </c>
      <c r="U7" s="51">
        <f>U8</f>
        <v>34538</v>
      </c>
      <c r="V7" s="51">
        <f>V8</f>
        <v>6782</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56</v>
      </c>
      <c r="AG7" s="51" t="str">
        <f t="shared" si="17"/>
        <v>-</v>
      </c>
      <c r="AH7" s="51">
        <f t="shared" si="17"/>
        <v>56</v>
      </c>
      <c r="AI7" s="52">
        <f>AI8</f>
        <v>100</v>
      </c>
      <c r="AJ7" s="52">
        <f t="shared" ref="AJ7:AR7" si="18">AJ8</f>
        <v>97.1</v>
      </c>
      <c r="AK7" s="52">
        <f t="shared" si="18"/>
        <v>101</v>
      </c>
      <c r="AL7" s="52">
        <f t="shared" si="18"/>
        <v>95.4</v>
      </c>
      <c r="AM7" s="52">
        <f t="shared" si="18"/>
        <v>88</v>
      </c>
      <c r="AN7" s="52">
        <f t="shared" si="18"/>
        <v>97.7</v>
      </c>
      <c r="AO7" s="52">
        <f t="shared" si="18"/>
        <v>100.7</v>
      </c>
      <c r="AP7" s="52">
        <f t="shared" si="18"/>
        <v>103.6</v>
      </c>
      <c r="AQ7" s="52">
        <f t="shared" si="18"/>
        <v>101.9</v>
      </c>
      <c r="AR7" s="52">
        <f t="shared" si="18"/>
        <v>96.7</v>
      </c>
      <c r="AS7" s="52"/>
      <c r="AT7" s="52">
        <f>AT8</f>
        <v>83.5</v>
      </c>
      <c r="AU7" s="52">
        <f t="shared" ref="AU7:BC7" si="19">AU8</f>
        <v>78.900000000000006</v>
      </c>
      <c r="AV7" s="52">
        <f t="shared" si="19"/>
        <v>76.8</v>
      </c>
      <c r="AW7" s="52">
        <f t="shared" si="19"/>
        <v>64.400000000000006</v>
      </c>
      <c r="AX7" s="52">
        <f t="shared" si="19"/>
        <v>68.3</v>
      </c>
      <c r="AY7" s="52">
        <f t="shared" si="19"/>
        <v>77.099999999999994</v>
      </c>
      <c r="AZ7" s="52">
        <f t="shared" si="19"/>
        <v>73.8</v>
      </c>
      <c r="BA7" s="52">
        <f t="shared" si="19"/>
        <v>75.5</v>
      </c>
      <c r="BB7" s="52">
        <f t="shared" si="19"/>
        <v>74.599999999999994</v>
      </c>
      <c r="BC7" s="52">
        <f t="shared" si="19"/>
        <v>73.599999999999994</v>
      </c>
      <c r="BD7" s="52"/>
      <c r="BE7" s="52">
        <f>BE8</f>
        <v>81.099999999999994</v>
      </c>
      <c r="BF7" s="52">
        <f t="shared" ref="BF7:BN7" si="20">BF8</f>
        <v>76.5</v>
      </c>
      <c r="BG7" s="52">
        <f t="shared" si="20"/>
        <v>74.599999999999994</v>
      </c>
      <c r="BH7" s="52">
        <f t="shared" si="20"/>
        <v>63</v>
      </c>
      <c r="BI7" s="52">
        <f t="shared" si="20"/>
        <v>66.8</v>
      </c>
      <c r="BJ7" s="52">
        <f t="shared" si="20"/>
        <v>73.2</v>
      </c>
      <c r="BK7" s="52">
        <f t="shared" si="20"/>
        <v>69.900000000000006</v>
      </c>
      <c r="BL7" s="52">
        <f t="shared" si="20"/>
        <v>71.599999999999994</v>
      </c>
      <c r="BM7" s="52">
        <f t="shared" si="20"/>
        <v>70.8</v>
      </c>
      <c r="BN7" s="52">
        <f t="shared" si="20"/>
        <v>69.7</v>
      </c>
      <c r="BO7" s="52"/>
      <c r="BP7" s="52">
        <f>BP8</f>
        <v>79.900000000000006</v>
      </c>
      <c r="BQ7" s="52">
        <f t="shared" ref="BQ7:BY7" si="21">BQ8</f>
        <v>77.7</v>
      </c>
      <c r="BR7" s="52">
        <f t="shared" si="21"/>
        <v>72.099999999999994</v>
      </c>
      <c r="BS7" s="52">
        <f t="shared" si="21"/>
        <v>70.8</v>
      </c>
      <c r="BT7" s="52">
        <f t="shared" si="21"/>
        <v>70.3</v>
      </c>
      <c r="BU7" s="52">
        <f t="shared" si="21"/>
        <v>66.099999999999994</v>
      </c>
      <c r="BV7" s="52">
        <f t="shared" si="21"/>
        <v>62.3</v>
      </c>
      <c r="BW7" s="52">
        <f t="shared" si="21"/>
        <v>62.1</v>
      </c>
      <c r="BX7" s="52">
        <f t="shared" si="21"/>
        <v>60.2</v>
      </c>
      <c r="BY7" s="52">
        <f t="shared" si="21"/>
        <v>60.6</v>
      </c>
      <c r="BZ7" s="52"/>
      <c r="CA7" s="53">
        <f>CA8</f>
        <v>33030</v>
      </c>
      <c r="CB7" s="53">
        <f t="shared" ref="CB7:CJ7" si="22">CB8</f>
        <v>32052</v>
      </c>
      <c r="CC7" s="53">
        <f t="shared" si="22"/>
        <v>32655</v>
      </c>
      <c r="CD7" s="53">
        <f t="shared" si="22"/>
        <v>33168</v>
      </c>
      <c r="CE7" s="53">
        <f t="shared" si="22"/>
        <v>33992</v>
      </c>
      <c r="CF7" s="53">
        <f t="shared" si="22"/>
        <v>26415</v>
      </c>
      <c r="CG7" s="53">
        <f t="shared" si="22"/>
        <v>27227</v>
      </c>
      <c r="CH7" s="53">
        <f t="shared" si="22"/>
        <v>28176</v>
      </c>
      <c r="CI7" s="53">
        <f t="shared" si="22"/>
        <v>29348</v>
      </c>
      <c r="CJ7" s="53">
        <f t="shared" si="22"/>
        <v>29723</v>
      </c>
      <c r="CK7" s="52"/>
      <c r="CL7" s="53">
        <f>CL8</f>
        <v>8476</v>
      </c>
      <c r="CM7" s="53">
        <f t="shared" ref="CM7:CU7" si="23">CM8</f>
        <v>8667</v>
      </c>
      <c r="CN7" s="53">
        <f t="shared" si="23"/>
        <v>9155</v>
      </c>
      <c r="CO7" s="53">
        <f t="shared" si="23"/>
        <v>9864</v>
      </c>
      <c r="CP7" s="53">
        <f t="shared" si="23"/>
        <v>10295</v>
      </c>
      <c r="CQ7" s="53">
        <f t="shared" si="23"/>
        <v>9135</v>
      </c>
      <c r="CR7" s="53">
        <f t="shared" si="23"/>
        <v>9509</v>
      </c>
      <c r="CS7" s="53">
        <f t="shared" si="23"/>
        <v>9548</v>
      </c>
      <c r="CT7" s="53">
        <f t="shared" si="23"/>
        <v>9992</v>
      </c>
      <c r="CU7" s="53">
        <f t="shared" si="23"/>
        <v>9779</v>
      </c>
      <c r="CV7" s="52"/>
      <c r="CW7" s="52">
        <f>CW8</f>
        <v>65.099999999999994</v>
      </c>
      <c r="CX7" s="52">
        <f t="shared" ref="CX7:DF7" si="24">CX8</f>
        <v>72.5</v>
      </c>
      <c r="CY7" s="52">
        <f t="shared" si="24"/>
        <v>73.5</v>
      </c>
      <c r="CZ7" s="52">
        <f t="shared" si="24"/>
        <v>87.3</v>
      </c>
      <c r="DA7" s="52">
        <f t="shared" si="24"/>
        <v>81.900000000000006</v>
      </c>
      <c r="DB7" s="52">
        <f t="shared" si="24"/>
        <v>72</v>
      </c>
      <c r="DC7" s="52">
        <f t="shared" si="24"/>
        <v>77.7</v>
      </c>
      <c r="DD7" s="52">
        <f t="shared" si="24"/>
        <v>75.7</v>
      </c>
      <c r="DE7" s="52">
        <f t="shared" si="24"/>
        <v>75.400000000000006</v>
      </c>
      <c r="DF7" s="52">
        <f t="shared" si="24"/>
        <v>77.5</v>
      </c>
      <c r="DG7" s="52"/>
      <c r="DH7" s="52">
        <f>DH8</f>
        <v>17.100000000000001</v>
      </c>
      <c r="DI7" s="52">
        <f t="shared" ref="DI7:DQ7" si="25">DI8</f>
        <v>15.6</v>
      </c>
      <c r="DJ7" s="52">
        <f t="shared" si="25"/>
        <v>15.5</v>
      </c>
      <c r="DK7" s="52">
        <f t="shared" si="25"/>
        <v>17.5</v>
      </c>
      <c r="DL7" s="52">
        <f t="shared" si="25"/>
        <v>17.399999999999999</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68.099999999999994</v>
      </c>
      <c r="EE7" s="52">
        <f t="shared" ref="EE7:EM7" si="27">EE8</f>
        <v>68.3</v>
      </c>
      <c r="EF7" s="52">
        <f t="shared" si="27"/>
        <v>71.2</v>
      </c>
      <c r="EG7" s="52">
        <f t="shared" si="27"/>
        <v>73</v>
      </c>
      <c r="EH7" s="52">
        <f t="shared" si="27"/>
        <v>75.099999999999994</v>
      </c>
      <c r="EI7" s="52">
        <f t="shared" si="27"/>
        <v>56.4</v>
      </c>
      <c r="EJ7" s="52">
        <f t="shared" si="27"/>
        <v>56.9</v>
      </c>
      <c r="EK7" s="52">
        <f t="shared" si="27"/>
        <v>58.3</v>
      </c>
      <c r="EL7" s="52">
        <f t="shared" si="27"/>
        <v>59.2</v>
      </c>
      <c r="EM7" s="52">
        <f t="shared" si="27"/>
        <v>59.8</v>
      </c>
      <c r="EN7" s="52"/>
      <c r="EO7" s="52">
        <f>EO8</f>
        <v>75.7</v>
      </c>
      <c r="EP7" s="52">
        <f t="shared" ref="EP7:EX7" si="28">EP8</f>
        <v>70.3</v>
      </c>
      <c r="EQ7" s="52">
        <f t="shared" si="28"/>
        <v>73.3</v>
      </c>
      <c r="ER7" s="52">
        <f t="shared" si="28"/>
        <v>74.8</v>
      </c>
      <c r="ES7" s="52">
        <f t="shared" si="28"/>
        <v>75.8</v>
      </c>
      <c r="ET7" s="52">
        <f t="shared" si="28"/>
        <v>73.400000000000006</v>
      </c>
      <c r="EU7" s="52">
        <f t="shared" si="28"/>
        <v>72.5</v>
      </c>
      <c r="EV7" s="52">
        <f t="shared" si="28"/>
        <v>72.3</v>
      </c>
      <c r="EW7" s="52">
        <f t="shared" si="28"/>
        <v>72</v>
      </c>
      <c r="EX7" s="52">
        <f t="shared" si="28"/>
        <v>72</v>
      </c>
      <c r="EY7" s="52"/>
      <c r="EZ7" s="53">
        <f>EZ8</f>
        <v>41917841</v>
      </c>
      <c r="FA7" s="53">
        <f t="shared" ref="FA7:FI7" si="29">FA8</f>
        <v>39858136</v>
      </c>
      <c r="FB7" s="53">
        <f t="shared" si="29"/>
        <v>39967750</v>
      </c>
      <c r="FC7" s="53">
        <f t="shared" si="29"/>
        <v>59464733</v>
      </c>
      <c r="FD7" s="53">
        <f t="shared" si="29"/>
        <v>59795150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382141</v>
      </c>
      <c r="D8" s="55">
        <v>46</v>
      </c>
      <c r="E8" s="55">
        <v>6</v>
      </c>
      <c r="F8" s="55">
        <v>0</v>
      </c>
      <c r="G8" s="55">
        <v>2</v>
      </c>
      <c r="H8" s="55" t="s">
        <v>172</v>
      </c>
      <c r="I8" s="55" t="s">
        <v>173</v>
      </c>
      <c r="J8" s="55" t="s">
        <v>174</v>
      </c>
      <c r="K8" s="55" t="s">
        <v>175</v>
      </c>
      <c r="L8" s="55" t="s">
        <v>176</v>
      </c>
      <c r="M8" s="55" t="s">
        <v>177</v>
      </c>
      <c r="N8" s="55" t="s">
        <v>178</v>
      </c>
      <c r="O8" s="55" t="s">
        <v>179</v>
      </c>
      <c r="P8" s="55" t="s">
        <v>180</v>
      </c>
      <c r="Q8" s="56">
        <v>9</v>
      </c>
      <c r="R8" s="55" t="s">
        <v>40</v>
      </c>
      <c r="S8" s="55" t="s">
        <v>181</v>
      </c>
      <c r="T8" s="55" t="s">
        <v>182</v>
      </c>
      <c r="U8" s="56">
        <v>34538</v>
      </c>
      <c r="V8" s="56">
        <v>6782</v>
      </c>
      <c r="W8" s="55" t="s">
        <v>183</v>
      </c>
      <c r="X8" s="55" t="s">
        <v>40</v>
      </c>
      <c r="Y8" s="57" t="s">
        <v>184</v>
      </c>
      <c r="Z8" s="56">
        <v>60</v>
      </c>
      <c r="AA8" s="56" t="s">
        <v>40</v>
      </c>
      <c r="AB8" s="56" t="s">
        <v>40</v>
      </c>
      <c r="AC8" s="56" t="s">
        <v>40</v>
      </c>
      <c r="AD8" s="56" t="s">
        <v>40</v>
      </c>
      <c r="AE8" s="56">
        <v>60</v>
      </c>
      <c r="AF8" s="56">
        <v>56</v>
      </c>
      <c r="AG8" s="56" t="s">
        <v>40</v>
      </c>
      <c r="AH8" s="56">
        <v>56</v>
      </c>
      <c r="AI8" s="58">
        <v>100</v>
      </c>
      <c r="AJ8" s="58">
        <v>97.1</v>
      </c>
      <c r="AK8" s="58">
        <v>101</v>
      </c>
      <c r="AL8" s="58">
        <v>95.4</v>
      </c>
      <c r="AM8" s="58">
        <v>88</v>
      </c>
      <c r="AN8" s="58">
        <v>97.7</v>
      </c>
      <c r="AO8" s="58">
        <v>100.7</v>
      </c>
      <c r="AP8" s="58">
        <v>103.6</v>
      </c>
      <c r="AQ8" s="58">
        <v>101.9</v>
      </c>
      <c r="AR8" s="58">
        <v>96.7</v>
      </c>
      <c r="AS8" s="58">
        <v>96.6</v>
      </c>
      <c r="AT8" s="58">
        <v>83.5</v>
      </c>
      <c r="AU8" s="58">
        <v>78.900000000000006</v>
      </c>
      <c r="AV8" s="58">
        <v>76.8</v>
      </c>
      <c r="AW8" s="58">
        <v>64.400000000000006</v>
      </c>
      <c r="AX8" s="58">
        <v>68.3</v>
      </c>
      <c r="AY8" s="58">
        <v>77.099999999999994</v>
      </c>
      <c r="AZ8" s="58">
        <v>73.8</v>
      </c>
      <c r="BA8" s="58">
        <v>75.5</v>
      </c>
      <c r="BB8" s="58">
        <v>74.599999999999994</v>
      </c>
      <c r="BC8" s="58">
        <v>73.599999999999994</v>
      </c>
      <c r="BD8" s="58">
        <v>86.6</v>
      </c>
      <c r="BE8" s="59">
        <v>81.099999999999994</v>
      </c>
      <c r="BF8" s="59">
        <v>76.5</v>
      </c>
      <c r="BG8" s="59">
        <v>74.599999999999994</v>
      </c>
      <c r="BH8" s="59">
        <v>63</v>
      </c>
      <c r="BI8" s="59">
        <v>66.8</v>
      </c>
      <c r="BJ8" s="59">
        <v>73.2</v>
      </c>
      <c r="BK8" s="59">
        <v>69.900000000000006</v>
      </c>
      <c r="BL8" s="59">
        <v>71.599999999999994</v>
      </c>
      <c r="BM8" s="59">
        <v>70.8</v>
      </c>
      <c r="BN8" s="59">
        <v>69.7</v>
      </c>
      <c r="BO8" s="59">
        <v>83.9</v>
      </c>
      <c r="BP8" s="58">
        <v>79.900000000000006</v>
      </c>
      <c r="BQ8" s="58">
        <v>77.7</v>
      </c>
      <c r="BR8" s="58">
        <v>72.099999999999994</v>
      </c>
      <c r="BS8" s="58">
        <v>70.8</v>
      </c>
      <c r="BT8" s="58">
        <v>70.3</v>
      </c>
      <c r="BU8" s="58">
        <v>66.099999999999994</v>
      </c>
      <c r="BV8" s="58">
        <v>62.3</v>
      </c>
      <c r="BW8" s="58">
        <v>62.1</v>
      </c>
      <c r="BX8" s="58">
        <v>60.2</v>
      </c>
      <c r="BY8" s="58">
        <v>60.6</v>
      </c>
      <c r="BZ8" s="58">
        <v>68.7</v>
      </c>
      <c r="CA8" s="59">
        <v>33030</v>
      </c>
      <c r="CB8" s="59">
        <v>32052</v>
      </c>
      <c r="CC8" s="59">
        <v>32655</v>
      </c>
      <c r="CD8" s="59">
        <v>33168</v>
      </c>
      <c r="CE8" s="59">
        <v>33992</v>
      </c>
      <c r="CF8" s="59">
        <v>26415</v>
      </c>
      <c r="CG8" s="59">
        <v>27227</v>
      </c>
      <c r="CH8" s="59">
        <v>28176</v>
      </c>
      <c r="CI8" s="59">
        <v>29348</v>
      </c>
      <c r="CJ8" s="59">
        <v>29723</v>
      </c>
      <c r="CK8" s="58">
        <v>62428</v>
      </c>
      <c r="CL8" s="59">
        <v>8476</v>
      </c>
      <c r="CM8" s="59">
        <v>8667</v>
      </c>
      <c r="CN8" s="59">
        <v>9155</v>
      </c>
      <c r="CO8" s="59">
        <v>9864</v>
      </c>
      <c r="CP8" s="59">
        <v>10295</v>
      </c>
      <c r="CQ8" s="59">
        <v>9135</v>
      </c>
      <c r="CR8" s="59">
        <v>9509</v>
      </c>
      <c r="CS8" s="59">
        <v>9548</v>
      </c>
      <c r="CT8" s="59">
        <v>9992</v>
      </c>
      <c r="CU8" s="59">
        <v>9779</v>
      </c>
      <c r="CV8" s="58">
        <v>18236</v>
      </c>
      <c r="CW8" s="59">
        <v>65.099999999999994</v>
      </c>
      <c r="CX8" s="59">
        <v>72.5</v>
      </c>
      <c r="CY8" s="59">
        <v>73.5</v>
      </c>
      <c r="CZ8" s="59">
        <v>87.3</v>
      </c>
      <c r="DA8" s="59">
        <v>81.900000000000006</v>
      </c>
      <c r="DB8" s="59">
        <v>72</v>
      </c>
      <c r="DC8" s="59">
        <v>77.7</v>
      </c>
      <c r="DD8" s="59">
        <v>75.7</v>
      </c>
      <c r="DE8" s="59">
        <v>75.400000000000006</v>
      </c>
      <c r="DF8" s="59">
        <v>77.5</v>
      </c>
      <c r="DG8" s="59">
        <v>56.1</v>
      </c>
      <c r="DH8" s="59">
        <v>17.100000000000001</v>
      </c>
      <c r="DI8" s="59">
        <v>15.6</v>
      </c>
      <c r="DJ8" s="59">
        <v>15.5</v>
      </c>
      <c r="DK8" s="59">
        <v>17.5</v>
      </c>
      <c r="DL8" s="59">
        <v>17.399999999999999</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68.099999999999994</v>
      </c>
      <c r="EE8" s="58">
        <v>68.3</v>
      </c>
      <c r="EF8" s="58">
        <v>71.2</v>
      </c>
      <c r="EG8" s="58">
        <v>73</v>
      </c>
      <c r="EH8" s="58">
        <v>75.099999999999994</v>
      </c>
      <c r="EI8" s="58">
        <v>56.4</v>
      </c>
      <c r="EJ8" s="58">
        <v>56.9</v>
      </c>
      <c r="EK8" s="58">
        <v>58.3</v>
      </c>
      <c r="EL8" s="58">
        <v>59.2</v>
      </c>
      <c r="EM8" s="58">
        <v>59.8</v>
      </c>
      <c r="EN8" s="58">
        <v>57</v>
      </c>
      <c r="EO8" s="58">
        <v>75.7</v>
      </c>
      <c r="EP8" s="58">
        <v>70.3</v>
      </c>
      <c r="EQ8" s="58">
        <v>73.3</v>
      </c>
      <c r="ER8" s="58">
        <v>74.8</v>
      </c>
      <c r="ES8" s="58">
        <v>75.8</v>
      </c>
      <c r="ET8" s="58">
        <v>73.400000000000006</v>
      </c>
      <c r="EU8" s="58">
        <v>72.5</v>
      </c>
      <c r="EV8" s="58">
        <v>72.3</v>
      </c>
      <c r="EW8" s="58">
        <v>72</v>
      </c>
      <c r="EX8" s="58">
        <v>72</v>
      </c>
      <c r="EY8" s="58">
        <v>70.400000000000006</v>
      </c>
      <c r="EZ8" s="59">
        <v>41917841</v>
      </c>
      <c r="FA8" s="59">
        <v>39858136</v>
      </c>
      <c r="FB8" s="59">
        <v>39967750</v>
      </c>
      <c r="FC8" s="59">
        <v>59464733</v>
      </c>
      <c r="FD8" s="59">
        <v>59795150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片山　裕介</cp:lastModifiedBy>
  <cp:lastPrinted>2025-01-24T01:03:37Z</cp:lastPrinted>
  <dcterms:created xsi:type="dcterms:W3CDTF">2025-01-16T06:45:20Z</dcterms:created>
  <dcterms:modified xsi:type="dcterms:W3CDTF">2025-03-05T00:19:54Z</dcterms:modified>
  <cp:category/>
</cp:coreProperties>
</file>