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A310238\Desktop\【2_14〆】公営企業に係る経営比較分析表（令和５年度決算）の分析等について（照会）\"/>
    </mc:Choice>
  </mc:AlternateContent>
  <xr:revisionPtr revIDLastSave="0" documentId="13_ncr:1_{32F96FAB-270E-43DE-BA13-7721245A2146}" xr6:coauthVersionLast="36" xr6:coauthVersionMax="36" xr10:uidLastSave="{00000000-0000-0000-0000-000000000000}"/>
  <workbookProtection workbookAlgorithmName="SHA-512" workbookHashValue="Y0lrxYNFglfhUNLUDc1wsC/hK7Yai1RV52+YbgFCC3PTOf5FkJjIsUA2MoTAD/3HiYUAri1DniaQ+rELEXRaaQ==" workbookSaltValue="Re1FF3dwxRK6eundxpyaQg==" workbookSpinCount="100000" lockStructure="1"/>
  <bookViews>
    <workbookView xWindow="0" yWindow="0" windowWidth="23040" windowHeight="921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B10" i="4"/>
  <c r="AD8" i="4"/>
  <c r="I8" i="4"/>
  <c r="B8" i="4"/>
</calcChain>
</file>

<file path=xl/sharedStrings.xml><?xml version="1.0" encoding="utf-8"?>
<sst xmlns="http://schemas.openxmlformats.org/spreadsheetml/2006/main" count="247" uniqueCount="118">
  <si>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</si>
  <si>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</si>
  <si>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</si>
  <si>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</si>
  <si>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</si>
  <si>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</si>
  <si>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</si>
  <si>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</si>
  <si>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</si>
  <si>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</si>
  <si>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</si>
  <si>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</si>
  <si>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</si>
  <si>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</si>
  <si>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</si>
  <si>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</si>
  <si>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</si>
  <si>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</si>
  <si>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</si>
  <si>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</si>
  <si>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</si>
  <si>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</si>
  <si>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</si>
  <si>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</si>
  <si>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</si>
  <si>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</si>
  <si>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</si>
  <si>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</si>
  <si>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</si>
  <si>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</si>
  <si>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</si>
  <si>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</si>
  <si>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</si>
  <si>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</si>
  <si>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</si>
  <si>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</si>
  <si>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</si>
  <si>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</si>
  <si>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</si>
  <si>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</si>
  <si>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</si>
  <si>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</si>
  <si>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</si>
  <si>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</si>
  <si>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</si>
  <si>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</si>
  <si>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</si>
  <si>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</si>
  <si>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</si>
  <si>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</si>
  <si>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</si>
  <si>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</si>
  <si>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</si>
  <si>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</si>
  <si>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</si>
  <si>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</si>
  <si>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</si>
  <si>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</si>
  <si>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</si>
  <si>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</si>
  <si>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</si>
  <si>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</si>
  <si>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</si>
  <si>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</si>
  <si>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</si>
  <si>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</si>
  <si>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</si>
  <si>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</si>
  <si>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</si>
  <si>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</si>
  <si>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</si>
  <si>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</si>
  <si>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</si>
  <si>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</si>
  <si>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</si>
  <si>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</si>
  <si>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</si>
  <si>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</si>
  <si>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</si>
  <si>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</si>
  <si>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</si>
  <si>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</si>
  <si>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</si>
  <si>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</si>
  <si>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</si>
  <si>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</si>
  <si>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</si>
  <si>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</si>
  <si>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</si>
  <si>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</si>
  <si>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</si>
  <si>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</si>
  <si>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</si>
  <si>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</si>
  <si>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</si>
  <si>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</si>
  <si>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</si>
  <si>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</si>
  <si>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</si>
  <si>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</si>
  <si>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</si>
  <si>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</si>
  <si>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</si>
  <si>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</si>
  <si>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</si>
  <si>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</si>
  <si>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</si>
  <si>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</si>
  <si>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</si>
  <si>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</si>
  <si>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</si>
  <si>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</si>
  <si>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</si>
  <si>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</si>
  <si>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</si>
  <si>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1.経営の健全化・効率性について分析した結果、本町においては、収益的収支比率及び経費回収率に表れているように、収益が使用料以外の収入に依存している。そのため、適切な使用料への見直しや、水洗化の普及促進により利用効率を高め、有収水量の増加による使用料収入の確保を図ることが必要である。また、本事業は、経営が非常に小規模であり、処理区域内人口及び件数も少ないことから、水洗化率向上を目指し、施設の普及促進を行うなどして経営改善に努める。整備した施設が現状では適切な水準の料金収入に結びついていないため、運営体制や今後の投資のあり方を見直す必要がある。
　2.老朽化の状況について、近年は機械類の修繕が増加傾向にあり、収益を圧迫していることから、計画的な施設の更新を実施することで、単年度費用を減らし、経営改善を図る。</t>
    <rPh sb="47" eb="48">
      <t>アラワ</t>
    </rPh>
    <rPh sb="153" eb="155">
      <t>ヒジョウ</t>
    </rPh>
    <rPh sb="194" eb="196">
      <t>シセツ</t>
    </rPh>
    <rPh sb="197" eb="199">
      <t>フキュウ</t>
    </rPh>
    <rPh sb="199" eb="201">
      <t>ソクシン</t>
    </rPh>
    <rPh sb="202" eb="203">
      <t>オコナ</t>
    </rPh>
    <phoneticPr fontId="4"/>
  </si>
  <si>
    <t>　本町の個別排水処理施設は、供用開始から20年が経過し、近年は浄化槽送風機等、機械類の修繕が増加傾向にある。今後も機械類を含め躯体の修繕が発生することが予想され、これらの費用確保が懸念される。（浄化槽の耐用年数については、国土交通省・農林水産省・環境省が策定したマニュアルより、機械類：７～15年とされている。）</t>
    <phoneticPr fontId="4"/>
  </si>
  <si>
    <t xml:space="preserve">・本事業は、処理区域件数６戸、処理区域人口14人と小規模なものである。
・収益的収支比率において、令和5年度は令和6年度に地方公営企業会計へ移行するため、打切決算の影響を受けて使用料収入の一部が未収となった事等により前年度に比べて約6pt減少した。
・経費回収率についても、上記の要因により前年度に比べて約4pt減少した。類似団体平均45.55%に対し21.02%と低く、収益を使用料以外の収入に大きく依存している状態にあるため、経営の効率性を低下させている。
・汚水処理原価については、小規模なこともあって類似団体と比較すると非常に高い数値を示しており、今後の維持管理費削減や接続率向上等の対策が必要である。
・施設利用率については、平成28年度以降は22.22%と類似団体平均より低くなっている。
・水洗化率については、前年度と同様の50.00%となった。対象戸数が少ないことや世帯異動のない地域であることが要因であると考えられるが、類似団体平均と比較しても低く推移していることから、今後の水洗化普及促進の強化が必要である。
</t>
    <rPh sb="49" eb="51">
      <t>レイワ</t>
    </rPh>
    <rPh sb="52" eb="54">
      <t>ネンド</t>
    </rPh>
    <rPh sb="55" eb="57">
      <t>レイワ</t>
    </rPh>
    <rPh sb="58" eb="60">
      <t>ネンド</t>
    </rPh>
    <rPh sb="61" eb="63">
      <t>チホウ</t>
    </rPh>
    <rPh sb="63" eb="65">
      <t>コウエイ</t>
    </rPh>
    <rPh sb="65" eb="67">
      <t>キギョウ</t>
    </rPh>
    <rPh sb="67" eb="69">
      <t>カイケイ</t>
    </rPh>
    <rPh sb="70" eb="72">
      <t>イコウ</t>
    </rPh>
    <rPh sb="79" eb="81">
      <t>ケッサン</t>
    </rPh>
    <rPh sb="82" eb="84">
      <t>エイキョウ</t>
    </rPh>
    <rPh sb="85" eb="86">
      <t>ウ</t>
    </rPh>
    <rPh sb="88" eb="91">
      <t>シヨウリョウ</t>
    </rPh>
    <rPh sb="91" eb="93">
      <t>シュウニュウ</t>
    </rPh>
    <rPh sb="94" eb="96">
      <t>イチブ</t>
    </rPh>
    <rPh sb="97" eb="99">
      <t>ミシュウ</t>
    </rPh>
    <rPh sb="103" eb="104">
      <t>コト</t>
    </rPh>
    <rPh sb="104" eb="105">
      <t>トウ</t>
    </rPh>
    <rPh sb="108" eb="111">
      <t>ゼンネンド</t>
    </rPh>
    <rPh sb="112" eb="113">
      <t>クラ</t>
    </rPh>
    <rPh sb="115" eb="116">
      <t>ヤク</t>
    </rPh>
    <rPh sb="119" eb="121">
      <t>ゲンショウ</t>
    </rPh>
    <rPh sb="137" eb="139">
      <t>ジョウキ</t>
    </rPh>
    <rPh sb="140" eb="142">
      <t>ヨウイン</t>
    </rPh>
    <rPh sb="145" eb="148">
      <t>ゼンネンド</t>
    </rPh>
    <rPh sb="149" eb="150">
      <t>クラ</t>
    </rPh>
    <rPh sb="152" eb="153">
      <t>ヤク</t>
    </rPh>
    <rPh sb="156" eb="158">
      <t>ゲンショウ</t>
    </rPh>
    <rPh sb="198" eb="199">
      <t>オオ</t>
    </rPh>
    <rPh sb="207" eb="209">
      <t>ジョウタイ</t>
    </rPh>
    <rPh sb="244" eb="247">
      <t>ショウキボ</t>
    </rPh>
    <rPh sb="318" eb="320">
      <t>ヘイセイ</t>
    </rPh>
    <rPh sb="322" eb="324">
      <t>ネンド</t>
    </rPh>
    <rPh sb="324" eb="326">
      <t>イコウ</t>
    </rPh>
    <rPh sb="342" eb="343">
      <t>ヒク</t>
    </rPh>
    <rPh sb="362" eb="365">
      <t>ゼンネンド</t>
    </rPh>
    <rPh sb="366" eb="368">
      <t>ドウヨウ</t>
    </rPh>
    <rPh sb="380" eb="382">
      <t>タイショウ</t>
    </rPh>
    <rPh sb="382" eb="384">
      <t>コスウ</t>
    </rPh>
    <rPh sb="385" eb="386">
      <t>スク</t>
    </rPh>
    <rPh sb="391" eb="393">
      <t>セタイ</t>
    </rPh>
    <rPh sb="393" eb="395">
      <t>イドウ</t>
    </rPh>
    <rPh sb="398" eb="400">
      <t>チイキ</t>
    </rPh>
    <rPh sb="406" eb="408">
      <t>ヨウイン</t>
    </rPh>
    <rPh sb="412" eb="413">
      <t>カンガ</t>
    </rPh>
    <rPh sb="426" eb="428">
      <t>ヒカク</t>
    </rPh>
    <rPh sb="449" eb="450">
      <t>カ</t>
    </rPh>
    <rPh sb="450" eb="452">
      <t>フキュウ</t>
    </rPh>
    <rPh sb="452" eb="454">
      <t>ソクシン</t>
    </rPh>
    <rPh sb="455" eb="457">
      <t>キョウカ</t>
    </rPh>
    <rPh sb="458" eb="4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</si>
</sst>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71-4DD7-84F0-5EB0B59CB6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771-4DD7-84F0-5EB0B59CB6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22.22</c:v>
                </c:pt>
                <c:pt idx="1">
                  <c:v>22.22</c:v>
                </c:pt>
                <c:pt idx="2">
                  <c:v>22.22</c:v>
                </c:pt>
                <c:pt idx="3">
                  <c:v>22.22</c:v>
                </c:pt>
                <c:pt idx="4">
                  <c:v>22.22</c:v>
                </c:pt>
              </c:numCache>
            </c:numRef>
          </c:val>
          <c:extLst>
            <c:ext xmlns:c16="http://schemas.microsoft.com/office/drawing/2014/chart" uri="{C3380CC4-5D6E-409C-BE32-E72D297353CC}">
              <c16:uniqueId val="{00000000-9A9E-48A5-ACBE-0282660E6C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9A9E-48A5-ACBE-0282660E6C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46.67</c:v>
                </c:pt>
                <c:pt idx="1">
                  <c:v>46.67</c:v>
                </c:pt>
                <c:pt idx="2">
                  <c:v>46.67</c:v>
                </c:pt>
                <c:pt idx="3">
                  <c:v>50</c:v>
                </c:pt>
                <c:pt idx="4">
                  <c:v>50</c:v>
                </c:pt>
              </c:numCache>
            </c:numRef>
          </c:val>
          <c:extLst>
            <c:ext xmlns:c16="http://schemas.microsoft.com/office/drawing/2014/chart" uri="{C3380CC4-5D6E-409C-BE32-E72D297353CC}">
              <c16:uniqueId val="{00000000-C176-4803-A40E-E9FA46E23C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C176-4803-A40E-E9FA46E23C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45.71</c:v>
                </c:pt>
                <c:pt idx="1">
                  <c:v>44.07</c:v>
                </c:pt>
                <c:pt idx="2">
                  <c:v>44.88</c:v>
                </c:pt>
                <c:pt idx="3">
                  <c:v>39.700000000000003</c:v>
                </c:pt>
                <c:pt idx="4">
                  <c:v>33.57</c:v>
                </c:pt>
              </c:numCache>
            </c:numRef>
          </c:val>
          <c:extLst>
            <c:ext xmlns:c16="http://schemas.microsoft.com/office/drawing/2014/chart" uri="{C3380CC4-5D6E-409C-BE32-E72D297353CC}">
              <c16:uniqueId val="{00000000-963B-4D94-8FC7-C106DD78C03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3B-4D94-8FC7-C106DD78C03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95-4DEC-9FF8-2D16CA4890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95-4DEC-9FF8-2D16CA4890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4F-4A52-BE46-4A9A569FF5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4F-4A52-BE46-4A9A569FF5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28-4E61-8C81-A8B1515A4A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28-4E61-8C81-A8B1515A4A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CD-43F5-81CF-12B8547156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CD-43F5-81CF-12B8547156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3541.67</c:v>
                </c:pt>
                <c:pt idx="1">
                  <c:v>3388.46</c:v>
                </c:pt>
                <c:pt idx="2">
                  <c:v>2988.65</c:v>
                </c:pt>
                <c:pt idx="3">
                  <c:v>3052.63</c:v>
                </c:pt>
                <c:pt idx="4">
                  <c:v>3368.7</c:v>
                </c:pt>
              </c:numCache>
            </c:numRef>
          </c:val>
          <c:extLst>
            <c:ext xmlns:c16="http://schemas.microsoft.com/office/drawing/2014/chart" uri="{C3380CC4-5D6E-409C-BE32-E72D297353CC}">
              <c16:uniqueId val="{00000000-1B31-484C-BDE7-9EA1992381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1B31-484C-BDE7-9EA1992381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26.35</c:v>
                </c:pt>
                <c:pt idx="1">
                  <c:v>25.69</c:v>
                </c:pt>
                <c:pt idx="2">
                  <c:v>27.76</c:v>
                </c:pt>
                <c:pt idx="3">
                  <c:v>24.68</c:v>
                </c:pt>
                <c:pt idx="4">
                  <c:v>21.02</c:v>
                </c:pt>
              </c:numCache>
            </c:numRef>
          </c:val>
          <c:extLst>
            <c:ext xmlns:c16="http://schemas.microsoft.com/office/drawing/2014/chart" uri="{C3380CC4-5D6E-409C-BE32-E72D297353CC}">
              <c16:uniqueId val="{00000000-7B81-4C47-A17A-20FA048E2F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7B81-4C47-A17A-20FA048E2F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689.13</c:v>
                </c:pt>
                <c:pt idx="1">
                  <c:v>648.72</c:v>
                </c:pt>
                <c:pt idx="2">
                  <c:v>635</c:v>
                </c:pt>
                <c:pt idx="3">
                  <c:v>714.85</c:v>
                </c:pt>
                <c:pt idx="4">
                  <c:v>893.79</c:v>
                </c:pt>
              </c:numCache>
            </c:numRef>
          </c:val>
          <c:extLst>
            <c:ext xmlns:c16="http://schemas.microsoft.com/office/drawing/2014/chart" uri="{C3380CC4-5D6E-409C-BE32-E72D297353CC}">
              <c16:uniqueId val="{00000000-848B-4A43-BDE6-83B3D49A72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848B-4A43-BDE6-83B3D49A72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愛媛県　愛南町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非設置</v>
      </c>
      <c r="AE8" s="65"/>
      <c r="AF8" s="65"/>
      <c r="AG8" s="65"/>
      <c r="AH8" s="65"/>
      <c r="AI8" s="65"/>
      <c r="AJ8" s="65"/>
      <c r="AK8" s="3"/>
      <c r="AL8" s="45">
        <f>データ!S6</f>
        <v>19038</v>
      </c>
      <c r="AM8" s="45"/>
      <c r="AN8" s="45"/>
      <c r="AO8" s="45"/>
      <c r="AP8" s="45"/>
      <c r="AQ8" s="45"/>
      <c r="AR8" s="45"/>
      <c r="AS8" s="45"/>
      <c r="AT8" s="44">
        <f>データ!T6</f>
        <v>238.94</v>
      </c>
      <c r="AU8" s="44"/>
      <c r="AV8" s="44"/>
      <c r="AW8" s="44"/>
      <c r="AX8" s="44"/>
      <c r="AY8" s="44"/>
      <c r="AZ8" s="44"/>
      <c r="BA8" s="44"/>
      <c r="BB8" s="44">
        <f>データ!U6</f>
        <v>79.680000000000007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7.0000000000000007E-2</v>
      </c>
      <c r="Q10" s="44"/>
      <c r="R10" s="44"/>
      <c r="S10" s="44"/>
      <c r="T10" s="44"/>
      <c r="U10" s="44"/>
      <c r="V10" s="44"/>
      <c r="W10" s="44">
        <f>データ!Q6</f>
        <v>100</v>
      </c>
      <c r="X10" s="44"/>
      <c r="Y10" s="44"/>
      <c r="Z10" s="44"/>
      <c r="AA10" s="44"/>
      <c r="AB10" s="44"/>
      <c r="AC10" s="44"/>
      <c r="AD10" s="45">
        <f>データ!R6</f>
        <v>2620</v>
      </c>
      <c r="AE10" s="45"/>
      <c r="AF10" s="45"/>
      <c r="AG10" s="45"/>
      <c r="AH10" s="45"/>
      <c r="AI10" s="45"/>
      <c r="AJ10" s="45"/>
      <c r="AK10" s="2"/>
      <c r="AL10" s="45">
        <f>データ!V6</f>
        <v>14</v>
      </c>
      <c r="AM10" s="45"/>
      <c r="AN10" s="45"/>
      <c r="AO10" s="45"/>
      <c r="AP10" s="45"/>
      <c r="AQ10" s="45"/>
      <c r="AR10" s="45"/>
      <c r="AS10" s="45"/>
      <c r="AT10" s="44">
        <f>データ!W6</f>
        <v>0.04</v>
      </c>
      <c r="AU10" s="44"/>
      <c r="AV10" s="44"/>
      <c r="AW10" s="44"/>
      <c r="AX10" s="44"/>
      <c r="AY10" s="44"/>
      <c r="AZ10" s="44"/>
      <c r="BA10" s="44"/>
      <c r="BB10" s="44">
        <f>データ!X6</f>
        <v>350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44</v>
      </c>
      <c r="O86" s="12" t="str">
        <f>データ!EO6</f>
        <v>【-】</v>
      </c>
    </row>
  </sheetData>
  <sheetProtection algorithmName="SHA-512" hashValue="Th78Gc5gckfdbxqKsTv5giz9+rTsf+Grk7GGo3NJ0gIeZQQEOeWu1772JrXL9JkmKrxYrHlIlQvESxtpG39ZoQ==" saltValue="Ptj0NsLu62lhiVkQ+kFu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385069</v>
      </c>
      <c r="D6" s="19">
        <f t="shared" si="3"/>
        <v>47</v>
      </c>
      <c r="E6" s="19">
        <f t="shared" si="3"/>
        <v>18</v>
      </c>
      <c r="F6" s="19">
        <f t="shared" si="3"/>
        <v>1</v>
      </c>
      <c r="G6" s="19">
        <f t="shared" si="3"/>
        <v>0</v>
      </c>
      <c r="H6" s="19" t="str">
        <f t="shared" si="3"/>
        <v>愛媛県　愛南町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7.0000000000000007E-2</v>
      </c>
      <c r="Q6" s="20">
        <f t="shared" si="3"/>
        <v>100</v>
      </c>
      <c r="R6" s="20">
        <f t="shared" si="3"/>
        <v>2620</v>
      </c>
      <c r="S6" s="20">
        <f t="shared" si="3"/>
        <v>19038</v>
      </c>
      <c r="T6" s="20">
        <f t="shared" si="3"/>
        <v>238.94</v>
      </c>
      <c r="U6" s="20">
        <f t="shared" si="3"/>
        <v>79.680000000000007</v>
      </c>
      <c r="V6" s="20">
        <f t="shared" si="3"/>
        <v>14</v>
      </c>
      <c r="W6" s="20">
        <f t="shared" si="3"/>
        <v>0.04</v>
      </c>
      <c r="X6" s="20">
        <f t="shared" si="3"/>
        <v>350</v>
      </c>
      <c r="Y6" s="21">
        <f>IF(Y7="",NA(),Y7)</f>
        <v>45.71</v>
      </c>
      <c r="Z6" s="21">
        <f t="shared" ref="Z6:AH6" si="4">IF(Z7="",NA(),Z7)</f>
        <v>44.07</v>
      </c>
      <c r="AA6" s="21">
        <f t="shared" si="4"/>
        <v>44.88</v>
      </c>
      <c r="AB6" s="21">
        <f t="shared" si="4"/>
        <v>39.700000000000003</v>
      </c>
      <c r="AC6" s="21">
        <f t="shared" si="4"/>
        <v>33.57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3541.67</v>
      </c>
      <c r="BG6" s="21">
        <f t="shared" ref="BG6:BO6" si="7">IF(BG7="",NA(),BG7)</f>
        <v>3388.46</v>
      </c>
      <c r="BH6" s="21">
        <f t="shared" si="7"/>
        <v>2988.65</v>
      </c>
      <c r="BI6" s="21">
        <f t="shared" si="7"/>
        <v>3052.63</v>
      </c>
      <c r="BJ6" s="21">
        <f t="shared" si="7"/>
        <v>3368.7</v>
      </c>
      <c r="BK6" s="21">
        <f t="shared" si="7"/>
        <v>862.99</v>
      </c>
      <c r="BL6" s="21">
        <f t="shared" si="7"/>
        <v>782.91</v>
      </c>
      <c r="BM6" s="21">
        <f t="shared" si="7"/>
        <v>783.21</v>
      </c>
      <c r="BN6" s="21">
        <f t="shared" si="7"/>
        <v>902.04</v>
      </c>
      <c r="BO6" s="21">
        <f t="shared" si="7"/>
        <v>992.16</v>
      </c>
      <c r="BP6" s="20" t="str">
        <f>IF(BP7="","",IF(BP7="-","【-】","【"&amp;SUBSTITUTE(TEXT(BP7,"#,##0.00"),"-","△")&amp;"】"))</f>
        <v>【967.97】</v>
      </c>
      <c r="BQ6" s="21">
        <f>IF(BQ7="",NA(),BQ7)</f>
        <v>26.35</v>
      </c>
      <c r="BR6" s="21">
        <f t="shared" ref="BR6:BZ6" si="8">IF(BR7="",NA(),BR7)</f>
        <v>25.69</v>
      </c>
      <c r="BS6" s="21">
        <f t="shared" si="8"/>
        <v>27.76</v>
      </c>
      <c r="BT6" s="21">
        <f t="shared" si="8"/>
        <v>24.68</v>
      </c>
      <c r="BU6" s="21">
        <f t="shared" si="8"/>
        <v>21.02</v>
      </c>
      <c r="BV6" s="21">
        <f t="shared" si="8"/>
        <v>50.06</v>
      </c>
      <c r="BW6" s="21">
        <f t="shared" si="8"/>
        <v>49.38</v>
      </c>
      <c r="BX6" s="21">
        <f t="shared" si="8"/>
        <v>48.53</v>
      </c>
      <c r="BY6" s="21">
        <f t="shared" si="8"/>
        <v>46.11</v>
      </c>
      <c r="BZ6" s="21">
        <f t="shared" si="8"/>
        <v>45.55</v>
      </c>
      <c r="CA6" s="20" t="str">
        <f>IF(CA7="","",IF(CA7="-","【-】","【"&amp;SUBSTITUTE(TEXT(CA7,"#,##0.00"),"-","△")&amp;"】"))</f>
        <v>【46.20】</v>
      </c>
      <c r="CB6" s="21">
        <f>IF(CB7="",NA(),CB7)</f>
        <v>689.13</v>
      </c>
      <c r="CC6" s="21">
        <f t="shared" ref="CC6:CK6" si="9">IF(CC7="",NA(),CC7)</f>
        <v>648.72</v>
      </c>
      <c r="CD6" s="21">
        <f t="shared" si="9"/>
        <v>635</v>
      </c>
      <c r="CE6" s="21">
        <f t="shared" si="9"/>
        <v>714.85</v>
      </c>
      <c r="CF6" s="21">
        <f t="shared" si="9"/>
        <v>893.79</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22.22</v>
      </c>
      <c r="CN6" s="21">
        <f t="shared" ref="CN6:CV6" si="10">IF(CN7="",NA(),CN7)</f>
        <v>22.22</v>
      </c>
      <c r="CO6" s="21">
        <f t="shared" si="10"/>
        <v>22.22</v>
      </c>
      <c r="CP6" s="21">
        <f t="shared" si="10"/>
        <v>22.22</v>
      </c>
      <c r="CQ6" s="21">
        <f t="shared" si="10"/>
        <v>22.22</v>
      </c>
      <c r="CR6" s="21">
        <f t="shared" si="10"/>
        <v>47.35</v>
      </c>
      <c r="CS6" s="21">
        <f t="shared" si="10"/>
        <v>46.36</v>
      </c>
      <c r="CT6" s="21">
        <f t="shared" si="10"/>
        <v>46.45</v>
      </c>
      <c r="CU6" s="21">
        <f t="shared" si="10"/>
        <v>45.36</v>
      </c>
      <c r="CV6" s="21">
        <f t="shared" si="10"/>
        <v>45.93</v>
      </c>
      <c r="CW6" s="20" t="str">
        <f>IF(CW7="","",IF(CW7="-","【-】","【"&amp;SUBSTITUTE(TEXT(CW7,"#,##0.00"),"-","△")&amp;"】"))</f>
        <v>【46.29】</v>
      </c>
      <c r="CX6" s="21">
        <f>IF(CX7="",NA(),CX7)</f>
        <v>46.67</v>
      </c>
      <c r="CY6" s="21">
        <f t="shared" ref="CY6:DG6" si="11">IF(CY7="",NA(),CY7)</f>
        <v>46.67</v>
      </c>
      <c r="CZ6" s="21">
        <f t="shared" si="11"/>
        <v>46.67</v>
      </c>
      <c r="DA6" s="21">
        <f t="shared" si="11"/>
        <v>50</v>
      </c>
      <c r="DB6" s="21">
        <f t="shared" si="11"/>
        <v>50</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385069</v>
      </c>
      <c r="D7" s="23">
        <v>47</v>
      </c>
      <c r="E7" s="23">
        <v>18</v>
      </c>
      <c r="F7" s="23">
        <v>1</v>
      </c>
      <c r="G7" s="23">
        <v>0</v>
      </c>
      <c r="H7" s="23" t="s">
        <v>97</v>
      </c>
      <c r="I7" s="23" t="s">
        <v>98</v>
      </c>
      <c r="J7" s="23" t="s">
        <v>99</v>
      </c>
      <c r="K7" s="23" t="s">
        <v>100</v>
      </c>
      <c r="L7" s="23" t="s">
        <v>101</v>
      </c>
      <c r="M7" s="23" t="s">
        <v>102</v>
      </c>
      <c r="N7" s="24" t="s">
        <v>103</v>
      </c>
      <c r="O7" s="24" t="s">
        <v>104</v>
      </c>
      <c r="P7" s="24">
        <v>7.0000000000000007E-2</v>
      </c>
      <c r="Q7" s="24">
        <v>100</v>
      </c>
      <c r="R7" s="24">
        <v>2620</v>
      </c>
      <c r="S7" s="24">
        <v>19038</v>
      </c>
      <c r="T7" s="24">
        <v>238.94</v>
      </c>
      <c r="U7" s="24">
        <v>79.680000000000007</v>
      </c>
      <c r="V7" s="24">
        <v>14</v>
      </c>
      <c r="W7" s="24">
        <v>0.04</v>
      </c>
      <c r="X7" s="24">
        <v>350</v>
      </c>
      <c r="Y7" s="24">
        <v>45.71</v>
      </c>
      <c r="Z7" s="24">
        <v>44.07</v>
      </c>
      <c r="AA7" s="24">
        <v>44.88</v>
      </c>
      <c r="AB7" s="24">
        <v>39.700000000000003</v>
      </c>
      <c r="AC7" s="24">
        <v>33.57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3541.67</v>
      </c>
      <c r="BG7" s="24">
        <v>3388.46</v>
      </c>
      <c r="BH7" s="24">
        <v>2988.65</v>
      </c>
      <c r="BI7" s="24">
        <v>3052.63</v>
      </c>
      <c r="BJ7" s="24">
        <v>3368.7</v>
      </c>
      <c r="BK7" s="24">
        <v>862.99</v>
      </c>
      <c r="BL7" s="24">
        <v>782.91</v>
      </c>
      <c r="BM7" s="24">
        <v>783.21</v>
      </c>
      <c r="BN7" s="24">
        <v>902.04</v>
      </c>
      <c r="BO7" s="24">
        <v>992.16</v>
      </c>
      <c r="BP7" s="24">
        <v>967.97</v>
      </c>
      <c r="BQ7" s="24">
        <v>26.35</v>
      </c>
      <c r="BR7" s="24">
        <v>25.69</v>
      </c>
      <c r="BS7" s="24">
        <v>27.76</v>
      </c>
      <c r="BT7" s="24">
        <v>24.68</v>
      </c>
      <c r="BU7" s="24">
        <v>21.02</v>
      </c>
      <c r="BV7" s="24">
        <v>50.06</v>
      </c>
      <c r="BW7" s="24">
        <v>49.38</v>
      </c>
      <c r="BX7" s="24">
        <v>48.53</v>
      </c>
      <c r="BY7" s="24">
        <v>46.11</v>
      </c>
      <c r="BZ7" s="24">
        <v>45.55</v>
      </c>
      <c r="CA7" s="24">
        <v>46.2</v>
      </c>
      <c r="CB7" s="24">
        <v>689.13</v>
      </c>
      <c r="CC7" s="24">
        <v>648.72</v>
      </c>
      <c r="CD7" s="24">
        <v>635</v>
      </c>
      <c r="CE7" s="24">
        <v>714.85</v>
      </c>
      <c r="CF7" s="24">
        <v>893.79</v>
      </c>
      <c r="CG7" s="24">
        <v>309.22000000000003</v>
      </c>
      <c r="CH7" s="24">
        <v>316.97000000000003</v>
      </c>
      <c r="CI7" s="24">
        <v>326.17</v>
      </c>
      <c r="CJ7" s="24">
        <v>336.93</v>
      </c>
      <c r="CK7" s="24">
        <v>331.17</v>
      </c>
      <c r="CL7" s="24">
        <v>332.82</v>
      </c>
      <c r="CM7" s="24">
        <v>22.22</v>
      </c>
      <c r="CN7" s="24">
        <v>22.22</v>
      </c>
      <c r="CO7" s="24">
        <v>22.22</v>
      </c>
      <c r="CP7" s="24">
        <v>22.22</v>
      </c>
      <c r="CQ7" s="24">
        <v>22.22</v>
      </c>
      <c r="CR7" s="24">
        <v>47.35</v>
      </c>
      <c r="CS7" s="24">
        <v>46.36</v>
      </c>
      <c r="CT7" s="24">
        <v>46.45</v>
      </c>
      <c r="CU7" s="24">
        <v>45.36</v>
      </c>
      <c r="CV7" s="24">
        <v>45.93</v>
      </c>
      <c r="CW7" s="24">
        <v>46.29</v>
      </c>
      <c r="CX7" s="24">
        <v>46.67</v>
      </c>
      <c r="CY7" s="24">
        <v>46.67</v>
      </c>
      <c r="CZ7" s="24">
        <v>46.67</v>
      </c>
      <c r="DA7" s="24">
        <v>50</v>
      </c>
      <c r="DB7" s="24">
        <v>50</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2025-02-13T06:26:38Z</cp:lastPrinted>
  <dcterms:created xsi:type="dcterms:W3CDTF">2025-01-24T07:42:33Z</dcterms:created>
  <dcterms:modified xsi:type="dcterms:W3CDTF">2025-02-13T06:31:32Z</dcterms:modified>
  <cp:category/>
</cp:coreProperties>
</file>