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20_愛南町（修正）\"/>
    </mc:Choice>
  </mc:AlternateContent>
  <xr:revisionPtr revIDLastSave="0" documentId="13_ncr:1_{B83A09EB-120E-4DDD-A507-84704C66C019}" xr6:coauthVersionLast="36" xr6:coauthVersionMax="36" xr10:uidLastSave="{00000000-0000-0000-0000-000000000000}"/>
  <workbookProtection workbookAlgorithmName="SHA-512" workbookHashValue="OMRfn5+/DS9TlDZwiaGjEs0Wz8bxdmJuJMDcipklXV+Zg+fZx/jpiR5pNwpYm3b5a+y4nIQGhRO6KRRcYzEbVg==" workbookSaltValue="iTAgl+/alCJGwtoU16D7Rg==" workbookSpinCount="100000" lockStructure="1"/>
  <bookViews>
    <workbookView xWindow="0" yWindow="0" windowWidth="23040" windowHeight="92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<sst xmlns="http://schemas.openxmlformats.org/spreadsheetml/2006/main" count="236" uniqueCount="118">
  <si>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</si>
  <si>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</si>
  <si>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</si>
  <si>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</si>
  <si>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</si>
  <si>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</si>
  <si>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</si>
  <si>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</si>
  <si>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</si>
  <si>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</si>
  <si>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</si>
  <si>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</si>
  <si>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</si>
  <si>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</si>
  <si>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</si>
  <si>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</si>
  <si>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</si>
  <si>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</si>
  <si>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</si>
  <si>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</si>
  <si>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</si>
  <si>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</si>
  <si>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</si>
  <si>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</si>
  <si>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</si>
  <si>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</si>
  <si>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</si>
  <si>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</si>
  <si>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</si>
  <si>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</si>
  <si>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</si>
  <si>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</si>
  <si>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</si>
  <si>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</si>
  <si>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</si>
  <si>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</si>
  <si>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</si>
  <si>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</si>
  <si>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</si>
  <si>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</si>
  <si>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</si>
  <si>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</si>
  <si>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</si>
  <si>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</si>
  <si>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</si>
  <si>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</si>
  <si>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</si>
  <si>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</si>
  <si>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</si>
  <si>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</si>
  <si>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</si>
  <si>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</si>
  <si>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</si>
  <si>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</si>
  <si>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</si>
  <si>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</si>
  <si>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</si>
  <si>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</si>
  <si>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</si>
  <si>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</si>
  <si>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</si>
  <si>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</si>
  <si>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</si>
  <si>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</si>
  <si>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</si>
  <si>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</si>
  <si>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</si>
  <si>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</si>
  <si>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</si>
  <si>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</si>
  <si>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</si>
  <si>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</si>
  <si>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</si>
  <si>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</si>
  <si>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</si>
  <si>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</si>
  <si>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</si>
  <si>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</si>
  <si>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</si>
  <si>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</si>
  <si>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</si>
  <si>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</si>
  <si>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</si>
  <si>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</si>
  <si>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</si>
  <si>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</si>
  <si>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</si>
  <si>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</si>
  <si>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</si>
  <si>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</si>
  <si>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</si>
  <si>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</si>
  <si>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</si>
  <si>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</si>
  <si>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</si>
  <si>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</si>
  <si>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</si>
  <si>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</si>
  <si>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</si>
  <si>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</si>
  <si>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</si>
  <si>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</si>
  <si>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</si>
  <si>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</si>
  <si>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</si>
  <si>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</si>
  <si>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</si>
  <si>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</si>
  <si>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</si>
  <si>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</si>
  <si>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</si>
  <si>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</si>
  <si>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</si>
  <si>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</si>
  <si>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</si>
  <si>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新たに策定した機能保全計画に基づき、老朽化した施設の改修・更新等を計画的に実施することで、必要経費の削減に努める。</t>
    <rPh sb="91" eb="93">
      <t>ケイコウ</t>
    </rPh>
    <rPh sb="237" eb="238">
      <t>アラ</t>
    </rPh>
    <rPh sb="240" eb="242">
      <t>サクテイ</t>
    </rPh>
    <rPh sb="244" eb="246">
      <t>キノウ</t>
    </rPh>
    <rPh sb="251" eb="252">
      <t>モト</t>
    </rPh>
    <rPh sb="270" eb="273">
      <t>ケイカクテキ</t>
    </rPh>
    <rPh sb="282" eb="284">
      <t>ヒツヨウ</t>
    </rPh>
    <rPh sb="284" eb="286">
      <t>ケイヒ</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</si>
  <si>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機能保全計画に基づく施設改修工事を令和4年度から実施し、施設の長寿命化やライフサイクルコストの縮減を図り、計画的な維持管理・更新を行う予定である。</t>
    <rPh sb="64" eb="65">
      <t>ゾ</t>
    </rPh>
    <rPh sb="72" eb="74">
      <t>シセツ</t>
    </rPh>
    <rPh sb="75" eb="77">
      <t>レッカ</t>
    </rPh>
    <rPh sb="81" eb="83">
      <t>ヨウイン</t>
    </rPh>
    <rPh sb="163" eb="164">
      <t>モト</t>
    </rPh>
    <rPh sb="166" eb="168">
      <t>シセツ</t>
    </rPh>
    <rPh sb="168" eb="170">
      <t>カイシュウ</t>
    </rPh>
    <rPh sb="170" eb="172">
      <t>コウジ</t>
    </rPh>
    <rPh sb="173" eb="175">
      <t>レイワ</t>
    </rPh>
    <rPh sb="176" eb="178">
      <t>ネンド</t>
    </rPh>
    <rPh sb="180" eb="182">
      <t>ジッシ</t>
    </rPh>
    <rPh sb="221" eb="222">
      <t>オコナ</t>
    </rPh>
    <rPh sb="223" eb="225">
      <t>ヨテイ</t>
    </rPh>
    <phoneticPr fontId="4"/>
  </si>
  <si>
    <r>
      <t>・収益的収支比率において、令和5年度は令和6年度に地方公営企業会計へ移行するため、打切決算の影響を受けて使用料金の一部が未収となった事等により前年度に比べて約4pt減少した。令和4年度から施設の機能保全工事を実施しており、地方債償還金の増加など、この先数年は数値が低下するものと見込まれる。
・経費回収率についても、上記の要因により前年度に比べて約1pt減少した。類似団体平均との比較においては、9.47pt下回っている。</t>
    </r>
    <r>
      <rPr>
        <sz val="11"/>
        <rFont val="ＭＳ ゴシック"/>
        <family val="3"/>
        <charset val="128"/>
      </rPr>
      <t>収益については</t>
    </r>
    <r>
      <rPr>
        <sz val="11"/>
        <color theme="1"/>
        <rFont val="ＭＳ ゴシック"/>
        <family val="3"/>
        <charset val="128"/>
      </rPr>
      <t>、使用料以外の収入に大きく依存している影響が考えられ、経営の効率性を低下させる要因となっている。
・</t>
    </r>
    <r>
      <rPr>
        <sz val="11"/>
        <rFont val="ＭＳ ゴシック"/>
        <family val="3"/>
        <charset val="128"/>
      </rPr>
      <t>汚水処理原価につ</t>
    </r>
    <r>
      <rPr>
        <sz val="11"/>
        <color theme="1"/>
        <rFont val="ＭＳ ゴシック"/>
        <family val="3"/>
        <charset val="128"/>
      </rPr>
      <t>いて、令和5年度は汚水処理費の減少により前年度に比べて約22pt減少となったが、類似団体と比較しても高い数値で推移していることから、今後も維持管理費の削減や接続率の向上等の経営改善が必要である。
・施設利用率について、令和5年度は24.66%と類似団体平均より低くなっている。
・水洗化率についても、近年は若干の改善傾向にあるが、類似団体平均との比較では下回っている。今後は未接続者への水洗化普及促進に努める必要がある。</t>
    </r>
    <rPh sb="13" eb="15">
      <t>レイワ</t>
    </rPh>
    <rPh sb="16" eb="18">
      <t>ネンド</t>
    </rPh>
    <rPh sb="19" eb="21">
      <t>レイワ</t>
    </rPh>
    <rPh sb="22" eb="24">
      <t>ネンド</t>
    </rPh>
    <rPh sb="25" eb="27">
      <t>チホウ</t>
    </rPh>
    <rPh sb="27" eb="29">
      <t>コウエイ</t>
    </rPh>
    <rPh sb="29" eb="31">
      <t>キギョウ</t>
    </rPh>
    <rPh sb="31" eb="33">
      <t>カイケイ</t>
    </rPh>
    <rPh sb="34" eb="36">
      <t>イコウ</t>
    </rPh>
    <rPh sb="41" eb="43">
      <t>ウチキ</t>
    </rPh>
    <rPh sb="43" eb="45">
      <t>ケッサン</t>
    </rPh>
    <rPh sb="46" eb="48">
      <t>エイキョウ</t>
    </rPh>
    <rPh sb="49" eb="50">
      <t>ウ</t>
    </rPh>
    <rPh sb="52" eb="55">
      <t>シヨウリョウ</t>
    </rPh>
    <rPh sb="55" eb="56">
      <t>キン</t>
    </rPh>
    <rPh sb="57" eb="59">
      <t>イチブ</t>
    </rPh>
    <rPh sb="60" eb="62">
      <t>ミシュウ</t>
    </rPh>
    <rPh sb="66" eb="67">
      <t>コト</t>
    </rPh>
    <rPh sb="67" eb="68">
      <t>トウ</t>
    </rPh>
    <rPh sb="71" eb="74">
      <t>ゼンネンド</t>
    </rPh>
    <rPh sb="75" eb="76">
      <t>クラ</t>
    </rPh>
    <rPh sb="78" eb="79">
      <t>ヤク</t>
    </rPh>
    <rPh sb="82" eb="84">
      <t>ゲンショウ</t>
    </rPh>
    <rPh sb="87" eb="89">
      <t>レイワ</t>
    </rPh>
    <rPh sb="90" eb="92">
      <t>ネンド</t>
    </rPh>
    <rPh sb="94" eb="96">
      <t>シセツ</t>
    </rPh>
    <rPh sb="97" eb="99">
      <t>キノウ</t>
    </rPh>
    <rPh sb="99" eb="101">
      <t>ホゼン</t>
    </rPh>
    <rPh sb="101" eb="103">
      <t>コウジ</t>
    </rPh>
    <rPh sb="104" eb="106">
      <t>ジッシ</t>
    </rPh>
    <rPh sb="111" eb="114">
      <t>チホウサイ</t>
    </rPh>
    <rPh sb="114" eb="116">
      <t>ショウカン</t>
    </rPh>
    <rPh sb="116" eb="117">
      <t>キン</t>
    </rPh>
    <rPh sb="118" eb="120">
      <t>ゾウカ</t>
    </rPh>
    <rPh sb="125" eb="126">
      <t>サキ</t>
    </rPh>
    <rPh sb="126" eb="128">
      <t>スウネン</t>
    </rPh>
    <rPh sb="129" eb="131">
      <t>スウチ</t>
    </rPh>
    <rPh sb="132" eb="134">
      <t>テイカ</t>
    </rPh>
    <rPh sb="139" eb="141">
      <t>ミコ</t>
    </rPh>
    <rPh sb="158" eb="160">
      <t>ジョウキ</t>
    </rPh>
    <rPh sb="161" eb="163">
      <t>ヨウイン</t>
    </rPh>
    <rPh sb="166" eb="169">
      <t>ゼンネンド</t>
    </rPh>
    <rPh sb="170" eb="171">
      <t>クラ</t>
    </rPh>
    <rPh sb="173" eb="174">
      <t>ヤク</t>
    </rPh>
    <rPh sb="177" eb="179">
      <t>ゲンショウ</t>
    </rPh>
    <rPh sb="190" eb="192">
      <t>ヒカク</t>
    </rPh>
    <rPh sb="204" eb="206">
      <t>シタマワ</t>
    </rPh>
    <rPh sb="228" eb="229">
      <t>オオ</t>
    </rPh>
    <rPh sb="237" eb="239">
      <t>エイキョウ</t>
    </rPh>
    <rPh sb="279" eb="281">
      <t>レイワ</t>
    </rPh>
    <rPh sb="282" eb="284">
      <t>ネンド</t>
    </rPh>
    <rPh sb="285" eb="287">
      <t>オスイ</t>
    </rPh>
    <rPh sb="287" eb="289">
      <t>ショリ</t>
    </rPh>
    <rPh sb="289" eb="290">
      <t>ヒ</t>
    </rPh>
    <rPh sb="291" eb="293">
      <t>ゲンショウ</t>
    </rPh>
    <rPh sb="296" eb="299">
      <t>ゼンネンド</t>
    </rPh>
    <rPh sb="300" eb="301">
      <t>クラ</t>
    </rPh>
    <rPh sb="303" eb="304">
      <t>ヤク</t>
    </rPh>
    <rPh sb="308" eb="310">
      <t>ゲンショウ</t>
    </rPh>
    <rPh sb="340" eb="342">
      <t>ヒジョウ</t>
    </rPh>
    <rPh sb="359" eb="361">
      <t>コンゴ</t>
    </rPh>
    <rPh sb="385" eb="387">
      <t>レイワ</t>
    </rPh>
    <rPh sb="388" eb="390">
      <t>ネンド</t>
    </rPh>
    <rPh sb="406" eb="407">
      <t>ヒク</t>
    </rPh>
    <rPh sb="443" eb="445">
      <t>キンネン</t>
    </rPh>
    <rPh sb="446" eb="448">
      <t>ジャッカン</t>
    </rPh>
    <rPh sb="449" eb="451">
      <t>カイゼン</t>
    </rPh>
    <rPh sb="451" eb="4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</si>
</sst>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1F-48DB-9972-B2BEB5389D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2F1F-48DB-9972-B2BEB5389D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25.68</c:v>
                </c:pt>
                <c:pt idx="1">
                  <c:v>26.19</c:v>
                </c:pt>
                <c:pt idx="2" formatCode="#,##0.00;&quot;△&quot;#,##0.00">
                  <c:v>0</c:v>
                </c:pt>
                <c:pt idx="3">
                  <c:v>24.83</c:v>
                </c:pt>
                <c:pt idx="4">
                  <c:v>24.66</c:v>
                </c:pt>
              </c:numCache>
            </c:numRef>
          </c:val>
          <c:extLst>
            <c:ext xmlns:c16="http://schemas.microsoft.com/office/drawing/2014/chart" uri="{C3380CC4-5D6E-409C-BE32-E72D297353CC}">
              <c16:uniqueId val="{00000000-C1EC-405D-B25D-28E897F4E8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C1EC-405D-B25D-28E897F4E8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67.040000000000006</c:v>
                </c:pt>
                <c:pt idx="1">
                  <c:v>71.91</c:v>
                </c:pt>
                <c:pt idx="2">
                  <c:v>74.72</c:v>
                </c:pt>
                <c:pt idx="3">
                  <c:v>77.23</c:v>
                </c:pt>
                <c:pt idx="4">
                  <c:v>76.86</c:v>
                </c:pt>
              </c:numCache>
            </c:numRef>
          </c:val>
          <c:extLst>
            <c:ext xmlns:c16="http://schemas.microsoft.com/office/drawing/2014/chart" uri="{C3380CC4-5D6E-409C-BE32-E72D297353CC}">
              <c16:uniqueId val="{00000000-62F4-4B8F-BF6D-00D6900673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62F4-4B8F-BF6D-00D6900673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50.94</c:v>
                </c:pt>
                <c:pt idx="1">
                  <c:v>44.33</c:v>
                </c:pt>
                <c:pt idx="2">
                  <c:v>41.43</c:v>
                </c:pt>
                <c:pt idx="3">
                  <c:v>69.59</c:v>
                </c:pt>
                <c:pt idx="4">
                  <c:v>65.98</c:v>
                </c:pt>
              </c:numCache>
            </c:numRef>
          </c:val>
          <c:extLst>
            <c:ext xmlns:c16="http://schemas.microsoft.com/office/drawing/2014/chart" uri="{C3380CC4-5D6E-409C-BE32-E72D297353CC}">
              <c16:uniqueId val="{00000000-65D1-4E74-A4EA-7A5AB890A8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1-4E74-A4EA-7A5AB890A8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9-40C4-AC54-46BA6C3E37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9-40C4-AC54-46BA6C3E37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FE-42B6-8862-53B065BAA5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E-42B6-8862-53B065BAA5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D-45CE-B748-D95ED5B771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D-45CE-B748-D95ED5B771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9-4490-A619-202535428C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9-4490-A619-202535428C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2167.98</c:v>
                </c:pt>
                <c:pt idx="1">
                  <c:v>1963.15</c:v>
                </c:pt>
                <c:pt idx="2">
                  <c:v>1856.2</c:v>
                </c:pt>
                <c:pt idx="3">
                  <c:v>1762.37</c:v>
                </c:pt>
                <c:pt idx="4">
                  <c:v>2748.76</c:v>
                </c:pt>
              </c:numCache>
            </c:numRef>
          </c:val>
          <c:extLst>
            <c:ext xmlns:c16="http://schemas.microsoft.com/office/drawing/2014/chart" uri="{C3380CC4-5D6E-409C-BE32-E72D297353CC}">
              <c16:uniqueId val="{00000000-BCE9-48D3-B17E-F410E1E85C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BCE9-48D3-B17E-F410E1E85C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25.13</c:v>
                </c:pt>
                <c:pt idx="1">
                  <c:v>20.68</c:v>
                </c:pt>
                <c:pt idx="2">
                  <c:v>18.71</c:v>
                </c:pt>
                <c:pt idx="3">
                  <c:v>27.47</c:v>
                </c:pt>
                <c:pt idx="4">
                  <c:v>26.49</c:v>
                </c:pt>
              </c:numCache>
            </c:numRef>
          </c:val>
          <c:extLst>
            <c:ext xmlns:c16="http://schemas.microsoft.com/office/drawing/2014/chart" uri="{C3380CC4-5D6E-409C-BE32-E72D297353CC}">
              <c16:uniqueId val="{00000000-0CEE-445B-AC7A-0FDE2EC4E3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0CEE-445B-AC7A-0FDE2EC4E3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584.17999999999995</c:v>
                </c:pt>
                <c:pt idx="1">
                  <c:v>722.97</c:v>
                </c:pt>
                <c:pt idx="2">
                  <c:v>805.21</c:v>
                </c:pt>
                <c:pt idx="3">
                  <c:v>553.92999999999995</c:v>
                </c:pt>
                <c:pt idx="4">
                  <c:v>531.77</c:v>
                </c:pt>
              </c:numCache>
            </c:numRef>
          </c:val>
          <c:extLst>
            <c:ext xmlns:c16="http://schemas.microsoft.com/office/drawing/2014/chart" uri="{C3380CC4-5D6E-409C-BE32-E72D297353CC}">
              <c16:uniqueId val="{00000000-6BB9-4F7C-98A3-9EA1BD8DDF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6BB9-4F7C-98A3-9EA1BD8DDF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8"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愛南町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19038</v>
      </c>
      <c r="AM8" s="41"/>
      <c r="AN8" s="41"/>
      <c r="AO8" s="41"/>
      <c r="AP8" s="41"/>
      <c r="AQ8" s="41"/>
      <c r="AR8" s="41"/>
      <c r="AS8" s="41"/>
      <c r="AT8" s="34">
        <f>データ!T6</f>
        <v>238.94</v>
      </c>
      <c r="AU8" s="34"/>
      <c r="AV8" s="34"/>
      <c r="AW8" s="34"/>
      <c r="AX8" s="34"/>
      <c r="AY8" s="34"/>
      <c r="AZ8" s="34"/>
      <c r="BA8" s="34"/>
      <c r="BB8" s="34">
        <f>データ!U6</f>
        <v>79.680000000000007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3.48</v>
      </c>
      <c r="Q10" s="34"/>
      <c r="R10" s="34"/>
      <c r="S10" s="34"/>
      <c r="T10" s="34"/>
      <c r="U10" s="34"/>
      <c r="V10" s="34"/>
      <c r="W10" s="34">
        <f>データ!Q6</f>
        <v>79.569999999999993</v>
      </c>
      <c r="X10" s="34"/>
      <c r="Y10" s="34"/>
      <c r="Z10" s="34"/>
      <c r="AA10" s="34"/>
      <c r="AB10" s="34"/>
      <c r="AC10" s="34"/>
      <c r="AD10" s="41">
        <f>データ!R6</f>
        <v>2620</v>
      </c>
      <c r="AE10" s="41"/>
      <c r="AF10" s="41"/>
      <c r="AG10" s="41"/>
      <c r="AH10" s="41"/>
      <c r="AI10" s="41"/>
      <c r="AJ10" s="41"/>
      <c r="AK10" s="2"/>
      <c r="AL10" s="41">
        <f>データ!V6</f>
        <v>657</v>
      </c>
      <c r="AM10" s="41"/>
      <c r="AN10" s="41"/>
      <c r="AO10" s="41"/>
      <c r="AP10" s="41"/>
      <c r="AQ10" s="41"/>
      <c r="AR10" s="41"/>
      <c r="AS10" s="41"/>
      <c r="AT10" s="34">
        <f>データ!W6</f>
        <v>0.3</v>
      </c>
      <c r="AU10" s="34"/>
      <c r="AV10" s="34"/>
      <c r="AW10" s="34"/>
      <c r="AX10" s="34"/>
      <c r="AY10" s="34"/>
      <c r="AZ10" s="34"/>
      <c r="BA10" s="34"/>
      <c r="BB10" s="34">
        <f>データ!X6</f>
        <v>2190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t="13.25"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t="13.25"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QSL9KOsdOl30gJalFQP1cvsv0VjkZYjx8iXbVgZTyHm999vfVedPvY+PIYj9T6qaaj6mgMFLlHK2rQnLKdLTkg==" saltValue="EYtMrPbqfJ4mOW96GX4E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385069</v>
      </c>
      <c r="D6" s="19">
        <f t="shared" si="3"/>
        <v>47</v>
      </c>
      <c r="E6" s="19">
        <f t="shared" si="3"/>
        <v>17</v>
      </c>
      <c r="F6" s="19">
        <f t="shared" si="3"/>
        <v>6</v>
      </c>
      <c r="G6" s="19">
        <f t="shared" si="3"/>
        <v>0</v>
      </c>
      <c r="H6" s="19" t="str">
        <f t="shared" si="3"/>
        <v>愛媛県　愛南町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3.48</v>
      </c>
      <c r="Q6" s="20">
        <f t="shared" si="3"/>
        <v>79.569999999999993</v>
      </c>
      <c r="R6" s="20">
        <f t="shared" si="3"/>
        <v>2620</v>
      </c>
      <c r="S6" s="20">
        <f t="shared" si="3"/>
        <v>19038</v>
      </c>
      <c r="T6" s="20">
        <f t="shared" si="3"/>
        <v>238.94</v>
      </c>
      <c r="U6" s="20">
        <f t="shared" si="3"/>
        <v>79.680000000000007</v>
      </c>
      <c r="V6" s="20">
        <f t="shared" si="3"/>
        <v>657</v>
      </c>
      <c r="W6" s="20">
        <f t="shared" si="3"/>
        <v>0.3</v>
      </c>
      <c r="X6" s="20">
        <f t="shared" si="3"/>
        <v>2190</v>
      </c>
      <c r="Y6" s="21">
        <f>IF(Y7="",NA(),Y7)</f>
        <v>50.94</v>
      </c>
      <c r="Z6" s="21">
        <f t="shared" ref="Z6:AH6" si="4">IF(Z7="",NA(),Z7)</f>
        <v>44.33</v>
      </c>
      <c r="AA6" s="21">
        <f t="shared" si="4"/>
        <v>41.43</v>
      </c>
      <c r="AB6" s="21">
        <f t="shared" si="4"/>
        <v>69.59</v>
      </c>
      <c r="AC6" s="21">
        <f t="shared" si="4"/>
        <v>65.98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2167.98</v>
      </c>
      <c r="BG6" s="21">
        <f t="shared" ref="BG6:BO6" si="7">IF(BG7="",NA(),BG7)</f>
        <v>1963.15</v>
      </c>
      <c r="BH6" s="21">
        <f t="shared" si="7"/>
        <v>1856.2</v>
      </c>
      <c r="BI6" s="21">
        <f t="shared" si="7"/>
        <v>1762.37</v>
      </c>
      <c r="BJ6" s="21">
        <f t="shared" si="7"/>
        <v>2748.76</v>
      </c>
      <c r="BK6" s="21">
        <f t="shared" si="7"/>
        <v>998.42</v>
      </c>
      <c r="BL6" s="21">
        <f t="shared" si="7"/>
        <v>1095.52</v>
      </c>
      <c r="BM6" s="21">
        <f t="shared" si="7"/>
        <v>1056.55</v>
      </c>
      <c r="BN6" s="21">
        <f t="shared" si="7"/>
        <v>1278.54</v>
      </c>
      <c r="BO6" s="21">
        <f t="shared" si="7"/>
        <v>1149.7</v>
      </c>
      <c r="BP6" s="20" t="str">
        <f>IF(BP7="","",IF(BP7="-","【-】","【"&amp;SUBSTITUTE(TEXT(BP7,"#,##0.00"),"-","△")&amp;"】"))</f>
        <v>【1,069.89】</v>
      </c>
      <c r="BQ6" s="21">
        <f>IF(BQ7="",NA(),BQ7)</f>
        <v>25.13</v>
      </c>
      <c r="BR6" s="21">
        <f t="shared" ref="BR6:BZ6" si="8">IF(BR7="",NA(),BR7)</f>
        <v>20.68</v>
      </c>
      <c r="BS6" s="21">
        <f t="shared" si="8"/>
        <v>18.71</v>
      </c>
      <c r="BT6" s="21">
        <f t="shared" si="8"/>
        <v>27.47</v>
      </c>
      <c r="BU6" s="21">
        <f t="shared" si="8"/>
        <v>26.49</v>
      </c>
      <c r="BV6" s="21">
        <f t="shared" si="8"/>
        <v>41.41</v>
      </c>
      <c r="BW6" s="21">
        <f t="shared" si="8"/>
        <v>39.64</v>
      </c>
      <c r="BX6" s="21">
        <f t="shared" si="8"/>
        <v>40</v>
      </c>
      <c r="BY6" s="21">
        <f t="shared" si="8"/>
        <v>38.74</v>
      </c>
      <c r="BZ6" s="21">
        <f t="shared" si="8"/>
        <v>35.96</v>
      </c>
      <c r="CA6" s="20" t="str">
        <f>IF(CA7="","",IF(CA7="-","【-】","【"&amp;SUBSTITUTE(TEXT(CA7,"#,##0.00"),"-","△")&amp;"】"))</f>
        <v>【39.89】</v>
      </c>
      <c r="CB6" s="21">
        <f>IF(CB7="",NA(),CB7)</f>
        <v>584.17999999999995</v>
      </c>
      <c r="CC6" s="21">
        <f t="shared" ref="CC6:CK6" si="9">IF(CC7="",NA(),CC7)</f>
        <v>722.97</v>
      </c>
      <c r="CD6" s="21">
        <f t="shared" si="9"/>
        <v>805.21</v>
      </c>
      <c r="CE6" s="21">
        <f t="shared" si="9"/>
        <v>553.92999999999995</v>
      </c>
      <c r="CF6" s="21">
        <f t="shared" si="9"/>
        <v>531.77</v>
      </c>
      <c r="CG6" s="21">
        <f t="shared" si="9"/>
        <v>417.56</v>
      </c>
      <c r="CH6" s="21">
        <f t="shared" si="9"/>
        <v>449.72</v>
      </c>
      <c r="CI6" s="21">
        <f t="shared" si="9"/>
        <v>437.27</v>
      </c>
      <c r="CJ6" s="21">
        <f t="shared" si="9"/>
        <v>456.72</v>
      </c>
      <c r="CK6" s="21">
        <f t="shared" si="9"/>
        <v>481.96</v>
      </c>
      <c r="CL6" s="20" t="str">
        <f>IF(CL7="","",IF(CL7="-","【-】","【"&amp;SUBSTITUTE(TEXT(CL7,"#,##0.00"),"-","△")&amp;"】"))</f>
        <v>【426.52】</v>
      </c>
      <c r="CM6" s="21">
        <f>IF(CM7="",NA(),CM7)</f>
        <v>25.68</v>
      </c>
      <c r="CN6" s="21">
        <f t="shared" ref="CN6:CV6" si="10">IF(CN7="",NA(),CN7)</f>
        <v>26.19</v>
      </c>
      <c r="CO6" s="20">
        <f t="shared" si="10"/>
        <v>0</v>
      </c>
      <c r="CP6" s="21">
        <f t="shared" si="10"/>
        <v>24.83</v>
      </c>
      <c r="CQ6" s="21">
        <f t="shared" si="10"/>
        <v>24.66</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67.040000000000006</v>
      </c>
      <c r="CY6" s="21">
        <f t="shared" ref="CY6:DG6" si="11">IF(CY7="",NA(),CY7)</f>
        <v>71.91</v>
      </c>
      <c r="CZ6" s="21">
        <f t="shared" si="11"/>
        <v>74.72</v>
      </c>
      <c r="DA6" s="21">
        <f t="shared" si="11"/>
        <v>77.23</v>
      </c>
      <c r="DB6" s="21">
        <f t="shared" si="11"/>
        <v>76.86</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2">
      <c r="A7" s="14"/>
      <c r="B7" s="23">
        <v>2023</v>
      </c>
      <c r="C7" s="23">
        <v>385069</v>
      </c>
      <c r="D7" s="23">
        <v>47</v>
      </c>
      <c r="E7" s="23">
        <v>17</v>
      </c>
      <c r="F7" s="23">
        <v>6</v>
      </c>
      <c r="G7" s="23">
        <v>0</v>
      </c>
      <c r="H7" s="23" t="s">
        <v>97</v>
      </c>
      <c r="I7" s="23" t="s">
        <v>98</v>
      </c>
      <c r="J7" s="23" t="s">
        <v>99</v>
      </c>
      <c r="K7" s="23" t="s">
        <v>100</v>
      </c>
      <c r="L7" s="23" t="s">
        <v>101</v>
      </c>
      <c r="M7" s="23" t="s">
        <v>102</v>
      </c>
      <c r="N7" s="24" t="s">
        <v>103</v>
      </c>
      <c r="O7" s="24" t="s">
        <v>104</v>
      </c>
      <c r="P7" s="24">
        <v>3.48</v>
      </c>
      <c r="Q7" s="24">
        <v>79.569999999999993</v>
      </c>
      <c r="R7" s="24">
        <v>2620</v>
      </c>
      <c r="S7" s="24">
        <v>19038</v>
      </c>
      <c r="T7" s="24">
        <v>238.94</v>
      </c>
      <c r="U7" s="24">
        <v>79.680000000000007</v>
      </c>
      <c r="V7" s="24">
        <v>657</v>
      </c>
      <c r="W7" s="24">
        <v>0.3</v>
      </c>
      <c r="X7" s="24">
        <v>2190</v>
      </c>
      <c r="Y7" s="24">
        <v>50.94</v>
      </c>
      <c r="Z7" s="24">
        <v>44.33</v>
      </c>
      <c r="AA7" s="24">
        <v>41.43</v>
      </c>
      <c r="AB7" s="24">
        <v>69.59</v>
      </c>
      <c r="AC7" s="24">
        <v>65.98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2167.98</v>
      </c>
      <c r="BG7" s="24">
        <v>1963.15</v>
      </c>
      <c r="BH7" s="24">
        <v>1856.2</v>
      </c>
      <c r="BI7" s="24">
        <v>1762.37</v>
      </c>
      <c r="BJ7" s="24">
        <v>2748.76</v>
      </c>
      <c r="BK7" s="24">
        <v>998.42</v>
      </c>
      <c r="BL7" s="24">
        <v>1095.52</v>
      </c>
      <c r="BM7" s="24">
        <v>1056.55</v>
      </c>
      <c r="BN7" s="24">
        <v>1278.54</v>
      </c>
      <c r="BO7" s="24">
        <v>1149.7</v>
      </c>
      <c r="BP7" s="24">
        <v>1069.8900000000001</v>
      </c>
      <c r="BQ7" s="24">
        <v>25.13</v>
      </c>
      <c r="BR7" s="24">
        <v>20.68</v>
      </c>
      <c r="BS7" s="24">
        <v>18.71</v>
      </c>
      <c r="BT7" s="24">
        <v>27.47</v>
      </c>
      <c r="BU7" s="24">
        <v>26.49</v>
      </c>
      <c r="BV7" s="24">
        <v>41.41</v>
      </c>
      <c r="BW7" s="24">
        <v>39.64</v>
      </c>
      <c r="BX7" s="24">
        <v>40</v>
      </c>
      <c r="BY7" s="24">
        <v>38.74</v>
      </c>
      <c r="BZ7" s="24">
        <v>35.96</v>
      </c>
      <c r="CA7" s="24">
        <v>39.89</v>
      </c>
      <c r="CB7" s="24">
        <v>584.17999999999995</v>
      </c>
      <c r="CC7" s="24">
        <v>722.97</v>
      </c>
      <c r="CD7" s="24">
        <v>805.21</v>
      </c>
      <c r="CE7" s="24">
        <v>553.92999999999995</v>
      </c>
      <c r="CF7" s="24">
        <v>531.77</v>
      </c>
      <c r="CG7" s="24">
        <v>417.56</v>
      </c>
      <c r="CH7" s="24">
        <v>449.72</v>
      </c>
      <c r="CI7" s="24">
        <v>437.27</v>
      </c>
      <c r="CJ7" s="24">
        <v>456.72</v>
      </c>
      <c r="CK7" s="24">
        <v>481.96</v>
      </c>
      <c r="CL7" s="24">
        <v>426.52</v>
      </c>
      <c r="CM7" s="24">
        <v>25.68</v>
      </c>
      <c r="CN7" s="24">
        <v>26.19</v>
      </c>
      <c r="CO7" s="24">
        <v>0</v>
      </c>
      <c r="CP7" s="24">
        <v>24.83</v>
      </c>
      <c r="CQ7" s="24">
        <v>24.66</v>
      </c>
      <c r="CR7" s="24">
        <v>32.479999999999997</v>
      </c>
      <c r="CS7" s="24">
        <v>30.19</v>
      </c>
      <c r="CT7" s="24">
        <v>28.77</v>
      </c>
      <c r="CU7" s="24">
        <v>26.22</v>
      </c>
      <c r="CV7" s="24">
        <v>26.12</v>
      </c>
      <c r="CW7" s="24">
        <v>28.16</v>
      </c>
      <c r="CX7" s="24">
        <v>67.040000000000006</v>
      </c>
      <c r="CY7" s="24">
        <v>71.91</v>
      </c>
      <c r="CZ7" s="24">
        <v>74.72</v>
      </c>
      <c r="DA7" s="24">
        <v>77.23</v>
      </c>
      <c r="DB7" s="24">
        <v>76.86</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2025-02-13T09:27:51Z</cp:lastPrinted>
  <dcterms:created xsi:type="dcterms:W3CDTF">2025-01-24T07:38:18Z</dcterms:created>
  <dcterms:modified xsi:type="dcterms:W3CDTF">2025-02-26T04:20:20Z</dcterms:modified>
  <cp:category/>
</cp:coreProperties>
</file>