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5.21.21\市町振興課nas\41財政係\04_公営企業関係\11 経営比較分析表\R5決算分（R6文書に保存）（矢野）\250120_公営企業に係る経営比較分析表（令和５年度決算）の分析等について\04-2_修正\19_鬼北町（修正）\"/>
    </mc:Choice>
  </mc:AlternateContent>
  <xr:revisionPtr revIDLastSave="0" documentId="13_ncr:1_{EBF3868C-E6F7-43B2-95EC-4474CCA64B6C}" xr6:coauthVersionLast="36" xr6:coauthVersionMax="36" xr10:uidLastSave="{00000000-0000-0000-0000-000000000000}"/>
  <workbookProtection workbookAlgorithmName="SHA-512" workbookHashValue="bzJoyoWJR6l3m111A+rw84+4b1jGsPRwnCqUU4Izh9hyxPAczBx0320DgA7STmQJR/MU64rIN/nD/NTDu9IGgQ==" workbookSaltValue="SD2BB4iPnB8Lp+Kqd+Y9uQ==" workbookSpinCount="100000" lockStructure="1"/>
  <bookViews>
    <workbookView xWindow="186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G85" i="4"/>
  <c r="F85" i="4"/>
  <c r="E85" i="4"/>
  <c r="AT10" i="4"/>
  <c r="AL10" i="4"/>
  <c r="I8" i="4"/>
</calcChain>
</file>

<file path=xl/sharedStrings.xml><?xml version="1.0" encoding="utf-8"?>
<sst xmlns="http://schemas.openxmlformats.org/spreadsheetml/2006/main" count="325" uniqueCount="117">
  <si>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</si>
  <si>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</si>
  <si>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</si>
  <si>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</si>
  <si>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</si>
  <si>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</si>
  <si>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</si>
  <si>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</si>
  <si>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</si>
  <si>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</si>
  <si>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</si>
  <si>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</si>
  <si>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</si>
  <si>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</si>
  <si>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</si>
  <si>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</si>
  <si>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</si>
  <si>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</si>
  <si>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</si>
  <si>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</si>
  <si>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</si>
  <si>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</si>
  <si>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</si>
  <si>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</si>
  <si>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</si>
  <si>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</si>
  <si>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</si>
  <si>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</si>
  <si>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</si>
  <si>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</si>
  <si>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</si>
  <si>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</si>
  <si>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</si>
  <si>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</si>
  <si>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</si>
  <si>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</si>
  <si>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</si>
  <si>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</si>
  <si>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</si>
  <si>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</si>
  <si>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</si>
  <si>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</si>
  <si>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</si>
  <si>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</si>
  <si>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</si>
  <si>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</si>
  <si>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</si>
  <si>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</si>
  <si>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</si>
  <si>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</si>
  <si>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</si>
  <si>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</si>
  <si>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</si>
  <si>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</si>
  <si>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</si>
  <si>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</si>
  <si>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</si>
  <si>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</si>
  <si>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</si>
  <si>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</si>
  <si>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</si>
  <si>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</si>
  <si>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</si>
  <si>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</si>
  <si>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</si>
  <si>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</si>
  <si>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</si>
  <si>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</si>
  <si>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</si>
  <si>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</si>
  <si>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</si>
  <si>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</si>
  <si>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</si>
  <si>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</si>
  <si>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</si>
  <si>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</si>
  <si>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</si>
  <si>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</si>
  <si>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</si>
  <si>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</si>
  <si>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</si>
  <si>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</si>
  <si>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</si>
  <si>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</si>
  <si>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</si>
  <si>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</si>
  <si>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</si>
  <si>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</si>
  <si>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</si>
  <si>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</si>
  <si>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</si>
  <si>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</si>
  <si>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</si>
  <si>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</si>
  <si>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</si>
  <si>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</si>
  <si>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</si>
  <si>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</si>
  <si>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</si>
  <si>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</si>
  <si>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</si>
  <si>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</si>
  <si>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</si>
  <si>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</si>
  <si>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</si>
  <si>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</si>
  <si>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</si>
  <si>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</si>
  <si>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</si>
  <si>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</si>
  <si>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</si>
  <si>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</si>
  <si>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</si>
  <si>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</si>
  <si>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事業開始当初に比べると設置基数の増加により処理区域人口も増加傾向にある。
　年間の設置基数は事業開始当初に比べると減少傾向にあることから、新たな起債の借入額は減少し、企業債残高は今後減少していくと予想される。
　例年浄化槽の基数が増え、使用料収入は増加している。しかし、有形固定資産減価償却率が高いことから分かる通り、施設の老朽化が進んでいるため、毎年多額の修繕費を計上している。今後老朽化に伴い、修繕に関する費用が更に増えていくことが見込まれる。
　流動比率が100%を下回っているが、これは建設改良費に起債を充てているためである。しかし現預金が少なく、補助金ありきの経営になっているため、資金繰りには今後も注意していく必要がある。
</t>
    <rPh sb="154" eb="155">
      <t>ワ</t>
    </rPh>
    <rPh sb="157" eb="158">
      <t>トオ</t>
    </rPh>
    <rPh sb="175" eb="177">
      <t>マイトシ</t>
    </rPh>
    <rPh sb="177" eb="179">
      <t>タガク</t>
    </rPh>
    <rPh sb="180" eb="183">
      <t>シュウゼンヒ</t>
    </rPh>
    <rPh sb="184" eb="186">
      <t>ケイジョウ</t>
    </rPh>
    <rPh sb="219" eb="221">
      <t>ミコ</t>
    </rPh>
    <rPh sb="279" eb="282">
      <t>ホジョキン</t>
    </rPh>
    <rPh sb="286" eb="288">
      <t>ケイエイ</t>
    </rPh>
    <phoneticPr fontId="4"/>
  </si>
  <si>
    <t xml:space="preserve">平成16年度より事業開始し、現在まで老朽化による浄化槽の破損が見られるものが発生してきている。
　一般的に合併処理浄化槽の耐用年数はおよそ30年以上とされているが、経年劣化より槽内の部品等の破損がみられるものも発生している。部分的な修繕により不具合は解消されており、浄化槽本体を交換するなどの事例は発生していない。また、本体以外のブロアなどの経常的な修繕に加え、設置後10年を経過した浄化槽が多くなり、高額な修繕（ブロワ、放流ポンプの交換等）が発生している。設置基数の増加と老朽化に伴い、今後も修繕費用が増加すると思われる。
</t>
    <rPh sb="55" eb="57">
      <t>ショリ</t>
    </rPh>
    <rPh sb="257" eb="258">
      <t>オモ</t>
    </rPh>
    <phoneticPr fontId="4"/>
  </si>
  <si>
    <t xml:space="preserve">　令和５年度から鬼北町の特定地域生活排水処理事業（浄化槽事業）は農業集落排水事業と統合し、鬼北町下水道事業会計として公営企業会計に移行した。
　今後老朽化や物価高騰に伴い修繕費が増加することが見込まれる。現在の使用料金体系は、一戸に住んでいる人数により変わるものになっている。当町は人口減少が著しいことから、今後経費回収率が悪化することが予測されるため、使用料の見直しを検討する必要がある。
　社会情勢を考慮した経営分析を行い、料金改定の必要があるかを精査するとともに、今後も浄化槽の適正な維持管理を行う。
</t>
    <rPh sb="1" eb="3">
      <t>レイワ</t>
    </rPh>
    <rPh sb="4" eb="6">
      <t>ネンド</t>
    </rPh>
    <rPh sb="138" eb="140">
      <t>トウチョウ</t>
    </rPh>
    <rPh sb="189" eb="1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</si>
</sst>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CE-4939-8A9A-8091E435C1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BCE-4939-8A9A-8091E435C1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37.69</c:v>
                </c:pt>
              </c:numCache>
            </c:numRef>
          </c:val>
          <c:extLst>
            <c:ext xmlns:c16="http://schemas.microsoft.com/office/drawing/2014/chart" uri="{C3380CC4-5D6E-409C-BE32-E72D297353CC}">
              <c16:uniqueId val="{00000000-8148-4A42-9DD5-87FE9E2E80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8148-4A42-9DD5-87FE9E2E80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9FDB-45D6-8A38-729007DF96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9FDB-45D6-8A38-729007DF96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100.67</c:v>
                </c:pt>
              </c:numCache>
            </c:numRef>
          </c:val>
          <c:extLst>
            <c:ext xmlns:c16="http://schemas.microsoft.com/office/drawing/2014/chart" uri="{C3380CC4-5D6E-409C-BE32-E72D297353CC}">
              <c16:uniqueId val="{00000000-688E-4273-B98E-16B573AB7B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688E-4273-B98E-16B573AB7B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42.17</c:v>
                </c:pt>
              </c:numCache>
            </c:numRef>
          </c:val>
          <c:extLst>
            <c:ext xmlns:c16="http://schemas.microsoft.com/office/drawing/2014/chart" uri="{C3380CC4-5D6E-409C-BE32-E72D297353CC}">
              <c16:uniqueId val="{00000000-A80A-4B67-B444-23B5FEE06B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A80A-4B67-B444-23B5FEE06B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5C-4E01-BB41-C6CA33580A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85C-4E01-BB41-C6CA33580A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A15-4547-A267-367C6F78E0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1A15-4547-A267-367C6F78E0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79.400000000000006</c:v>
                </c:pt>
              </c:numCache>
            </c:numRef>
          </c:val>
          <c:extLst>
            <c:ext xmlns:c16="http://schemas.microsoft.com/office/drawing/2014/chart" uri="{C3380CC4-5D6E-409C-BE32-E72D297353CC}">
              <c16:uniqueId val="{00000000-7868-4FBE-8EFD-E918BD1963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7868-4FBE-8EFD-E918BD1963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546.51</c:v>
                </c:pt>
              </c:numCache>
            </c:numRef>
          </c:val>
          <c:extLst>
            <c:ext xmlns:c16="http://schemas.microsoft.com/office/drawing/2014/chart" uri="{C3380CC4-5D6E-409C-BE32-E72D297353CC}">
              <c16:uniqueId val="{00000000-5486-4D7F-9F75-3E928A333B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5486-4D7F-9F75-3E928A333B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102.58</c:v>
                </c:pt>
              </c:numCache>
            </c:numRef>
          </c:val>
          <c:extLst>
            <c:ext xmlns:c16="http://schemas.microsoft.com/office/drawing/2014/chart" uri="{C3380CC4-5D6E-409C-BE32-E72D297353CC}">
              <c16:uniqueId val="{00000000-315F-4792-962C-A23A265DF7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315F-4792-962C-A23A265DF7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217.55</c:v>
                </c:pt>
              </c:numCache>
            </c:numRef>
          </c:val>
          <c:extLst>
            <c:ext xmlns:c16="http://schemas.microsoft.com/office/drawing/2014/chart" uri="{C3380CC4-5D6E-409C-BE32-E72D297353CC}">
              <c16:uniqueId val="{00000000-FF60-4854-91D7-A77E71F751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FF60-4854-91D7-A77E71F751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49"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愛媛県　鬼北町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K2</v>
      </c>
      <c r="X8" s="39"/>
      <c r="Y8" s="39"/>
      <c r="Z8" s="39"/>
      <c r="AA8" s="39"/>
      <c r="AB8" s="39"/>
      <c r="AC8" s="39"/>
      <c r="AD8" s="40" t="str">
        <f>データ!$M$6</f>
        <v>非設置</v>
      </c>
      <c r="AE8" s="40"/>
      <c r="AF8" s="40"/>
      <c r="AG8" s="40"/>
      <c r="AH8" s="40"/>
      <c r="AI8" s="40"/>
      <c r="AJ8" s="40"/>
      <c r="AK8" s="3"/>
      <c r="AL8" s="41">
        <f>データ!S6</f>
        <v>9318</v>
      </c>
      <c r="AM8" s="41"/>
      <c r="AN8" s="41"/>
      <c r="AO8" s="41"/>
      <c r="AP8" s="41"/>
      <c r="AQ8" s="41"/>
      <c r="AR8" s="41"/>
      <c r="AS8" s="41"/>
      <c r="AT8" s="34">
        <f>データ!T6</f>
        <v>241.88</v>
      </c>
      <c r="AU8" s="34"/>
      <c r="AV8" s="34"/>
      <c r="AW8" s="34"/>
      <c r="AX8" s="34"/>
      <c r="AY8" s="34"/>
      <c r="AZ8" s="34"/>
      <c r="BA8" s="34"/>
      <c r="BB8" s="34">
        <f>データ!U6</f>
        <v>38.520000000000003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64.45</v>
      </c>
      <c r="J10" s="34"/>
      <c r="K10" s="34"/>
      <c r="L10" s="34"/>
      <c r="M10" s="34"/>
      <c r="N10" s="34"/>
      <c r="O10" s="34"/>
      <c r="P10" s="34">
        <f>データ!P6</f>
        <v>15.9</v>
      </c>
      <c r="Q10" s="34"/>
      <c r="R10" s="34"/>
      <c r="S10" s="34"/>
      <c r="T10" s="34"/>
      <c r="U10" s="34"/>
      <c r="V10" s="34"/>
      <c r="W10" s="34">
        <f>データ!Q6</f>
        <v>100</v>
      </c>
      <c r="X10" s="34"/>
      <c r="Y10" s="34"/>
      <c r="Z10" s="34"/>
      <c r="AA10" s="34"/>
      <c r="AB10" s="34"/>
      <c r="AC10" s="34"/>
      <c r="AD10" s="41">
        <f>データ!R6</f>
        <v>3960</v>
      </c>
      <c r="AE10" s="41"/>
      <c r="AF10" s="41"/>
      <c r="AG10" s="41"/>
      <c r="AH10" s="41"/>
      <c r="AI10" s="41"/>
      <c r="AJ10" s="41"/>
      <c r="AK10" s="2"/>
      <c r="AL10" s="41">
        <f>データ!V6</f>
        <v>1470</v>
      </c>
      <c r="AM10" s="41"/>
      <c r="AN10" s="41"/>
      <c r="AO10" s="41"/>
      <c r="AP10" s="41"/>
      <c r="AQ10" s="41"/>
      <c r="AR10" s="41"/>
      <c r="AS10" s="41"/>
      <c r="AT10" s="34">
        <f>データ!W6</f>
        <v>0.28000000000000003</v>
      </c>
      <c r="AU10" s="34"/>
      <c r="AV10" s="34"/>
      <c r="AW10" s="34"/>
      <c r="AX10" s="34"/>
      <c r="AY10" s="34"/>
      <c r="AZ10" s="34"/>
      <c r="BA10" s="34"/>
      <c r="BB10" s="34">
        <f>データ!X6</f>
        <v>5250</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2/bjSdQEi+9YnQAjQ966sTwIVjZQBa1cU/5CLdBcgIg6f6s0yU28Kq51VmBmmCcFiPnRsWfV1Ym7U6FSiHNk3w==" saltValue="vFB67g8j2HjwX2uLLA1cl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384887</v>
      </c>
      <c r="D6" s="19">
        <f t="shared" si="3"/>
        <v>46</v>
      </c>
      <c r="E6" s="19">
        <f t="shared" si="3"/>
        <v>18</v>
      </c>
      <c r="F6" s="19">
        <f t="shared" si="3"/>
        <v>0</v>
      </c>
      <c r="G6" s="19">
        <f t="shared" si="3"/>
        <v>0</v>
      </c>
      <c r="H6" s="19" t="str">
        <f t="shared" si="3"/>
        <v>愛媛県　鬼北町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64.45</v>
      </c>
      <c r="P6" s="20">
        <f t="shared" si="3"/>
        <v>15.9</v>
      </c>
      <c r="Q6" s="20">
        <f t="shared" si="3"/>
        <v>100</v>
      </c>
      <c r="R6" s="20">
        <f t="shared" si="3"/>
        <v>3960</v>
      </c>
      <c r="S6" s="20">
        <f t="shared" si="3"/>
        <v>9318</v>
      </c>
      <c r="T6" s="20">
        <f t="shared" si="3"/>
        <v>241.88</v>
      </c>
      <c r="U6" s="20">
        <f t="shared" si="3"/>
        <v>38.520000000000003</v>
      </c>
      <c r="V6" s="20">
        <f t="shared" si="3"/>
        <v>1470</v>
      </c>
      <c r="W6" s="20">
        <f t="shared" si="3"/>
        <v>0.28000000000000003</v>
      </c>
      <c r="X6" s="20">
        <f t="shared" si="3"/>
        <v>5250</v>
      </c>
      <c r="Y6" s="21" t="str">
        <f>IF(Y7="",NA(),Y7)</f>
        <v>-</v>
      </c>
      <c r="Z6" s="21" t="str">
        <f t="shared" ref="Z6:AH6" si="4">IF(Z7="",NA(),Z7)</f>
        <v>-</v>
      </c>
      <c r="AA6" s="21" t="str">
        <f t="shared" si="4"/>
        <v>-</v>
      </c>
      <c r="AB6" s="21" t="str">
        <f t="shared" si="4"/>
        <v>-</v>
      </c>
      <c r="AC6" s="21">
        <f t="shared" si="4"/>
        <v>100.67</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79.400000000000006</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1">
        <f t="shared" si="7"/>
        <v>546.51</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102.58</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217.55</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f t="shared" si="10"/>
        <v>37.69</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42.17</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384887</v>
      </c>
      <c r="D7" s="23">
        <v>46</v>
      </c>
      <c r="E7" s="23">
        <v>18</v>
      </c>
      <c r="F7" s="23">
        <v>0</v>
      </c>
      <c r="G7" s="23">
        <v>0</v>
      </c>
      <c r="H7" s="23" t="s">
        <v>96</v>
      </c>
      <c r="I7" s="23" t="s">
        <v>97</v>
      </c>
      <c r="J7" s="23" t="s">
        <v>98</v>
      </c>
      <c r="K7" s="23" t="s">
        <v>99</v>
      </c>
      <c r="L7" s="23" t="s">
        <v>100</v>
      </c>
      <c r="M7" s="23" t="s">
        <v>101</v>
      </c>
      <c r="N7" s="24" t="s">
        <v>102</v>
      </c>
      <c r="O7" s="24">
        <v>64.45</v>
      </c>
      <c r="P7" s="24">
        <v>15.9</v>
      </c>
      <c r="Q7" s="24">
        <v>100</v>
      </c>
      <c r="R7" s="24">
        <v>3960</v>
      </c>
      <c r="S7" s="24">
        <v>9318</v>
      </c>
      <c r="T7" s="24">
        <v>241.88</v>
      </c>
      <c r="U7" s="24">
        <v>38.520000000000003</v>
      </c>
      <c r="V7" s="24">
        <v>1470</v>
      </c>
      <c r="W7" s="24">
        <v>0.28000000000000003</v>
      </c>
      <c r="X7" s="24">
        <v>5250</v>
      </c>
      <c r="Y7" s="24" t="s">
        <v>102</v>
      </c>
      <c r="Z7" s="24" t="s">
        <v>102</v>
      </c>
      <c r="AA7" s="24" t="s">
        <v>102</v>
      </c>
      <c r="AB7" s="24" t="s">
        <v>102</v>
      </c>
      <c r="AC7" s="24">
        <v>100.67</v>
      </c>
      <c r="AD7" s="24" t="s">
        <v>102</v>
      </c>
      <c r="AE7" s="24" t="s">
        <v>102</v>
      </c>
      <c r="AF7" s="24" t="s">
        <v>102</v>
      </c>
      <c r="AG7" s="24" t="s">
        <v>102</v>
      </c>
      <c r="AH7" s="24">
        <v>96.95</v>
      </c>
      <c r="AI7" s="24">
        <v>96.62</v>
      </c>
      <c r="AJ7" s="24" t="s">
        <v>102</v>
      </c>
      <c r="AK7" s="24" t="s">
        <v>102</v>
      </c>
      <c r="AL7" s="24" t="s">
        <v>102</v>
      </c>
      <c r="AM7" s="24" t="s">
        <v>102</v>
      </c>
      <c r="AN7" s="24">
        <v>0</v>
      </c>
      <c r="AO7" s="24" t="s">
        <v>102</v>
      </c>
      <c r="AP7" s="24" t="s">
        <v>102</v>
      </c>
      <c r="AQ7" s="24" t="s">
        <v>102</v>
      </c>
      <c r="AR7" s="24" t="s">
        <v>102</v>
      </c>
      <c r="AS7" s="24">
        <v>91.33</v>
      </c>
      <c r="AT7" s="24">
        <v>111.69</v>
      </c>
      <c r="AU7" s="24" t="s">
        <v>102</v>
      </c>
      <c r="AV7" s="24" t="s">
        <v>102</v>
      </c>
      <c r="AW7" s="24" t="s">
        <v>102</v>
      </c>
      <c r="AX7" s="24" t="s">
        <v>102</v>
      </c>
      <c r="AY7" s="24">
        <v>79.400000000000006</v>
      </c>
      <c r="AZ7" s="24" t="s">
        <v>102</v>
      </c>
      <c r="BA7" s="24" t="s">
        <v>102</v>
      </c>
      <c r="BB7" s="24" t="s">
        <v>102</v>
      </c>
      <c r="BC7" s="24" t="s">
        <v>102</v>
      </c>
      <c r="BD7" s="24">
        <v>126.97</v>
      </c>
      <c r="BE7" s="24">
        <v>111.29</v>
      </c>
      <c r="BF7" s="24" t="s">
        <v>102</v>
      </c>
      <c r="BG7" s="24" t="s">
        <v>102</v>
      </c>
      <c r="BH7" s="24" t="s">
        <v>102</v>
      </c>
      <c r="BI7" s="24" t="s">
        <v>102</v>
      </c>
      <c r="BJ7" s="24">
        <v>546.51</v>
      </c>
      <c r="BK7" s="24" t="s">
        <v>102</v>
      </c>
      <c r="BL7" s="24" t="s">
        <v>102</v>
      </c>
      <c r="BM7" s="24" t="s">
        <v>102</v>
      </c>
      <c r="BN7" s="24" t="s">
        <v>102</v>
      </c>
      <c r="BO7" s="24">
        <v>338.47</v>
      </c>
      <c r="BP7" s="24">
        <v>349.83</v>
      </c>
      <c r="BQ7" s="24" t="s">
        <v>102</v>
      </c>
      <c r="BR7" s="24" t="s">
        <v>102</v>
      </c>
      <c r="BS7" s="24" t="s">
        <v>102</v>
      </c>
      <c r="BT7" s="24" t="s">
        <v>102</v>
      </c>
      <c r="BU7" s="24">
        <v>102.58</v>
      </c>
      <c r="BV7" s="24" t="s">
        <v>102</v>
      </c>
      <c r="BW7" s="24" t="s">
        <v>102</v>
      </c>
      <c r="BX7" s="24" t="s">
        <v>102</v>
      </c>
      <c r="BY7" s="24" t="s">
        <v>102</v>
      </c>
      <c r="BZ7" s="24">
        <v>56.06</v>
      </c>
      <c r="CA7" s="24">
        <v>53.65</v>
      </c>
      <c r="CB7" s="24" t="s">
        <v>102</v>
      </c>
      <c r="CC7" s="24" t="s">
        <v>102</v>
      </c>
      <c r="CD7" s="24" t="s">
        <v>102</v>
      </c>
      <c r="CE7" s="24" t="s">
        <v>102</v>
      </c>
      <c r="CF7" s="24">
        <v>217.55</v>
      </c>
      <c r="CG7" s="24" t="s">
        <v>102</v>
      </c>
      <c r="CH7" s="24" t="s">
        <v>102</v>
      </c>
      <c r="CI7" s="24" t="s">
        <v>102</v>
      </c>
      <c r="CJ7" s="24" t="s">
        <v>102</v>
      </c>
      <c r="CK7" s="24">
        <v>304.36</v>
      </c>
      <c r="CL7" s="24">
        <v>307.86</v>
      </c>
      <c r="CM7" s="24" t="s">
        <v>102</v>
      </c>
      <c r="CN7" s="24" t="s">
        <v>102</v>
      </c>
      <c r="CO7" s="24" t="s">
        <v>102</v>
      </c>
      <c r="CP7" s="24" t="s">
        <v>102</v>
      </c>
      <c r="CQ7" s="24">
        <v>37.69</v>
      </c>
      <c r="CR7" s="24" t="s">
        <v>102</v>
      </c>
      <c r="CS7" s="24" t="s">
        <v>102</v>
      </c>
      <c r="CT7" s="24" t="s">
        <v>102</v>
      </c>
      <c r="CU7" s="24" t="s">
        <v>102</v>
      </c>
      <c r="CV7" s="24">
        <v>54.08</v>
      </c>
      <c r="CW7" s="24">
        <v>54.61</v>
      </c>
      <c r="CX7" s="24" t="s">
        <v>102</v>
      </c>
      <c r="CY7" s="24" t="s">
        <v>102</v>
      </c>
      <c r="CZ7" s="24" t="s">
        <v>102</v>
      </c>
      <c r="DA7" s="24" t="s">
        <v>102</v>
      </c>
      <c r="DB7" s="24">
        <v>100</v>
      </c>
      <c r="DC7" s="24" t="s">
        <v>102</v>
      </c>
      <c r="DD7" s="24" t="s">
        <v>102</v>
      </c>
      <c r="DE7" s="24" t="s">
        <v>102</v>
      </c>
      <c r="DF7" s="24" t="s">
        <v>102</v>
      </c>
      <c r="DG7" s="24">
        <v>90.57</v>
      </c>
      <c r="DH7" s="24">
        <v>85.31</v>
      </c>
      <c r="DI7" s="24" t="s">
        <v>102</v>
      </c>
      <c r="DJ7" s="24" t="s">
        <v>102</v>
      </c>
      <c r="DK7" s="24" t="s">
        <v>102</v>
      </c>
      <c r="DL7" s="24" t="s">
        <v>102</v>
      </c>
      <c r="DM7" s="24">
        <v>42.17</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2025-02-12T23:56:38Z</cp:lastPrinted>
  <dcterms:created xsi:type="dcterms:W3CDTF">2025-01-24T07:25:08Z</dcterms:created>
  <dcterms:modified xsi:type="dcterms:W3CDTF">2025-02-26T04:17:02Z</dcterms:modified>
  <cp:category/>
</cp:coreProperties>
</file>