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LGFL001\UserDocuments$\u1025\Desktop\R7.1.22 【210〆】公営企業に係る経営比較分析表（令和５年度決算）の分析等について（照会）\17_伊方町\"/>
    </mc:Choice>
  </mc:AlternateContent>
  <xr:revisionPtr revIDLastSave="0" documentId="13_ncr:1_{445AB4C4-58DC-4B58-938E-069E83F4A5E1}" xr6:coauthVersionLast="36" xr6:coauthVersionMax="36" xr10:uidLastSave="{00000000-0000-0000-0000-000000000000}"/>
  <workbookProtection workbookAlgorithmName="SHA-512" workbookHashValue="5pAwWpZn3RCWsBkoEi2e0rLjO+87Z/2ycPbKJrmv/b+WqsDCZpcvMjrOKxkTJ07BneBzLYT93DtaDUhzYV49nw==" workbookSaltValue="nJacTsOrR3Ja+ScmI3hneQ=="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T8" i="4"/>
  <c r="W8" i="4"/>
  <c r="P8" i="4"/>
  <c r="B6"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<sst xmlns="http://schemas.openxmlformats.org/spreadsheetml/2006/main" count="236" uniqueCount="119">
  <si>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</si>
  <si>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</si>
  <si>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</si>
  <si>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</si>
  <si>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</si>
  <si>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</si>
  <si>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</si>
  <si>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</si>
  <si>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</si>
  <si>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</si>
  <si>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</si>
  <si>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</si>
  <si>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</si>
  <si>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</si>
  <si>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</si>
  <si>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</si>
  <si>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</si>
  <si>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</si>
  <si>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</si>
  <si>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</si>
  <si>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</si>
  <si>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</si>
  <si>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</si>
  <si>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</si>
  <si>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</si>
  <si>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</si>
  <si>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</si>
  <si>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</si>
  <si>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</si>
  <si>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</si>
  <si>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</si>
  <si>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</si>
  <si>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</si>
  <si>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</si>
  <si>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</si>
  <si>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</si>
  <si>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</si>
  <si>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</si>
  <si>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</si>
  <si>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</si>
  <si>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</si>
  <si>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</si>
  <si>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</si>
  <si>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</si>
  <si>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</si>
  <si>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</si>
  <si>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</si>
  <si>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</si>
  <si>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</si>
  <si>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</si>
  <si>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</si>
  <si>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</si>
  <si>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</si>
  <si>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</si>
  <si>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</si>
  <si>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</si>
  <si>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</si>
  <si>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</si>
  <si>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</si>
  <si>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</si>
  <si>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</si>
  <si>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</si>
  <si>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</si>
  <si>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</si>
  <si>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</si>
  <si>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</si>
  <si>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</si>
  <si>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</si>
  <si>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</si>
  <si>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</si>
  <si>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</si>
  <si>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</si>
  <si>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</si>
  <si>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</si>
  <si>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</si>
  <si>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</si>
  <si>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</si>
  <si>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</si>
  <si>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</si>
  <si>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</si>
  <si>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</si>
  <si>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</si>
  <si>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</si>
  <si>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</si>
  <si>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</si>
  <si>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</si>
  <si>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</si>
  <si>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</si>
  <si>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</si>
  <si>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</si>
  <si>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</si>
  <si>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</si>
  <si>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</si>
  <si>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</si>
  <si>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</si>
  <si>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</si>
  <si>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</si>
  <si>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</si>
  <si>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</si>
  <si>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</si>
  <si>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</si>
  <si>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</si>
  <si>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</si>
  <si>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</si>
  <si>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</si>
  <si>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</si>
  <si>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</si>
  <si>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</si>
  <si>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</si>
  <si>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</si>
  <si>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</si>
  <si>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</si>
  <si>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</si>
  <si>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</si>
  <si>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</si>
  <si>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</si>
  <si>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30年度に料金改定を行った。その結果、料金収入の増加となったが、依然として経営状況は厳しいため計画的に機器類の修繕・更新又は施設の統廃合の検討をし維持管理費を抑制していき健全な経営を目指していきたい。</t>
    <phoneticPr fontId="4"/>
  </si>
  <si>
    <t>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施設の老朽化によること及び使用料収入が少ないため、維持管理費は割高になり、経費回収率は100％を下回っている。また、令和5年度のみ数値が上がっているのは法適用前年度のため特例的収支のための一般会計から繰り入れているためである。
　施設使用率については使用率が30%以下の状態となっているが、処理場の計画人口に対して区域内人口の減少により接続人口が年々減少していること、節水意識の向上及び節水機器の普及により処理水量が減少していることが要因と考えられる。</t>
    <rPh sb="213" eb="215">
      <t>レイワ</t>
    </rPh>
    <rPh sb="216" eb="218">
      <t>ネンド</t>
    </rPh>
    <rPh sb="220" eb="222">
      <t>スウチ</t>
    </rPh>
    <rPh sb="223" eb="224">
      <t>ア</t>
    </rPh>
    <rPh sb="231" eb="232">
      <t>ホウ</t>
    </rPh>
    <rPh sb="232" eb="234">
      <t>テキヨウ</t>
    </rPh>
    <rPh sb="234" eb="237">
      <t>ゼンネンド</t>
    </rPh>
    <rPh sb="240" eb="243">
      <t>トクレイテキ</t>
    </rPh>
    <rPh sb="243" eb="245">
      <t>シュウシ</t>
    </rPh>
    <rPh sb="249" eb="251">
      <t>イッパン</t>
    </rPh>
    <rPh sb="251" eb="253">
      <t>カイケイ</t>
    </rPh>
    <rPh sb="255" eb="256">
      <t>ク</t>
    </rPh>
    <rPh sb="257" eb="258">
      <t>イ</t>
    </rPh>
    <phoneticPr fontId="4"/>
  </si>
  <si>
    <t>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の状況を確認しながら計画的に機器類の修繕・更新等を実施していく予定である。
　しかし、漁業集落処理区域内の人口が減少し流入水量も大きく減少しているため、施設の老朽化対策を実施するか、ダウンサイジングを実施するかの適性診断が必要になっていくと考えられる。</t>
    <rPh sb="181" eb="183">
      <t>ギョギョウ</t>
    </rPh>
    <rPh sb="183" eb="185">
      <t>シュウラク</t>
    </rPh>
    <rPh sb="185" eb="187">
      <t>ショリ</t>
    </rPh>
    <rPh sb="187" eb="190">
      <t>クイキナイ</t>
    </rPh>
    <rPh sb="191" eb="193">
      <t>ジンコウ</t>
    </rPh>
    <rPh sb="194" eb="196">
      <t>ゲンショウ</t>
    </rPh>
    <rPh sb="197" eb="199">
      <t>リュウニュウ</t>
    </rPh>
    <rPh sb="199" eb="201">
      <t>スイリョウ</t>
    </rPh>
    <rPh sb="202" eb="203">
      <t>オオ</t>
    </rPh>
    <rPh sb="205" eb="207">
      <t>ゲンショウ</t>
    </rPh>
    <rPh sb="214" eb="216">
      <t>シセツ</t>
    </rPh>
    <rPh sb="217" eb="220">
      <t>ロウキュウカ</t>
    </rPh>
    <rPh sb="220" eb="222">
      <t>タイサク</t>
    </rPh>
    <rPh sb="223" eb="225">
      <t>ジッシ</t>
    </rPh>
    <rPh sb="238" eb="240">
      <t>ジッシ</t>
    </rPh>
    <rPh sb="244" eb="246">
      <t>テキセイ</t>
    </rPh>
    <rPh sb="246" eb="248">
      <t>シンダン</t>
    </rPh>
    <rPh sb="249" eb="251">
      <t>ヒツヨウ</t>
    </rPh>
    <rPh sb="258" eb="25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</si>
</sst>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37-4A8A-8912-1CB1509D36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7337-4A8A-8912-1CB1509D36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23.14</c:v>
                </c:pt>
                <c:pt idx="1">
                  <c:v>23.97</c:v>
                </c:pt>
                <c:pt idx="2">
                  <c:v>23.14</c:v>
                </c:pt>
                <c:pt idx="3">
                  <c:v>22.73</c:v>
                </c:pt>
                <c:pt idx="4">
                  <c:v>26.86</c:v>
                </c:pt>
              </c:numCache>
            </c:numRef>
          </c:val>
          <c:extLst>
            <c:ext xmlns:c16="http://schemas.microsoft.com/office/drawing/2014/chart" uri="{C3380CC4-5D6E-409C-BE32-E72D297353CC}">
              <c16:uniqueId val="{00000000-9EC6-4DCB-94C3-90CCA4D42A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9EC6-4DCB-94C3-90CCA4D42A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62.91</c:v>
                </c:pt>
                <c:pt idx="1">
                  <c:v>63.94</c:v>
                </c:pt>
                <c:pt idx="2">
                  <c:v>60.52</c:v>
                </c:pt>
                <c:pt idx="3">
                  <c:v>63.45</c:v>
                </c:pt>
                <c:pt idx="4">
                  <c:v>63.01</c:v>
                </c:pt>
              </c:numCache>
            </c:numRef>
          </c:val>
          <c:extLst>
            <c:ext xmlns:c16="http://schemas.microsoft.com/office/drawing/2014/chart" uri="{C3380CC4-5D6E-409C-BE32-E72D297353CC}">
              <c16:uniqueId val="{00000000-370B-448F-85EC-5F630FD565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370B-448F-85EC-5F630FD565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100.53</c:v>
                </c:pt>
                <c:pt idx="1">
                  <c:v>99.62</c:v>
                </c:pt>
                <c:pt idx="2">
                  <c:v>100.18</c:v>
                </c:pt>
                <c:pt idx="3">
                  <c:v>100.06</c:v>
                </c:pt>
                <c:pt idx="4">
                  <c:v>68.680000000000007</c:v>
                </c:pt>
              </c:numCache>
            </c:numRef>
          </c:val>
          <c:extLst>
            <c:ext xmlns:c16="http://schemas.microsoft.com/office/drawing/2014/chart" uri="{C3380CC4-5D6E-409C-BE32-E72D297353CC}">
              <c16:uniqueId val="{00000000-D73A-4F0E-A0B6-F9424AD94E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3A-4F0E-A0B6-F9424AD94E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A1-4316-A12C-81EB7364D1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A1-4316-A12C-81EB7364D1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E3-444C-B870-619F808512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E3-444C-B870-619F808512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9-490C-8AF0-0C4A85FA5E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9-490C-8AF0-0C4A85FA5E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3-488A-9735-37B05E5F61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3-488A-9735-37B05E5F61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4152.07</c:v>
                </c:pt>
                <c:pt idx="1">
                  <c:v>3659.12</c:v>
                </c:pt>
                <c:pt idx="2">
                  <c:v>3395.73</c:v>
                </c:pt>
                <c:pt idx="3">
                  <c:v>3170.82</c:v>
                </c:pt>
                <c:pt idx="4">
                  <c:v>2189.3000000000002</c:v>
                </c:pt>
              </c:numCache>
            </c:numRef>
          </c:val>
          <c:extLst>
            <c:ext xmlns:c16="http://schemas.microsoft.com/office/drawing/2014/chart" uri="{C3380CC4-5D6E-409C-BE32-E72D297353CC}">
              <c16:uniqueId val="{00000000-AA2D-4EBF-AD4D-2360748756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AA2D-4EBF-AD4D-2360748756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38.03</c:v>
                </c:pt>
                <c:pt idx="1">
                  <c:v>43.13</c:v>
                </c:pt>
                <c:pt idx="2">
                  <c:v>37.31</c:v>
                </c:pt>
                <c:pt idx="3">
                  <c:v>35.54</c:v>
                </c:pt>
                <c:pt idx="4">
                  <c:v>58.71</c:v>
                </c:pt>
              </c:numCache>
            </c:numRef>
          </c:val>
          <c:extLst>
            <c:ext xmlns:c16="http://schemas.microsoft.com/office/drawing/2014/chart" uri="{C3380CC4-5D6E-409C-BE32-E72D297353CC}">
              <c16:uniqueId val="{00000000-91B0-40AA-A6DD-400F866E10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91B0-40AA-A6DD-400F866E10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519.83000000000004</c:v>
                </c:pt>
                <c:pt idx="1">
                  <c:v>460.83</c:v>
                </c:pt>
                <c:pt idx="2">
                  <c:v>545.21</c:v>
                </c:pt>
                <c:pt idx="3">
                  <c:v>580.15</c:v>
                </c:pt>
                <c:pt idx="4">
                  <c:v>354.39</c:v>
                </c:pt>
              </c:numCache>
            </c:numRef>
          </c:val>
          <c:extLst>
            <c:ext xmlns:c16="http://schemas.microsoft.com/office/drawing/2014/chart" uri="{C3380CC4-5D6E-409C-BE32-E72D297353CC}">
              <c16:uniqueId val="{00000000-BBFD-4289-8F49-AAF469C7B3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BBFD-4289-8F49-AAF469C7B3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6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愛媛県　伊方町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8062</v>
      </c>
      <c r="AM8" s="54"/>
      <c r="AN8" s="54"/>
      <c r="AO8" s="54"/>
      <c r="AP8" s="54"/>
      <c r="AQ8" s="54"/>
      <c r="AR8" s="54"/>
      <c r="AS8" s="54"/>
      <c r="AT8" s="53">
        <f>データ!T6</f>
        <v>93.83</v>
      </c>
      <c r="AU8" s="53"/>
      <c r="AV8" s="53"/>
      <c r="AW8" s="53"/>
      <c r="AX8" s="53"/>
      <c r="AY8" s="53"/>
      <c r="AZ8" s="53"/>
      <c r="BA8" s="53"/>
      <c r="BB8" s="53">
        <f>データ!U6</f>
        <v>85.92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8.6199999999999992</v>
      </c>
      <c r="Q10" s="53"/>
      <c r="R10" s="53"/>
      <c r="S10" s="53"/>
      <c r="T10" s="53"/>
      <c r="U10" s="53"/>
      <c r="V10" s="53"/>
      <c r="W10" s="53">
        <f>データ!Q6</f>
        <v>121.35</v>
      </c>
      <c r="X10" s="53"/>
      <c r="Y10" s="53"/>
      <c r="Z10" s="53"/>
      <c r="AA10" s="53"/>
      <c r="AB10" s="53"/>
      <c r="AC10" s="53"/>
      <c r="AD10" s="54">
        <f>データ!R6</f>
        <v>2530</v>
      </c>
      <c r="AE10" s="54"/>
      <c r="AF10" s="54"/>
      <c r="AG10" s="54"/>
      <c r="AH10" s="54"/>
      <c r="AI10" s="54"/>
      <c r="AJ10" s="54"/>
      <c r="AK10" s="2"/>
      <c r="AL10" s="54">
        <f>データ!V6</f>
        <v>684</v>
      </c>
      <c r="AM10" s="54"/>
      <c r="AN10" s="54"/>
      <c r="AO10" s="54"/>
      <c r="AP10" s="54"/>
      <c r="AQ10" s="54"/>
      <c r="AR10" s="54"/>
      <c r="AS10" s="54"/>
      <c r="AT10" s="53">
        <f>データ!W6</f>
        <v>0.45</v>
      </c>
      <c r="AU10" s="53"/>
      <c r="AV10" s="53"/>
      <c r="AW10" s="53"/>
      <c r="AX10" s="53"/>
      <c r="AY10" s="53"/>
      <c r="AZ10" s="53"/>
      <c r="BA10" s="53"/>
      <c r="BB10" s="53">
        <f>データ!X6</f>
        <v>1520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jMzgURmyWLrzCD+Fpb+uUfeMAmnwJgkTtbFLy60G5ayyIUYLe6BbZ9IIQTzGF8I6PHawB8adAqm6LzLT6cT8wg==" saltValue="Mp2L3Zr5wekQ/AecAWH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384429</v>
      </c>
      <c r="D6" s="19">
        <f t="shared" si="3"/>
        <v>47</v>
      </c>
      <c r="E6" s="19">
        <f t="shared" si="3"/>
        <v>17</v>
      </c>
      <c r="F6" s="19">
        <f t="shared" si="3"/>
        <v>6</v>
      </c>
      <c r="G6" s="19">
        <f t="shared" si="3"/>
        <v>0</v>
      </c>
      <c r="H6" s="19" t="str">
        <f t="shared" si="3"/>
        <v>愛媛県　伊方町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8.6199999999999992</v>
      </c>
      <c r="Q6" s="20">
        <f t="shared" si="3"/>
        <v>121.35</v>
      </c>
      <c r="R6" s="20">
        <f t="shared" si="3"/>
        <v>2530</v>
      </c>
      <c r="S6" s="20">
        <f t="shared" si="3"/>
        <v>8062</v>
      </c>
      <c r="T6" s="20">
        <f t="shared" si="3"/>
        <v>93.83</v>
      </c>
      <c r="U6" s="20">
        <f t="shared" si="3"/>
        <v>85.92</v>
      </c>
      <c r="V6" s="20">
        <f t="shared" si="3"/>
        <v>684</v>
      </c>
      <c r="W6" s="20">
        <f t="shared" si="3"/>
        <v>0.45</v>
      </c>
      <c r="X6" s="20">
        <f t="shared" si="3"/>
        <v>1520</v>
      </c>
      <c r="Y6" s="21">
        <f>IF(Y7="",NA(),Y7)</f>
        <v>100.53</v>
      </c>
      <c r="Z6" s="21">
        <f t="shared" ref="Z6:AH6" si="4">IF(Z7="",NA(),Z7)</f>
        <v>99.62</v>
      </c>
      <c r="AA6" s="21">
        <f t="shared" si="4"/>
        <v>100.18</v>
      </c>
      <c r="AB6" s="21">
        <f t="shared" si="4"/>
        <v>100.06</v>
      </c>
      <c r="AC6" s="21">
        <f t="shared" si="4"/>
        <v>68.680000000000007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4152.07</v>
      </c>
      <c r="BG6" s="21">
        <f t="shared" ref="BG6:BO6" si="7">IF(BG7="",NA(),BG7)</f>
        <v>3659.12</v>
      </c>
      <c r="BH6" s="21">
        <f t="shared" si="7"/>
        <v>3395.73</v>
      </c>
      <c r="BI6" s="21">
        <f t="shared" si="7"/>
        <v>3170.82</v>
      </c>
      <c r="BJ6" s="21">
        <f t="shared" si="7"/>
        <v>2189.3000000000002</v>
      </c>
      <c r="BK6" s="21">
        <f t="shared" si="7"/>
        <v>998.42</v>
      </c>
      <c r="BL6" s="21">
        <f t="shared" si="7"/>
        <v>1095.52</v>
      </c>
      <c r="BM6" s="21">
        <f t="shared" si="7"/>
        <v>1056.55</v>
      </c>
      <c r="BN6" s="21">
        <f t="shared" si="7"/>
        <v>1278.54</v>
      </c>
      <c r="BO6" s="21">
        <f t="shared" si="7"/>
        <v>1149.7</v>
      </c>
      <c r="BP6" s="20" t="str">
        <f>IF(BP7="","",IF(BP7="-","【-】","【"&amp;SUBSTITUTE(TEXT(BP7,"#,##0.00"),"-","△")&amp;"】"))</f>
        <v>【1,069.89】</v>
      </c>
      <c r="BQ6" s="21">
        <f>IF(BQ7="",NA(),BQ7)</f>
        <v>38.03</v>
      </c>
      <c r="BR6" s="21">
        <f t="shared" ref="BR6:BZ6" si="8">IF(BR7="",NA(),BR7)</f>
        <v>43.13</v>
      </c>
      <c r="BS6" s="21">
        <f t="shared" si="8"/>
        <v>37.31</v>
      </c>
      <c r="BT6" s="21">
        <f t="shared" si="8"/>
        <v>35.54</v>
      </c>
      <c r="BU6" s="21">
        <f t="shared" si="8"/>
        <v>58.71</v>
      </c>
      <c r="BV6" s="21">
        <f t="shared" si="8"/>
        <v>41.41</v>
      </c>
      <c r="BW6" s="21">
        <f t="shared" si="8"/>
        <v>39.64</v>
      </c>
      <c r="BX6" s="21">
        <f t="shared" si="8"/>
        <v>40</v>
      </c>
      <c r="BY6" s="21">
        <f t="shared" si="8"/>
        <v>38.74</v>
      </c>
      <c r="BZ6" s="21">
        <f t="shared" si="8"/>
        <v>35.96</v>
      </c>
      <c r="CA6" s="20" t="str">
        <f>IF(CA7="","",IF(CA7="-","【-】","【"&amp;SUBSTITUTE(TEXT(CA7,"#,##0.00"),"-","△")&amp;"】"))</f>
        <v>【39.89】</v>
      </c>
      <c r="CB6" s="21">
        <f>IF(CB7="",NA(),CB7)</f>
        <v>519.83000000000004</v>
      </c>
      <c r="CC6" s="21">
        <f t="shared" ref="CC6:CK6" si="9">IF(CC7="",NA(),CC7)</f>
        <v>460.83</v>
      </c>
      <c r="CD6" s="21">
        <f t="shared" si="9"/>
        <v>545.21</v>
      </c>
      <c r="CE6" s="21">
        <f t="shared" si="9"/>
        <v>580.15</v>
      </c>
      <c r="CF6" s="21">
        <f t="shared" si="9"/>
        <v>354.39</v>
      </c>
      <c r="CG6" s="21">
        <f t="shared" si="9"/>
        <v>417.56</v>
      </c>
      <c r="CH6" s="21">
        <f t="shared" si="9"/>
        <v>449.72</v>
      </c>
      <c r="CI6" s="21">
        <f t="shared" si="9"/>
        <v>437.27</v>
      </c>
      <c r="CJ6" s="21">
        <f t="shared" si="9"/>
        <v>456.72</v>
      </c>
      <c r="CK6" s="21">
        <f t="shared" si="9"/>
        <v>481.96</v>
      </c>
      <c r="CL6" s="20" t="str">
        <f>IF(CL7="","",IF(CL7="-","【-】","【"&amp;SUBSTITUTE(TEXT(CL7,"#,##0.00"),"-","△")&amp;"】"))</f>
        <v>【426.52】</v>
      </c>
      <c r="CM6" s="21">
        <f>IF(CM7="",NA(),CM7)</f>
        <v>23.14</v>
      </c>
      <c r="CN6" s="21">
        <f t="shared" ref="CN6:CV6" si="10">IF(CN7="",NA(),CN7)</f>
        <v>23.97</v>
      </c>
      <c r="CO6" s="21">
        <f t="shared" si="10"/>
        <v>23.14</v>
      </c>
      <c r="CP6" s="21">
        <f t="shared" si="10"/>
        <v>22.73</v>
      </c>
      <c r="CQ6" s="21">
        <f t="shared" si="10"/>
        <v>26.86</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62.91</v>
      </c>
      <c r="CY6" s="21">
        <f t="shared" ref="CY6:DG6" si="11">IF(CY7="",NA(),CY7)</f>
        <v>63.94</v>
      </c>
      <c r="CZ6" s="21">
        <f t="shared" si="11"/>
        <v>60.52</v>
      </c>
      <c r="DA6" s="21">
        <f t="shared" si="11"/>
        <v>63.45</v>
      </c>
      <c r="DB6" s="21">
        <f t="shared" si="11"/>
        <v>63.01</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384429</v>
      </c>
      <c r="D7" s="23">
        <v>47</v>
      </c>
      <c r="E7" s="23">
        <v>17</v>
      </c>
      <c r="F7" s="23">
        <v>6</v>
      </c>
      <c r="G7" s="23">
        <v>0</v>
      </c>
      <c r="H7" s="23" t="s">
        <v>97</v>
      </c>
      <c r="I7" s="23" t="s">
        <v>98</v>
      </c>
      <c r="J7" s="23" t="s">
        <v>99</v>
      </c>
      <c r="K7" s="23" t="s">
        <v>100</v>
      </c>
      <c r="L7" s="23" t="s">
        <v>101</v>
      </c>
      <c r="M7" s="23" t="s">
        <v>102</v>
      </c>
      <c r="N7" s="24" t="s">
        <v>103</v>
      </c>
      <c r="O7" s="24" t="s">
        <v>104</v>
      </c>
      <c r="P7" s="24">
        <v>8.6199999999999992</v>
      </c>
      <c r="Q7" s="24">
        <v>121.35</v>
      </c>
      <c r="R7" s="24">
        <v>2530</v>
      </c>
      <c r="S7" s="24">
        <v>8062</v>
      </c>
      <c r="T7" s="24">
        <v>93.83</v>
      </c>
      <c r="U7" s="24">
        <v>85.92</v>
      </c>
      <c r="V7" s="24">
        <v>684</v>
      </c>
      <c r="W7" s="24">
        <v>0.45</v>
      </c>
      <c r="X7" s="24">
        <v>1520</v>
      </c>
      <c r="Y7" s="24">
        <v>100.53</v>
      </c>
      <c r="Z7" s="24">
        <v>99.62</v>
      </c>
      <c r="AA7" s="24">
        <v>100.18</v>
      </c>
      <c r="AB7" s="24">
        <v>100.06</v>
      </c>
      <c r="AC7" s="24">
        <v>68.680000000000007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4152.07</v>
      </c>
      <c r="BG7" s="24">
        <v>3659.12</v>
      </c>
      <c r="BH7" s="24">
        <v>3395.73</v>
      </c>
      <c r="BI7" s="24">
        <v>3170.82</v>
      </c>
      <c r="BJ7" s="24">
        <v>2189.3000000000002</v>
      </c>
      <c r="BK7" s="24">
        <v>998.42</v>
      </c>
      <c r="BL7" s="24">
        <v>1095.52</v>
      </c>
      <c r="BM7" s="24">
        <v>1056.55</v>
      </c>
      <c r="BN7" s="24">
        <v>1278.54</v>
      </c>
      <c r="BO7" s="24">
        <v>1149.7</v>
      </c>
      <c r="BP7" s="24">
        <v>1069.8900000000001</v>
      </c>
      <c r="BQ7" s="24">
        <v>38.03</v>
      </c>
      <c r="BR7" s="24">
        <v>43.13</v>
      </c>
      <c r="BS7" s="24">
        <v>37.31</v>
      </c>
      <c r="BT7" s="24">
        <v>35.54</v>
      </c>
      <c r="BU7" s="24">
        <v>58.71</v>
      </c>
      <c r="BV7" s="24">
        <v>41.41</v>
      </c>
      <c r="BW7" s="24">
        <v>39.64</v>
      </c>
      <c r="BX7" s="24">
        <v>40</v>
      </c>
      <c r="BY7" s="24">
        <v>38.74</v>
      </c>
      <c r="BZ7" s="24">
        <v>35.96</v>
      </c>
      <c r="CA7" s="24">
        <v>39.89</v>
      </c>
      <c r="CB7" s="24">
        <v>519.83000000000004</v>
      </c>
      <c r="CC7" s="24">
        <v>460.83</v>
      </c>
      <c r="CD7" s="24">
        <v>545.21</v>
      </c>
      <c r="CE7" s="24">
        <v>580.15</v>
      </c>
      <c r="CF7" s="24">
        <v>354.39</v>
      </c>
      <c r="CG7" s="24">
        <v>417.56</v>
      </c>
      <c r="CH7" s="24">
        <v>449.72</v>
      </c>
      <c r="CI7" s="24">
        <v>437.27</v>
      </c>
      <c r="CJ7" s="24">
        <v>456.72</v>
      </c>
      <c r="CK7" s="24">
        <v>481.96</v>
      </c>
      <c r="CL7" s="24">
        <v>426.52</v>
      </c>
      <c r="CM7" s="24">
        <v>23.14</v>
      </c>
      <c r="CN7" s="24">
        <v>23.97</v>
      </c>
      <c r="CO7" s="24">
        <v>23.14</v>
      </c>
      <c r="CP7" s="24">
        <v>22.73</v>
      </c>
      <c r="CQ7" s="24">
        <v>26.86</v>
      </c>
      <c r="CR7" s="24">
        <v>32.479999999999997</v>
      </c>
      <c r="CS7" s="24">
        <v>30.19</v>
      </c>
      <c r="CT7" s="24">
        <v>28.77</v>
      </c>
      <c r="CU7" s="24">
        <v>26.22</v>
      </c>
      <c r="CV7" s="24">
        <v>26.12</v>
      </c>
      <c r="CW7" s="24">
        <v>28.16</v>
      </c>
      <c r="CX7" s="24">
        <v>62.91</v>
      </c>
      <c r="CY7" s="24">
        <v>63.94</v>
      </c>
      <c r="CZ7" s="24">
        <v>60.52</v>
      </c>
      <c r="DA7" s="24">
        <v>63.45</v>
      </c>
      <c r="DB7" s="24">
        <v>63.01</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dcterms:created xsi:type="dcterms:W3CDTF">2025-01-24T07:38:17Z</dcterms:created>
  <dcterms:modified xsi:type="dcterms:W3CDTF">2025-02-01T07:26:44Z</dcterms:modified>
  <cp:category/>
</cp:coreProperties>
</file>