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観光商工室\■施設整備係\106_伊方町風力発電施設関係\■決算統計 検収調書\R6\【210〆】公営企業に係る経営比較分析表（令和５年度決算）の分析等について（照会）\"/>
    </mc:Choice>
  </mc:AlternateContent>
  <xr:revisionPtr revIDLastSave="0" documentId="13_ncr:1_{693B47CC-B7E0-45E9-8354-3AFD8676E00F}" xr6:coauthVersionLast="36" xr6:coauthVersionMax="36" xr10:uidLastSave="{00000000-0000-0000-0000-000000000000}"/>
  <workbookProtection workbookAlgorithmName="SHA-512" workbookHashValue="oapBB+8pzGBjOq6Fz4egcQIu+zwvl6rgyShWUBeEa32RJc/Tml+jlk68F9bfYXvmJ5LHuP+qSeWTR1r7UK8TJg==" workbookSaltValue="Vs7e6TOwzV/hUvsfnD4ILQ=="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JK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SC117" i="4" s="1"/>
  <c r="MK11" i="5"/>
  <c r="ME11" i="5"/>
  <c r="UB101" i="4" s="1"/>
  <c r="MD11" i="5"/>
  <c r="MC11" i="5"/>
  <c r="MB11" i="5"/>
  <c r="MA11" i="5"/>
  <c r="RL101" i="4" s="1"/>
  <c r="LU11" i="5"/>
  <c r="LT11" i="5"/>
  <c r="TK86" i="4" s="1"/>
  <c r="LS11" i="5"/>
  <c r="LR11" i="5"/>
  <c r="LQ11" i="5"/>
  <c r="LK11" i="5"/>
  <c r="UB71" i="4" s="1"/>
  <c r="LJ11" i="5"/>
  <c r="LI11" i="5"/>
  <c r="ST71" i="4" s="1"/>
  <c r="LH11" i="5"/>
  <c r="LG11" i="5"/>
  <c r="LA11" i="5"/>
  <c r="KZ11" i="5"/>
  <c r="KY11" i="5"/>
  <c r="KX11" i="5"/>
  <c r="KW11" i="5"/>
  <c r="KP11" i="5"/>
  <c r="PT117" i="4" s="1"/>
  <c r="KO11" i="5"/>
  <c r="KN11" i="5"/>
  <c r="OL117" i="4" s="1"/>
  <c r="KM11" i="5"/>
  <c r="KL11" i="5"/>
  <c r="KF11" i="5"/>
  <c r="KE11" i="5"/>
  <c r="KD11" i="5"/>
  <c r="KC11" i="5"/>
  <c r="NU101" i="4" s="1"/>
  <c r="KB11" i="5"/>
  <c r="JV11" i="5"/>
  <c r="PT86" i="4" s="1"/>
  <c r="JU11" i="5"/>
  <c r="JT11" i="5"/>
  <c r="OL86" i="4" s="1"/>
  <c r="JS11" i="5"/>
  <c r="JR11" i="5"/>
  <c r="ND86" i="4" s="1"/>
  <c r="JL11" i="5"/>
  <c r="JK11" i="5"/>
  <c r="PC71" i="4" s="1"/>
  <c r="JJ11" i="5"/>
  <c r="JI11" i="5"/>
  <c r="JH11" i="5"/>
  <c r="JB11" i="5"/>
  <c r="JA11" i="5"/>
  <c r="IZ11" i="5"/>
  <c r="IY11" i="5"/>
  <c r="IX11" i="5"/>
  <c r="IQ11" i="5"/>
  <c r="IP11" i="5"/>
  <c r="KT117" i="4" s="1"/>
  <c r="IO11" i="5"/>
  <c r="IN11" i="5"/>
  <c r="IM11" i="5"/>
  <c r="IG11" i="5"/>
  <c r="IF11" i="5"/>
  <c r="IE11" i="5"/>
  <c r="KC101" i="4" s="1"/>
  <c r="ID11" i="5"/>
  <c r="IC11" i="5"/>
  <c r="IU101" i="4" s="1"/>
  <c r="HW11" i="5"/>
  <c r="HV11" i="5"/>
  <c r="HU11" i="5"/>
  <c r="HT11" i="5"/>
  <c r="JL86" i="4" s="1"/>
  <c r="HS11" i="5"/>
  <c r="HM11" i="5"/>
  <c r="LK71" i="4" s="1"/>
  <c r="HL11" i="5"/>
  <c r="HK11" i="5"/>
  <c r="HJ11" i="5"/>
  <c r="HI11" i="5"/>
  <c r="IU71" i="4" s="1"/>
  <c r="HC11" i="5"/>
  <c r="HB11" i="5"/>
  <c r="HA11" i="5"/>
  <c r="GZ11" i="5"/>
  <c r="GY11" i="5"/>
  <c r="GR11" i="5"/>
  <c r="HC117" i="4" s="1"/>
  <c r="GQ11" i="5"/>
  <c r="GP11" i="5"/>
  <c r="GO11" i="5"/>
  <c r="GN11" i="5"/>
  <c r="EM117" i="4" s="1"/>
  <c r="GH11" i="5"/>
  <c r="GG11" i="5"/>
  <c r="GL101" i="4" s="1"/>
  <c r="GF11" i="5"/>
  <c r="GE11" i="5"/>
  <c r="GD11" i="5"/>
  <c r="FX11" i="5"/>
  <c r="FW11" i="5"/>
  <c r="FV11" i="5"/>
  <c r="FU86" i="4" s="1"/>
  <c r="FU11" i="5"/>
  <c r="FT11" i="5"/>
  <c r="FN11" i="5"/>
  <c r="FM11" i="5"/>
  <c r="GL71" i="4" s="1"/>
  <c r="FL11" i="5"/>
  <c r="FK11" i="5"/>
  <c r="FD71" i="4" s="1"/>
  <c r="FJ11" i="5"/>
  <c r="FD11" i="5"/>
  <c r="FC11" i="5"/>
  <c r="FB11" i="5"/>
  <c r="FA11" i="5"/>
  <c r="EZ11" i="5"/>
  <c r="ES11" i="5"/>
  <c r="ER11" i="5"/>
  <c r="BY117" i="4" s="1"/>
  <c r="EQ11" i="5"/>
  <c r="EP11" i="5"/>
  <c r="AM117" i="4" s="1"/>
  <c r="EO11" i="5"/>
  <c r="EI11" i="5"/>
  <c r="CR101" i="4" s="1"/>
  <c r="EH11" i="5"/>
  <c r="EG11" i="5"/>
  <c r="EF11" i="5"/>
  <c r="EE11" i="5"/>
  <c r="T101" i="4" s="1"/>
  <c r="DY11" i="5"/>
  <c r="DX11" i="5"/>
  <c r="BY86" i="4" s="1"/>
  <c r="DW11" i="5"/>
  <c r="DV11" i="5"/>
  <c r="AM86" i="4" s="1"/>
  <c r="DU11" i="5"/>
  <c r="DO11" i="5"/>
  <c r="DN11" i="5"/>
  <c r="DM11" i="5"/>
  <c r="BF71" i="4" s="1"/>
  <c r="DL11" i="5"/>
  <c r="DK11" i="5"/>
  <c r="DE11" i="5"/>
  <c r="DD11" i="5"/>
  <c r="DC11" i="5"/>
  <c r="DB11" i="5"/>
  <c r="DA11" i="5"/>
  <c r="CT11" i="5"/>
  <c r="CS11" i="5"/>
  <c r="CR11" i="5"/>
  <c r="CQ11" i="5"/>
  <c r="CP11" i="5"/>
  <c r="CJ11" i="5"/>
  <c r="CI11" i="5"/>
  <c r="CH11" i="5"/>
  <c r="CG11" i="5"/>
  <c r="CF11" i="5"/>
  <c r="BY11" i="5"/>
  <c r="BX11" i="5"/>
  <c r="BW11" i="5"/>
  <c r="BV11" i="5"/>
  <c r="BU11" i="5"/>
  <c r="BN11" i="5"/>
  <c r="BM11" i="5"/>
  <c r="BL11" i="5"/>
  <c r="FN36" i="4" s="1"/>
  <c r="BK11" i="5"/>
  <c r="BJ11" i="5"/>
  <c r="BC11" i="5"/>
  <c r="BB11" i="5"/>
  <c r="BW36" i="4" s="1"/>
  <c r="BA11" i="5"/>
  <c r="AZ11" i="5"/>
  <c r="AY11" i="5"/>
  <c r="KU9" i="5"/>
  <c r="G126" i="4" s="1"/>
  <c r="IV9" i="5"/>
  <c r="F126" i="4" s="1"/>
  <c r="GW9" i="5"/>
  <c r="E126" i="4" s="1"/>
  <c r="EX9" i="5"/>
  <c r="D126" i="4" s="1"/>
  <c r="CY9" i="5"/>
  <c r="C126" i="4" s="1"/>
  <c r="MK8" i="5"/>
  <c r="MJ8" i="5"/>
  <c r="MA8" i="5"/>
  <c r="MC12" i="5" s="1"/>
  <c r="ST102" i="4" s="1"/>
  <c r="LZ8" i="5"/>
  <c r="LQ8" i="5"/>
  <c r="LP8" i="5"/>
  <c r="LG8" i="5"/>
  <c r="LK12" i="5" s="1"/>
  <c r="UB72" i="4" s="1"/>
  <c r="LF8" i="5"/>
  <c r="KW8" i="5"/>
  <c r="KV8" i="5"/>
  <c r="KU8" i="5"/>
  <c r="KL8" i="5"/>
  <c r="KK8" i="5"/>
  <c r="KB8" i="5"/>
  <c r="KE12" i="5" s="1"/>
  <c r="PC102" i="4" s="1"/>
  <c r="KA8" i="5"/>
  <c r="JR8" i="5"/>
  <c r="JQ8" i="5"/>
  <c r="JH8" i="5"/>
  <c r="JH12" i="5" s="1"/>
  <c r="ND72" i="4" s="1"/>
  <c r="JG8" i="5"/>
  <c r="IX8" i="5"/>
  <c r="IW8" i="5"/>
  <c r="IV8" i="5"/>
  <c r="IM8" i="5"/>
  <c r="IO12" i="5" s="1"/>
  <c r="KC118" i="4" s="1"/>
  <c r="IL8" i="5"/>
  <c r="IC8" i="5"/>
  <c r="IB8" i="5"/>
  <c r="HS8" i="5"/>
  <c r="HW12" i="5" s="1"/>
  <c r="LK87" i="4" s="1"/>
  <c r="HR8" i="5"/>
  <c r="HI8" i="5"/>
  <c r="HH8" i="5"/>
  <c r="GY8" i="5"/>
  <c r="HB12" i="5" s="1"/>
  <c r="KT57" i="4" s="1"/>
  <c r="GX8" i="5"/>
  <c r="GW8" i="5"/>
  <c r="GM8" i="5"/>
  <c r="GC8" i="5"/>
  <c r="FS8" i="5"/>
  <c r="FI8" i="5"/>
  <c r="EY8" i="5"/>
  <c r="EX8" i="5"/>
  <c r="EN8" i="5"/>
  <c r="ED8" i="5"/>
  <c r="DT8" i="5"/>
  <c r="DJ8" i="5"/>
  <c r="CZ8" i="5"/>
  <c r="CY8" i="5"/>
  <c r="CO8" i="5"/>
  <c r="CE8" i="5"/>
  <c r="BT8" i="5"/>
  <c r="BI8" i="5"/>
  <c r="AX8" i="5"/>
  <c r="AX6" i="5"/>
  <c r="FU19" i="4" s="1"/>
  <c r="AW6" i="5"/>
  <c r="DT19" i="4" s="1"/>
  <c r="AV6" i="5"/>
  <c r="AU6" i="5"/>
  <c r="AT6" i="5"/>
  <c r="FT16" i="4" s="1"/>
  <c r="AS6" i="5"/>
  <c r="EK16" i="4" s="1"/>
  <c r="AR6" i="5"/>
  <c r="AQ6" i="5"/>
  <c r="AP6" i="5"/>
  <c r="HC15" i="4" s="1"/>
  <c r="AO6" i="5"/>
  <c r="FT15" i="4" s="1"/>
  <c r="AN6" i="5"/>
  <c r="EK15" i="4" s="1"/>
  <c r="AM6" i="5"/>
  <c r="DB15" i="4" s="1"/>
  <c r="AL6" i="5"/>
  <c r="BS15" i="4" s="1"/>
  <c r="AK6" i="5"/>
  <c r="HC14" i="4" s="1"/>
  <c r="AJ6" i="5"/>
  <c r="AI6" i="5"/>
  <c r="AH6" i="5"/>
  <c r="DB14" i="4" s="1"/>
  <c r="AG6" i="5"/>
  <c r="BS14" i="4" s="1"/>
  <c r="AF6" i="5"/>
  <c r="AE6" i="5"/>
  <c r="AD6" i="5"/>
  <c r="EK13" i="4" s="1"/>
  <c r="AC6" i="5"/>
  <c r="DB13" i="4" s="1"/>
  <c r="AB6" i="5"/>
  <c r="AA6" i="5"/>
  <c r="Z6" i="5"/>
  <c r="FT12" i="4" s="1"/>
  <c r="Y6" i="5"/>
  <c r="EK12" i="4" s="1"/>
  <c r="X6" i="5"/>
  <c r="DB12" i="4" s="1"/>
  <c r="W6" i="5"/>
  <c r="BS12" i="4" s="1"/>
  <c r="V6" i="5"/>
  <c r="BS9" i="4" s="1"/>
  <c r="U6" i="5"/>
  <c r="T6" i="5"/>
  <c r="S6" i="5"/>
  <c r="R6" i="5"/>
  <c r="Q6" i="5"/>
  <c r="P6" i="5"/>
  <c r="O6" i="5"/>
  <c r="EJ5" i="4" s="1"/>
  <c r="N6" i="5"/>
  <c r="BS5" i="4" s="1"/>
  <c r="M6" i="5"/>
  <c r="GN8" i="5" s="1"/>
  <c r="L6" i="5"/>
  <c r="K6" i="5"/>
  <c r="J6" i="5"/>
  <c r="I6" i="5"/>
  <c r="H6" i="5"/>
  <c r="G6" i="5"/>
  <c r="F6" i="5"/>
  <c r="E6" i="5"/>
  <c r="D6" i="5"/>
  <c r="C6" i="5"/>
  <c r="B6" i="5"/>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RL117" i="4"/>
  <c r="PC117" i="4"/>
  <c r="NU117" i="4"/>
  <c r="ND117" i="4"/>
  <c r="LK117" i="4"/>
  <c r="KC117" i="4"/>
  <c r="JL117" i="4"/>
  <c r="IU117" i="4"/>
  <c r="GL117" i="4"/>
  <c r="FU117" i="4"/>
  <c r="FD117" i="4"/>
  <c r="CR117" i="4"/>
  <c r="BF117" i="4"/>
  <c r="T117" i="4"/>
  <c r="CR102" i="4"/>
  <c r="BY102" i="4"/>
  <c r="BF102" i="4"/>
  <c r="AM102" i="4"/>
  <c r="T102" i="4"/>
  <c r="TK101" i="4"/>
  <c r="ST101" i="4"/>
  <c r="SC101" i="4"/>
  <c r="PT101" i="4"/>
  <c r="PC101" i="4"/>
  <c r="OL101" i="4"/>
  <c r="ND101" i="4"/>
  <c r="LK101" i="4"/>
  <c r="KT101" i="4"/>
  <c r="JL101" i="4"/>
  <c r="HC101" i="4"/>
  <c r="FU101" i="4"/>
  <c r="FD101" i="4"/>
  <c r="EM101" i="4"/>
  <c r="BY101" i="4"/>
  <c r="BF101" i="4"/>
  <c r="AM101" i="4"/>
  <c r="CR87" i="4"/>
  <c r="BY87" i="4"/>
  <c r="BF87" i="4"/>
  <c r="AM87" i="4"/>
  <c r="T87" i="4"/>
  <c r="UB86" i="4"/>
  <c r="ST86" i="4"/>
  <c r="SC86" i="4"/>
  <c r="RL86" i="4"/>
  <c r="PC86" i="4"/>
  <c r="NU86" i="4"/>
  <c r="LK86" i="4"/>
  <c r="KT86" i="4"/>
  <c r="KC86" i="4"/>
  <c r="IU86" i="4"/>
  <c r="HC86" i="4"/>
  <c r="GL86" i="4"/>
  <c r="FD86" i="4"/>
  <c r="EM86" i="4"/>
  <c r="CR86" i="4"/>
  <c r="BF86" i="4"/>
  <c r="T86" i="4"/>
  <c r="PC72" i="4"/>
  <c r="CR72" i="4"/>
  <c r="BY72" i="4"/>
  <c r="BF72" i="4"/>
  <c r="AM72" i="4"/>
  <c r="T72" i="4"/>
  <c r="TK71" i="4"/>
  <c r="SC71" i="4"/>
  <c r="RL71" i="4"/>
  <c r="PT71" i="4"/>
  <c r="OL71" i="4"/>
  <c r="NU71" i="4"/>
  <c r="ND71" i="4"/>
  <c r="KT71" i="4"/>
  <c r="KC71" i="4"/>
  <c r="JL71" i="4"/>
  <c r="HC71" i="4"/>
  <c r="FU71" i="4"/>
  <c r="EM71" i="4"/>
  <c r="CR71" i="4"/>
  <c r="BY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EU36" i="4"/>
  <c r="EB36" i="4"/>
  <c r="CP36" i="4"/>
  <c r="BD36" i="4"/>
  <c r="AK36" i="4"/>
  <c r="R36" i="4"/>
  <c r="BS19" i="4"/>
  <c r="HC16" i="4"/>
  <c r="DB16" i="4"/>
  <c r="BS16" i="4"/>
  <c r="FT14" i="4"/>
  <c r="EK14" i="4"/>
  <c r="HC13" i="4"/>
  <c r="FT13" i="4"/>
  <c r="BS13" i="4"/>
  <c r="HC12" i="4"/>
  <c r="HA7" i="4"/>
  <c r="B7" i="4"/>
  <c r="HA5" i="4"/>
  <c r="HA3" i="4"/>
  <c r="EJ3" i="4"/>
  <c r="BS3" i="4"/>
  <c r="B3" i="4"/>
  <c r="B1" i="4"/>
  <c r="KC12" i="5" l="1"/>
  <c r="NU102" i="4" s="1"/>
  <c r="GZ12" i="5"/>
  <c r="JL57" i="4" s="1"/>
  <c r="B5" i="4"/>
  <c r="LI12" i="5"/>
  <c r="ST72" i="4" s="1"/>
  <c r="HT12" i="5"/>
  <c r="JL87" i="4" s="1"/>
  <c r="MA12" i="5"/>
  <c r="RL102" i="4" s="1"/>
  <c r="GQ18" i="5"/>
  <c r="GO12" i="5"/>
  <c r="FD118" i="4" s="1"/>
  <c r="GO18" i="5"/>
  <c r="GN18" i="5"/>
  <c r="GR12" i="5"/>
  <c r="HC118" i="4" s="1"/>
  <c r="GR18" i="5"/>
  <c r="GP18" i="5"/>
  <c r="GP12" i="5"/>
  <c r="FU118" i="4" s="1"/>
  <c r="GQ12" i="5"/>
  <c r="GL118" i="4" s="1"/>
  <c r="GN12" i="5"/>
  <c r="EM118" i="4" s="1"/>
  <c r="HM18" i="5"/>
  <c r="HI18" i="5"/>
  <c r="HJ18" i="5"/>
  <c r="HL12" i="5"/>
  <c r="KT72" i="4" s="1"/>
  <c r="HL18" i="5"/>
  <c r="HK18" i="5"/>
  <c r="HI12" i="5"/>
  <c r="IU72" i="4" s="1"/>
  <c r="HK12" i="5"/>
  <c r="KC72" i="4" s="1"/>
  <c r="IE18" i="5"/>
  <c r="IF18" i="5"/>
  <c r="ID12" i="5"/>
  <c r="JL102" i="4" s="1"/>
  <c r="ID18" i="5"/>
  <c r="IC18" i="5"/>
  <c r="IC12" i="5"/>
  <c r="IU102" i="4" s="1"/>
  <c r="IG18" i="5"/>
  <c r="IF12" i="5"/>
  <c r="KT102" i="4" s="1"/>
  <c r="KZ18" i="5"/>
  <c r="LA18" i="5"/>
  <c r="KW18" i="5"/>
  <c r="KY12" i="5"/>
  <c r="ST57" i="4" s="1"/>
  <c r="KZ12" i="5"/>
  <c r="TK57" i="4" s="1"/>
  <c r="KY18" i="5"/>
  <c r="KX18" i="5"/>
  <c r="KW12" i="5"/>
  <c r="RL57" i="4" s="1"/>
  <c r="LR18" i="5"/>
  <c r="LU18" i="5"/>
  <c r="LS18" i="5"/>
  <c r="LU12" i="5"/>
  <c r="UB87" i="4" s="1"/>
  <c r="LQ12" i="5"/>
  <c r="RL87" i="4" s="1"/>
  <c r="LT18" i="5"/>
  <c r="LT12" i="5"/>
  <c r="TK87" i="4" s="1"/>
  <c r="LQ18" i="5"/>
  <c r="LR12" i="5"/>
  <c r="SC87" i="4" s="1"/>
  <c r="MN18" i="5"/>
  <c r="MM18" i="5"/>
  <c r="MO18" i="5"/>
  <c r="MK18" i="5"/>
  <c r="MM12" i="5"/>
  <c r="ST118" i="4" s="1"/>
  <c r="MO12" i="5"/>
  <c r="UB118" i="4" s="1"/>
  <c r="ML18" i="5"/>
  <c r="ML12" i="5"/>
  <c r="SC118" i="4" s="1"/>
  <c r="F10" i="5"/>
  <c r="B10" i="5"/>
  <c r="FJ8" i="5"/>
  <c r="GD8" i="5"/>
  <c r="JB18" i="5"/>
  <c r="IX18" i="5"/>
  <c r="IY18" i="5"/>
  <c r="JA12" i="5"/>
  <c r="PC57" i="4" s="1"/>
  <c r="IY12" i="5"/>
  <c r="NU57" i="4" s="1"/>
  <c r="JA18" i="5"/>
  <c r="IZ18" i="5"/>
  <c r="JB12" i="5"/>
  <c r="PT57" i="4" s="1"/>
  <c r="JT18" i="5"/>
  <c r="JU18" i="5"/>
  <c r="JS12" i="5"/>
  <c r="NU87" i="4" s="1"/>
  <c r="JV18" i="5"/>
  <c r="JT12" i="5"/>
  <c r="OL87" i="4" s="1"/>
  <c r="JS18" i="5"/>
  <c r="JR18" i="5"/>
  <c r="JV12" i="5"/>
  <c r="PT87" i="4" s="1"/>
  <c r="KP18" i="5"/>
  <c r="KL18" i="5"/>
  <c r="KM18" i="5"/>
  <c r="KO12" i="5"/>
  <c r="PC118" i="4" s="1"/>
  <c r="KO18" i="5"/>
  <c r="KN18" i="5"/>
  <c r="KN12" i="5"/>
  <c r="OL118" i="4" s="1"/>
  <c r="KL12" i="5"/>
  <c r="ND118" i="4" s="1"/>
  <c r="C10" i="5"/>
  <c r="EZ8" i="5"/>
  <c r="FT8" i="5"/>
  <c r="JK18" i="5"/>
  <c r="JL18" i="5"/>
  <c r="JH18" i="5"/>
  <c r="JJ12" i="5"/>
  <c r="OL72" i="4" s="1"/>
  <c r="JJ18" i="5"/>
  <c r="JI18" i="5"/>
  <c r="JI12" i="5"/>
  <c r="NU72" i="4" s="1"/>
  <c r="JL12" i="5"/>
  <c r="PT72" i="4" s="1"/>
  <c r="KC18" i="5"/>
  <c r="KD18" i="5"/>
  <c r="KF12" i="5"/>
  <c r="PT102" i="4" s="1"/>
  <c r="KB12" i="5"/>
  <c r="ND102" i="4" s="1"/>
  <c r="KB18" i="5"/>
  <c r="KD12" i="5"/>
  <c r="OL102" i="4" s="1"/>
  <c r="KF18" i="5"/>
  <c r="KE18" i="5"/>
  <c r="D10" i="5"/>
  <c r="IX12" i="5"/>
  <c r="ND57" i="4" s="1"/>
  <c r="JR12" i="5"/>
  <c r="ND87" i="4" s="1"/>
  <c r="KM12" i="5"/>
  <c r="NU118" i="4" s="1"/>
  <c r="E10" i="5"/>
  <c r="HJ12" i="5"/>
  <c r="JL72" i="4" s="1"/>
  <c r="IE12" i="5"/>
  <c r="KC102" i="4" s="1"/>
  <c r="IZ12" i="5"/>
  <c r="OL57" i="4" s="1"/>
  <c r="JU12" i="5"/>
  <c r="PC87" i="4" s="1"/>
  <c r="KP12" i="5"/>
  <c r="PT118" i="4" s="1"/>
  <c r="MK12" i="5"/>
  <c r="RL118" i="4" s="1"/>
  <c r="HM12" i="5"/>
  <c r="LK72" i="4" s="1"/>
  <c r="IG12" i="5"/>
  <c r="LK102" i="4" s="1"/>
  <c r="KX12" i="5"/>
  <c r="SC57" i="4" s="1"/>
  <c r="LS12" i="5"/>
  <c r="ST87" i="4" s="1"/>
  <c r="MN12" i="5"/>
  <c r="TK118" i="4" s="1"/>
  <c r="LA12" i="5"/>
  <c r="UB57" i="4" s="1"/>
  <c r="HA18" i="5"/>
  <c r="HC12" i="5"/>
  <c r="LK57" i="4" s="1"/>
  <c r="GY12" i="5"/>
  <c r="IU57" i="4" s="1"/>
  <c r="HV18" i="5"/>
  <c r="HW18" i="5"/>
  <c r="HS18" i="5"/>
  <c r="HU12" i="5"/>
  <c r="KC87" i="4" s="1"/>
  <c r="IN18" i="5"/>
  <c r="IO18" i="5"/>
  <c r="IQ12" i="5"/>
  <c r="LK118" i="4" s="1"/>
  <c r="IM12" i="5"/>
  <c r="IU118" i="4" s="1"/>
  <c r="LI18" i="5"/>
  <c r="LJ18" i="5"/>
  <c r="LH12" i="5"/>
  <c r="SC72" i="4" s="1"/>
  <c r="ME18" i="5"/>
  <c r="MA18" i="5"/>
  <c r="MD18" i="5"/>
  <c r="MB18" i="5"/>
  <c r="MD12" i="5"/>
  <c r="TK102" i="4" s="1"/>
  <c r="HA12" i="5"/>
  <c r="KC57" i="4" s="1"/>
  <c r="HV12" i="5"/>
  <c r="KT87" i="4" s="1"/>
  <c r="IP12" i="5"/>
  <c r="KT118" i="4" s="1"/>
  <c r="LG12" i="5"/>
  <c r="RL72" i="4" s="1"/>
  <c r="MB12" i="5"/>
  <c r="SC102" i="4" s="1"/>
  <c r="HB18" i="5"/>
  <c r="HT18" i="5"/>
  <c r="LK18" i="5"/>
  <c r="HC18" i="5"/>
  <c r="HU18" i="5"/>
  <c r="IM18" i="5"/>
  <c r="HS12" i="5"/>
  <c r="IU87" i="4" s="1"/>
  <c r="IN12" i="5"/>
  <c r="JL118" i="4" s="1"/>
  <c r="LJ12" i="5"/>
  <c r="TK72" i="4" s="1"/>
  <c r="ME12" i="5"/>
  <c r="UB102" i="4" s="1"/>
  <c r="GY18" i="5"/>
  <c r="IP18" i="5"/>
  <c r="LG18" i="5"/>
  <c r="GZ18" i="5"/>
  <c r="IQ18" i="5"/>
  <c r="LH18" i="5"/>
  <c r="MC18" i="5"/>
  <c r="ME16" i="5" l="1"/>
  <c r="KP16" i="5"/>
  <c r="JB16" i="5"/>
  <c r="HM16" i="5"/>
  <c r="FX16" i="5"/>
  <c r="EI16" i="5"/>
  <c r="CT16" i="5"/>
  <c r="BC16" i="5"/>
  <c r="IQ16" i="5"/>
  <c r="IG16" i="5"/>
  <c r="HW16" i="5"/>
  <c r="CJ16" i="5"/>
  <c r="BY16" i="5"/>
  <c r="BN16" i="5"/>
  <c r="LU16" i="5"/>
  <c r="LK16" i="5"/>
  <c r="LA16" i="5"/>
  <c r="FN16" i="5"/>
  <c r="FD16" i="5"/>
  <c r="ES16" i="5"/>
  <c r="LU10" i="5"/>
  <c r="UB85" i="4" s="1"/>
  <c r="KF10" i="5"/>
  <c r="PT100" i="4" s="1"/>
  <c r="IQ10" i="5"/>
  <c r="LK116" i="4" s="1"/>
  <c r="HC10" i="5"/>
  <c r="LK55" i="4" s="1"/>
  <c r="FN10" i="5"/>
  <c r="HC70" i="4" s="1"/>
  <c r="DY10" i="5"/>
  <c r="CR85" i="4" s="1"/>
  <c r="CJ10" i="5"/>
  <c r="PT35" i="4" s="1"/>
  <c r="MO16" i="5"/>
  <c r="GR16" i="5"/>
  <c r="JV16" i="5"/>
  <c r="DY16" i="5"/>
  <c r="DE16" i="5"/>
  <c r="MO10" i="5"/>
  <c r="UB116" i="4" s="1"/>
  <c r="ME10" i="5"/>
  <c r="UB100" i="4" s="1"/>
  <c r="GR10" i="5"/>
  <c r="HC116" i="4" s="1"/>
  <c r="GH10" i="5"/>
  <c r="HC100" i="4" s="1"/>
  <c r="FX10" i="5"/>
  <c r="HC85" i="4" s="1"/>
  <c r="HC16" i="5"/>
  <c r="GH16" i="5"/>
  <c r="IG10" i="5"/>
  <c r="LK100" i="4" s="1"/>
  <c r="HW10" i="5"/>
  <c r="LK85" i="4" s="1"/>
  <c r="HM10" i="5"/>
  <c r="LK70" i="4" s="1"/>
  <c r="BY10" i="5"/>
  <c r="LJ35" i="4" s="1"/>
  <c r="BN10" i="5"/>
  <c r="GZ35" i="4" s="1"/>
  <c r="BC10" i="5"/>
  <c r="CP35" i="4" s="1"/>
  <c r="KF16" i="5"/>
  <c r="JL16" i="5"/>
  <c r="DO16" i="5"/>
  <c r="JV10" i="5"/>
  <c r="PT85" i="4" s="1"/>
  <c r="JL10" i="5"/>
  <c r="PT70" i="4" s="1"/>
  <c r="JB10" i="5"/>
  <c r="PT55" i="4" s="1"/>
  <c r="DO10" i="5"/>
  <c r="CR70" i="4" s="1"/>
  <c r="DE10" i="5"/>
  <c r="CR55" i="4" s="1"/>
  <c r="CT10" i="5"/>
  <c r="UE35" i="4" s="1"/>
  <c r="LK10" i="5"/>
  <c r="UB70" i="4" s="1"/>
  <c r="LA10" i="5"/>
  <c r="UB55" i="4" s="1"/>
  <c r="KP10" i="5"/>
  <c r="PT116" i="4" s="1"/>
  <c r="FD10" i="5"/>
  <c r="HC55" i="4" s="1"/>
  <c r="ES10" i="5"/>
  <c r="CR116" i="4" s="1"/>
  <c r="EI10" i="5"/>
  <c r="CR100" i="4" s="1"/>
  <c r="HC11" i="4"/>
  <c r="MN16" i="5"/>
  <c r="KZ16" i="5"/>
  <c r="JK16" i="5"/>
  <c r="HV16" i="5"/>
  <c r="GG16" i="5"/>
  <c r="ER16" i="5"/>
  <c r="DD16" i="5"/>
  <c r="BM16" i="5"/>
  <c r="HL16" i="5"/>
  <c r="HB16" i="5"/>
  <c r="GQ16" i="5"/>
  <c r="BB16" i="5"/>
  <c r="KO16" i="5"/>
  <c r="KE16" i="5"/>
  <c r="JU16" i="5"/>
  <c r="EH16" i="5"/>
  <c r="DX16" i="5"/>
  <c r="DN16" i="5"/>
  <c r="MD10" i="5"/>
  <c r="TK100" i="4" s="1"/>
  <c r="KO10" i="5"/>
  <c r="PC116" i="4" s="1"/>
  <c r="JA10" i="5"/>
  <c r="PC55" i="4" s="1"/>
  <c r="HL10" i="5"/>
  <c r="KT70" i="4" s="1"/>
  <c r="FW10" i="5"/>
  <c r="GL85" i="4" s="1"/>
  <c r="EH10" i="5"/>
  <c r="BY100" i="4" s="1"/>
  <c r="CS10" i="5"/>
  <c r="TL35" i="4" s="1"/>
  <c r="BB10" i="5"/>
  <c r="BW35" i="4" s="1"/>
  <c r="LT16" i="5"/>
  <c r="FW16" i="5"/>
  <c r="FC16" i="5"/>
  <c r="JA16" i="5"/>
  <c r="IF16" i="5"/>
  <c r="CI16" i="5"/>
  <c r="LT10" i="5"/>
  <c r="TK85" i="4" s="1"/>
  <c r="LJ10" i="5"/>
  <c r="TK70" i="4" s="1"/>
  <c r="KZ10" i="5"/>
  <c r="TK55" i="4" s="1"/>
  <c r="FM10" i="5"/>
  <c r="GL70" i="4" s="1"/>
  <c r="FC10" i="5"/>
  <c r="GL55" i="4" s="1"/>
  <c r="ER10" i="5"/>
  <c r="BY116" i="4" s="1"/>
  <c r="MD16" i="5"/>
  <c r="LJ16" i="5"/>
  <c r="FM16" i="5"/>
  <c r="MN10" i="5"/>
  <c r="TK116" i="4" s="1"/>
  <c r="HB10" i="5"/>
  <c r="KT55" i="4" s="1"/>
  <c r="GQ10" i="5"/>
  <c r="GL116" i="4" s="1"/>
  <c r="GG10" i="5"/>
  <c r="GL100" i="4" s="1"/>
  <c r="IP16" i="5"/>
  <c r="CS16" i="5"/>
  <c r="BX16" i="5"/>
  <c r="IP10" i="5"/>
  <c r="KT116" i="4" s="1"/>
  <c r="IF10" i="5"/>
  <c r="KT100" i="4" s="1"/>
  <c r="HV10" i="5"/>
  <c r="KT85" i="4" s="1"/>
  <c r="CI10" i="5"/>
  <c r="PA35" i="4" s="1"/>
  <c r="BX10" i="5"/>
  <c r="KQ35" i="4" s="1"/>
  <c r="BM10" i="5"/>
  <c r="GG35" i="4" s="1"/>
  <c r="KE10" i="5"/>
  <c r="PC100" i="4" s="1"/>
  <c r="JU10" i="5"/>
  <c r="PC85" i="4" s="1"/>
  <c r="JK10" i="5"/>
  <c r="PC70" i="4" s="1"/>
  <c r="DX10" i="5"/>
  <c r="BY85" i="4" s="1"/>
  <c r="DN10" i="5"/>
  <c r="BY70" i="4" s="1"/>
  <c r="DD10" i="5"/>
  <c r="BY55" i="4" s="1"/>
  <c r="FT11" i="4"/>
  <c r="GH18" i="5"/>
  <c r="GD18" i="5"/>
  <c r="GE18" i="5"/>
  <c r="GH12" i="5"/>
  <c r="HC102" i="4" s="1"/>
  <c r="GD12" i="5"/>
  <c r="EM102" i="4" s="1"/>
  <c r="GG18" i="5"/>
  <c r="GF18" i="5"/>
  <c r="GF12" i="5"/>
  <c r="FU102" i="4" s="1"/>
  <c r="GE12" i="5"/>
  <c r="FD102" i="4" s="1"/>
  <c r="GG12" i="5"/>
  <c r="GL102" i="4" s="1"/>
  <c r="FU18" i="5"/>
  <c r="FT18" i="5"/>
  <c r="FX18" i="5"/>
  <c r="FU12" i="5"/>
  <c r="FD87" i="4" s="1"/>
  <c r="FW18" i="5"/>
  <c r="FV18" i="5"/>
  <c r="FW12" i="5"/>
  <c r="GL87" i="4" s="1"/>
  <c r="FX12" i="5"/>
  <c r="HC87" i="4" s="1"/>
  <c r="FV12" i="5"/>
  <c r="FU87" i="4" s="1"/>
  <c r="FT12" i="5"/>
  <c r="EM87" i="4" s="1"/>
  <c r="LR16" i="5"/>
  <c r="KC16" i="5"/>
  <c r="IN16" i="5"/>
  <c r="GZ16" i="5"/>
  <c r="FK16" i="5"/>
  <c r="DV16" i="5"/>
  <c r="CG16" i="5"/>
  <c r="LH16" i="5"/>
  <c r="KX16" i="5"/>
  <c r="KM16" i="5"/>
  <c r="FA16" i="5"/>
  <c r="EP16" i="5"/>
  <c r="EF16" i="5"/>
  <c r="ID16" i="5"/>
  <c r="HT16" i="5"/>
  <c r="HJ16" i="5"/>
  <c r="BV16" i="5"/>
  <c r="BK16" i="5"/>
  <c r="AZ16" i="5"/>
  <c r="LH10" i="5"/>
  <c r="SC70" i="4" s="1"/>
  <c r="JS10" i="5"/>
  <c r="NU85" i="4" s="1"/>
  <c r="ID10" i="5"/>
  <c r="JL100" i="4" s="1"/>
  <c r="GO10" i="5"/>
  <c r="FD116" i="4" s="1"/>
  <c r="FA10" i="5"/>
  <c r="FD55" i="4" s="1"/>
  <c r="DL10" i="5"/>
  <c r="AM70" i="4" s="1"/>
  <c r="BV10" i="5"/>
  <c r="JE35" i="4" s="1"/>
  <c r="JI16" i="5"/>
  <c r="DL16" i="5"/>
  <c r="CQ16" i="5"/>
  <c r="HT10" i="5"/>
  <c r="JL85" i="4" s="1"/>
  <c r="AZ10" i="5"/>
  <c r="AK35" i="4" s="1"/>
  <c r="ML16" i="5"/>
  <c r="GO16" i="5"/>
  <c r="FU16" i="5"/>
  <c r="JI10" i="5"/>
  <c r="NU70" i="4" s="1"/>
  <c r="IY10" i="5"/>
  <c r="NU55" i="4" s="1"/>
  <c r="IN10" i="5"/>
  <c r="JL116" i="4" s="1"/>
  <c r="DB10" i="5"/>
  <c r="AM55" i="4" s="1"/>
  <c r="CQ10" i="5"/>
  <c r="RZ35" i="4" s="1"/>
  <c r="CG10" i="5"/>
  <c r="NO35" i="4" s="1"/>
  <c r="JS16" i="5"/>
  <c r="IY16" i="5"/>
  <c r="DB16" i="5"/>
  <c r="KX10" i="5"/>
  <c r="SC55" i="4" s="1"/>
  <c r="KM10" i="5"/>
  <c r="NU116" i="4" s="1"/>
  <c r="KC10" i="5"/>
  <c r="NU100" i="4" s="1"/>
  <c r="EP10" i="5"/>
  <c r="AM116" i="4" s="1"/>
  <c r="EF10" i="5"/>
  <c r="AM100" i="4" s="1"/>
  <c r="DV10" i="5"/>
  <c r="AM85" i="4" s="1"/>
  <c r="MB16" i="5"/>
  <c r="GE16" i="5"/>
  <c r="ML10" i="5"/>
  <c r="SC116" i="4" s="1"/>
  <c r="MB10" i="5"/>
  <c r="SC100" i="4" s="1"/>
  <c r="LR10" i="5"/>
  <c r="SC85" i="4" s="1"/>
  <c r="GE10" i="5"/>
  <c r="FD100" i="4" s="1"/>
  <c r="FU10" i="5"/>
  <c r="FD85" i="4" s="1"/>
  <c r="FK10" i="5"/>
  <c r="FD70" i="4" s="1"/>
  <c r="DB11" i="4"/>
  <c r="HJ10" i="5"/>
  <c r="JL70" i="4" s="1"/>
  <c r="GZ10" i="5"/>
  <c r="JL55" i="4" s="1"/>
  <c r="BK10" i="5"/>
  <c r="EU35" i="4" s="1"/>
  <c r="LI16" i="5"/>
  <c r="JT16" i="5"/>
  <c r="IE16" i="5"/>
  <c r="GP16" i="5"/>
  <c r="FB16" i="5"/>
  <c r="DM16" i="5"/>
  <c r="BW16" i="5"/>
  <c r="MM16" i="5"/>
  <c r="MC16" i="5"/>
  <c r="LS16" i="5"/>
  <c r="GF16" i="5"/>
  <c r="FV16" i="5"/>
  <c r="FL16" i="5"/>
  <c r="JJ16" i="5"/>
  <c r="IZ16" i="5"/>
  <c r="IO16" i="5"/>
  <c r="DC16" i="5"/>
  <c r="CR16" i="5"/>
  <c r="CH16" i="5"/>
  <c r="MM10" i="5"/>
  <c r="ST116" i="4" s="1"/>
  <c r="KY10" i="5"/>
  <c r="ST55" i="4" s="1"/>
  <c r="JJ10" i="5"/>
  <c r="OL70" i="4" s="1"/>
  <c r="HU10" i="5"/>
  <c r="KC85" i="4" s="1"/>
  <c r="GF10" i="5"/>
  <c r="FU100" i="4" s="1"/>
  <c r="EQ10" i="5"/>
  <c r="BF116" i="4" s="1"/>
  <c r="DC10" i="5"/>
  <c r="BF55" i="4" s="1"/>
  <c r="BL10" i="5"/>
  <c r="FN35" i="4" s="1"/>
  <c r="KY16" i="5"/>
  <c r="KD16" i="5"/>
  <c r="EG16" i="5"/>
  <c r="HK16" i="5"/>
  <c r="BL16" i="5"/>
  <c r="KN10" i="5"/>
  <c r="OL116" i="4" s="1"/>
  <c r="KD10" i="5"/>
  <c r="OL100" i="4" s="1"/>
  <c r="JT10" i="5"/>
  <c r="OL85" i="4" s="1"/>
  <c r="EG10" i="5"/>
  <c r="BF100" i="4" s="1"/>
  <c r="DW10" i="5"/>
  <c r="BF85" i="4" s="1"/>
  <c r="DM10" i="5"/>
  <c r="BF70" i="4" s="1"/>
  <c r="KN16" i="5"/>
  <c r="EQ16" i="5"/>
  <c r="DW16" i="5"/>
  <c r="MC10" i="5"/>
  <c r="ST100" i="4" s="1"/>
  <c r="LS10" i="5"/>
  <c r="ST85" i="4" s="1"/>
  <c r="LI10" i="5"/>
  <c r="ST70" i="4" s="1"/>
  <c r="FV10" i="5"/>
  <c r="FU85" i="4" s="1"/>
  <c r="FL10" i="5"/>
  <c r="FU70" i="4" s="1"/>
  <c r="FB10" i="5"/>
  <c r="FU55" i="4" s="1"/>
  <c r="HU16" i="5"/>
  <c r="HA16" i="5"/>
  <c r="BA16" i="5"/>
  <c r="HK10" i="5"/>
  <c r="KC70" i="4" s="1"/>
  <c r="HA10" i="5"/>
  <c r="KC55" i="4" s="1"/>
  <c r="GP10" i="5"/>
  <c r="FU116" i="4" s="1"/>
  <c r="BA10" i="5"/>
  <c r="BD35" i="4" s="1"/>
  <c r="IZ10" i="5"/>
  <c r="OL55" i="4" s="1"/>
  <c r="IO10" i="5"/>
  <c r="KC116" i="4" s="1"/>
  <c r="IE10" i="5"/>
  <c r="KC100" i="4" s="1"/>
  <c r="CR10" i="5"/>
  <c r="SS35" i="4" s="1"/>
  <c r="CH10" i="5"/>
  <c r="OH35" i="4" s="1"/>
  <c r="BW10" i="5"/>
  <c r="JX35" i="4" s="1"/>
  <c r="EK11" i="4"/>
  <c r="FL18" i="5"/>
  <c r="FJ18" i="5"/>
  <c r="FN18" i="5"/>
  <c r="FL12" i="5"/>
  <c r="FU72" i="4" s="1"/>
  <c r="FM18" i="5"/>
  <c r="FK18" i="5"/>
  <c r="FN12" i="5"/>
  <c r="HC72" i="4" s="1"/>
  <c r="FJ12" i="5"/>
  <c r="EM72" i="4" s="1"/>
  <c r="FM12" i="5"/>
  <c r="GL72" i="4" s="1"/>
  <c r="FK12" i="5"/>
  <c r="FD72" i="4" s="1"/>
  <c r="FC18" i="5"/>
  <c r="EZ18" i="5"/>
  <c r="FD18" i="5"/>
  <c r="FC12" i="5"/>
  <c r="GL57" i="4" s="1"/>
  <c r="FB18" i="5"/>
  <c r="FA18" i="5"/>
  <c r="FA12" i="5"/>
  <c r="FD57" i="4" s="1"/>
  <c r="EZ12" i="5"/>
  <c r="EM57" i="4" s="1"/>
  <c r="FD12" i="5"/>
  <c r="HC57" i="4" s="1"/>
  <c r="FB12" i="5"/>
  <c r="FU57" i="4" s="1"/>
  <c r="MA16" i="5"/>
  <c r="KL16" i="5"/>
  <c r="IX16" i="5"/>
  <c r="HI16" i="5"/>
  <c r="FT16" i="5"/>
  <c r="EE16" i="5"/>
  <c r="CP16" i="5"/>
  <c r="AY16" i="5"/>
  <c r="KB16" i="5"/>
  <c r="JR16" i="5"/>
  <c r="JH16" i="5"/>
  <c r="DU16" i="5"/>
  <c r="DK16" i="5"/>
  <c r="DA16" i="5"/>
  <c r="MK16" i="5"/>
  <c r="GY16" i="5"/>
  <c r="GN16" i="5"/>
  <c r="GD16" i="5"/>
  <c r="LQ10" i="5"/>
  <c r="RL85" i="4" s="1"/>
  <c r="KB10" i="5"/>
  <c r="ND100" i="4" s="1"/>
  <c r="IM10" i="5"/>
  <c r="IU116" i="4" s="1"/>
  <c r="GY10" i="5"/>
  <c r="IU55" i="4" s="1"/>
  <c r="FJ10" i="5"/>
  <c r="EM70" i="4" s="1"/>
  <c r="DU10" i="5"/>
  <c r="T85" i="4" s="1"/>
  <c r="CF10" i="5"/>
  <c r="MV35" i="4" s="1"/>
  <c r="IM16" i="5"/>
  <c r="HS16" i="5"/>
  <c r="BU16" i="5"/>
  <c r="MA10" i="5"/>
  <c r="RL100" i="4" s="1"/>
  <c r="BS11" i="4"/>
  <c r="LQ16" i="5"/>
  <c r="KW16" i="5"/>
  <c r="EZ16" i="5"/>
  <c r="IC10" i="5"/>
  <c r="IU100" i="4" s="1"/>
  <c r="HS10" i="5"/>
  <c r="IU85" i="4" s="1"/>
  <c r="HI10" i="5"/>
  <c r="IU70" i="4" s="1"/>
  <c r="BU10" i="5"/>
  <c r="IL35" i="4" s="1"/>
  <c r="BJ10" i="5"/>
  <c r="EB35" i="4" s="1"/>
  <c r="AY10" i="5"/>
  <c r="R35" i="4" s="1"/>
  <c r="IC16" i="5"/>
  <c r="CF16" i="5"/>
  <c r="BJ16" i="5"/>
  <c r="JR10" i="5"/>
  <c r="ND85" i="4" s="1"/>
  <c r="JH10" i="5"/>
  <c r="ND70" i="4" s="1"/>
  <c r="IX10" i="5"/>
  <c r="ND55" i="4" s="1"/>
  <c r="DK10" i="5"/>
  <c r="T70" i="4" s="1"/>
  <c r="DA10" i="5"/>
  <c r="T55" i="4" s="1"/>
  <c r="CP10" i="5"/>
  <c r="RG35" i="4" s="1"/>
  <c r="LG16" i="5"/>
  <c r="FJ16" i="5"/>
  <c r="EO16" i="5"/>
  <c r="LG10" i="5"/>
  <c r="RL70" i="4" s="1"/>
  <c r="KW10" i="5"/>
  <c r="RL55" i="4" s="1"/>
  <c r="KL10" i="5"/>
  <c r="ND116" i="4" s="1"/>
  <c r="EZ10" i="5"/>
  <c r="EM55" i="4" s="1"/>
  <c r="EO10" i="5"/>
  <c r="T116" i="4" s="1"/>
  <c r="EE10" i="5"/>
  <c r="T100" i="4" s="1"/>
  <c r="MK10" i="5"/>
  <c r="RL116" i="4" s="1"/>
  <c r="GN10" i="5"/>
  <c r="EM116" i="4" s="1"/>
  <c r="GD10" i="5"/>
  <c r="EM100" i="4" s="1"/>
  <c r="FT10" i="5"/>
  <c r="EM85" i="4" s="1"/>
</calcChain>
</file>

<file path=xl/sharedStrings.xml><?xml version="1.0" encoding="utf-8"?>
<sst xmlns="http://schemas.openxmlformats.org/spreadsheetml/2006/main" count="1046" uniqueCount="271">
  <si>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</si>
  <si>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</si>
  <si>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</si>
  <si>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</si>
  <si>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</si>
  <si>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</si>
  <si>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</si>
  <si>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</si>
  <si>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その他の有無…無
電気事業により生じた利益は、令和6年度中に予定する解体及び撤去費用に充てる見込みであるが、大規模修繕等に早急に対応するため、基金への積立ては行っていない。現在の繰越額では撤去等費用に到達していないため、今後も効率的かつ効果的な事業運営に努めることとした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</si>
  <si>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</si>
  <si>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</si>
  <si>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</si>
  <si>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</si>
  <si>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</si>
  <si>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</si>
  <si>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</si>
  <si>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</si>
  <si>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</si>
  <si>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</si>
  <si>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</si>
  <si>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</si>
  <si>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</si>
  <si>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</si>
  <si>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</si>
  <si>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</si>
  <si>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</si>
  <si>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</si>
  <si>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</si>
  <si>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</si>
  <si>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</si>
  <si>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</si>
  <si>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</si>
  <si>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</si>
  <si>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</si>
  <si>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</si>
  <si>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</si>
  <si>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</si>
  <si>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</si>
  <si>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</si>
  <si>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</si>
  <si>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</si>
  <si>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</si>
  <si>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</si>
  <si>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</si>
  <si>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</si>
  <si>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</si>
  <si>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</si>
  <si>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</si>
  <si>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</si>
  <si>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</si>
  <si>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</si>
  <si>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</si>
  <si>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</si>
  <si>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</si>
  <si>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</si>
  <si>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</si>
  <si>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</si>
  <si>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</si>
  <si>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</si>
  <si>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</si>
  <si>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</si>
  <si>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</si>
  <si>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</si>
  <si>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</si>
  <si>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</si>
  <si>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</si>
  <si>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</si>
  <si>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</si>
  <si>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</si>
  <si>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</si>
  <si>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</si>
  <si>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</si>
  <si>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</si>
  <si>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</si>
  <si>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</si>
  <si>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</si>
  <si>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</si>
  <si>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</si>
  <si>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</si>
  <si>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</si>
  <si>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</si>
  <si>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</si>
  <si>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</si>
  <si>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</si>
  <si>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</si>
  <si>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</si>
  <si>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</si>
  <si>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</si>
  <si>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</si>
  <si>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</si>
  <si>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</si>
  <si>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</si>
  <si>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</si>
  <si>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</si>
  <si>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</si>
  <si>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</si>
  <si>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</si>
  <si>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</si>
  <si>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</si>
  <si>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</si>
  <si>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</si>
  <si>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</si>
  <si>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</si>
  <si>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</si>
  <si>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</si>
  <si>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</si>
  <si>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</si>
  <si>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</si>
  <si>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</si>
  <si>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</si>
  <si>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</si>
  <si>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</si>
  <si>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</si>
  <si>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</si>
  <si>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</si>
  <si>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</si>
  <si>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</si>
  <si>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</si>
  <si>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</si>
  <si>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</si>
  <si>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</si>
  <si>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</si>
  <si>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</si>
  <si>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</si>
  <si>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</si>
  <si>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</si>
  <si>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</si>
  <si>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</si>
  <si>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</si>
  <si>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</si>
  <si>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384429</t>
  </si>
  <si>
    <t>47</t>
  </si>
  <si>
    <t>04</t>
  </si>
  <si>
    <t>0</t>
  </si>
  <si>
    <t>000</t>
  </si>
  <si>
    <t>愛媛県　伊方町</t>
  </si>
  <si>
    <t>法非適用</t>
  </si>
  <si>
    <t>電気事業</t>
  </si>
  <si>
    <t>非設置</t>
  </si>
  <si>
    <t>該当数値なし</t>
  </si>
  <si>
    <t>-</t>
  </si>
  <si>
    <t>令和6年8月30日　伊方風力発電所</t>
  </si>
  <si>
    <t>令和7年6月30日　伊方風力発電所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</si>
  <si>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</si>
  <si>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</si>
  <si>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</si>
  <si>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</si>
  <si>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</si>
  <si>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</si>
  <si>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</si>
  <si>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</si>
  <si>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</si>
  <si>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</si>
  <si>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</si>
  <si>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</si>
  <si>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</si>
  <si>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</si>
  <si>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</si>
  <si>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</si>
  <si>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</si>
  <si>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</si>
  <si>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</si>
  <si>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</si>
  <si>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</si>
  <si>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</si>
  <si>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</si>
  <si>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</si>
  <si>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</si>
  <si>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</si>
  <si>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</si>
  <si>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</si>
  <si>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</si>
  <si>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</si>
  <si>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</si>
  <si>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</si>
  <si>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</si>
  <si>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</si>
  <si>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</si>
  <si>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</si>
  <si>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</si>
  <si>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</si>
  <si>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</si>
  <si>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</si>
  <si>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</si>
  <si>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</si>
  <si>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</si>
  <si>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</si>
  <si>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</si>
  <si>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</si>
  <si>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</si>
  <si>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</si>
  <si>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</si>
  <si>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</si>
  <si>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</si>
  <si>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</si>
  <si>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</si>
  <si>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</si>
  <si>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</si>
  <si>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</si>
  <si>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</si>
  <si>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</si>
  <si>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</si>
  <si>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</si>
  <si>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</si>
  <si>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</si>
  <si>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</si>
  <si>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</si>
  <si>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</si>
  <si>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</si>
  <si>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</si>
  <si>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</si>
  <si>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</si>
  <si>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</si>
  <si>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</si>
  <si>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</si>
  <si>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</si>
  <si>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</si>
  <si>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</si>
  <si>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</si>
  <si>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</si>
  <si>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</si>
  <si>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</si>
  <si>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</si>
  <si>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</si>
  <si>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</si>
  <si>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</si>
  <si>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</si>
  <si>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</si>
  <si>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</si>
  <si>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</si>
  <si>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</si>
  <si>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</si>
  <si>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</si>
  <si>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</si>
  <si>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</si>
  <si>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</si>
  <si>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</si>
  <si>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</si>
  <si>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</si>
  <si>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</si>
  <si>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</si>
  <si>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</si>
  <si>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</si>
  <si>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</si>
  <si>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</si>
  <si>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</si>
  <si>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</si>
  <si>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</si>
  <si>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</si>
  <si>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</si>
  <si>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</si>
  <si>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</si>
  <si>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</si>
  <si>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</si>
  <si>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</si>
  <si>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</si>
  <si>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</si>
  <si>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</si>
  <si>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</si>
  <si>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</si>
  <si>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</si>
  <si>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</si>
  <si>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</si>
  <si>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</si>
  <si>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</si>
  <si>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</si>
  <si>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</si>
  <si>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</si>
  <si>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平成29年度から平成元年度まで売電収入の減少や機器修繕費用の増額、地方債返還により連続で赤字が続いていた。令和元年度に地方債の償還が終了し、令和２年度以降は黒字化での運用となっていた。今後は、FIT期間が終了する令和7年6月末で運転開始から20年3カ月となり、一般的に大型の風力発電設備の設計寿命年数と言われる20年が経過する。しかし、伊方風力発電所は建設から15年以上が経過しており、近年は故障による設備停止が頻発しており、海外メーカーであるため復旧に不測の日数を要し、稼働率の低下および売電収入が減少となる。そこで、FIT期間終了まで稼働を見込んでいたが、機器の取替費用や故障頻度および残存期間の売電量を鑑み、令和６年度には大型変電設備の更新時期を迎えるため、風車本体および変電設備を合わせて伊方風力発電所の解体工事を実施する予定であるため、解体撤去などの事業実施に備え、安定した施設運営により計画的な財源確保に努める。</t>
    <rPh sb="9" eb="11">
      <t>ヘイセイ</t>
    </rPh>
    <rPh sb="11" eb="12">
      <t>ガン</t>
    </rPh>
    <rPh sb="13" eb="14">
      <t>ド</t>
    </rPh>
    <rPh sb="16" eb="18">
      <t>バイデン</t>
    </rPh>
    <rPh sb="18" eb="20">
      <t>シュウニュウ</t>
    </rPh>
    <rPh sb="21" eb="23">
      <t>ゲンショウ</t>
    </rPh>
    <rPh sb="24" eb="26">
      <t>キキ</t>
    </rPh>
    <rPh sb="26" eb="28">
      <t>シュウゼン</t>
    </rPh>
    <rPh sb="28" eb="30">
      <t>ヒヨウ</t>
    </rPh>
    <rPh sb="31" eb="33">
      <t>ゾウガク</t>
    </rPh>
    <rPh sb="34" eb="37">
      <t>チホウサイ</t>
    </rPh>
    <rPh sb="37" eb="39">
      <t>ヘンカン</t>
    </rPh>
    <rPh sb="84" eb="86">
      <t>ウンヨウ</t>
    </rPh>
    <rPh sb="241" eb="248">
      <t>イカタフウリョクハツデンショ</t>
    </rPh>
    <rPh sb="249" eb="251">
      <t>ケンセツ</t>
    </rPh>
    <rPh sb="336" eb="338">
      <t>キカン</t>
    </rPh>
    <rPh sb="338" eb="340">
      <t>シュウリョウ</t>
    </rPh>
    <rPh sb="342" eb="344">
      <t>カドウ</t>
    </rPh>
    <rPh sb="345" eb="347">
      <t>ミコ</t>
    </rPh>
    <rPh sb="353" eb="355">
      <t>キキ</t>
    </rPh>
    <rPh sb="356" eb="358">
      <t>トリカエ</t>
    </rPh>
    <rPh sb="358" eb="360">
      <t>ヒヨウ</t>
    </rPh>
    <rPh sb="361" eb="363">
      <t>コショウ</t>
    </rPh>
    <rPh sb="363" eb="365">
      <t>ヒンド</t>
    </rPh>
    <rPh sb="368" eb="370">
      <t>ザンゾンバイデン</t>
    </rPh>
    <phoneticPr fontId="5"/>
  </si>
  <si>
    <t>○収益的収支比率
　当該指標が100%未満である令和元年度までは、収支が赤字となっていたが、令和２年度から令和４年度は100％を超え、回復の兆しが見受けられていた。しかし、当該年度において、施設の老朽化による機器消耗品等の故障により、運転停止期間が多く、発電量の減少から売電収入が大幅に減額した。また、次年度に予定する風車解体の解体工事に係る外部への委託費用などが追加し、支出が増額され、全体収支比率が大きく下落したと考える。今後は、解体撤去費用に伴う財源確保に備え、売電収入の終了期間まで発電効率の向上を図る必要がある。
○営業収支比率
　当該指標は令和４年度まで継続して100%以上の状況であったが、当該年度においては、100％未満となり、全国平均と比較すると更に低い数値となった。今後は、一段と経営改善に向けた取り組みが必要であるが、次年度には解体撤去により公営企業は終了となる。
○供給原価
　令和元年度の収支は赤字であり、全国平均と比較して発電コストも高くなっていたが、令和２年度以降には、地方債償還の終了もあってか平均を下回る状況が継続していた。しかし、当該年度は、全体収支で大きく赤字となり、全国平均と比較して上回る結果となった。今後は、解体撤去まで更なる効率的な運転とコスト削減に向けた取り組みが必要である。
○ＥＢＩＴＤＡ
　令和元年度から令和２,３年度は収益性が低下していたが、令和４年度には多少なりとも回復していた。当該年度は、収入に対して支出が増額したため、収益性として赤字となりマイナス数値となった。今後は、より収益の回復に努める必要がある。</t>
    <rPh sb="53" eb="55">
      <t>レイワ</t>
    </rPh>
    <rPh sb="56" eb="58">
      <t>ネンド</t>
    </rPh>
    <rPh sb="70" eb="71">
      <t>キザ</t>
    </rPh>
    <rPh sb="73" eb="75">
      <t>ミウ</t>
    </rPh>
    <rPh sb="86" eb="88">
      <t>トウガイ</t>
    </rPh>
    <rPh sb="88" eb="90">
      <t>ネンド</t>
    </rPh>
    <rPh sb="104" eb="106">
      <t>キキ</t>
    </rPh>
    <rPh sb="106" eb="108">
      <t>ショウモウ</t>
    </rPh>
    <rPh sb="108" eb="109">
      <t>ヒン</t>
    </rPh>
    <rPh sb="109" eb="110">
      <t>トウ</t>
    </rPh>
    <rPh sb="111" eb="113">
      <t>コショウ</t>
    </rPh>
    <rPh sb="117" eb="119">
      <t>ウンテン</t>
    </rPh>
    <rPh sb="119" eb="121">
      <t>テイシ</t>
    </rPh>
    <rPh sb="121" eb="123">
      <t>キカン</t>
    </rPh>
    <rPh sb="124" eb="125">
      <t>オオ</t>
    </rPh>
    <rPh sb="127" eb="129">
      <t>ハツデン</t>
    </rPh>
    <rPh sb="129" eb="130">
      <t>リョウ</t>
    </rPh>
    <rPh sb="131" eb="133">
      <t>ゲンショウ</t>
    </rPh>
    <rPh sb="135" eb="137">
      <t>バイデン</t>
    </rPh>
    <rPh sb="137" eb="139">
      <t>シュウニュウ</t>
    </rPh>
    <rPh sb="140" eb="142">
      <t>オオハバ</t>
    </rPh>
    <rPh sb="143" eb="145">
      <t>ゲンガク</t>
    </rPh>
    <rPh sb="151" eb="154">
      <t>ジネンド</t>
    </rPh>
    <rPh sb="155" eb="157">
      <t>ヨテイ</t>
    </rPh>
    <rPh sb="159" eb="161">
      <t>フウシャ</t>
    </rPh>
    <rPh sb="161" eb="163">
      <t>カイタイ</t>
    </rPh>
    <rPh sb="164" eb="166">
      <t>カイタイ</t>
    </rPh>
    <rPh sb="166" eb="168">
      <t>コウジ</t>
    </rPh>
    <rPh sb="169" eb="170">
      <t>カカ</t>
    </rPh>
    <rPh sb="171" eb="173">
      <t>ガイブ</t>
    </rPh>
    <rPh sb="175" eb="177">
      <t>イタク</t>
    </rPh>
    <rPh sb="177" eb="179">
      <t>ヒヨウ</t>
    </rPh>
    <rPh sb="182" eb="184">
      <t>ツイカ</t>
    </rPh>
    <rPh sb="186" eb="188">
      <t>シシュツ</t>
    </rPh>
    <rPh sb="189" eb="191">
      <t>ゾウガク</t>
    </rPh>
    <rPh sb="194" eb="196">
      <t>ゼンタイ</t>
    </rPh>
    <rPh sb="196" eb="198">
      <t>シュウシ</t>
    </rPh>
    <rPh sb="198" eb="200">
      <t>ヒリツ</t>
    </rPh>
    <rPh sb="201" eb="202">
      <t>オオ</t>
    </rPh>
    <rPh sb="204" eb="206">
      <t>ゲラク</t>
    </rPh>
    <rPh sb="213" eb="215">
      <t>コンゴ</t>
    </rPh>
    <rPh sb="217" eb="219">
      <t>カイタイ</t>
    </rPh>
    <rPh sb="219" eb="221">
      <t>テッキョ</t>
    </rPh>
    <rPh sb="221" eb="223">
      <t>ヒヨウ</t>
    </rPh>
    <rPh sb="224" eb="225">
      <t>トモナ</t>
    </rPh>
    <rPh sb="226" eb="228">
      <t>ザイゲン</t>
    </rPh>
    <rPh sb="228" eb="230">
      <t>カクホ</t>
    </rPh>
    <rPh sb="231" eb="232">
      <t>ソナ</t>
    </rPh>
    <rPh sb="234" eb="236">
      <t>バイデン</t>
    </rPh>
    <rPh sb="236" eb="238">
      <t>シュウニュウ</t>
    </rPh>
    <rPh sb="239" eb="241">
      <t>シュウリョウ</t>
    </rPh>
    <rPh sb="241" eb="243">
      <t>キカン</t>
    </rPh>
    <rPh sb="277" eb="279">
      <t>レイワ</t>
    </rPh>
    <rPh sb="280" eb="282">
      <t>ネンド</t>
    </rPh>
    <rPh sb="295" eb="297">
      <t>ジョウキョウ</t>
    </rPh>
    <rPh sb="303" eb="305">
      <t>トウガイ</t>
    </rPh>
    <rPh sb="305" eb="307">
      <t>ネンド</t>
    </rPh>
    <rPh sb="317" eb="319">
      <t>ミマン</t>
    </rPh>
    <rPh sb="333" eb="334">
      <t>サラ</t>
    </rPh>
    <rPh sb="344" eb="346">
      <t>コンゴ</t>
    </rPh>
    <rPh sb="348" eb="350">
      <t>イチダン</t>
    </rPh>
    <rPh sb="371" eb="374">
      <t>ジネンド</t>
    </rPh>
    <rPh sb="376" eb="378">
      <t>カイタイ</t>
    </rPh>
    <rPh sb="378" eb="380">
      <t>テッキョ</t>
    </rPh>
    <rPh sb="383" eb="385">
      <t>コウエイ</t>
    </rPh>
    <rPh sb="385" eb="387">
      <t>キギョウ</t>
    </rPh>
    <rPh sb="388" eb="390">
      <t>シュウリョウ</t>
    </rPh>
    <rPh sb="409" eb="411">
      <t>シュウシ</t>
    </rPh>
    <rPh sb="412" eb="414">
      <t>アカジ</t>
    </rPh>
    <rPh sb="447" eb="449">
      <t>イコウ</t>
    </rPh>
    <rPh sb="471" eb="473">
      <t>ジョウキョウ</t>
    </rPh>
    <rPh sb="474" eb="476">
      <t>ケイゾク</t>
    </rPh>
    <rPh sb="485" eb="487">
      <t>トウガイ</t>
    </rPh>
    <rPh sb="487" eb="489">
      <t>ネンド</t>
    </rPh>
    <rPh sb="491" eb="493">
      <t>ゼンタイ</t>
    </rPh>
    <rPh sb="493" eb="495">
      <t>シュウシ</t>
    </rPh>
    <rPh sb="496" eb="497">
      <t>オオ</t>
    </rPh>
    <rPh sb="499" eb="501">
      <t>アカジ</t>
    </rPh>
    <rPh sb="505" eb="507">
      <t>ゼンコク</t>
    </rPh>
    <rPh sb="507" eb="509">
      <t>ヘイキン</t>
    </rPh>
    <rPh sb="510" eb="512">
      <t>ヒカク</t>
    </rPh>
    <rPh sb="514" eb="516">
      <t>ウワマワ</t>
    </rPh>
    <rPh sb="517" eb="519">
      <t>ケッカ</t>
    </rPh>
    <rPh sb="528" eb="530">
      <t>カイタイ</t>
    </rPh>
    <rPh sb="530" eb="532">
      <t>テッキョ</t>
    </rPh>
    <rPh sb="534" eb="535">
      <t>サラ</t>
    </rPh>
    <rPh sb="575" eb="577">
      <t>レイワ</t>
    </rPh>
    <rPh sb="577" eb="579">
      <t>ガンネン</t>
    </rPh>
    <rPh sb="579" eb="580">
      <t>ド</t>
    </rPh>
    <rPh sb="582" eb="584">
      <t>レイワ</t>
    </rPh>
    <rPh sb="587" eb="589">
      <t>ネンド</t>
    </rPh>
    <rPh sb="602" eb="604">
      <t>レイワ</t>
    </rPh>
    <rPh sb="605" eb="606">
      <t>ネン</t>
    </rPh>
    <rPh sb="606" eb="607">
      <t>ド</t>
    </rPh>
    <rPh sb="609" eb="611">
      <t>タショウ</t>
    </rPh>
    <rPh sb="615" eb="617">
      <t>カイフク</t>
    </rPh>
    <rPh sb="622" eb="626">
      <t>トウガイネンド</t>
    </rPh>
    <rPh sb="628" eb="630">
      <t>シュウニュウ</t>
    </rPh>
    <rPh sb="631" eb="632">
      <t>タイ</t>
    </rPh>
    <rPh sb="634" eb="636">
      <t>シシュツ</t>
    </rPh>
    <rPh sb="637" eb="639">
      <t>ゾウガク</t>
    </rPh>
    <rPh sb="644" eb="646">
      <t>シュウエキ</t>
    </rPh>
    <rPh sb="646" eb="647">
      <t>セイ</t>
    </rPh>
    <rPh sb="650" eb="652">
      <t>アカジ</t>
    </rPh>
    <rPh sb="659" eb="661">
      <t>スウチ</t>
    </rPh>
    <rPh sb="666" eb="668">
      <t>コンゴ</t>
    </rPh>
    <rPh sb="672" eb="674">
      <t>シュウエキ</t>
    </rPh>
    <rPh sb="675" eb="677">
      <t>カイフク</t>
    </rPh>
    <rPh sb="678" eb="679">
      <t>ツト</t>
    </rPh>
    <rPh sb="681" eb="683">
      <t>ヒツヨウ</t>
    </rPh>
    <phoneticPr fontId="5"/>
  </si>
  <si>
    <t>○設備利用率
　平成27年度以降、目標とする設備利用率20%を下回る状況で推移している。当該年度においても大きく下回った。機器の故障停止による運転停止期間が直接設備利用率に影響しており、これまで以上に故障対応の迅速な対応力が求められる。
○修繕費比率
　設備の老朽化に伴う部品の故障があり、特に平成29年度以降は令和3年度を除き高い数値で推移していた。当該年度の修繕についても大部分がメーカー対応となったため、修繕費用は平均値と近い数値であるが、修繕に係る交換部海外調達が必要な部品も多く、故障から修繕までの運転停止期間が長く、部品確保が課題である。
○企業債残高対料金収入比率
　地方債償還の終了に伴い、0である。
○FIT収入割合
　全収入がFITで占められている。</t>
    <rPh sb="34" eb="36">
      <t>ジョウキョウ</t>
    </rPh>
    <rPh sb="44" eb="46">
      <t>トウガイ</t>
    </rPh>
    <rPh sb="46" eb="48">
      <t>ネンド</t>
    </rPh>
    <rPh sb="53" eb="54">
      <t>オオ</t>
    </rPh>
    <rPh sb="56" eb="58">
      <t>シタマワ</t>
    </rPh>
    <rPh sb="61" eb="63">
      <t>キキ</t>
    </rPh>
    <rPh sb="71" eb="73">
      <t>ウンテン</t>
    </rPh>
    <rPh sb="73" eb="75">
      <t>テイシ</t>
    </rPh>
    <rPh sb="108" eb="110">
      <t>タイオウ</t>
    </rPh>
    <rPh sb="110" eb="111">
      <t>リョク</t>
    </rPh>
    <rPh sb="177" eb="179">
      <t>トウガイ</t>
    </rPh>
    <rPh sb="179" eb="181">
      <t>ネンド</t>
    </rPh>
    <rPh sb="182" eb="184">
      <t>シュウゼン</t>
    </rPh>
    <rPh sb="211" eb="214">
      <t>ヘイキンチ</t>
    </rPh>
    <rPh sb="215" eb="216">
      <t>チカ</t>
    </rPh>
    <rPh sb="217" eb="21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</si>
</sst>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93.4</c:v>
                </c:pt>
                <c:pt idx="1">
                  <c:v>124.3</c:v>
                </c:pt>
                <c:pt idx="2">
                  <c:v>122.1</c:v>
                </c:pt>
                <c:pt idx="3">
                  <c:v>142.5</c:v>
                </c:pt>
                <c:pt idx="4">
                  <c:v>64.599999999999994</c:v>
                </c:pt>
              </c:numCache>
            </c:numRef>
          </c:val>
          <c:extLst>
            <c:ext xmlns:c16="http://schemas.microsoft.com/office/drawing/2014/chart" uri="{C3380CC4-5D6E-409C-BE32-E72D297353CC}">
              <c16:uniqueId val="{00000000-F2A5-4457-B190-D5539B581C1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F2A5-4457-B190-D5539B581C1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2A5-4457-B190-D5539B581C1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166.4</c:v>
                </c:pt>
                <c:pt idx="1">
                  <c:v>124.3</c:v>
                </c:pt>
                <c:pt idx="2">
                  <c:v>122</c:v>
                </c:pt>
                <c:pt idx="3">
                  <c:v>142.4</c:v>
                </c:pt>
                <c:pt idx="4">
                  <c:v>64.5</c:v>
                </c:pt>
              </c:numCache>
            </c:numRef>
          </c:val>
          <c:extLst>
            <c:ext xmlns:c16="http://schemas.microsoft.com/office/drawing/2014/chart" uri="{C3380CC4-5D6E-409C-BE32-E72D297353CC}">
              <c16:uniqueId val="{00000000-159F-4ED1-B000-5B3DB4986B2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159F-4ED1-B000-5B3DB4986B2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59F-4ED1-B000-5B3DB4986B2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2-4821-A334-5D5FB1AD4B8D}"/>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2-4821-A334-5D5FB1AD4B8D}"/>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662-4821-A334-5D5FB1AD4B8D}"/>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21934.6</c:v>
                </c:pt>
                <c:pt idx="1">
                  <c:v>16567.3</c:v>
                </c:pt>
                <c:pt idx="2">
                  <c:v>16871.599999999999</c:v>
                </c:pt>
                <c:pt idx="3">
                  <c:v>14463.2</c:v>
                </c:pt>
                <c:pt idx="4">
                  <c:v>31934.7</c:v>
                </c:pt>
              </c:numCache>
            </c:numRef>
          </c:val>
          <c:extLst>
            <c:ext xmlns:c16="http://schemas.microsoft.com/office/drawing/2014/chart" uri="{C3380CC4-5D6E-409C-BE32-E72D297353CC}">
              <c16:uniqueId val="{00000000-E1C8-4D24-B492-D2EADEE8F00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E1C8-4D24-B492-D2EADEE8F00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19400</c:v>
                </c:pt>
                <c:pt idx="1">
                  <c:v>11865</c:v>
                </c:pt>
                <c:pt idx="2">
                  <c:v>6348</c:v>
                </c:pt>
                <c:pt idx="3">
                  <c:v>10757</c:v>
                </c:pt>
                <c:pt idx="4">
                  <c:v>-11432</c:v>
                </c:pt>
              </c:numCache>
            </c:numRef>
          </c:val>
          <c:extLst>
            <c:ext xmlns:c16="http://schemas.microsoft.com/office/drawing/2014/chart" uri="{C3380CC4-5D6E-409C-BE32-E72D297353CC}">
              <c16:uniqueId val="{00000000-56C7-4C2D-8C4D-8463D33582A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56C7-4C2D-8C4D-8463D33582A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15.9</c:v>
                </c:pt>
                <c:pt idx="1">
                  <c:v>19.8</c:v>
                </c:pt>
                <c:pt idx="2">
                  <c:v>11.4</c:v>
                </c:pt>
                <c:pt idx="3">
                  <c:v>11.8</c:v>
                </c:pt>
                <c:pt idx="4">
                  <c:v>6.8</c:v>
                </c:pt>
              </c:numCache>
            </c:numRef>
          </c:val>
          <c:extLst>
            <c:ext xmlns:c16="http://schemas.microsoft.com/office/drawing/2014/chart" uri="{C3380CC4-5D6E-409C-BE32-E72D297353CC}">
              <c16:uniqueId val="{00000000-67C3-4A87-9BFD-0F7A74A0C5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67C3-4A87-9BFD-0F7A74A0C5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30</c:v>
                </c:pt>
                <c:pt idx="1">
                  <c:v>29</c:v>
                </c:pt>
                <c:pt idx="2">
                  <c:v>7.3</c:v>
                </c:pt>
                <c:pt idx="3">
                  <c:v>16.100000000000001</c:v>
                </c:pt>
                <c:pt idx="4">
                  <c:v>9.1999999999999993</c:v>
                </c:pt>
              </c:numCache>
            </c:numRef>
          </c:val>
          <c:extLst>
            <c:ext xmlns:c16="http://schemas.microsoft.com/office/drawing/2014/chart" uri="{C3380CC4-5D6E-409C-BE32-E72D297353CC}">
              <c16:uniqueId val="{00000000-9119-4306-972F-F16DC0F74F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9119-4306-972F-F16DC0F74F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5AC-4376-8316-DC2485548F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65AC-4376-8316-DC2485548F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E-45A6-BD93-808B4A27B4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E-45A6-BD93-808B4A27B4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4B-43C6-AC19-F22B68701B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D34B-43C6-AC19-F22B68701B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2-4218-B156-29E36EACBF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2-4218-B156-29E36EACBF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BF-4A8C-8205-6F18CABEB1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F-4A8C-8205-6F18CABEB1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6-456B-889A-74A0C60233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6-456B-889A-74A0C60233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6-4FA0-A49D-752E07FE7B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6-4FA0-A49D-752E07FE7B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1-4F11-97D3-9070179271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1-4F11-97D3-9070179271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1-4B6B-B251-FDE4F746E7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1-4B6B-B251-FDE4F746E7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3-4AAB-B244-EEEAA76811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3-4AAB-B244-EEEAA76811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1-4559-9C5C-05CC401A30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1-4559-9C5C-05CC401A30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B8-4262-BDC5-8D95908736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B8-4262-BDC5-8D95908736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32-4DEF-9442-E84E28EA85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32-4DEF-9442-E84E28EA85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15.9</c:v>
                </c:pt>
                <c:pt idx="1">
                  <c:v>19.8</c:v>
                </c:pt>
                <c:pt idx="2">
                  <c:v>11.4</c:v>
                </c:pt>
                <c:pt idx="3">
                  <c:v>11.8</c:v>
                </c:pt>
                <c:pt idx="4">
                  <c:v>6.8</c:v>
                </c:pt>
              </c:numCache>
            </c:numRef>
          </c:val>
          <c:extLst>
            <c:ext xmlns:c16="http://schemas.microsoft.com/office/drawing/2014/chart" uri="{C3380CC4-5D6E-409C-BE32-E72D297353CC}">
              <c16:uniqueId val="{00000000-C9E6-45E1-919A-3E62C8FE19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C9E6-45E1-919A-3E62C8FE19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30</c:v>
                </c:pt>
                <c:pt idx="1">
                  <c:v>29</c:v>
                </c:pt>
                <c:pt idx="2">
                  <c:v>7.3</c:v>
                </c:pt>
                <c:pt idx="3">
                  <c:v>16.100000000000001</c:v>
                </c:pt>
                <c:pt idx="4">
                  <c:v>9.1999999999999993</c:v>
                </c:pt>
              </c:numCache>
            </c:numRef>
          </c:val>
          <c:extLst>
            <c:ext xmlns:c16="http://schemas.microsoft.com/office/drawing/2014/chart" uri="{C3380CC4-5D6E-409C-BE32-E72D297353CC}">
              <c16:uniqueId val="{00000000-99B4-49E4-AB25-5454E9924C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99B4-49E4-AB25-5454E9924C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2B9-4AC0-A486-1C0577A90C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F2B9-4AC0-A486-1C0577A90C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EE-458F-8830-4B41DC9BDC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EE-458F-8830-4B41DC9BDC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8AB-4BDE-97B9-F7731BBFA4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08AB-4BDE-97B9-F7731BBFA4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F-4B05-BD69-B6CA669D03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F-4B05-BD69-B6CA669D03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6-46BB-9AF8-8F295B15D9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6-46BB-9AF8-8F295B15D9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0-4C3E-A9F1-C2098B07D1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0-4C3E-A9F1-C2098B07D1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6-40C5-8718-7710040FA6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6-40C5-8718-7710040FA6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27-46A8-BDA7-2C243550F3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7-46A8-BDA7-2C243550F3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70206" y="7259976"/>
          <a:ext cx="5838014" cy="2947915"/>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598139" y="7259976"/>
          <a:ext cx="5827760" cy="2947915"/>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715604" y="7259976"/>
          <a:ext cx="5848219" cy="2947915"/>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848284" y="7259976"/>
          <a:ext cx="5846611" cy="2947915"/>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994669" y="7259976"/>
          <a:ext cx="5857744" cy="2947915"/>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94186" y="12173704"/>
          <a:ext cx="5846396" cy="284042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94186" y="15118040"/>
          <a:ext cx="5846396" cy="2847502"/>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94186" y="18086768"/>
          <a:ext cx="5846396" cy="2839695"/>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94186" y="21030372"/>
          <a:ext cx="5846396" cy="288604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94186" y="24013732"/>
          <a:ext cx="5846396" cy="284067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04603" y="12173704"/>
          <a:ext cx="5419858" cy="284042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04603" y="15118040"/>
          <a:ext cx="5419858" cy="2847502"/>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04603" y="18086768"/>
          <a:ext cx="5419858" cy="2839695"/>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04603" y="21030372"/>
          <a:ext cx="5419858" cy="288604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04603" y="24013732"/>
          <a:ext cx="5419858" cy="284067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133770" y="12173704"/>
          <a:ext cx="5419858" cy="284042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133770" y="15118040"/>
          <a:ext cx="5419858" cy="2847502"/>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133770" y="18086768"/>
          <a:ext cx="5419858" cy="2839695"/>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133770" y="21030372"/>
          <a:ext cx="5419858" cy="288604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133770" y="24013732"/>
          <a:ext cx="5419858" cy="284067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178548" y="12173704"/>
          <a:ext cx="5419859" cy="284042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178548" y="15118040"/>
          <a:ext cx="5419859" cy="2847502"/>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178548" y="18086768"/>
          <a:ext cx="5419859" cy="2839695"/>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178548" y="21030372"/>
          <a:ext cx="5419859" cy="288604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178548" y="24013732"/>
          <a:ext cx="5419859" cy="284067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207714" y="12173704"/>
          <a:ext cx="5419858" cy="284042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207714" y="15118040"/>
          <a:ext cx="5419858" cy="2847502"/>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207714" y="18086768"/>
          <a:ext cx="5419858" cy="2839695"/>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207714" y="21030372"/>
          <a:ext cx="5419858" cy="288604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207714" y="24013732"/>
          <a:ext cx="5419858" cy="284067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IR86" zoomScale="71" zoomScaleNormal="71"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72" t="str">
        <f>データ!H6</f>
        <v>愛媛県　伊方町</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 customHeight="1" x14ac:dyDescent="0.15">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 customHeight="1" x14ac:dyDescent="0.15">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269</v>
      </c>
      <c r="VE3" s="113"/>
      <c r="VF3" s="113"/>
      <c r="VG3" s="113"/>
      <c r="VH3" s="113"/>
      <c r="VI3" s="113"/>
      <c r="VJ3" s="114"/>
    </row>
    <row r="4" spans="1:582" ht="23.1" customHeight="1" x14ac:dyDescent="0.15">
      <c r="A4" s="1"/>
      <c r="B4" s="140"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10</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11</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12</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 customHeight="1" x14ac:dyDescent="0.15">
      <c r="A5" s="1"/>
      <c r="B5" s="167" t="str">
        <f>データ!M6</f>
        <v>-</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f>データ!O6</f>
        <v>1</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t="str">
        <f>データ!P6</f>
        <v>-</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 customHeight="1" x14ac:dyDescent="0.15">
      <c r="A6" s="1"/>
      <c r="B6" s="140" t="s">
        <v>13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14</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15</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16</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15">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141</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142</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 customHeight="1" x14ac:dyDescent="0.15">
      <c r="A8" s="1"/>
      <c r="B8" s="140" t="s">
        <v>17</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18</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 customHeight="1" thickBot="1" x14ac:dyDescent="0.2">
      <c r="A9" s="1"/>
      <c r="B9" s="147" t="s">
        <v>144</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
      <c r="A10" s="1"/>
      <c r="B10" s="152" t="s">
        <v>19</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 customHeight="1" x14ac:dyDescent="0.15">
      <c r="A11" s="1"/>
      <c r="B11" s="153"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R01</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R02</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R03</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R04</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R05</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 customHeight="1" x14ac:dyDescent="0.15">
      <c r="A12" s="1"/>
      <c r="B12" s="140" t="s">
        <v>21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t="str">
        <f>データ!W6</f>
        <v>-</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t="str">
        <f>データ!X6</f>
        <v>-</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t="str">
        <f>データ!Y6</f>
        <v>-</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t="str">
        <f>データ!Z6</f>
        <v>-</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t="str">
        <f>データ!AA6</f>
        <v>-</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 customHeight="1" x14ac:dyDescent="0.15">
      <c r="A13" s="1"/>
      <c r="B13" s="140" t="s">
        <v>22</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 customHeight="1" x14ac:dyDescent="0.15">
      <c r="A14" s="1"/>
      <c r="B14" s="140" t="s">
        <v>23</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f>データ!AG6</f>
        <v>2371</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f>データ!AH6</f>
        <v>2944</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f>データ!AI6</f>
        <v>1705</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f>データ!AJ6</f>
        <v>1751</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f>データ!AK6</f>
        <v>1011</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 customHeight="1" x14ac:dyDescent="0.15">
      <c r="A15" s="1"/>
      <c r="B15" s="140" t="s">
        <v>24</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t="str">
        <f>データ!AL6</f>
        <v>-</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t="str">
        <f>データ!AM6</f>
        <v>-</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t="str">
        <f>データ!AN6</f>
        <v>-</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t="str">
        <f>データ!AO6</f>
        <v>-</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t="str">
        <f>データ!AP6</f>
        <v>-</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 customHeight="1" thickBot="1" x14ac:dyDescent="0.2">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2371</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2944</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1705</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1751</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1011</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 customHeight="1" x14ac:dyDescent="0.15">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 customHeight="1" thickBot="1" x14ac:dyDescent="0.2">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18934</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18934</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45" customHeight="1" x14ac:dyDescent="0.15">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93.4</v>
      </c>
      <c r="S36" s="93"/>
      <c r="T36" s="93"/>
      <c r="U36" s="93"/>
      <c r="V36" s="93"/>
      <c r="W36" s="93"/>
      <c r="X36" s="93"/>
      <c r="Y36" s="93"/>
      <c r="Z36" s="93"/>
      <c r="AA36" s="93"/>
      <c r="AB36" s="93"/>
      <c r="AC36" s="93"/>
      <c r="AD36" s="93"/>
      <c r="AE36" s="93"/>
      <c r="AF36" s="93"/>
      <c r="AG36" s="93"/>
      <c r="AH36" s="93"/>
      <c r="AI36" s="93"/>
      <c r="AJ36" s="94"/>
      <c r="AK36" s="92">
        <f>データ!AZ11</f>
        <v>124.3</v>
      </c>
      <c r="AL36" s="93"/>
      <c r="AM36" s="93"/>
      <c r="AN36" s="93"/>
      <c r="AO36" s="93"/>
      <c r="AP36" s="93"/>
      <c r="AQ36" s="93"/>
      <c r="AR36" s="93"/>
      <c r="AS36" s="93"/>
      <c r="AT36" s="93"/>
      <c r="AU36" s="93"/>
      <c r="AV36" s="93"/>
      <c r="AW36" s="93"/>
      <c r="AX36" s="93"/>
      <c r="AY36" s="93"/>
      <c r="AZ36" s="93"/>
      <c r="BA36" s="93"/>
      <c r="BB36" s="93"/>
      <c r="BC36" s="94"/>
      <c r="BD36" s="92">
        <f>データ!BA11</f>
        <v>122.1</v>
      </c>
      <c r="BE36" s="93"/>
      <c r="BF36" s="93"/>
      <c r="BG36" s="93"/>
      <c r="BH36" s="93"/>
      <c r="BI36" s="93"/>
      <c r="BJ36" s="93"/>
      <c r="BK36" s="93"/>
      <c r="BL36" s="93"/>
      <c r="BM36" s="93"/>
      <c r="BN36" s="93"/>
      <c r="BO36" s="93"/>
      <c r="BP36" s="93"/>
      <c r="BQ36" s="93"/>
      <c r="BR36" s="93"/>
      <c r="BS36" s="93"/>
      <c r="BT36" s="93"/>
      <c r="BU36" s="93"/>
      <c r="BV36" s="94"/>
      <c r="BW36" s="92">
        <f>データ!BB11</f>
        <v>142.5</v>
      </c>
      <c r="BX36" s="93"/>
      <c r="BY36" s="93"/>
      <c r="BZ36" s="93"/>
      <c r="CA36" s="93"/>
      <c r="CB36" s="93"/>
      <c r="CC36" s="93"/>
      <c r="CD36" s="93"/>
      <c r="CE36" s="93"/>
      <c r="CF36" s="93"/>
      <c r="CG36" s="93"/>
      <c r="CH36" s="93"/>
      <c r="CI36" s="93"/>
      <c r="CJ36" s="93"/>
      <c r="CK36" s="93"/>
      <c r="CL36" s="93"/>
      <c r="CM36" s="93"/>
      <c r="CN36" s="93"/>
      <c r="CO36" s="94"/>
      <c r="CP36" s="92">
        <f>データ!BC11</f>
        <v>64.599999999999994</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166.4</v>
      </c>
      <c r="EC36" s="93"/>
      <c r="ED36" s="93"/>
      <c r="EE36" s="93"/>
      <c r="EF36" s="93"/>
      <c r="EG36" s="93"/>
      <c r="EH36" s="93"/>
      <c r="EI36" s="93"/>
      <c r="EJ36" s="93"/>
      <c r="EK36" s="93"/>
      <c r="EL36" s="93"/>
      <c r="EM36" s="93"/>
      <c r="EN36" s="93"/>
      <c r="EO36" s="93"/>
      <c r="EP36" s="93"/>
      <c r="EQ36" s="93"/>
      <c r="ER36" s="93"/>
      <c r="ES36" s="93"/>
      <c r="ET36" s="94"/>
      <c r="EU36" s="92">
        <f>データ!BK11</f>
        <v>124.3</v>
      </c>
      <c r="EV36" s="93"/>
      <c r="EW36" s="93"/>
      <c r="EX36" s="93"/>
      <c r="EY36" s="93"/>
      <c r="EZ36" s="93"/>
      <c r="FA36" s="93"/>
      <c r="FB36" s="93"/>
      <c r="FC36" s="93"/>
      <c r="FD36" s="93"/>
      <c r="FE36" s="93"/>
      <c r="FF36" s="93"/>
      <c r="FG36" s="93"/>
      <c r="FH36" s="93"/>
      <c r="FI36" s="93"/>
      <c r="FJ36" s="93"/>
      <c r="FK36" s="93"/>
      <c r="FL36" s="93"/>
      <c r="FM36" s="94"/>
      <c r="FN36" s="92">
        <f>データ!BL11</f>
        <v>122</v>
      </c>
      <c r="FO36" s="93"/>
      <c r="FP36" s="93"/>
      <c r="FQ36" s="93"/>
      <c r="FR36" s="93"/>
      <c r="FS36" s="93"/>
      <c r="FT36" s="93"/>
      <c r="FU36" s="93"/>
      <c r="FV36" s="93"/>
      <c r="FW36" s="93"/>
      <c r="FX36" s="93"/>
      <c r="FY36" s="93"/>
      <c r="FZ36" s="93"/>
      <c r="GA36" s="93"/>
      <c r="GB36" s="93"/>
      <c r="GC36" s="93"/>
      <c r="GD36" s="93"/>
      <c r="GE36" s="93"/>
      <c r="GF36" s="94"/>
      <c r="GG36" s="92">
        <f>データ!BM11</f>
        <v>142.4</v>
      </c>
      <c r="GH36" s="93"/>
      <c r="GI36" s="93"/>
      <c r="GJ36" s="93"/>
      <c r="GK36" s="93"/>
      <c r="GL36" s="93"/>
      <c r="GM36" s="93"/>
      <c r="GN36" s="93"/>
      <c r="GO36" s="93"/>
      <c r="GP36" s="93"/>
      <c r="GQ36" s="93"/>
      <c r="GR36" s="93"/>
      <c r="GS36" s="93"/>
      <c r="GT36" s="93"/>
      <c r="GU36" s="93"/>
      <c r="GV36" s="93"/>
      <c r="GW36" s="93"/>
      <c r="GX36" s="93"/>
      <c r="GY36" s="94"/>
      <c r="GZ36" s="92">
        <f>データ!BN11</f>
        <v>64.5</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31</v>
      </c>
      <c r="MK36" s="90"/>
      <c r="ML36" s="90"/>
      <c r="MM36" s="90"/>
      <c r="MN36" s="90"/>
      <c r="MO36" s="90"/>
      <c r="MP36" s="90"/>
      <c r="MQ36" s="90"/>
      <c r="MR36" s="90"/>
      <c r="MS36" s="90"/>
      <c r="MT36" s="90"/>
      <c r="MU36" s="91"/>
      <c r="MV36" s="92">
        <f>データ!CF11</f>
        <v>21934.6</v>
      </c>
      <c r="MW36" s="93"/>
      <c r="MX36" s="93"/>
      <c r="MY36" s="93"/>
      <c r="MZ36" s="93"/>
      <c r="NA36" s="93"/>
      <c r="NB36" s="93"/>
      <c r="NC36" s="93"/>
      <c r="ND36" s="93"/>
      <c r="NE36" s="93"/>
      <c r="NF36" s="93"/>
      <c r="NG36" s="93"/>
      <c r="NH36" s="93"/>
      <c r="NI36" s="93"/>
      <c r="NJ36" s="93"/>
      <c r="NK36" s="93"/>
      <c r="NL36" s="93"/>
      <c r="NM36" s="93"/>
      <c r="NN36" s="94"/>
      <c r="NO36" s="92">
        <f>データ!CG11</f>
        <v>16567.3</v>
      </c>
      <c r="NP36" s="93"/>
      <c r="NQ36" s="93"/>
      <c r="NR36" s="93"/>
      <c r="NS36" s="93"/>
      <c r="NT36" s="93"/>
      <c r="NU36" s="93"/>
      <c r="NV36" s="93"/>
      <c r="NW36" s="93"/>
      <c r="NX36" s="93"/>
      <c r="NY36" s="93"/>
      <c r="NZ36" s="93"/>
      <c r="OA36" s="93"/>
      <c r="OB36" s="93"/>
      <c r="OC36" s="93"/>
      <c r="OD36" s="93"/>
      <c r="OE36" s="93"/>
      <c r="OF36" s="93"/>
      <c r="OG36" s="94"/>
      <c r="OH36" s="92">
        <f>データ!CH11</f>
        <v>16871.599999999999</v>
      </c>
      <c r="OI36" s="93"/>
      <c r="OJ36" s="93"/>
      <c r="OK36" s="93"/>
      <c r="OL36" s="93"/>
      <c r="OM36" s="93"/>
      <c r="ON36" s="93"/>
      <c r="OO36" s="93"/>
      <c r="OP36" s="93"/>
      <c r="OQ36" s="93"/>
      <c r="OR36" s="93"/>
      <c r="OS36" s="93"/>
      <c r="OT36" s="93"/>
      <c r="OU36" s="93"/>
      <c r="OV36" s="93"/>
      <c r="OW36" s="93"/>
      <c r="OX36" s="93"/>
      <c r="OY36" s="93"/>
      <c r="OZ36" s="94"/>
      <c r="PA36" s="92">
        <f>データ!CI11</f>
        <v>14463.2</v>
      </c>
      <c r="PB36" s="93"/>
      <c r="PC36" s="93"/>
      <c r="PD36" s="93"/>
      <c r="PE36" s="93"/>
      <c r="PF36" s="93"/>
      <c r="PG36" s="93"/>
      <c r="PH36" s="93"/>
      <c r="PI36" s="93"/>
      <c r="PJ36" s="93"/>
      <c r="PK36" s="93"/>
      <c r="PL36" s="93"/>
      <c r="PM36" s="93"/>
      <c r="PN36" s="93"/>
      <c r="PO36" s="93"/>
      <c r="PP36" s="93"/>
      <c r="PQ36" s="93"/>
      <c r="PR36" s="93"/>
      <c r="PS36" s="94"/>
      <c r="PT36" s="92">
        <f>データ!CJ11</f>
        <v>31934.7</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19400</v>
      </c>
      <c r="RH36" s="127"/>
      <c r="RI36" s="127"/>
      <c r="RJ36" s="127"/>
      <c r="RK36" s="127"/>
      <c r="RL36" s="127"/>
      <c r="RM36" s="127"/>
      <c r="RN36" s="127"/>
      <c r="RO36" s="127"/>
      <c r="RP36" s="127"/>
      <c r="RQ36" s="127"/>
      <c r="RR36" s="127"/>
      <c r="RS36" s="127"/>
      <c r="RT36" s="127"/>
      <c r="RU36" s="127"/>
      <c r="RV36" s="127"/>
      <c r="RW36" s="127"/>
      <c r="RX36" s="127"/>
      <c r="RY36" s="128"/>
      <c r="RZ36" s="126">
        <f>データ!CQ11</f>
        <v>11865</v>
      </c>
      <c r="SA36" s="127"/>
      <c r="SB36" s="127"/>
      <c r="SC36" s="127"/>
      <c r="SD36" s="127"/>
      <c r="SE36" s="127"/>
      <c r="SF36" s="127"/>
      <c r="SG36" s="127"/>
      <c r="SH36" s="127"/>
      <c r="SI36" s="127"/>
      <c r="SJ36" s="127"/>
      <c r="SK36" s="127"/>
      <c r="SL36" s="127"/>
      <c r="SM36" s="127"/>
      <c r="SN36" s="127"/>
      <c r="SO36" s="127"/>
      <c r="SP36" s="127"/>
      <c r="SQ36" s="127"/>
      <c r="SR36" s="128"/>
      <c r="SS36" s="126">
        <f>データ!CR11</f>
        <v>6348</v>
      </c>
      <c r="ST36" s="127"/>
      <c r="SU36" s="127"/>
      <c r="SV36" s="127"/>
      <c r="SW36" s="127"/>
      <c r="SX36" s="127"/>
      <c r="SY36" s="127"/>
      <c r="SZ36" s="127"/>
      <c r="TA36" s="127"/>
      <c r="TB36" s="127"/>
      <c r="TC36" s="127"/>
      <c r="TD36" s="127"/>
      <c r="TE36" s="127"/>
      <c r="TF36" s="127"/>
      <c r="TG36" s="127"/>
      <c r="TH36" s="127"/>
      <c r="TI36" s="127"/>
      <c r="TJ36" s="127"/>
      <c r="TK36" s="128"/>
      <c r="TL36" s="126">
        <f>データ!CS11</f>
        <v>10757</v>
      </c>
      <c r="TM36" s="127"/>
      <c r="TN36" s="127"/>
      <c r="TO36" s="127"/>
      <c r="TP36" s="127"/>
      <c r="TQ36" s="127"/>
      <c r="TR36" s="127"/>
      <c r="TS36" s="127"/>
      <c r="TT36" s="127"/>
      <c r="TU36" s="127"/>
      <c r="TV36" s="127"/>
      <c r="TW36" s="127"/>
      <c r="TX36" s="127"/>
      <c r="TY36" s="127"/>
      <c r="TZ36" s="127"/>
      <c r="UA36" s="127"/>
      <c r="UB36" s="127"/>
      <c r="UC36" s="127"/>
      <c r="UD36" s="128"/>
      <c r="UE36" s="126">
        <f>データ!CT11</f>
        <v>-11432</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15">
      <c r="A37" s="1"/>
      <c r="B37" s="11"/>
      <c r="C37" s="12"/>
      <c r="D37" s="12"/>
      <c r="E37" s="12"/>
      <c r="F37" s="89" t="s">
        <v>32</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32</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32</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32</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32</v>
      </c>
      <c r="QV37" s="90"/>
      <c r="QW37" s="90"/>
      <c r="QX37" s="90"/>
      <c r="QY37" s="90"/>
      <c r="QZ37" s="90"/>
      <c r="RA37" s="90"/>
      <c r="RB37" s="90"/>
      <c r="RC37" s="90"/>
      <c r="RD37" s="90"/>
      <c r="RE37" s="90"/>
      <c r="RF37" s="91"/>
      <c r="RG37" s="126">
        <f>データ!CP12</f>
        <v>33434</v>
      </c>
      <c r="RH37" s="127"/>
      <c r="RI37" s="127"/>
      <c r="RJ37" s="127"/>
      <c r="RK37" s="127"/>
      <c r="RL37" s="127"/>
      <c r="RM37" s="127"/>
      <c r="RN37" s="127"/>
      <c r="RO37" s="127"/>
      <c r="RP37" s="127"/>
      <c r="RQ37" s="127"/>
      <c r="RR37" s="127"/>
      <c r="RS37" s="127"/>
      <c r="RT37" s="127"/>
      <c r="RU37" s="127"/>
      <c r="RV37" s="127"/>
      <c r="RW37" s="127"/>
      <c r="RX37" s="127"/>
      <c r="RY37" s="128"/>
      <c r="RZ37" s="126">
        <f>データ!CQ12</f>
        <v>36820</v>
      </c>
      <c r="SA37" s="127"/>
      <c r="SB37" s="127"/>
      <c r="SC37" s="127"/>
      <c r="SD37" s="127"/>
      <c r="SE37" s="127"/>
      <c r="SF37" s="127"/>
      <c r="SG37" s="127"/>
      <c r="SH37" s="127"/>
      <c r="SI37" s="127"/>
      <c r="SJ37" s="127"/>
      <c r="SK37" s="127"/>
      <c r="SL37" s="127"/>
      <c r="SM37" s="127"/>
      <c r="SN37" s="127"/>
      <c r="SO37" s="127"/>
      <c r="SP37" s="127"/>
      <c r="SQ37" s="127"/>
      <c r="SR37" s="128"/>
      <c r="SS37" s="126">
        <f>データ!CR12</f>
        <v>35532</v>
      </c>
      <c r="ST37" s="127"/>
      <c r="SU37" s="127"/>
      <c r="SV37" s="127"/>
      <c r="SW37" s="127"/>
      <c r="SX37" s="127"/>
      <c r="SY37" s="127"/>
      <c r="SZ37" s="127"/>
      <c r="TA37" s="127"/>
      <c r="TB37" s="127"/>
      <c r="TC37" s="127"/>
      <c r="TD37" s="127"/>
      <c r="TE37" s="127"/>
      <c r="TF37" s="127"/>
      <c r="TG37" s="127"/>
      <c r="TH37" s="127"/>
      <c r="TI37" s="127"/>
      <c r="TJ37" s="127"/>
      <c r="TK37" s="128"/>
      <c r="TL37" s="126">
        <f>データ!CS12</f>
        <v>36111</v>
      </c>
      <c r="TM37" s="127"/>
      <c r="TN37" s="127"/>
      <c r="TO37" s="127"/>
      <c r="TP37" s="127"/>
      <c r="TQ37" s="127"/>
      <c r="TR37" s="127"/>
      <c r="TS37" s="127"/>
      <c r="TT37" s="127"/>
      <c r="TU37" s="127"/>
      <c r="TV37" s="127"/>
      <c r="TW37" s="127"/>
      <c r="TX37" s="127"/>
      <c r="TY37" s="127"/>
      <c r="TZ37" s="127"/>
      <c r="UA37" s="127"/>
      <c r="UB37" s="127"/>
      <c r="UC37" s="127"/>
      <c r="UD37" s="128"/>
      <c r="UE37" s="126">
        <f>データ!CT12</f>
        <v>39983</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23" t="s">
        <v>33</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34</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270</v>
      </c>
      <c r="VE41" s="113"/>
      <c r="VF41" s="113"/>
      <c r="VG41" s="113"/>
      <c r="VH41" s="113"/>
      <c r="VI41" s="113"/>
      <c r="VJ41" s="114"/>
    </row>
    <row r="42" spans="1:582" ht="29.45" customHeight="1" x14ac:dyDescent="0.15">
      <c r="A42" s="1"/>
      <c r="B42" s="118" t="s">
        <v>35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36</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15">
      <c r="A56" s="1"/>
      <c r="B56" s="28"/>
      <c r="C56" s="1"/>
      <c r="D56" s="1"/>
      <c r="E56" s="1"/>
      <c r="F56" s="1"/>
      <c r="G56" s="1"/>
      <c r="H56" s="89" t="s">
        <v>37</v>
      </c>
      <c r="I56" s="90"/>
      <c r="J56" s="90"/>
      <c r="K56" s="90"/>
      <c r="L56" s="90"/>
      <c r="M56" s="90"/>
      <c r="N56" s="90"/>
      <c r="O56" s="90"/>
      <c r="P56" s="90"/>
      <c r="Q56" s="90"/>
      <c r="R56" s="90"/>
      <c r="S56" s="91"/>
      <c r="T56" s="92">
        <f>データ!DA11</f>
        <v>15.9</v>
      </c>
      <c r="U56" s="93"/>
      <c r="V56" s="93"/>
      <c r="W56" s="93"/>
      <c r="X56" s="93"/>
      <c r="Y56" s="93"/>
      <c r="Z56" s="93"/>
      <c r="AA56" s="93"/>
      <c r="AB56" s="93"/>
      <c r="AC56" s="93"/>
      <c r="AD56" s="93"/>
      <c r="AE56" s="93"/>
      <c r="AF56" s="93"/>
      <c r="AG56" s="93"/>
      <c r="AH56" s="93"/>
      <c r="AI56" s="93"/>
      <c r="AJ56" s="93"/>
      <c r="AK56" s="93"/>
      <c r="AL56" s="94"/>
      <c r="AM56" s="92">
        <f>データ!DB11</f>
        <v>19.8</v>
      </c>
      <c r="AN56" s="93"/>
      <c r="AO56" s="93"/>
      <c r="AP56" s="93"/>
      <c r="AQ56" s="93"/>
      <c r="AR56" s="93"/>
      <c r="AS56" s="93"/>
      <c r="AT56" s="93"/>
      <c r="AU56" s="93"/>
      <c r="AV56" s="93"/>
      <c r="AW56" s="93"/>
      <c r="AX56" s="93"/>
      <c r="AY56" s="93"/>
      <c r="AZ56" s="93"/>
      <c r="BA56" s="93"/>
      <c r="BB56" s="93"/>
      <c r="BC56" s="93"/>
      <c r="BD56" s="93"/>
      <c r="BE56" s="94"/>
      <c r="BF56" s="92">
        <f>データ!DC11</f>
        <v>11.4</v>
      </c>
      <c r="BG56" s="93"/>
      <c r="BH56" s="93"/>
      <c r="BI56" s="93"/>
      <c r="BJ56" s="93"/>
      <c r="BK56" s="93"/>
      <c r="BL56" s="93"/>
      <c r="BM56" s="93"/>
      <c r="BN56" s="93"/>
      <c r="BO56" s="93"/>
      <c r="BP56" s="93"/>
      <c r="BQ56" s="93"/>
      <c r="BR56" s="93"/>
      <c r="BS56" s="93"/>
      <c r="BT56" s="93"/>
      <c r="BU56" s="93"/>
      <c r="BV56" s="93"/>
      <c r="BW56" s="93"/>
      <c r="BX56" s="94"/>
      <c r="BY56" s="92">
        <f>データ!DD11</f>
        <v>11.8</v>
      </c>
      <c r="BZ56" s="93"/>
      <c r="CA56" s="93"/>
      <c r="CB56" s="93"/>
      <c r="CC56" s="93"/>
      <c r="CD56" s="93"/>
      <c r="CE56" s="93"/>
      <c r="CF56" s="93"/>
      <c r="CG56" s="93"/>
      <c r="CH56" s="93"/>
      <c r="CI56" s="93"/>
      <c r="CJ56" s="93"/>
      <c r="CK56" s="93"/>
      <c r="CL56" s="93"/>
      <c r="CM56" s="93"/>
      <c r="CN56" s="93"/>
      <c r="CO56" s="93"/>
      <c r="CP56" s="93"/>
      <c r="CQ56" s="94"/>
      <c r="CR56" s="92">
        <f>データ!DE11</f>
        <v>6.8</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88">
        <f>データ!IX11</f>
        <v>15.9</v>
      </c>
      <c r="NE56" s="88"/>
      <c r="NF56" s="88"/>
      <c r="NG56" s="88"/>
      <c r="NH56" s="88"/>
      <c r="NI56" s="88"/>
      <c r="NJ56" s="88"/>
      <c r="NK56" s="88"/>
      <c r="NL56" s="88"/>
      <c r="NM56" s="88"/>
      <c r="NN56" s="88"/>
      <c r="NO56" s="88"/>
      <c r="NP56" s="88"/>
      <c r="NQ56" s="88"/>
      <c r="NR56" s="88"/>
      <c r="NS56" s="88"/>
      <c r="NT56" s="88"/>
      <c r="NU56" s="88">
        <f>データ!IY11</f>
        <v>19.8</v>
      </c>
      <c r="NV56" s="88"/>
      <c r="NW56" s="88"/>
      <c r="NX56" s="88"/>
      <c r="NY56" s="88"/>
      <c r="NZ56" s="88"/>
      <c r="OA56" s="88"/>
      <c r="OB56" s="88"/>
      <c r="OC56" s="88"/>
      <c r="OD56" s="88"/>
      <c r="OE56" s="88"/>
      <c r="OF56" s="88"/>
      <c r="OG56" s="88"/>
      <c r="OH56" s="88"/>
      <c r="OI56" s="88"/>
      <c r="OJ56" s="88"/>
      <c r="OK56" s="88"/>
      <c r="OL56" s="88">
        <f>データ!IZ11</f>
        <v>11.4</v>
      </c>
      <c r="OM56" s="88"/>
      <c r="ON56" s="88"/>
      <c r="OO56" s="88"/>
      <c r="OP56" s="88"/>
      <c r="OQ56" s="88"/>
      <c r="OR56" s="88"/>
      <c r="OS56" s="88"/>
      <c r="OT56" s="88"/>
      <c r="OU56" s="88"/>
      <c r="OV56" s="88"/>
      <c r="OW56" s="88"/>
      <c r="OX56" s="88"/>
      <c r="OY56" s="88"/>
      <c r="OZ56" s="88"/>
      <c r="PA56" s="88"/>
      <c r="PB56" s="88"/>
      <c r="PC56" s="88">
        <f>データ!JA11</f>
        <v>11.8</v>
      </c>
      <c r="PD56" s="88"/>
      <c r="PE56" s="88"/>
      <c r="PF56" s="88"/>
      <c r="PG56" s="88"/>
      <c r="PH56" s="88"/>
      <c r="PI56" s="88"/>
      <c r="PJ56" s="88"/>
      <c r="PK56" s="88"/>
      <c r="PL56" s="88"/>
      <c r="PM56" s="88"/>
      <c r="PN56" s="88"/>
      <c r="PO56" s="88"/>
      <c r="PP56" s="88"/>
      <c r="PQ56" s="88"/>
      <c r="PR56" s="88"/>
      <c r="PS56" s="88"/>
      <c r="PT56" s="88">
        <f>データ!JB11</f>
        <v>6.8</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12"/>
      <c r="VE56" s="113"/>
      <c r="VF56" s="113"/>
      <c r="VG56" s="113"/>
      <c r="VH56" s="113"/>
      <c r="VI56" s="113"/>
      <c r="VJ56" s="114"/>
    </row>
    <row r="57" spans="1:582" ht="14.25" customHeight="1" x14ac:dyDescent="0.15">
      <c r="A57" s="1"/>
      <c r="B57" s="28"/>
      <c r="C57" s="1"/>
      <c r="D57" s="1"/>
      <c r="E57" s="1"/>
      <c r="F57" s="1"/>
      <c r="G57" s="1"/>
      <c r="H57" s="89" t="s">
        <v>32</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88">
        <f>データ!IX12</f>
        <v>12.3</v>
      </c>
      <c r="NE57" s="88"/>
      <c r="NF57" s="88"/>
      <c r="NG57" s="88"/>
      <c r="NH57" s="88"/>
      <c r="NI57" s="88"/>
      <c r="NJ57" s="88"/>
      <c r="NK57" s="88"/>
      <c r="NL57" s="88"/>
      <c r="NM57" s="88"/>
      <c r="NN57" s="88"/>
      <c r="NO57" s="88"/>
      <c r="NP57" s="88"/>
      <c r="NQ57" s="88"/>
      <c r="NR57" s="88"/>
      <c r="NS57" s="88"/>
      <c r="NT57" s="88"/>
      <c r="NU57" s="88">
        <f>データ!IY12</f>
        <v>16.899999999999999</v>
      </c>
      <c r="NV57" s="88"/>
      <c r="NW57" s="88"/>
      <c r="NX57" s="88"/>
      <c r="NY57" s="88"/>
      <c r="NZ57" s="88"/>
      <c r="OA57" s="88"/>
      <c r="OB57" s="88"/>
      <c r="OC57" s="88"/>
      <c r="OD57" s="88"/>
      <c r="OE57" s="88"/>
      <c r="OF57" s="88"/>
      <c r="OG57" s="88"/>
      <c r="OH57" s="88"/>
      <c r="OI57" s="88"/>
      <c r="OJ57" s="88"/>
      <c r="OK57" s="88"/>
      <c r="OL57" s="88">
        <f>データ!IZ12</f>
        <v>21.3</v>
      </c>
      <c r="OM57" s="88"/>
      <c r="ON57" s="88"/>
      <c r="OO57" s="88"/>
      <c r="OP57" s="88"/>
      <c r="OQ57" s="88"/>
      <c r="OR57" s="88"/>
      <c r="OS57" s="88"/>
      <c r="OT57" s="88"/>
      <c r="OU57" s="88"/>
      <c r="OV57" s="88"/>
      <c r="OW57" s="88"/>
      <c r="OX57" s="88"/>
      <c r="OY57" s="88"/>
      <c r="OZ57" s="88"/>
      <c r="PA57" s="88"/>
      <c r="PB57" s="88"/>
      <c r="PC57" s="88">
        <f>データ!JA12</f>
        <v>19.399999999999999</v>
      </c>
      <c r="PD57" s="88"/>
      <c r="PE57" s="88"/>
      <c r="PF57" s="88"/>
      <c r="PG57" s="88"/>
      <c r="PH57" s="88"/>
      <c r="PI57" s="88"/>
      <c r="PJ57" s="88"/>
      <c r="PK57" s="88"/>
      <c r="PL57" s="88"/>
      <c r="PM57" s="88"/>
      <c r="PN57" s="88"/>
      <c r="PO57" s="88"/>
      <c r="PP57" s="88"/>
      <c r="PQ57" s="88"/>
      <c r="PR57" s="88"/>
      <c r="PS57" s="88"/>
      <c r="PT57" s="88">
        <f>データ!JB12</f>
        <v>17.899999999999999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12"/>
      <c r="VE57" s="113"/>
      <c r="VF57" s="113"/>
      <c r="VG57" s="113"/>
      <c r="VH57" s="113"/>
      <c r="VI57" s="113"/>
      <c r="VJ57" s="114"/>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15">
      <c r="A71" s="1"/>
      <c r="B71" s="28"/>
      <c r="C71" s="1"/>
      <c r="D71" s="1"/>
      <c r="E71" s="1"/>
      <c r="F71" s="1"/>
      <c r="G71" s="1"/>
      <c r="H71" s="89" t="s">
        <v>31</v>
      </c>
      <c r="I71" s="90"/>
      <c r="J71" s="90"/>
      <c r="K71" s="90"/>
      <c r="L71" s="90"/>
      <c r="M71" s="90"/>
      <c r="N71" s="90"/>
      <c r="O71" s="90"/>
      <c r="P71" s="90"/>
      <c r="Q71" s="90"/>
      <c r="R71" s="90"/>
      <c r="S71" s="91"/>
      <c r="T71" s="92">
        <f>データ!DK11</f>
        <v>30</v>
      </c>
      <c r="U71" s="93"/>
      <c r="V71" s="93"/>
      <c r="W71" s="93"/>
      <c r="X71" s="93"/>
      <c r="Y71" s="93"/>
      <c r="Z71" s="93"/>
      <c r="AA71" s="93"/>
      <c r="AB71" s="93"/>
      <c r="AC71" s="93"/>
      <c r="AD71" s="93"/>
      <c r="AE71" s="93"/>
      <c r="AF71" s="93"/>
      <c r="AG71" s="93"/>
      <c r="AH71" s="93"/>
      <c r="AI71" s="93"/>
      <c r="AJ71" s="93"/>
      <c r="AK71" s="93"/>
      <c r="AL71" s="94"/>
      <c r="AM71" s="92">
        <f>データ!DL11</f>
        <v>29</v>
      </c>
      <c r="AN71" s="93"/>
      <c r="AO71" s="93"/>
      <c r="AP71" s="93"/>
      <c r="AQ71" s="93"/>
      <c r="AR71" s="93"/>
      <c r="AS71" s="93"/>
      <c r="AT71" s="93"/>
      <c r="AU71" s="93"/>
      <c r="AV71" s="93"/>
      <c r="AW71" s="93"/>
      <c r="AX71" s="93"/>
      <c r="AY71" s="93"/>
      <c r="AZ71" s="93"/>
      <c r="BA71" s="93"/>
      <c r="BB71" s="93"/>
      <c r="BC71" s="93"/>
      <c r="BD71" s="93"/>
      <c r="BE71" s="94"/>
      <c r="BF71" s="92">
        <f>データ!DM11</f>
        <v>7.3</v>
      </c>
      <c r="BG71" s="93"/>
      <c r="BH71" s="93"/>
      <c r="BI71" s="93"/>
      <c r="BJ71" s="93"/>
      <c r="BK71" s="93"/>
      <c r="BL71" s="93"/>
      <c r="BM71" s="93"/>
      <c r="BN71" s="93"/>
      <c r="BO71" s="93"/>
      <c r="BP71" s="93"/>
      <c r="BQ71" s="93"/>
      <c r="BR71" s="93"/>
      <c r="BS71" s="93"/>
      <c r="BT71" s="93"/>
      <c r="BU71" s="93"/>
      <c r="BV71" s="93"/>
      <c r="BW71" s="93"/>
      <c r="BX71" s="94"/>
      <c r="BY71" s="92">
        <f>データ!DN11</f>
        <v>16.100000000000001</v>
      </c>
      <c r="BZ71" s="93"/>
      <c r="CA71" s="93"/>
      <c r="CB71" s="93"/>
      <c r="CC71" s="93"/>
      <c r="CD71" s="93"/>
      <c r="CE71" s="93"/>
      <c r="CF71" s="93"/>
      <c r="CG71" s="93"/>
      <c r="CH71" s="93"/>
      <c r="CI71" s="93"/>
      <c r="CJ71" s="93"/>
      <c r="CK71" s="93"/>
      <c r="CL71" s="93"/>
      <c r="CM71" s="93"/>
      <c r="CN71" s="93"/>
      <c r="CO71" s="93"/>
      <c r="CP71" s="93"/>
      <c r="CQ71" s="94"/>
      <c r="CR71" s="92">
        <f>データ!DO11</f>
        <v>9.1999999999999993</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38</v>
      </c>
      <c r="MS71" s="90"/>
      <c r="MT71" s="90"/>
      <c r="MU71" s="90"/>
      <c r="MV71" s="90"/>
      <c r="MW71" s="90"/>
      <c r="MX71" s="90"/>
      <c r="MY71" s="90"/>
      <c r="MZ71" s="90"/>
      <c r="NA71" s="90"/>
      <c r="NB71" s="90"/>
      <c r="NC71" s="91"/>
      <c r="ND71" s="88">
        <f>データ!JH11</f>
        <v>30</v>
      </c>
      <c r="NE71" s="88"/>
      <c r="NF71" s="88"/>
      <c r="NG71" s="88"/>
      <c r="NH71" s="88"/>
      <c r="NI71" s="88"/>
      <c r="NJ71" s="88"/>
      <c r="NK71" s="88"/>
      <c r="NL71" s="88"/>
      <c r="NM71" s="88"/>
      <c r="NN71" s="88"/>
      <c r="NO71" s="88"/>
      <c r="NP71" s="88"/>
      <c r="NQ71" s="88"/>
      <c r="NR71" s="88"/>
      <c r="NS71" s="88"/>
      <c r="NT71" s="88"/>
      <c r="NU71" s="88">
        <f>データ!JI11</f>
        <v>29</v>
      </c>
      <c r="NV71" s="88"/>
      <c r="NW71" s="88"/>
      <c r="NX71" s="88"/>
      <c r="NY71" s="88"/>
      <c r="NZ71" s="88"/>
      <c r="OA71" s="88"/>
      <c r="OB71" s="88"/>
      <c r="OC71" s="88"/>
      <c r="OD71" s="88"/>
      <c r="OE71" s="88"/>
      <c r="OF71" s="88"/>
      <c r="OG71" s="88"/>
      <c r="OH71" s="88"/>
      <c r="OI71" s="88"/>
      <c r="OJ71" s="88"/>
      <c r="OK71" s="88"/>
      <c r="OL71" s="88">
        <f>データ!JJ11</f>
        <v>7.3</v>
      </c>
      <c r="OM71" s="88"/>
      <c r="ON71" s="88"/>
      <c r="OO71" s="88"/>
      <c r="OP71" s="88"/>
      <c r="OQ71" s="88"/>
      <c r="OR71" s="88"/>
      <c r="OS71" s="88"/>
      <c r="OT71" s="88"/>
      <c r="OU71" s="88"/>
      <c r="OV71" s="88"/>
      <c r="OW71" s="88"/>
      <c r="OX71" s="88"/>
      <c r="OY71" s="88"/>
      <c r="OZ71" s="88"/>
      <c r="PA71" s="88"/>
      <c r="PB71" s="88"/>
      <c r="PC71" s="88">
        <f>データ!JK11</f>
        <v>16.100000000000001</v>
      </c>
      <c r="PD71" s="88"/>
      <c r="PE71" s="88"/>
      <c r="PF71" s="88"/>
      <c r="PG71" s="88"/>
      <c r="PH71" s="88"/>
      <c r="PI71" s="88"/>
      <c r="PJ71" s="88"/>
      <c r="PK71" s="88"/>
      <c r="PL71" s="88"/>
      <c r="PM71" s="88"/>
      <c r="PN71" s="88"/>
      <c r="PO71" s="88"/>
      <c r="PP71" s="88"/>
      <c r="PQ71" s="88"/>
      <c r="PR71" s="88"/>
      <c r="PS71" s="88"/>
      <c r="PT71" s="88">
        <f>データ!JL11</f>
        <v>9.1999999999999993</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12"/>
      <c r="VE71" s="113"/>
      <c r="VF71" s="113"/>
      <c r="VG71" s="113"/>
      <c r="VH71" s="113"/>
      <c r="VI71" s="113"/>
      <c r="VJ71" s="114"/>
    </row>
    <row r="72" spans="1:582" ht="14.25" customHeight="1" x14ac:dyDescent="0.15">
      <c r="A72" s="1"/>
      <c r="B72" s="28"/>
      <c r="C72" s="1"/>
      <c r="D72" s="1"/>
      <c r="E72" s="1"/>
      <c r="F72" s="1"/>
      <c r="G72" s="1"/>
      <c r="H72" s="89" t="s">
        <v>32</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88">
        <f>データ!JH12</f>
        <v>29.8</v>
      </c>
      <c r="NE72" s="88"/>
      <c r="NF72" s="88"/>
      <c r="NG72" s="88"/>
      <c r="NH72" s="88"/>
      <c r="NI72" s="88"/>
      <c r="NJ72" s="88"/>
      <c r="NK72" s="88"/>
      <c r="NL72" s="88"/>
      <c r="NM72" s="88"/>
      <c r="NN72" s="88"/>
      <c r="NO72" s="88"/>
      <c r="NP72" s="88"/>
      <c r="NQ72" s="88"/>
      <c r="NR72" s="88"/>
      <c r="NS72" s="88"/>
      <c r="NT72" s="88"/>
      <c r="NU72" s="88">
        <f>データ!JI12</f>
        <v>24.4</v>
      </c>
      <c r="NV72" s="88"/>
      <c r="NW72" s="88"/>
      <c r="NX72" s="88"/>
      <c r="NY72" s="88"/>
      <c r="NZ72" s="88"/>
      <c r="OA72" s="88"/>
      <c r="OB72" s="88"/>
      <c r="OC72" s="88"/>
      <c r="OD72" s="88"/>
      <c r="OE72" s="88"/>
      <c r="OF72" s="88"/>
      <c r="OG72" s="88"/>
      <c r="OH72" s="88"/>
      <c r="OI72" s="88"/>
      <c r="OJ72" s="88"/>
      <c r="OK72" s="88"/>
      <c r="OL72" s="88">
        <f>データ!JJ12</f>
        <v>16.600000000000001</v>
      </c>
      <c r="OM72" s="88"/>
      <c r="ON72" s="88"/>
      <c r="OO72" s="88"/>
      <c r="OP72" s="88"/>
      <c r="OQ72" s="88"/>
      <c r="OR72" s="88"/>
      <c r="OS72" s="88"/>
      <c r="OT72" s="88"/>
      <c r="OU72" s="88"/>
      <c r="OV72" s="88"/>
      <c r="OW72" s="88"/>
      <c r="OX72" s="88"/>
      <c r="OY72" s="88"/>
      <c r="OZ72" s="88"/>
      <c r="PA72" s="88"/>
      <c r="PB72" s="88"/>
      <c r="PC72" s="88">
        <f>データ!JK12</f>
        <v>8.6</v>
      </c>
      <c r="PD72" s="88"/>
      <c r="PE72" s="88"/>
      <c r="PF72" s="88"/>
      <c r="PG72" s="88"/>
      <c r="PH72" s="88"/>
      <c r="PI72" s="88"/>
      <c r="PJ72" s="88"/>
      <c r="PK72" s="88"/>
      <c r="PL72" s="88"/>
      <c r="PM72" s="88"/>
      <c r="PN72" s="88"/>
      <c r="PO72" s="88"/>
      <c r="PP72" s="88"/>
      <c r="PQ72" s="88"/>
      <c r="PR72" s="88"/>
      <c r="PS72" s="88"/>
      <c r="PT72" s="88">
        <f>データ!JL12</f>
        <v>8.4</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15">
      <c r="A86" s="1"/>
      <c r="B86" s="28"/>
      <c r="C86" s="1"/>
      <c r="D86" s="1"/>
      <c r="E86" s="1"/>
      <c r="F86" s="1"/>
      <c r="G86" s="1"/>
      <c r="H86" s="89" t="s">
        <v>37</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37</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0</v>
      </c>
      <c r="OM86" s="88"/>
      <c r="ON86" s="88"/>
      <c r="OO86" s="88"/>
      <c r="OP86" s="88"/>
      <c r="OQ86" s="88"/>
      <c r="OR86" s="88"/>
      <c r="OS86" s="88"/>
      <c r="OT86" s="88"/>
      <c r="OU86" s="88"/>
      <c r="OV86" s="88"/>
      <c r="OW86" s="88"/>
      <c r="OX86" s="88"/>
      <c r="OY86" s="88"/>
      <c r="OZ86" s="88"/>
      <c r="PA86" s="88"/>
      <c r="PB86" s="88"/>
      <c r="PC86" s="88">
        <f>データ!JU11</f>
        <v>0</v>
      </c>
      <c r="PD86" s="88"/>
      <c r="PE86" s="88"/>
      <c r="PF86" s="88"/>
      <c r="PG86" s="88"/>
      <c r="PH86" s="88"/>
      <c r="PI86" s="88"/>
      <c r="PJ86" s="88"/>
      <c r="PK86" s="88"/>
      <c r="PL86" s="88"/>
      <c r="PM86" s="88"/>
      <c r="PN86" s="88"/>
      <c r="PO86" s="88"/>
      <c r="PP86" s="88"/>
      <c r="PQ86" s="88"/>
      <c r="PR86" s="88"/>
      <c r="PS86" s="88"/>
      <c r="PT86" s="88">
        <f>データ!JV11</f>
        <v>0</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12"/>
      <c r="VE86" s="113"/>
      <c r="VF86" s="113"/>
      <c r="VG86" s="113"/>
      <c r="VH86" s="113"/>
      <c r="VI86" s="113"/>
      <c r="VJ86" s="114"/>
    </row>
    <row r="87" spans="1:582" ht="14.25" customHeight="1" x14ac:dyDescent="0.15">
      <c r="A87" s="1"/>
      <c r="B87" s="28"/>
      <c r="C87" s="1"/>
      <c r="D87" s="1"/>
      <c r="E87" s="1"/>
      <c r="F87" s="1"/>
      <c r="G87" s="1"/>
      <c r="H87" s="89" t="s">
        <v>32</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88">
        <f>データ!JR12</f>
        <v>470.4</v>
      </c>
      <c r="NE87" s="88"/>
      <c r="NF87" s="88"/>
      <c r="NG87" s="88"/>
      <c r="NH87" s="88"/>
      <c r="NI87" s="88"/>
      <c r="NJ87" s="88"/>
      <c r="NK87" s="88"/>
      <c r="NL87" s="88"/>
      <c r="NM87" s="88"/>
      <c r="NN87" s="88"/>
      <c r="NO87" s="88"/>
      <c r="NP87" s="88"/>
      <c r="NQ87" s="88"/>
      <c r="NR87" s="88"/>
      <c r="NS87" s="88"/>
      <c r="NT87" s="88"/>
      <c r="NU87" s="88">
        <f>データ!JS12</f>
        <v>340.1</v>
      </c>
      <c r="NV87" s="88"/>
      <c r="NW87" s="88"/>
      <c r="NX87" s="88"/>
      <c r="NY87" s="88"/>
      <c r="NZ87" s="88"/>
      <c r="OA87" s="88"/>
      <c r="OB87" s="88"/>
      <c r="OC87" s="88"/>
      <c r="OD87" s="88"/>
      <c r="OE87" s="88"/>
      <c r="OF87" s="88"/>
      <c r="OG87" s="88"/>
      <c r="OH87" s="88"/>
      <c r="OI87" s="88"/>
      <c r="OJ87" s="88"/>
      <c r="OK87" s="88"/>
      <c r="OL87" s="88">
        <f>データ!JT12</f>
        <v>453.6</v>
      </c>
      <c r="OM87" s="88"/>
      <c r="ON87" s="88"/>
      <c r="OO87" s="88"/>
      <c r="OP87" s="88"/>
      <c r="OQ87" s="88"/>
      <c r="OR87" s="88"/>
      <c r="OS87" s="88"/>
      <c r="OT87" s="88"/>
      <c r="OU87" s="88"/>
      <c r="OV87" s="88"/>
      <c r="OW87" s="88"/>
      <c r="OX87" s="88"/>
      <c r="OY87" s="88"/>
      <c r="OZ87" s="88"/>
      <c r="PA87" s="88"/>
      <c r="PB87" s="88"/>
      <c r="PC87" s="88">
        <f>データ!JU12</f>
        <v>506.5</v>
      </c>
      <c r="PD87" s="88"/>
      <c r="PE87" s="88"/>
      <c r="PF87" s="88"/>
      <c r="PG87" s="88"/>
      <c r="PH87" s="88"/>
      <c r="PI87" s="88"/>
      <c r="PJ87" s="88"/>
      <c r="PK87" s="88"/>
      <c r="PL87" s="88"/>
      <c r="PM87" s="88"/>
      <c r="PN87" s="88"/>
      <c r="PO87" s="88"/>
      <c r="PP87" s="88"/>
      <c r="PQ87" s="88"/>
      <c r="PR87" s="88"/>
      <c r="PS87" s="88"/>
      <c r="PT87" s="88">
        <f>データ!JV12</f>
        <v>558.29999999999995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268</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37</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32</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41</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42</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32</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88">
        <f>データ!KL12</f>
        <v>95.3</v>
      </c>
      <c r="NE118" s="88"/>
      <c r="NF118" s="88"/>
      <c r="NG118" s="88"/>
      <c r="NH118" s="88"/>
      <c r="NI118" s="88"/>
      <c r="NJ118" s="88"/>
      <c r="NK118" s="88"/>
      <c r="NL118" s="88"/>
      <c r="NM118" s="88"/>
      <c r="NN118" s="88"/>
      <c r="NO118" s="88"/>
      <c r="NP118" s="88"/>
      <c r="NQ118" s="88"/>
      <c r="NR118" s="88"/>
      <c r="NS118" s="88"/>
      <c r="NT118" s="88"/>
      <c r="NU118" s="88">
        <f>データ!KM12</f>
        <v>95</v>
      </c>
      <c r="NV118" s="88"/>
      <c r="NW118" s="88"/>
      <c r="NX118" s="88"/>
      <c r="NY118" s="88"/>
      <c r="NZ118" s="88"/>
      <c r="OA118" s="88"/>
      <c r="OB118" s="88"/>
      <c r="OC118" s="88"/>
      <c r="OD118" s="88"/>
      <c r="OE118" s="88"/>
      <c r="OF118" s="88"/>
      <c r="OG118" s="88"/>
      <c r="OH118" s="88"/>
      <c r="OI118" s="88"/>
      <c r="OJ118" s="88"/>
      <c r="OK118" s="88"/>
      <c r="OL118" s="88">
        <f>データ!KN12</f>
        <v>96.5</v>
      </c>
      <c r="OM118" s="88"/>
      <c r="ON118" s="88"/>
      <c r="OO118" s="88"/>
      <c r="OP118" s="88"/>
      <c r="OQ118" s="88"/>
      <c r="OR118" s="88"/>
      <c r="OS118" s="88"/>
      <c r="OT118" s="88"/>
      <c r="OU118" s="88"/>
      <c r="OV118" s="88"/>
      <c r="OW118" s="88"/>
      <c r="OX118" s="88"/>
      <c r="OY118" s="88"/>
      <c r="OZ118" s="88"/>
      <c r="PA118" s="88"/>
      <c r="PB118" s="88"/>
      <c r="PC118" s="88">
        <f>データ!KO12</f>
        <v>98.5</v>
      </c>
      <c r="PD118" s="88"/>
      <c r="PE118" s="88"/>
      <c r="PF118" s="88"/>
      <c r="PG118" s="88"/>
      <c r="PH118" s="88"/>
      <c r="PI118" s="88"/>
      <c r="PJ118" s="88"/>
      <c r="PK118" s="88"/>
      <c r="PL118" s="88"/>
      <c r="PM118" s="88"/>
      <c r="PN118" s="88"/>
      <c r="PO118" s="88"/>
      <c r="PP118" s="88"/>
      <c r="PQ118" s="88"/>
      <c r="PR118" s="88"/>
      <c r="PS118" s="88"/>
      <c r="PT118" s="88">
        <f>データ!KP12</f>
        <v>97.7</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43</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1enMlQ7lbW3eePkW+c2s88Yu8BcK5q06WICufxtoYCk7wB411HnkDMgqSYkwC/PdyKvC7ej7sSiyOh+sk+X+6A==" saltValue="Tex7LANaJviIjDKlq5jkM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84</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86</v>
      </c>
      <c r="MZ4" s="38"/>
      <c r="NA4" s="38"/>
      <c r="NB4" s="41"/>
      <c r="NC4" s="37" t="s">
        <v>48</v>
      </c>
      <c r="ND4" s="38"/>
      <c r="NE4" s="38"/>
      <c r="NF4" s="41"/>
      <c r="NG4" s="37" t="s">
        <v>87</v>
      </c>
      <c r="NH4" s="38"/>
      <c r="NI4" s="38"/>
      <c r="NJ4" s="41"/>
    </row>
    <row r="5" spans="1:374" x14ac:dyDescent="0.15">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40.5" x14ac:dyDescent="0.15">
      <c r="A6" s="33" t="s">
        <v>128</v>
      </c>
      <c r="B6" s="48" t="str">
        <f>B7</f>
        <v>2023</v>
      </c>
      <c r="C6" s="48" t="str">
        <f t="shared" ref="C6:AX6" si="6">C7</f>
        <v>384429</v>
      </c>
      <c r="D6" s="48" t="str">
        <f t="shared" si="6"/>
        <v>47</v>
      </c>
      <c r="E6" s="48" t="str">
        <f t="shared" si="6"/>
        <v>04</v>
      </c>
      <c r="F6" s="48" t="str">
        <f t="shared" si="6"/>
        <v>0</v>
      </c>
      <c r="G6" s="48" t="str">
        <f t="shared" si="6"/>
        <v>000</v>
      </c>
      <c r="H6" s="48" t="str">
        <f t="shared" si="6"/>
        <v>愛媛県　伊方町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令和6年8月30日　伊方風力発電所</v>
      </c>
      <c r="S6" s="52" t="str">
        <f t="shared" si="6"/>
        <v>令和7年6月30日　伊方風力発電所</v>
      </c>
      <c r="T6" s="48" t="str">
        <f t="shared" si="6"/>
        <v>無</v>
      </c>
      <c r="U6" s="52" t="str">
        <f t="shared" si="6"/>
        <v>四国電力株式会社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2371</v>
      </c>
      <c r="AH6" s="50">
        <f t="shared" si="6"/>
        <v>2944</v>
      </c>
      <c r="AI6" s="50">
        <f t="shared" si="6"/>
        <v>1705</v>
      </c>
      <c r="AJ6" s="50">
        <f t="shared" si="6"/>
        <v>1751</v>
      </c>
      <c r="AK6" s="50">
        <f t="shared" si="6"/>
        <v>1011</v>
      </c>
      <c r="AL6" s="50" t="str">
        <f t="shared" si="6"/>
        <v>-</v>
      </c>
      <c r="AM6" s="50" t="str">
        <f t="shared" si="6"/>
        <v>-</v>
      </c>
      <c r="AN6" s="50" t="str">
        <f t="shared" si="6"/>
        <v>-</v>
      </c>
      <c r="AO6" s="50" t="str">
        <f t="shared" si="6"/>
        <v>-</v>
      </c>
      <c r="AP6" s="50" t="str">
        <f t="shared" si="6"/>
        <v>-</v>
      </c>
      <c r="AQ6" s="50">
        <f t="shared" si="6"/>
        <v>2371</v>
      </c>
      <c r="AR6" s="50">
        <f t="shared" si="6"/>
        <v>2944</v>
      </c>
      <c r="AS6" s="50">
        <f t="shared" si="6"/>
        <v>1705</v>
      </c>
      <c r="AT6" s="50">
        <f t="shared" si="6"/>
        <v>1751</v>
      </c>
      <c r="AU6" s="50">
        <f t="shared" si="6"/>
        <v>1011</v>
      </c>
      <c r="AV6" s="50" t="str">
        <f t="shared" si="6"/>
        <v>-</v>
      </c>
      <c r="AW6" s="50">
        <f t="shared" si="6"/>
        <v>18934</v>
      </c>
      <c r="AX6" s="50">
        <f t="shared" si="6"/>
        <v>18934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129</v>
      </c>
      <c r="C7" s="58" t="s">
        <v>130</v>
      </c>
      <c r="D7" s="58" t="s">
        <v>131</v>
      </c>
      <c r="E7" s="58" t="s">
        <v>132</v>
      </c>
      <c r="F7" s="58" t="s">
        <v>133</v>
      </c>
      <c r="G7" s="58" t="s">
        <v>134</v>
      </c>
      <c r="H7" s="58" t="s">
        <v>135</v>
      </c>
      <c r="I7" s="58" t="s">
        <v>136</v>
      </c>
      <c r="J7" s="58" t="s">
        <v>137</v>
      </c>
      <c r="K7" s="58" t="s">
        <v>138</v>
      </c>
      <c r="L7" s="59" t="s">
        <v>139</v>
      </c>
      <c r="M7" s="60" t="s">
        <v>140</v>
      </c>
      <c r="N7" s="60" t="s">
        <v>140</v>
      </c>
      <c r="O7" s="61">
        <v>1</v>
      </c>
      <c r="P7" s="61" t="s">
        <v>140</v>
      </c>
      <c r="Q7" s="61" t="s">
        <v>140</v>
      </c>
      <c r="R7" s="62" t="s">
        <v>141</v>
      </c>
      <c r="S7" s="62" t="s">
        <v>142</v>
      </c>
      <c r="T7" s="63" t="s">
        <v>143</v>
      </c>
      <c r="U7" s="62" t="s">
        <v>144</v>
      </c>
      <c r="V7" s="59" t="s">
        <v>140</v>
      </c>
      <c r="W7" s="61" t="s">
        <v>140</v>
      </c>
      <c r="X7" s="61" t="s">
        <v>140</v>
      </c>
      <c r="Y7" s="61" t="s">
        <v>140</v>
      </c>
      <c r="Z7" s="61" t="s">
        <v>140</v>
      </c>
      <c r="AA7" s="61" t="s">
        <v>140</v>
      </c>
      <c r="AB7" s="61" t="s">
        <v>140</v>
      </c>
      <c r="AC7" s="61" t="s">
        <v>140</v>
      </c>
      <c r="AD7" s="61" t="s">
        <v>140</v>
      </c>
      <c r="AE7" s="61" t="s">
        <v>140</v>
      </c>
      <c r="AF7" s="61" t="s">
        <v>140</v>
      </c>
      <c r="AG7" s="61">
        <v>2371</v>
      </c>
      <c r="AH7" s="61">
        <v>2944</v>
      </c>
      <c r="AI7" s="61">
        <v>1705</v>
      </c>
      <c r="AJ7" s="61">
        <v>1751</v>
      </c>
      <c r="AK7" s="61">
        <v>1011</v>
      </c>
      <c r="AL7" s="61" t="s">
        <v>140</v>
      </c>
      <c r="AM7" s="61" t="s">
        <v>140</v>
      </c>
      <c r="AN7" s="61" t="s">
        <v>140</v>
      </c>
      <c r="AO7" s="61" t="s">
        <v>140</v>
      </c>
      <c r="AP7" s="61" t="s">
        <v>140</v>
      </c>
      <c r="AQ7" s="61">
        <v>2371</v>
      </c>
      <c r="AR7" s="61">
        <v>2944</v>
      </c>
      <c r="AS7" s="61">
        <v>1705</v>
      </c>
      <c r="AT7" s="61">
        <v>1751</v>
      </c>
      <c r="AU7" s="61">
        <v>1011</v>
      </c>
      <c r="AV7" s="61" t="s">
        <v>140</v>
      </c>
      <c r="AW7" s="61">
        <v>18934</v>
      </c>
      <c r="AX7" s="61">
        <v>18934</v>
      </c>
      <c r="AY7" s="64">
        <v>93.4</v>
      </c>
      <c r="AZ7" s="64">
        <v>124.3</v>
      </c>
      <c r="BA7" s="64">
        <v>122.1</v>
      </c>
      <c r="BB7" s="64">
        <v>142.5</v>
      </c>
      <c r="BC7" s="64">
        <v>64.599999999999994</v>
      </c>
      <c r="BD7" s="64">
        <v>134.69999999999999</v>
      </c>
      <c r="BE7" s="64">
        <v>141.80000000000001</v>
      </c>
      <c r="BF7" s="64">
        <v>138.19999999999999</v>
      </c>
      <c r="BG7" s="64">
        <v>135</v>
      </c>
      <c r="BH7" s="64">
        <v>136.6</v>
      </c>
      <c r="BI7" s="64">
        <v>100</v>
      </c>
      <c r="BJ7" s="64">
        <v>166.4</v>
      </c>
      <c r="BK7" s="64">
        <v>124.3</v>
      </c>
      <c r="BL7" s="64">
        <v>122</v>
      </c>
      <c r="BM7" s="64">
        <v>142.4</v>
      </c>
      <c r="BN7" s="64">
        <v>64.5</v>
      </c>
      <c r="BO7" s="64">
        <v>253.6</v>
      </c>
      <c r="BP7" s="64">
        <v>238</v>
      </c>
      <c r="BQ7" s="64">
        <v>227.5</v>
      </c>
      <c r="BR7" s="64">
        <v>238.5</v>
      </c>
      <c r="BS7" s="64">
        <v>235</v>
      </c>
      <c r="BT7" s="64">
        <v>100</v>
      </c>
      <c r="BU7" s="64" t="s">
        <v>140</v>
      </c>
      <c r="BV7" s="64" t="s">
        <v>140</v>
      </c>
      <c r="BW7" s="64" t="s">
        <v>140</v>
      </c>
      <c r="BX7" s="64" t="s">
        <v>140</v>
      </c>
      <c r="BY7" s="64" t="s">
        <v>140</v>
      </c>
      <c r="BZ7" s="64" t="s">
        <v>140</v>
      </c>
      <c r="CA7" s="64" t="s">
        <v>140</v>
      </c>
      <c r="CB7" s="64" t="s">
        <v>140</v>
      </c>
      <c r="CC7" s="64" t="s">
        <v>140</v>
      </c>
      <c r="CD7" s="64" t="s">
        <v>140</v>
      </c>
      <c r="CE7" s="64" t="s">
        <v>140</v>
      </c>
      <c r="CF7" s="64">
        <v>21934.6</v>
      </c>
      <c r="CG7" s="64">
        <v>16567.3</v>
      </c>
      <c r="CH7" s="64">
        <v>16871.599999999999</v>
      </c>
      <c r="CI7" s="64">
        <v>14463.2</v>
      </c>
      <c r="CJ7" s="64">
        <v>31934.7</v>
      </c>
      <c r="CK7" s="64">
        <v>19066.3</v>
      </c>
      <c r="CL7" s="64">
        <v>18998.7</v>
      </c>
      <c r="CM7" s="64">
        <v>17544.5</v>
      </c>
      <c r="CN7" s="64">
        <v>19886.599999999999</v>
      </c>
      <c r="CO7" s="64">
        <v>23723.7</v>
      </c>
      <c r="CP7" s="61">
        <v>19400</v>
      </c>
      <c r="CQ7" s="61">
        <v>11865</v>
      </c>
      <c r="CR7" s="61">
        <v>6348</v>
      </c>
      <c r="CS7" s="61">
        <v>10757</v>
      </c>
      <c r="CT7" s="61">
        <v>-11432</v>
      </c>
      <c r="CU7" s="61">
        <v>33434</v>
      </c>
      <c r="CV7" s="61">
        <v>36820</v>
      </c>
      <c r="CW7" s="61">
        <v>35532</v>
      </c>
      <c r="CX7" s="61">
        <v>36111</v>
      </c>
      <c r="CY7" s="61">
        <v>39983</v>
      </c>
      <c r="CZ7" s="61">
        <v>1700</v>
      </c>
      <c r="DA7" s="64">
        <v>15.9</v>
      </c>
      <c r="DB7" s="64">
        <v>19.8</v>
      </c>
      <c r="DC7" s="64">
        <v>11.4</v>
      </c>
      <c r="DD7" s="64">
        <v>11.8</v>
      </c>
      <c r="DE7" s="64">
        <v>6.8</v>
      </c>
      <c r="DF7" s="64">
        <v>28.7</v>
      </c>
      <c r="DG7" s="64">
        <v>29.1</v>
      </c>
      <c r="DH7" s="64">
        <v>29.4</v>
      </c>
      <c r="DI7" s="64">
        <v>28.9</v>
      </c>
      <c r="DJ7" s="64">
        <v>27.4</v>
      </c>
      <c r="DK7" s="64">
        <v>30</v>
      </c>
      <c r="DL7" s="64">
        <v>29</v>
      </c>
      <c r="DM7" s="64">
        <v>7.3</v>
      </c>
      <c r="DN7" s="64">
        <v>16.100000000000001</v>
      </c>
      <c r="DO7" s="64">
        <v>9.1999999999999993</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140</v>
      </c>
      <c r="EF7" s="64" t="s">
        <v>140</v>
      </c>
      <c r="EG7" s="64" t="s">
        <v>140</v>
      </c>
      <c r="EH7" s="64" t="s">
        <v>140</v>
      </c>
      <c r="EI7" s="64" t="s">
        <v>140</v>
      </c>
      <c r="EJ7" s="64" t="s">
        <v>140</v>
      </c>
      <c r="EK7" s="64" t="s">
        <v>140</v>
      </c>
      <c r="EL7" s="64" t="s">
        <v>140</v>
      </c>
      <c r="EM7" s="64" t="s">
        <v>140</v>
      </c>
      <c r="EN7" s="64" t="s">
        <v>140</v>
      </c>
      <c r="EO7" s="64">
        <v>100</v>
      </c>
      <c r="EP7" s="64">
        <v>100</v>
      </c>
      <c r="EQ7" s="64">
        <v>100</v>
      </c>
      <c r="ER7" s="64">
        <v>100</v>
      </c>
      <c r="ES7" s="64">
        <v>100</v>
      </c>
      <c r="ET7" s="64">
        <v>86.6</v>
      </c>
      <c r="EU7" s="64">
        <v>87.5</v>
      </c>
      <c r="EV7" s="64">
        <v>90.7</v>
      </c>
      <c r="EW7" s="64">
        <v>85</v>
      </c>
      <c r="EX7" s="64">
        <v>77.2</v>
      </c>
      <c r="EY7" s="61" t="s">
        <v>140</v>
      </c>
      <c r="EZ7" s="64" t="s">
        <v>140</v>
      </c>
      <c r="FA7" s="64" t="s">
        <v>140</v>
      </c>
      <c r="FB7" s="64" t="s">
        <v>140</v>
      </c>
      <c r="FC7" s="64" t="s">
        <v>140</v>
      </c>
      <c r="FD7" s="64" t="s">
        <v>140</v>
      </c>
      <c r="FE7" s="64">
        <v>60.4</v>
      </c>
      <c r="FF7" s="64">
        <v>54.1</v>
      </c>
      <c r="FG7" s="64">
        <v>58.1</v>
      </c>
      <c r="FH7" s="64">
        <v>55.4</v>
      </c>
      <c r="FI7" s="64">
        <v>46.1</v>
      </c>
      <c r="FJ7" s="64" t="s">
        <v>140</v>
      </c>
      <c r="FK7" s="64" t="s">
        <v>140</v>
      </c>
      <c r="FL7" s="64" t="s">
        <v>140</v>
      </c>
      <c r="FM7" s="64" t="s">
        <v>140</v>
      </c>
      <c r="FN7" s="64" t="s">
        <v>140</v>
      </c>
      <c r="FO7" s="64">
        <v>14.9</v>
      </c>
      <c r="FP7" s="64">
        <v>16.2</v>
      </c>
      <c r="FQ7" s="64">
        <v>5.6</v>
      </c>
      <c r="FR7" s="64">
        <v>7</v>
      </c>
      <c r="FS7" s="64">
        <v>35.700000000000003</v>
      </c>
      <c r="FT7" s="64" t="s">
        <v>140</v>
      </c>
      <c r="FU7" s="64" t="s">
        <v>140</v>
      </c>
      <c r="FV7" s="64" t="s">
        <v>140</v>
      </c>
      <c r="FW7" s="64" t="s">
        <v>140</v>
      </c>
      <c r="FX7" s="64" t="s">
        <v>140</v>
      </c>
      <c r="FY7" s="64">
        <v>314.5</v>
      </c>
      <c r="FZ7" s="64">
        <v>339.9</v>
      </c>
      <c r="GA7" s="64">
        <v>303.60000000000002</v>
      </c>
      <c r="GB7" s="64">
        <v>276.89999999999998</v>
      </c>
      <c r="GC7" s="64">
        <v>385.1</v>
      </c>
      <c r="GD7" s="64" t="s">
        <v>140</v>
      </c>
      <c r="GE7" s="64" t="s">
        <v>140</v>
      </c>
      <c r="GF7" s="64" t="s">
        <v>140</v>
      </c>
      <c r="GG7" s="64" t="s">
        <v>140</v>
      </c>
      <c r="GH7" s="64" t="s">
        <v>140</v>
      </c>
      <c r="GI7" s="64" t="s">
        <v>140</v>
      </c>
      <c r="GJ7" s="64" t="s">
        <v>140</v>
      </c>
      <c r="GK7" s="64" t="s">
        <v>140</v>
      </c>
      <c r="GL7" s="64" t="s">
        <v>140</v>
      </c>
      <c r="GM7" s="64" t="s">
        <v>140</v>
      </c>
      <c r="GN7" s="64" t="s">
        <v>140</v>
      </c>
      <c r="GO7" s="64" t="s">
        <v>140</v>
      </c>
      <c r="GP7" s="64" t="s">
        <v>140</v>
      </c>
      <c r="GQ7" s="64" t="s">
        <v>140</v>
      </c>
      <c r="GR7" s="64" t="s">
        <v>140</v>
      </c>
      <c r="GS7" s="64">
        <v>96</v>
      </c>
      <c r="GT7" s="64">
        <v>97.1</v>
      </c>
      <c r="GU7" s="64">
        <v>98.9</v>
      </c>
      <c r="GV7" s="64">
        <v>99.1</v>
      </c>
      <c r="GW7" s="64">
        <v>97.4</v>
      </c>
      <c r="GX7" s="61" t="s">
        <v>140</v>
      </c>
      <c r="GY7" s="64" t="s">
        <v>140</v>
      </c>
      <c r="GZ7" s="64" t="s">
        <v>140</v>
      </c>
      <c r="HA7" s="64" t="s">
        <v>140</v>
      </c>
      <c r="HB7" s="64" t="s">
        <v>140</v>
      </c>
      <c r="HC7" s="64" t="s">
        <v>140</v>
      </c>
      <c r="HD7" s="64">
        <v>71.8</v>
      </c>
      <c r="HE7" s="64">
        <v>70.400000000000006</v>
      </c>
      <c r="HF7" s="64">
        <v>70.8</v>
      </c>
      <c r="HG7" s="64">
        <v>71.7</v>
      </c>
      <c r="HH7" s="64">
        <v>68.2</v>
      </c>
      <c r="HI7" s="64" t="s">
        <v>140</v>
      </c>
      <c r="HJ7" s="64" t="s">
        <v>140</v>
      </c>
      <c r="HK7" s="64" t="s">
        <v>140</v>
      </c>
      <c r="HL7" s="64" t="s">
        <v>140</v>
      </c>
      <c r="HM7" s="64" t="s">
        <v>140</v>
      </c>
      <c r="HN7" s="64">
        <v>0</v>
      </c>
      <c r="HO7" s="64">
        <v>0</v>
      </c>
      <c r="HP7" s="64">
        <v>0.7</v>
      </c>
      <c r="HQ7" s="64">
        <v>0.8</v>
      </c>
      <c r="HR7" s="64">
        <v>0</v>
      </c>
      <c r="HS7" s="64" t="s">
        <v>140</v>
      </c>
      <c r="HT7" s="64" t="s">
        <v>140</v>
      </c>
      <c r="HU7" s="64" t="s">
        <v>140</v>
      </c>
      <c r="HV7" s="64" t="s">
        <v>140</v>
      </c>
      <c r="HW7" s="64" t="s">
        <v>140</v>
      </c>
      <c r="HX7" s="64">
        <v>55.3</v>
      </c>
      <c r="HY7" s="64">
        <v>54.4</v>
      </c>
      <c r="HZ7" s="64">
        <v>57.6</v>
      </c>
      <c r="IA7" s="64">
        <v>38</v>
      </c>
      <c r="IB7" s="64">
        <v>25.6</v>
      </c>
      <c r="IC7" s="64" t="s">
        <v>140</v>
      </c>
      <c r="ID7" s="64" t="s">
        <v>140</v>
      </c>
      <c r="IE7" s="64" t="s">
        <v>140</v>
      </c>
      <c r="IF7" s="64" t="s">
        <v>140</v>
      </c>
      <c r="IG7" s="64" t="s">
        <v>140</v>
      </c>
      <c r="IH7" s="64" t="s">
        <v>140</v>
      </c>
      <c r="II7" s="64" t="s">
        <v>140</v>
      </c>
      <c r="IJ7" s="64" t="s">
        <v>140</v>
      </c>
      <c r="IK7" s="64" t="s">
        <v>140</v>
      </c>
      <c r="IL7" s="64" t="s">
        <v>140</v>
      </c>
      <c r="IM7" s="64" t="s">
        <v>140</v>
      </c>
      <c r="IN7" s="64" t="s">
        <v>140</v>
      </c>
      <c r="IO7" s="64" t="s">
        <v>140</v>
      </c>
      <c r="IP7" s="64" t="s">
        <v>140</v>
      </c>
      <c r="IQ7" s="64" t="s">
        <v>140</v>
      </c>
      <c r="IR7" s="64">
        <v>31.2</v>
      </c>
      <c r="IS7" s="64">
        <v>31.7</v>
      </c>
      <c r="IT7" s="64">
        <v>37.9</v>
      </c>
      <c r="IU7" s="64">
        <v>17.3</v>
      </c>
      <c r="IV7" s="64">
        <v>5.6</v>
      </c>
      <c r="IW7" s="61">
        <v>1700</v>
      </c>
      <c r="IX7" s="64">
        <v>15.9</v>
      </c>
      <c r="IY7" s="64">
        <v>19.8</v>
      </c>
      <c r="IZ7" s="64">
        <v>11.4</v>
      </c>
      <c r="JA7" s="64">
        <v>11.8</v>
      </c>
      <c r="JB7" s="64">
        <v>6.8</v>
      </c>
      <c r="JC7" s="64">
        <v>12.3</v>
      </c>
      <c r="JD7" s="64">
        <v>16.899999999999999</v>
      </c>
      <c r="JE7" s="64">
        <v>21.3</v>
      </c>
      <c r="JF7" s="64">
        <v>19.399999999999999</v>
      </c>
      <c r="JG7" s="64">
        <v>17.899999999999999</v>
      </c>
      <c r="JH7" s="64">
        <v>30</v>
      </c>
      <c r="JI7" s="64">
        <v>29</v>
      </c>
      <c r="JJ7" s="64">
        <v>7.3</v>
      </c>
      <c r="JK7" s="64">
        <v>16.100000000000001</v>
      </c>
      <c r="JL7" s="64">
        <v>9.1999999999999993</v>
      </c>
      <c r="JM7" s="64">
        <v>29.8</v>
      </c>
      <c r="JN7" s="64">
        <v>24.4</v>
      </c>
      <c r="JO7" s="64">
        <v>16.600000000000001</v>
      </c>
      <c r="JP7" s="64">
        <v>8.6</v>
      </c>
      <c r="JQ7" s="64">
        <v>8.4</v>
      </c>
      <c r="JR7" s="64">
        <v>0</v>
      </c>
      <c r="JS7" s="64">
        <v>0</v>
      </c>
      <c r="JT7" s="64">
        <v>0</v>
      </c>
      <c r="JU7" s="64">
        <v>0</v>
      </c>
      <c r="JV7" s="64">
        <v>0</v>
      </c>
      <c r="JW7" s="64">
        <v>470.4</v>
      </c>
      <c r="JX7" s="64">
        <v>340.1</v>
      </c>
      <c r="JY7" s="64">
        <v>453.6</v>
      </c>
      <c r="JZ7" s="64">
        <v>506.5</v>
      </c>
      <c r="KA7" s="64">
        <v>558.29999999999995</v>
      </c>
      <c r="KB7" s="64" t="s">
        <v>140</v>
      </c>
      <c r="KC7" s="64" t="s">
        <v>140</v>
      </c>
      <c r="KD7" s="64" t="s">
        <v>140</v>
      </c>
      <c r="KE7" s="64" t="s">
        <v>140</v>
      </c>
      <c r="KF7" s="64" t="s">
        <v>140</v>
      </c>
      <c r="KG7" s="64" t="s">
        <v>140</v>
      </c>
      <c r="KH7" s="64" t="s">
        <v>140</v>
      </c>
      <c r="KI7" s="64" t="s">
        <v>140</v>
      </c>
      <c r="KJ7" s="64" t="s">
        <v>140</v>
      </c>
      <c r="KK7" s="64" t="s">
        <v>140</v>
      </c>
      <c r="KL7" s="64">
        <v>100</v>
      </c>
      <c r="KM7" s="64">
        <v>100</v>
      </c>
      <c r="KN7" s="64">
        <v>100</v>
      </c>
      <c r="KO7" s="64">
        <v>100</v>
      </c>
      <c r="KP7" s="64">
        <v>100</v>
      </c>
      <c r="KQ7" s="64">
        <v>95.3</v>
      </c>
      <c r="KR7" s="64">
        <v>95</v>
      </c>
      <c r="KS7" s="64">
        <v>96.5</v>
      </c>
      <c r="KT7" s="64">
        <v>98.5</v>
      </c>
      <c r="KU7" s="64">
        <v>97.7</v>
      </c>
      <c r="KV7" s="61" t="s">
        <v>140</v>
      </c>
      <c r="KW7" s="64" t="s">
        <v>140</v>
      </c>
      <c r="KX7" s="64" t="s">
        <v>140</v>
      </c>
      <c r="KY7" s="64" t="s">
        <v>140</v>
      </c>
      <c r="KZ7" s="64" t="s">
        <v>140</v>
      </c>
      <c r="LA7" s="64" t="s">
        <v>140</v>
      </c>
      <c r="LB7" s="64">
        <v>14.9</v>
      </c>
      <c r="LC7" s="64">
        <v>14.9</v>
      </c>
      <c r="LD7" s="64">
        <v>14.3</v>
      </c>
      <c r="LE7" s="64">
        <v>13.8</v>
      </c>
      <c r="LF7" s="64">
        <v>14.2</v>
      </c>
      <c r="LG7" s="64" t="s">
        <v>140</v>
      </c>
      <c r="LH7" s="64" t="s">
        <v>140</v>
      </c>
      <c r="LI7" s="64" t="s">
        <v>140</v>
      </c>
      <c r="LJ7" s="64" t="s">
        <v>140</v>
      </c>
      <c r="LK7" s="64" t="s">
        <v>140</v>
      </c>
      <c r="LL7" s="64">
        <v>0.4</v>
      </c>
      <c r="LM7" s="64">
        <v>1.8</v>
      </c>
      <c r="LN7" s="64">
        <v>1.8</v>
      </c>
      <c r="LO7" s="64">
        <v>2.7</v>
      </c>
      <c r="LP7" s="64">
        <v>9.6999999999999993</v>
      </c>
      <c r="LQ7" s="64" t="s">
        <v>140</v>
      </c>
      <c r="LR7" s="64" t="s">
        <v>140</v>
      </c>
      <c r="LS7" s="64" t="s">
        <v>140</v>
      </c>
      <c r="LT7" s="64" t="s">
        <v>140</v>
      </c>
      <c r="LU7" s="64" t="s">
        <v>140</v>
      </c>
      <c r="LV7" s="64">
        <v>138.1</v>
      </c>
      <c r="LW7" s="64">
        <v>125.8</v>
      </c>
      <c r="LX7" s="64">
        <v>119.4</v>
      </c>
      <c r="LY7" s="64">
        <v>113</v>
      </c>
      <c r="LZ7" s="64">
        <v>99.1</v>
      </c>
      <c r="MA7" s="64" t="s">
        <v>140</v>
      </c>
      <c r="MB7" s="64" t="s">
        <v>140</v>
      </c>
      <c r="MC7" s="64" t="s">
        <v>140</v>
      </c>
      <c r="MD7" s="64" t="s">
        <v>140</v>
      </c>
      <c r="ME7" s="64" t="s">
        <v>140</v>
      </c>
      <c r="MF7" s="64" t="s">
        <v>140</v>
      </c>
      <c r="MG7" s="64" t="s">
        <v>140</v>
      </c>
      <c r="MH7" s="64" t="s">
        <v>140</v>
      </c>
      <c r="MI7" s="64" t="s">
        <v>140</v>
      </c>
      <c r="MJ7" s="64" t="s">
        <v>140</v>
      </c>
      <c r="MK7" s="64" t="s">
        <v>140</v>
      </c>
      <c r="ML7" s="64" t="s">
        <v>140</v>
      </c>
      <c r="MM7" s="64" t="s">
        <v>140</v>
      </c>
      <c r="MN7" s="64" t="s">
        <v>140</v>
      </c>
      <c r="MO7" s="64" t="s">
        <v>140</v>
      </c>
      <c r="MP7" s="64">
        <v>98.8</v>
      </c>
      <c r="MQ7" s="64">
        <v>98.9</v>
      </c>
      <c r="MR7" s="64">
        <v>99.7</v>
      </c>
      <c r="MS7" s="64">
        <v>99.8</v>
      </c>
      <c r="MT7" s="64">
        <v>99.7</v>
      </c>
      <c r="MU7" s="64" t="s">
        <v>140</v>
      </c>
      <c r="MV7" s="64" t="s">
        <v>140</v>
      </c>
      <c r="MW7" s="64" t="s">
        <v>140</v>
      </c>
      <c r="MX7" s="64" t="s">
        <v>140</v>
      </c>
      <c r="MY7" s="64" t="s">
        <v>140</v>
      </c>
      <c r="MZ7" s="64" t="s">
        <v>140</v>
      </c>
      <c r="NA7" s="64" t="s">
        <v>140</v>
      </c>
      <c r="NB7" s="64" t="s">
        <v>140</v>
      </c>
      <c r="NC7" s="64">
        <v>1</v>
      </c>
      <c r="ND7" s="64">
        <v>1</v>
      </c>
      <c r="NE7" s="64">
        <v>1</v>
      </c>
      <c r="NF7" s="64">
        <v>1</v>
      </c>
      <c r="NG7" s="64" t="s">
        <v>140</v>
      </c>
      <c r="NH7" s="64" t="s">
        <v>140</v>
      </c>
      <c r="NI7" s="64" t="s">
        <v>140</v>
      </c>
      <c r="NJ7" s="64" t="s">
        <v>140</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145</v>
      </c>
      <c r="FB8" s="66"/>
      <c r="FC8" s="66"/>
      <c r="FD8" s="66"/>
      <c r="FE8" s="66"/>
      <c r="FF8" s="67"/>
      <c r="FG8" s="66"/>
      <c r="FH8" s="66"/>
      <c r="FI8" s="66" t="str">
        <f>FJ4</f>
        <v>修繕費比率（％）</v>
      </c>
      <c r="FJ8" s="66" t="b">
        <f>IF(SUM($M$6,$MU$7:$MX$7)=0,FALSE,TRUE)</f>
        <v>0</v>
      </c>
      <c r="FK8" s="68" t="s">
        <v>145</v>
      </c>
      <c r="FL8" s="66"/>
      <c r="FM8" s="66"/>
      <c r="FN8" s="66"/>
      <c r="FO8" s="66"/>
      <c r="FP8" s="66"/>
      <c r="FQ8" s="67"/>
      <c r="FR8" s="66"/>
      <c r="FS8" s="66" t="str">
        <f>FT4</f>
        <v>企業債残高対料金収入比率（％）</v>
      </c>
      <c r="FT8" s="66" t="b">
        <f>IF(SUM($M$6,$MU$7:$MX$7)=0,FALSE,TRUE)</f>
        <v>0</v>
      </c>
      <c r="FU8" s="68" t="s">
        <v>145</v>
      </c>
      <c r="FV8" s="66"/>
      <c r="FW8" s="66"/>
      <c r="FX8" s="66"/>
      <c r="FY8" s="66"/>
      <c r="FZ8" s="66"/>
      <c r="GA8" s="66"/>
      <c r="GB8" s="67"/>
      <c r="GC8" s="66" t="str">
        <f>GD4</f>
        <v>有形固定資産減価償却率（％）</v>
      </c>
      <c r="GD8" s="66" t="b">
        <f>IF(SUM($M$6,$MU$7:$MX$7)=0,FALSE,TRUE)</f>
        <v>0</v>
      </c>
      <c r="GE8" s="68" t="s">
        <v>145</v>
      </c>
      <c r="GF8" s="66"/>
      <c r="GG8" s="66"/>
      <c r="GH8" s="66"/>
      <c r="GI8" s="66"/>
      <c r="GJ8" s="66"/>
      <c r="GK8" s="66"/>
      <c r="GL8" s="66"/>
      <c r="GM8" s="66" t="str">
        <f>GN4</f>
        <v>FIT・FIP収入割合（％）</v>
      </c>
      <c r="GN8" s="66" t="b">
        <f>IF(SUM($M$6,$MU$7:$MX$7)=0,FALSE,TRUE)</f>
        <v>0</v>
      </c>
      <c r="GO8" s="68" t="s">
        <v>145</v>
      </c>
      <c r="GP8" s="66"/>
      <c r="GQ8" s="66"/>
      <c r="GR8" s="66"/>
      <c r="GS8" s="65"/>
      <c r="GT8" s="65"/>
      <c r="GU8" s="65"/>
      <c r="GV8" s="65"/>
      <c r="GW8" s="66" t="str">
        <f>GX5</f>
        <v>最大出力合計</v>
      </c>
      <c r="GX8" s="66" t="str">
        <f>GY4</f>
        <v>設備利用率（％）</v>
      </c>
      <c r="GY8" s="66" t="b">
        <f>IF(SUM($N$7,$MY$7:$NB$7)=0,FALSE,TRUE)</f>
        <v>0</v>
      </c>
      <c r="GZ8" s="68" t="s">
        <v>145</v>
      </c>
      <c r="HA8" s="66"/>
      <c r="HB8" s="66"/>
      <c r="HC8" s="66"/>
      <c r="HD8" s="66"/>
      <c r="HE8" s="67"/>
      <c r="HF8" s="66"/>
      <c r="HG8" s="66"/>
      <c r="HH8" s="66" t="str">
        <f>HI4</f>
        <v>修繕費比率（％）</v>
      </c>
      <c r="HI8" s="66" t="b">
        <f>IF(SUM($N$7,$MY$7:$NB$7)=0,FALSE,TRUE)</f>
        <v>0</v>
      </c>
      <c r="HJ8" s="68" t="s">
        <v>145</v>
      </c>
      <c r="HK8" s="66"/>
      <c r="HL8" s="66"/>
      <c r="HM8" s="66"/>
      <c r="HN8" s="66"/>
      <c r="HO8" s="66"/>
      <c r="HP8" s="67"/>
      <c r="HQ8" s="66"/>
      <c r="HR8" s="66" t="str">
        <f>HS4</f>
        <v>企業債残高対料金収入比率（％）</v>
      </c>
      <c r="HS8" s="66" t="b">
        <f>IF(SUM($N$7,$MY$7:$NB$7)=0,FALSE,TRUE)</f>
        <v>0</v>
      </c>
      <c r="HT8" s="68" t="s">
        <v>145</v>
      </c>
      <c r="HU8" s="66"/>
      <c r="HV8" s="66"/>
      <c r="HW8" s="66"/>
      <c r="HX8" s="66"/>
      <c r="HY8" s="66"/>
      <c r="HZ8" s="66"/>
      <c r="IA8" s="67"/>
      <c r="IB8" s="66" t="str">
        <f>IC4</f>
        <v>有形固定資産減価償却率（％）</v>
      </c>
      <c r="IC8" s="66" t="b">
        <f>IF(SUM($N$7,$MY$7:$NB$7)=0,FALSE,TRUE)</f>
        <v>0</v>
      </c>
      <c r="ID8" s="68" t="s">
        <v>145</v>
      </c>
      <c r="IE8" s="66"/>
      <c r="IF8" s="66"/>
      <c r="IG8" s="66"/>
      <c r="IH8" s="66"/>
      <c r="II8" s="66"/>
      <c r="IJ8" s="66"/>
      <c r="IK8" s="66"/>
      <c r="IL8" s="66" t="str">
        <f>IM4</f>
        <v>FIT・FIP収入割合（％）</v>
      </c>
      <c r="IM8" s="66" t="b">
        <f>IF(SUM($N$7,$MY$7:$NB$7)=0,FALSE,TRUE)</f>
        <v>0</v>
      </c>
      <c r="IN8" s="68" t="s">
        <v>145</v>
      </c>
      <c r="IO8" s="66"/>
      <c r="IP8" s="66"/>
      <c r="IQ8" s="66"/>
      <c r="IR8" s="65"/>
      <c r="IS8" s="65"/>
      <c r="IT8" s="65"/>
      <c r="IU8" s="65"/>
      <c r="IV8" s="66" t="str">
        <f>IW5</f>
        <v>最大出力合計</v>
      </c>
      <c r="IW8" s="66" t="str">
        <f>IX4</f>
        <v>設備利用率（％）</v>
      </c>
      <c r="IX8" s="66" t="b">
        <f>IF(SUM($O$7,$NC$7:$NF$7)=0,FALSE,TRUE)</f>
        <v>1</v>
      </c>
      <c r="IY8" s="68" t="s">
        <v>145</v>
      </c>
      <c r="IZ8" s="66"/>
      <c r="JA8" s="66"/>
      <c r="JB8" s="66"/>
      <c r="JC8" s="66"/>
      <c r="JD8" s="67"/>
      <c r="JE8" s="66"/>
      <c r="JF8" s="66"/>
      <c r="JG8" s="66" t="str">
        <f>JH4</f>
        <v>修繕費比率（％）</v>
      </c>
      <c r="JH8" s="66" t="b">
        <f>IF(SUM($O$7,$NC$7:$NF$7)=0,FALSE,TRUE)</f>
        <v>1</v>
      </c>
      <c r="JI8" s="68" t="s">
        <v>145</v>
      </c>
      <c r="JJ8" s="66"/>
      <c r="JK8" s="66"/>
      <c r="JL8" s="66"/>
      <c r="JM8" s="66"/>
      <c r="JN8" s="66"/>
      <c r="JO8" s="67"/>
      <c r="JP8" s="66"/>
      <c r="JQ8" s="66" t="str">
        <f>JR4</f>
        <v>企業債残高対料金収入比率（％）</v>
      </c>
      <c r="JR8" s="66" t="b">
        <f>IF(SUM($O$7,$NC$7:$NF$7)=0,FALSE,TRUE)</f>
        <v>1</v>
      </c>
      <c r="JS8" s="68" t="s">
        <v>145</v>
      </c>
      <c r="JT8" s="66"/>
      <c r="JU8" s="66"/>
      <c r="JV8" s="66"/>
      <c r="JW8" s="66"/>
      <c r="JX8" s="66"/>
      <c r="JY8" s="66"/>
      <c r="JZ8" s="67"/>
      <c r="KA8" s="66" t="str">
        <f>KB4</f>
        <v>有形固定資産減価償却率（％）</v>
      </c>
      <c r="KB8" s="66" t="b">
        <f>IF(SUM($O$7,$NC$7:$NF$7)=0,FALSE,TRUE)</f>
        <v>1</v>
      </c>
      <c r="KC8" s="68" t="s">
        <v>145</v>
      </c>
      <c r="KD8" s="66"/>
      <c r="KE8" s="66"/>
      <c r="KF8" s="66"/>
      <c r="KG8" s="66"/>
      <c r="KH8" s="66"/>
      <c r="KI8" s="66"/>
      <c r="KJ8" s="66"/>
      <c r="KK8" s="66" t="str">
        <f>KL4</f>
        <v>FIT・FIP収入割合（％）</v>
      </c>
      <c r="KL8" s="66" t="b">
        <f>IF(SUM($O$7,$NC$7:$NF$7)=0,FALSE,TRUE)</f>
        <v>1</v>
      </c>
      <c r="KM8" s="68" t="s">
        <v>145</v>
      </c>
      <c r="KN8" s="66"/>
      <c r="KO8" s="66"/>
      <c r="KP8" s="66"/>
      <c r="KQ8" s="65"/>
      <c r="KR8" s="65"/>
      <c r="KS8" s="65"/>
      <c r="KT8" s="65"/>
      <c r="KU8" s="66" t="str">
        <f>KV5</f>
        <v>最大出力合計</v>
      </c>
      <c r="KV8" s="66" t="str">
        <f>KW4</f>
        <v>設備利用率（％）</v>
      </c>
      <c r="KW8" s="66" t="b">
        <f>IF(SUM($P$7,$NG$7:$NJ$7)=0,FALSE,TRUE)</f>
        <v>0</v>
      </c>
      <c r="KX8" s="68" t="s">
        <v>145</v>
      </c>
      <c r="KY8" s="66"/>
      <c r="KZ8" s="66"/>
      <c r="LA8" s="66"/>
      <c r="LB8" s="66"/>
      <c r="LC8" s="67"/>
      <c r="LD8" s="66"/>
      <c r="LE8" s="66"/>
      <c r="LF8" s="66" t="str">
        <f>LG4</f>
        <v>修繕費比率（％）</v>
      </c>
      <c r="LG8" s="66" t="b">
        <f>IF(SUM($P$7,$NG$7:$NJ$7)=0,FALSE,TRUE)</f>
        <v>0</v>
      </c>
      <c r="LH8" s="68" t="s">
        <v>145</v>
      </c>
      <c r="LI8" s="66"/>
      <c r="LJ8" s="66"/>
      <c r="LK8" s="66"/>
      <c r="LL8" s="66"/>
      <c r="LM8" s="66"/>
      <c r="LN8" s="67"/>
      <c r="LO8" s="66"/>
      <c r="LP8" s="66" t="str">
        <f>LQ4</f>
        <v>企業債残高対料金収入比率（％）</v>
      </c>
      <c r="LQ8" s="66" t="b">
        <f>IF(SUM($P$7,$NG$7:$NJ$7)=0,FALSE,TRUE)</f>
        <v>0</v>
      </c>
      <c r="LR8" s="68" t="s">
        <v>145</v>
      </c>
      <c r="LS8" s="66"/>
      <c r="LT8" s="66"/>
      <c r="LU8" s="66"/>
      <c r="LV8" s="66"/>
      <c r="LW8" s="66"/>
      <c r="LX8" s="66"/>
      <c r="LY8" s="67"/>
      <c r="LZ8" s="66" t="str">
        <f>MA4</f>
        <v>有形固定資産減価償却率（％）</v>
      </c>
      <c r="MA8" s="66" t="b">
        <f>IF(SUM($P$7,$NG$7:$NJ$7)=0,FALSE,TRUE)</f>
        <v>0</v>
      </c>
      <c r="MB8" s="68" t="s">
        <v>145</v>
      </c>
      <c r="MC8" s="66"/>
      <c r="MD8" s="66"/>
      <c r="ME8" s="66"/>
      <c r="MF8" s="66"/>
      <c r="MG8" s="66"/>
      <c r="MH8" s="66"/>
      <c r="MI8" s="66"/>
      <c r="MJ8" s="66" t="str">
        <f>MK4</f>
        <v>FIT・FIP収入割合（％）</v>
      </c>
      <c r="MK8" s="66" t="b">
        <f>IF(SUM($P$7,$NG$7:$NJ$7)=0,FALSE,TRUE)</f>
        <v>0</v>
      </c>
      <c r="ML8" s="68" t="s">
        <v>145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146</v>
      </c>
      <c r="C9" s="70" t="s">
        <v>147</v>
      </c>
      <c r="D9" s="70" t="s">
        <v>148</v>
      </c>
      <c r="E9" s="70" t="s">
        <v>149</v>
      </c>
      <c r="F9" s="70" t="s">
        <v>150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151</v>
      </c>
      <c r="AY9" s="65"/>
      <c r="AZ9" s="65"/>
      <c r="BA9" s="65"/>
      <c r="BB9" s="65"/>
      <c r="BC9" s="65"/>
      <c r="BD9" s="65"/>
      <c r="BE9" s="66"/>
      <c r="BF9" s="66"/>
      <c r="BG9" s="66"/>
      <c r="BH9" s="66"/>
      <c r="BI9" s="66" t="s">
        <v>151</v>
      </c>
      <c r="BJ9" s="65"/>
      <c r="BK9" s="65"/>
      <c r="BL9" s="65"/>
      <c r="BM9" s="65"/>
      <c r="BN9" s="65"/>
      <c r="BO9" s="65"/>
      <c r="BP9" s="66"/>
      <c r="BQ9" s="66"/>
      <c r="BR9" s="66"/>
      <c r="BS9" s="66"/>
      <c r="BT9" s="66" t="s">
        <v>151</v>
      </c>
      <c r="BU9" s="65"/>
      <c r="BV9" s="65"/>
      <c r="BW9" s="65"/>
      <c r="BX9" s="65"/>
      <c r="BY9" s="65"/>
      <c r="BZ9" s="65"/>
      <c r="CA9" s="66"/>
      <c r="CB9" s="66"/>
      <c r="CC9" s="66"/>
      <c r="CD9" s="66"/>
      <c r="CE9" s="66" t="s">
        <v>151</v>
      </c>
      <c r="CF9" s="65"/>
      <c r="CG9" s="65"/>
      <c r="CH9" s="65"/>
      <c r="CI9" s="65"/>
      <c r="CJ9" s="65"/>
      <c r="CK9" s="65"/>
      <c r="CL9" s="66"/>
      <c r="CM9" s="66"/>
      <c r="CN9" s="66"/>
      <c r="CO9" s="66" t="s">
        <v>151</v>
      </c>
      <c r="CP9" s="65"/>
      <c r="CQ9" s="65"/>
      <c r="CR9" s="65"/>
      <c r="CS9" s="65"/>
      <c r="CT9" s="65"/>
      <c r="CU9" s="66"/>
      <c r="CV9" s="65"/>
      <c r="CW9" s="66"/>
      <c r="CX9" s="66"/>
      <c r="CY9" s="71" t="str">
        <f>"（最大出力合計"&amp;TEXT(CZ7,"#,##0")&amp;"kW）"</f>
        <v>（最大出力合計1,700kW）</v>
      </c>
      <c r="CZ9" s="66" t="s">
        <v>151</v>
      </c>
      <c r="DA9" s="65"/>
      <c r="DB9" s="65"/>
      <c r="DC9" s="65"/>
      <c r="DD9" s="65"/>
      <c r="DE9" s="65"/>
      <c r="DF9" s="66"/>
      <c r="DG9" s="65"/>
      <c r="DH9" s="66"/>
      <c r="DI9" s="66"/>
      <c r="DJ9" s="66" t="s">
        <v>151</v>
      </c>
      <c r="DK9" s="65"/>
      <c r="DL9" s="65"/>
      <c r="DM9" s="65"/>
      <c r="DN9" s="65"/>
      <c r="DO9" s="65"/>
      <c r="DP9" s="66"/>
      <c r="DQ9" s="66"/>
      <c r="DR9" s="65"/>
      <c r="DS9" s="66"/>
      <c r="DT9" s="66" t="s">
        <v>151</v>
      </c>
      <c r="DU9" s="65"/>
      <c r="DV9" s="65"/>
      <c r="DW9" s="65"/>
      <c r="DX9" s="65"/>
      <c r="DY9" s="65"/>
      <c r="DZ9" s="66"/>
      <c r="EA9" s="66"/>
      <c r="EB9" s="66"/>
      <c r="EC9" s="65"/>
      <c r="ED9" s="66" t="s">
        <v>151</v>
      </c>
      <c r="EE9" s="65"/>
      <c r="EF9" s="65"/>
      <c r="EG9" s="65"/>
      <c r="EH9" s="65"/>
      <c r="EI9" s="65"/>
      <c r="EJ9" s="66"/>
      <c r="EK9" s="66"/>
      <c r="EL9" s="66"/>
      <c r="EM9" s="66"/>
      <c r="EN9" s="66" t="s">
        <v>151</v>
      </c>
      <c r="EO9" s="65"/>
      <c r="EP9" s="65"/>
      <c r="EQ9" s="65"/>
      <c r="ER9" s="65"/>
      <c r="ES9" s="65"/>
      <c r="ET9" s="65"/>
      <c r="EU9" s="65"/>
      <c r="EV9" s="65"/>
      <c r="EW9" s="65"/>
      <c r="EX9" s="71" t="str">
        <f>"（最大出力合計"&amp;TEXT(EY7,"#,##0")&amp;"kW）"</f>
        <v>（最大出力合計-kW）</v>
      </c>
      <c r="EY9" s="66" t="s">
        <v>151</v>
      </c>
      <c r="EZ9" s="65"/>
      <c r="FA9" s="65"/>
      <c r="FB9" s="65"/>
      <c r="FC9" s="65"/>
      <c r="FD9" s="65"/>
      <c r="FE9" s="66"/>
      <c r="FF9" s="65"/>
      <c r="FG9" s="66"/>
      <c r="FH9" s="66"/>
      <c r="FI9" s="66" t="s">
        <v>151</v>
      </c>
      <c r="FJ9" s="65"/>
      <c r="FK9" s="65"/>
      <c r="FL9" s="65"/>
      <c r="FM9" s="65"/>
      <c r="FN9" s="65"/>
      <c r="FO9" s="66"/>
      <c r="FP9" s="66"/>
      <c r="FQ9" s="65"/>
      <c r="FR9" s="66"/>
      <c r="FS9" s="66" t="s">
        <v>151</v>
      </c>
      <c r="FT9" s="65"/>
      <c r="FU9" s="65"/>
      <c r="FV9" s="65"/>
      <c r="FW9" s="65"/>
      <c r="FX9" s="65"/>
      <c r="FY9" s="66"/>
      <c r="FZ9" s="66"/>
      <c r="GA9" s="66"/>
      <c r="GB9" s="65"/>
      <c r="GC9" s="66" t="s">
        <v>151</v>
      </c>
      <c r="GD9" s="65"/>
      <c r="GE9" s="65"/>
      <c r="GF9" s="65"/>
      <c r="GG9" s="65"/>
      <c r="GH9" s="65"/>
      <c r="GI9" s="66"/>
      <c r="GJ9" s="66"/>
      <c r="GK9" s="66"/>
      <c r="GL9" s="66"/>
      <c r="GM9" s="66" t="s">
        <v>151</v>
      </c>
      <c r="GN9" s="65"/>
      <c r="GO9" s="65"/>
      <c r="GP9" s="65"/>
      <c r="GQ9" s="65"/>
      <c r="GR9" s="65"/>
      <c r="GS9" s="65"/>
      <c r="GT9" s="65"/>
      <c r="GU9" s="65"/>
      <c r="GV9" s="65"/>
      <c r="GW9" s="71" t="str">
        <f>"（最大出力合計"&amp;TEXT(GX7,"#,##0")&amp;"kW）"</f>
        <v>（最大出力合計-kW）</v>
      </c>
      <c r="GX9" s="66" t="s">
        <v>151</v>
      </c>
      <c r="GY9" s="65"/>
      <c r="GZ9" s="65"/>
      <c r="HA9" s="65"/>
      <c r="HB9" s="65"/>
      <c r="HC9" s="65"/>
      <c r="HD9" s="66"/>
      <c r="HE9" s="65"/>
      <c r="HF9" s="66"/>
      <c r="HG9" s="66"/>
      <c r="HH9" s="66" t="s">
        <v>151</v>
      </c>
      <c r="HI9" s="65"/>
      <c r="HJ9" s="65"/>
      <c r="HK9" s="65"/>
      <c r="HL9" s="65"/>
      <c r="HM9" s="65"/>
      <c r="HN9" s="66"/>
      <c r="HO9" s="66"/>
      <c r="HP9" s="65"/>
      <c r="HQ9" s="66"/>
      <c r="HR9" s="66" t="s">
        <v>151</v>
      </c>
      <c r="HS9" s="65"/>
      <c r="HT9" s="65"/>
      <c r="HU9" s="65"/>
      <c r="HV9" s="65"/>
      <c r="HW9" s="65"/>
      <c r="HX9" s="66"/>
      <c r="HY9" s="66"/>
      <c r="HZ9" s="66"/>
      <c r="IA9" s="65"/>
      <c r="IB9" s="66" t="s">
        <v>151</v>
      </c>
      <c r="IC9" s="65"/>
      <c r="ID9" s="65"/>
      <c r="IE9" s="65"/>
      <c r="IF9" s="65"/>
      <c r="IG9" s="65"/>
      <c r="IH9" s="66"/>
      <c r="II9" s="66"/>
      <c r="IJ9" s="66"/>
      <c r="IK9" s="66"/>
      <c r="IL9" s="66" t="s">
        <v>151</v>
      </c>
      <c r="IM9" s="65"/>
      <c r="IN9" s="65"/>
      <c r="IO9" s="65"/>
      <c r="IP9" s="65"/>
      <c r="IQ9" s="65"/>
      <c r="IR9" s="65"/>
      <c r="IS9" s="65"/>
      <c r="IT9" s="65"/>
      <c r="IU9" s="65"/>
      <c r="IV9" s="71" t="str">
        <f>"（最大出力合計"&amp;TEXT(IW7,"#,##0")&amp;"kW）"</f>
        <v>（最大出力合計1,700kW）</v>
      </c>
      <c r="IW9" s="66" t="s">
        <v>151</v>
      </c>
      <c r="IX9" s="65"/>
      <c r="IY9" s="65"/>
      <c r="IZ9" s="65"/>
      <c r="JA9" s="65"/>
      <c r="JB9" s="65"/>
      <c r="JC9" s="66"/>
      <c r="JD9" s="65"/>
      <c r="JE9" s="66"/>
      <c r="JF9" s="66"/>
      <c r="JG9" s="66" t="s">
        <v>151</v>
      </c>
      <c r="JH9" s="65"/>
      <c r="JI9" s="65"/>
      <c r="JJ9" s="65"/>
      <c r="JK9" s="65"/>
      <c r="JL9" s="65"/>
      <c r="JM9" s="66"/>
      <c r="JN9" s="66"/>
      <c r="JO9" s="65"/>
      <c r="JP9" s="66"/>
      <c r="JQ9" s="66" t="s">
        <v>151</v>
      </c>
      <c r="JR9" s="65"/>
      <c r="JS9" s="65"/>
      <c r="JT9" s="65"/>
      <c r="JU9" s="65"/>
      <c r="JV9" s="65"/>
      <c r="JW9" s="66"/>
      <c r="JX9" s="66"/>
      <c r="JY9" s="66"/>
      <c r="JZ9" s="65"/>
      <c r="KA9" s="66" t="s">
        <v>151</v>
      </c>
      <c r="KB9" s="65"/>
      <c r="KC9" s="65"/>
      <c r="KD9" s="65"/>
      <c r="KE9" s="65"/>
      <c r="KF9" s="65"/>
      <c r="KG9" s="66"/>
      <c r="KH9" s="66"/>
      <c r="KI9" s="66"/>
      <c r="KJ9" s="66"/>
      <c r="KK9" s="66" t="s">
        <v>151</v>
      </c>
      <c r="KL9" s="65"/>
      <c r="KM9" s="65"/>
      <c r="KN9" s="65"/>
      <c r="KO9" s="65"/>
      <c r="KP9" s="65"/>
      <c r="KQ9" s="65"/>
      <c r="KR9" s="65"/>
      <c r="KS9" s="65"/>
      <c r="KT9" s="65"/>
      <c r="KU9" s="71" t="str">
        <f>"（最大出力合計"&amp;TEXT(KV7,"#,##0")&amp;"kW）"</f>
        <v>（最大出力合計-kW）</v>
      </c>
      <c r="KV9" s="66" t="s">
        <v>151</v>
      </c>
      <c r="KW9" s="65"/>
      <c r="KX9" s="65"/>
      <c r="KY9" s="65"/>
      <c r="KZ9" s="65"/>
      <c r="LA9" s="65"/>
      <c r="LB9" s="66"/>
      <c r="LC9" s="65"/>
      <c r="LD9" s="66"/>
      <c r="LE9" s="66"/>
      <c r="LF9" s="66" t="s">
        <v>151</v>
      </c>
      <c r="LG9" s="65"/>
      <c r="LH9" s="65"/>
      <c r="LI9" s="65"/>
      <c r="LJ9" s="65"/>
      <c r="LK9" s="65"/>
      <c r="LL9" s="66"/>
      <c r="LM9" s="66"/>
      <c r="LN9" s="65"/>
      <c r="LO9" s="66"/>
      <c r="LP9" s="66" t="s">
        <v>151</v>
      </c>
      <c r="LQ9" s="65"/>
      <c r="LR9" s="65"/>
      <c r="LS9" s="65"/>
      <c r="LT9" s="65"/>
      <c r="LU9" s="65"/>
      <c r="LV9" s="66"/>
      <c r="LW9" s="66"/>
      <c r="LX9" s="66"/>
      <c r="LY9" s="65"/>
      <c r="LZ9" s="66" t="s">
        <v>151</v>
      </c>
      <c r="MA9" s="65"/>
      <c r="MB9" s="65"/>
      <c r="MC9" s="65"/>
      <c r="MD9" s="65"/>
      <c r="ME9" s="65"/>
      <c r="MF9" s="66"/>
      <c r="MG9" s="66"/>
      <c r="MH9" s="66"/>
      <c r="MI9" s="66"/>
      <c r="MJ9" s="66" t="s">
        <v>151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153</v>
      </c>
      <c r="AY11" s="75">
        <f>AY7</f>
        <v>93.4</v>
      </c>
      <c r="AZ11" s="75">
        <f>AZ7</f>
        <v>124.3</v>
      </c>
      <c r="BA11" s="75">
        <f>BA7</f>
        <v>122.1</v>
      </c>
      <c r="BB11" s="75">
        <f>BB7</f>
        <v>142.5</v>
      </c>
      <c r="BC11" s="75">
        <f>BC7</f>
        <v>64.599999999999994</v>
      </c>
      <c r="BD11" s="65"/>
      <c r="BE11" s="65"/>
      <c r="BF11" s="65"/>
      <c r="BG11" s="65"/>
      <c r="BH11" s="65"/>
      <c r="BI11" s="74" t="s">
        <v>153</v>
      </c>
      <c r="BJ11" s="75">
        <f>BJ7</f>
        <v>166.4</v>
      </c>
      <c r="BK11" s="75">
        <f>BK7</f>
        <v>124.3</v>
      </c>
      <c r="BL11" s="75">
        <f>BL7</f>
        <v>122</v>
      </c>
      <c r="BM11" s="75">
        <f>BM7</f>
        <v>142.4</v>
      </c>
      <c r="BN11" s="75">
        <f>BN7</f>
        <v>64.5</v>
      </c>
      <c r="BO11" s="65"/>
      <c r="BP11" s="65"/>
      <c r="BQ11" s="65"/>
      <c r="BR11" s="65"/>
      <c r="BS11" s="65"/>
      <c r="BT11" s="74" t="s">
        <v>153</v>
      </c>
      <c r="BU11" s="75" t="str">
        <f>BU7</f>
        <v>-</v>
      </c>
      <c r="BV11" s="75" t="str">
        <f>BV7</f>
        <v>-</v>
      </c>
      <c r="BW11" s="75" t="str">
        <f>BW7</f>
        <v>-</v>
      </c>
      <c r="BX11" s="75" t="str">
        <f>BX7</f>
        <v>-</v>
      </c>
      <c r="BY11" s="75" t="str">
        <f>BY7</f>
        <v>-</v>
      </c>
      <c r="BZ11" s="65"/>
      <c r="CA11" s="65"/>
      <c r="CB11" s="65"/>
      <c r="CC11" s="65"/>
      <c r="CD11" s="65"/>
      <c r="CE11" s="74" t="s">
        <v>153</v>
      </c>
      <c r="CF11" s="75">
        <f>CF7</f>
        <v>21934.6</v>
      </c>
      <c r="CG11" s="75">
        <f>CG7</f>
        <v>16567.3</v>
      </c>
      <c r="CH11" s="75">
        <f>CH7</f>
        <v>16871.599999999999</v>
      </c>
      <c r="CI11" s="75">
        <f>CI7</f>
        <v>14463.2</v>
      </c>
      <c r="CJ11" s="75">
        <f>CJ7</f>
        <v>31934.7</v>
      </c>
      <c r="CK11" s="65"/>
      <c r="CL11" s="65"/>
      <c r="CM11" s="65"/>
      <c r="CN11" s="65"/>
      <c r="CO11" s="74" t="s">
        <v>153</v>
      </c>
      <c r="CP11" s="76">
        <f>CP7</f>
        <v>19400</v>
      </c>
      <c r="CQ11" s="76">
        <f>CQ7</f>
        <v>11865</v>
      </c>
      <c r="CR11" s="76">
        <f>CR7</f>
        <v>6348</v>
      </c>
      <c r="CS11" s="76">
        <f>CS7</f>
        <v>10757</v>
      </c>
      <c r="CT11" s="76">
        <f>CT7</f>
        <v>-11432</v>
      </c>
      <c r="CU11" s="65"/>
      <c r="CV11" s="65"/>
      <c r="CW11" s="65"/>
      <c r="CX11" s="65"/>
      <c r="CY11" s="65"/>
      <c r="CZ11" s="74" t="s">
        <v>153</v>
      </c>
      <c r="DA11" s="75">
        <f>DA7</f>
        <v>15.9</v>
      </c>
      <c r="DB11" s="75">
        <f>DB7</f>
        <v>19.8</v>
      </c>
      <c r="DC11" s="75">
        <f>DC7</f>
        <v>11.4</v>
      </c>
      <c r="DD11" s="75">
        <f>DD7</f>
        <v>11.8</v>
      </c>
      <c r="DE11" s="75">
        <f>DE7</f>
        <v>6.8</v>
      </c>
      <c r="DF11" s="65"/>
      <c r="DG11" s="65"/>
      <c r="DH11" s="65"/>
      <c r="DI11" s="65"/>
      <c r="DJ11" s="74" t="s">
        <v>153</v>
      </c>
      <c r="DK11" s="75">
        <f>DK7</f>
        <v>30</v>
      </c>
      <c r="DL11" s="75">
        <f>DL7</f>
        <v>29</v>
      </c>
      <c r="DM11" s="75">
        <f>DM7</f>
        <v>7.3</v>
      </c>
      <c r="DN11" s="75">
        <f>DN7</f>
        <v>16.100000000000001</v>
      </c>
      <c r="DO11" s="75">
        <f>DO7</f>
        <v>9.1999999999999993</v>
      </c>
      <c r="DP11" s="65"/>
      <c r="DQ11" s="65"/>
      <c r="DR11" s="65"/>
      <c r="DS11" s="65"/>
      <c r="DT11" s="74" t="s">
        <v>154</v>
      </c>
      <c r="DU11" s="75">
        <f>DU7</f>
        <v>0</v>
      </c>
      <c r="DV11" s="75">
        <f>DV7</f>
        <v>0</v>
      </c>
      <c r="DW11" s="75">
        <f>DW7</f>
        <v>0</v>
      </c>
      <c r="DX11" s="75">
        <f>DX7</f>
        <v>0</v>
      </c>
      <c r="DY11" s="75">
        <f>DY7</f>
        <v>0</v>
      </c>
      <c r="DZ11" s="65"/>
      <c r="EA11" s="65"/>
      <c r="EB11" s="65"/>
      <c r="EC11" s="65"/>
      <c r="ED11" s="74" t="s">
        <v>153</v>
      </c>
      <c r="EE11" s="75" t="str">
        <f>EE7</f>
        <v>-</v>
      </c>
      <c r="EF11" s="75" t="str">
        <f>EF7</f>
        <v>-</v>
      </c>
      <c r="EG11" s="75" t="str">
        <f>EG7</f>
        <v>-</v>
      </c>
      <c r="EH11" s="75" t="str">
        <f>EH7</f>
        <v>-</v>
      </c>
      <c r="EI11" s="75" t="str">
        <f>EI7</f>
        <v>-</v>
      </c>
      <c r="EJ11" s="65"/>
      <c r="EK11" s="65"/>
      <c r="EL11" s="65"/>
      <c r="EM11" s="65"/>
      <c r="EN11" s="74" t="s">
        <v>153</v>
      </c>
      <c r="EO11" s="75">
        <f>EO7</f>
        <v>100</v>
      </c>
      <c r="EP11" s="75">
        <f>EP7</f>
        <v>100</v>
      </c>
      <c r="EQ11" s="75">
        <f>EQ7</f>
        <v>100</v>
      </c>
      <c r="ER11" s="75">
        <f>ER7</f>
        <v>100</v>
      </c>
      <c r="ES11" s="75">
        <f>ES7</f>
        <v>100</v>
      </c>
      <c r="ET11" s="65"/>
      <c r="EU11" s="65"/>
      <c r="EV11" s="65"/>
      <c r="EW11" s="65"/>
      <c r="EX11" s="65"/>
      <c r="EY11" s="74" t="s">
        <v>153</v>
      </c>
      <c r="EZ11" s="75" t="str">
        <f>EZ7</f>
        <v>-</v>
      </c>
      <c r="FA11" s="75" t="str">
        <f>FA7</f>
        <v>-</v>
      </c>
      <c r="FB11" s="75" t="str">
        <f>FB7</f>
        <v>-</v>
      </c>
      <c r="FC11" s="75" t="str">
        <f>FC7</f>
        <v>-</v>
      </c>
      <c r="FD11" s="75" t="str">
        <f>FD7</f>
        <v>-</v>
      </c>
      <c r="FE11" s="65"/>
      <c r="FF11" s="65"/>
      <c r="FG11" s="65"/>
      <c r="FH11" s="65"/>
      <c r="FI11" s="74" t="s">
        <v>153</v>
      </c>
      <c r="FJ11" s="75" t="str">
        <f>FJ7</f>
        <v>-</v>
      </c>
      <c r="FK11" s="75" t="str">
        <f>FK7</f>
        <v>-</v>
      </c>
      <c r="FL11" s="75" t="str">
        <f>FL7</f>
        <v>-</v>
      </c>
      <c r="FM11" s="75" t="str">
        <f>FM7</f>
        <v>-</v>
      </c>
      <c r="FN11" s="75" t="str">
        <f>FN7</f>
        <v>-</v>
      </c>
      <c r="FO11" s="65"/>
      <c r="FP11" s="65"/>
      <c r="FQ11" s="65"/>
      <c r="FR11" s="65"/>
      <c r="FS11" s="74" t="s">
        <v>153</v>
      </c>
      <c r="FT11" s="75" t="str">
        <f>FT7</f>
        <v>-</v>
      </c>
      <c r="FU11" s="75" t="str">
        <f>FU7</f>
        <v>-</v>
      </c>
      <c r="FV11" s="75" t="str">
        <f>FV7</f>
        <v>-</v>
      </c>
      <c r="FW11" s="75" t="str">
        <f>FW7</f>
        <v>-</v>
      </c>
      <c r="FX11" s="75" t="str">
        <f>FX7</f>
        <v>-</v>
      </c>
      <c r="FY11" s="65"/>
      <c r="FZ11" s="65"/>
      <c r="GA11" s="65"/>
      <c r="GB11" s="65"/>
      <c r="GC11" s="74" t="s">
        <v>153</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153</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155</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153</v>
      </c>
      <c r="IX11" s="75">
        <f>IX7</f>
        <v>15.9</v>
      </c>
      <c r="IY11" s="75">
        <f>IY7</f>
        <v>19.8</v>
      </c>
      <c r="IZ11" s="75">
        <f>IZ7</f>
        <v>11.4</v>
      </c>
      <c r="JA11" s="75">
        <f>JA7</f>
        <v>11.8</v>
      </c>
      <c r="JB11" s="75">
        <f>JB7</f>
        <v>6.8</v>
      </c>
      <c r="JC11" s="65"/>
      <c r="JD11" s="65"/>
      <c r="JE11" s="65"/>
      <c r="JF11" s="65"/>
      <c r="JG11" s="74" t="s">
        <v>153</v>
      </c>
      <c r="JH11" s="75">
        <f>JH7</f>
        <v>30</v>
      </c>
      <c r="JI11" s="75">
        <f>JI7</f>
        <v>29</v>
      </c>
      <c r="JJ11" s="75">
        <f>JJ7</f>
        <v>7.3</v>
      </c>
      <c r="JK11" s="75">
        <f>JK7</f>
        <v>16.100000000000001</v>
      </c>
      <c r="JL11" s="75">
        <f>JL7</f>
        <v>9.1999999999999993</v>
      </c>
      <c r="JM11" s="65"/>
      <c r="JN11" s="65"/>
      <c r="JO11" s="65"/>
      <c r="JP11" s="65"/>
      <c r="JQ11" s="74" t="s">
        <v>153</v>
      </c>
      <c r="JR11" s="75">
        <f>JR7</f>
        <v>0</v>
      </c>
      <c r="JS11" s="75">
        <f>JS7</f>
        <v>0</v>
      </c>
      <c r="JT11" s="75">
        <f>JT7</f>
        <v>0</v>
      </c>
      <c r="JU11" s="75">
        <f>JU7</f>
        <v>0</v>
      </c>
      <c r="JV11" s="75">
        <f>JV7</f>
        <v>0</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f>KL7</f>
        <v>100</v>
      </c>
      <c r="KM11" s="75">
        <f>KM7</f>
        <v>100</v>
      </c>
      <c r="KN11" s="75">
        <f>KN7</f>
        <v>100</v>
      </c>
      <c r="KO11" s="75">
        <f>KO7</f>
        <v>100</v>
      </c>
      <c r="KP11" s="75">
        <f>KP7</f>
        <v>100</v>
      </c>
      <c r="KQ11" s="65"/>
      <c r="KR11" s="65"/>
      <c r="KS11" s="65"/>
      <c r="KT11" s="65"/>
      <c r="KU11" s="65"/>
      <c r="KV11" s="74" t="s">
        <v>156</v>
      </c>
      <c r="KW11" s="75" t="str">
        <f>KW7</f>
        <v>-</v>
      </c>
      <c r="KX11" s="75" t="str">
        <f>KX7</f>
        <v>-</v>
      </c>
      <c r="KY11" s="75" t="str">
        <f>KY7</f>
        <v>-</v>
      </c>
      <c r="KZ11" s="75" t="str">
        <f>KZ7</f>
        <v>-</v>
      </c>
      <c r="LA11" s="75" t="str">
        <f>LA7</f>
        <v>-</v>
      </c>
      <c r="LB11" s="65"/>
      <c r="LC11" s="65"/>
      <c r="LD11" s="65"/>
      <c r="LE11" s="65"/>
      <c r="LF11" s="74" t="s">
        <v>157</v>
      </c>
      <c r="LG11" s="75" t="str">
        <f>LG7</f>
        <v>-</v>
      </c>
      <c r="LH11" s="75" t="str">
        <f>LH7</f>
        <v>-</v>
      </c>
      <c r="LI11" s="75" t="str">
        <f>LI7</f>
        <v>-</v>
      </c>
      <c r="LJ11" s="75" t="str">
        <f>LJ7</f>
        <v>-</v>
      </c>
      <c r="LK11" s="75" t="str">
        <f>LK7</f>
        <v>-</v>
      </c>
      <c r="LL11" s="65"/>
      <c r="LM11" s="65"/>
      <c r="LN11" s="65"/>
      <c r="LO11" s="65"/>
      <c r="LP11" s="74" t="s">
        <v>157</v>
      </c>
      <c r="LQ11" s="75" t="str">
        <f>LQ7</f>
        <v>-</v>
      </c>
      <c r="LR11" s="75" t="str">
        <f>LR7</f>
        <v>-</v>
      </c>
      <c r="LS11" s="75" t="str">
        <f>LS7</f>
        <v>-</v>
      </c>
      <c r="LT11" s="75" t="str">
        <f>LT7</f>
        <v>-</v>
      </c>
      <c r="LU11" s="75" t="str">
        <f>LU7</f>
        <v>-</v>
      </c>
      <c r="LV11" s="65"/>
      <c r="LW11" s="65"/>
      <c r="LX11" s="65"/>
      <c r="LY11" s="65"/>
      <c r="LZ11" s="74" t="s">
        <v>157</v>
      </c>
      <c r="MA11" s="75" t="str">
        <f>MA7</f>
        <v>-</v>
      </c>
      <c r="MB11" s="75" t="str">
        <f>MB7</f>
        <v>-</v>
      </c>
      <c r="MC11" s="75" t="str">
        <f>MC7</f>
        <v>-</v>
      </c>
      <c r="MD11" s="75" t="str">
        <f>MD7</f>
        <v>-</v>
      </c>
      <c r="ME11" s="75" t="str">
        <f>ME7</f>
        <v>-</v>
      </c>
      <c r="MF11" s="65"/>
      <c r="MG11" s="65"/>
      <c r="MH11" s="65"/>
      <c r="MI11" s="65"/>
      <c r="MJ11" s="74" t="s">
        <v>153</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158</v>
      </c>
      <c r="AY12" s="75">
        <f>BD7</f>
        <v>134.69999999999999</v>
      </c>
      <c r="AZ12" s="75">
        <f>BE7</f>
        <v>141.80000000000001</v>
      </c>
      <c r="BA12" s="75">
        <f>BF7</f>
        <v>138.19999999999999</v>
      </c>
      <c r="BB12" s="75">
        <f>BG7</f>
        <v>135</v>
      </c>
      <c r="BC12" s="75">
        <f>BH7</f>
        <v>136.6</v>
      </c>
      <c r="BD12" s="65"/>
      <c r="BE12" s="65"/>
      <c r="BF12" s="65"/>
      <c r="BG12" s="65"/>
      <c r="BH12" s="65"/>
      <c r="BI12" s="74" t="s">
        <v>158</v>
      </c>
      <c r="BJ12" s="75">
        <f>BO7</f>
        <v>253.6</v>
      </c>
      <c r="BK12" s="75">
        <f>BP7</f>
        <v>238</v>
      </c>
      <c r="BL12" s="75">
        <f>BQ7</f>
        <v>227.5</v>
      </c>
      <c r="BM12" s="75">
        <f>BR7</f>
        <v>238.5</v>
      </c>
      <c r="BN12" s="75">
        <f>BS7</f>
        <v>235</v>
      </c>
      <c r="BO12" s="65"/>
      <c r="BP12" s="65"/>
      <c r="BQ12" s="65"/>
      <c r="BR12" s="65"/>
      <c r="BS12" s="65"/>
      <c r="BT12" s="74" t="s">
        <v>158</v>
      </c>
      <c r="BU12" s="75" t="str">
        <f>BZ7</f>
        <v>-</v>
      </c>
      <c r="BV12" s="75" t="str">
        <f>CA7</f>
        <v>-</v>
      </c>
      <c r="BW12" s="75" t="str">
        <f>CB7</f>
        <v>-</v>
      </c>
      <c r="BX12" s="75" t="str">
        <f>CC7</f>
        <v>-</v>
      </c>
      <c r="BY12" s="75" t="str">
        <f>CD7</f>
        <v>-</v>
      </c>
      <c r="BZ12" s="65"/>
      <c r="CA12" s="65"/>
      <c r="CB12" s="65"/>
      <c r="CC12" s="65"/>
      <c r="CD12" s="65"/>
      <c r="CE12" s="74" t="s">
        <v>158</v>
      </c>
      <c r="CF12" s="75">
        <f>CK7</f>
        <v>19066.3</v>
      </c>
      <c r="CG12" s="75">
        <f>CL7</f>
        <v>18998.7</v>
      </c>
      <c r="CH12" s="75">
        <f>CM7</f>
        <v>17544.5</v>
      </c>
      <c r="CI12" s="75">
        <f>CN7</f>
        <v>19886.599999999999</v>
      </c>
      <c r="CJ12" s="75">
        <f>CO7</f>
        <v>23723.7</v>
      </c>
      <c r="CK12" s="65"/>
      <c r="CL12" s="65"/>
      <c r="CM12" s="65"/>
      <c r="CN12" s="65"/>
      <c r="CO12" s="74" t="s">
        <v>158</v>
      </c>
      <c r="CP12" s="76">
        <f>CU7</f>
        <v>33434</v>
      </c>
      <c r="CQ12" s="76">
        <f>CV7</f>
        <v>36820</v>
      </c>
      <c r="CR12" s="76">
        <f>CW7</f>
        <v>35532</v>
      </c>
      <c r="CS12" s="76">
        <f>CX7</f>
        <v>36111</v>
      </c>
      <c r="CT12" s="76">
        <f>CY7</f>
        <v>39983</v>
      </c>
      <c r="CU12" s="65"/>
      <c r="CV12" s="65"/>
      <c r="CW12" s="65"/>
      <c r="CX12" s="65"/>
      <c r="CY12" s="65"/>
      <c r="CZ12" s="74" t="s">
        <v>158</v>
      </c>
      <c r="DA12" s="75">
        <f>DF7</f>
        <v>28.7</v>
      </c>
      <c r="DB12" s="75">
        <f>DG7</f>
        <v>29.1</v>
      </c>
      <c r="DC12" s="75">
        <f>DH7</f>
        <v>29.4</v>
      </c>
      <c r="DD12" s="75">
        <f>DI7</f>
        <v>28.9</v>
      </c>
      <c r="DE12" s="75">
        <f>DJ7</f>
        <v>27.4</v>
      </c>
      <c r="DF12" s="65"/>
      <c r="DG12" s="65"/>
      <c r="DH12" s="65"/>
      <c r="DI12" s="65"/>
      <c r="DJ12" s="74" t="s">
        <v>158</v>
      </c>
      <c r="DK12" s="75">
        <f>DP7</f>
        <v>5.7</v>
      </c>
      <c r="DL12" s="75">
        <f>DQ7</f>
        <v>6.8</v>
      </c>
      <c r="DM12" s="75">
        <f>DR7</f>
        <v>5.2</v>
      </c>
      <c r="DN12" s="75">
        <f>DS7</f>
        <v>4.2</v>
      </c>
      <c r="DO12" s="75">
        <f>DT7</f>
        <v>12.1</v>
      </c>
      <c r="DP12" s="65"/>
      <c r="DQ12" s="65"/>
      <c r="DR12" s="65"/>
      <c r="DS12" s="65"/>
      <c r="DT12" s="74" t="s">
        <v>158</v>
      </c>
      <c r="DU12" s="75">
        <f>DZ7</f>
        <v>184.7</v>
      </c>
      <c r="DV12" s="75">
        <f>EA7</f>
        <v>175.7</v>
      </c>
      <c r="DW12" s="75">
        <f>EB7</f>
        <v>208.4</v>
      </c>
      <c r="DX12" s="75">
        <f>EC7</f>
        <v>198.6</v>
      </c>
      <c r="DY12" s="75">
        <f>ED7</f>
        <v>198</v>
      </c>
      <c r="DZ12" s="65"/>
      <c r="EA12" s="65"/>
      <c r="EB12" s="65"/>
      <c r="EC12" s="65"/>
      <c r="ED12" s="74" t="s">
        <v>158</v>
      </c>
      <c r="EE12" s="75" t="str">
        <f>EJ7</f>
        <v>-</v>
      </c>
      <c r="EF12" s="75" t="str">
        <f>EK7</f>
        <v>-</v>
      </c>
      <c r="EG12" s="75" t="str">
        <f>EL7</f>
        <v>-</v>
      </c>
      <c r="EH12" s="75" t="str">
        <f>EM7</f>
        <v>-</v>
      </c>
      <c r="EI12" s="75" t="str">
        <f>EN7</f>
        <v>-</v>
      </c>
      <c r="EJ12" s="65"/>
      <c r="EK12" s="65"/>
      <c r="EL12" s="65"/>
      <c r="EM12" s="65"/>
      <c r="EN12" s="74" t="s">
        <v>158</v>
      </c>
      <c r="EO12" s="75">
        <f>ET7</f>
        <v>86.6</v>
      </c>
      <c r="EP12" s="75">
        <f>EU7</f>
        <v>87.5</v>
      </c>
      <c r="EQ12" s="75">
        <f>EV7</f>
        <v>90.7</v>
      </c>
      <c r="ER12" s="75">
        <f>EW7</f>
        <v>85</v>
      </c>
      <c r="ES12" s="75">
        <f>EX7</f>
        <v>77.2</v>
      </c>
      <c r="ET12" s="65"/>
      <c r="EU12" s="65"/>
      <c r="EV12" s="65"/>
      <c r="EW12" s="65"/>
      <c r="EX12" s="65"/>
      <c r="EY12" s="74" t="s">
        <v>158</v>
      </c>
      <c r="EZ12" s="75" t="str">
        <f>IF($EZ$8,FE7,"-")</f>
        <v>-</v>
      </c>
      <c r="FA12" s="75" t="str">
        <f>IF($EZ$8,FF7,"-")</f>
        <v>-</v>
      </c>
      <c r="FB12" s="75" t="str">
        <f>IF($EZ$8,FG7,"-")</f>
        <v>-</v>
      </c>
      <c r="FC12" s="75" t="str">
        <f>IF($EZ$8,FH7,"-")</f>
        <v>-</v>
      </c>
      <c r="FD12" s="75" t="str">
        <f>IF($EZ$8,FI7,"-")</f>
        <v>-</v>
      </c>
      <c r="FE12" s="65"/>
      <c r="FF12" s="65"/>
      <c r="FG12" s="65"/>
      <c r="FH12" s="65"/>
      <c r="FI12" s="74" t="s">
        <v>158</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158</v>
      </c>
      <c r="GD12" s="75" t="str">
        <f>IF($GD$8,GI7,"-")</f>
        <v>-</v>
      </c>
      <c r="GE12" s="75" t="str">
        <f>IF($GD$8,GJ7,"-")</f>
        <v>-</v>
      </c>
      <c r="GF12" s="75" t="str">
        <f>IF($GD$8,GK7,"-")</f>
        <v>-</v>
      </c>
      <c r="GG12" s="75" t="str">
        <f>IF($GD$8,GL7,"-")</f>
        <v>-</v>
      </c>
      <c r="GH12" s="75" t="str">
        <f>IF($GD$8,GM7,"-")</f>
        <v>-</v>
      </c>
      <c r="GI12" s="65"/>
      <c r="GJ12" s="65"/>
      <c r="GK12" s="65"/>
      <c r="GL12" s="65"/>
      <c r="GM12" s="74" t="s">
        <v>158</v>
      </c>
      <c r="GN12" s="75" t="str">
        <f>IF($GN$8,GS7,"-")</f>
        <v>-</v>
      </c>
      <c r="GO12" s="75" t="str">
        <f>IF($GN$8,GT7,"-")</f>
        <v>-</v>
      </c>
      <c r="GP12" s="75" t="str">
        <f>IF($GN$8,GU7,"-")</f>
        <v>-</v>
      </c>
      <c r="GQ12" s="75" t="str">
        <f>IF($GN$8,GV7,"-")</f>
        <v>-</v>
      </c>
      <c r="GR12" s="75" t="str">
        <f>IF($GN$8,GW7,"-")</f>
        <v>-</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158</v>
      </c>
      <c r="IM12" s="75" t="str">
        <f>IF($IM$8,IR7,"-")</f>
        <v>-</v>
      </c>
      <c r="IN12" s="75" t="str">
        <f>IF($IM$8,IS7,"-")</f>
        <v>-</v>
      </c>
      <c r="IO12" s="75" t="str">
        <f>IF($IM$8,IT7,"-")</f>
        <v>-</v>
      </c>
      <c r="IP12" s="75" t="str">
        <f>IF($IM$8,IU7,"-")</f>
        <v>-</v>
      </c>
      <c r="IQ12" s="75" t="str">
        <f>IF($IM$8,IV7,"-")</f>
        <v>-</v>
      </c>
      <c r="IR12" s="65"/>
      <c r="IS12" s="65"/>
      <c r="IT12" s="65"/>
      <c r="IU12" s="65"/>
      <c r="IV12" s="65"/>
      <c r="IW12" s="74" t="s">
        <v>158</v>
      </c>
      <c r="IX12" s="75">
        <f>IF($IX$8,JC7,"-")</f>
        <v>12.3</v>
      </c>
      <c r="IY12" s="75">
        <f>IF($IX$8,JD7,"-")</f>
        <v>16.899999999999999</v>
      </c>
      <c r="IZ12" s="75">
        <f>IF($IX$8,JE7,"-")</f>
        <v>21.3</v>
      </c>
      <c r="JA12" s="75">
        <f>IF($IX$8,JF7,"-")</f>
        <v>19.399999999999999</v>
      </c>
      <c r="JB12" s="75">
        <f>IF($IX$8,JG7,"-")</f>
        <v>17.899999999999999</v>
      </c>
      <c r="JC12" s="65"/>
      <c r="JD12" s="65"/>
      <c r="JE12" s="65"/>
      <c r="JF12" s="65"/>
      <c r="JG12" s="74" t="s">
        <v>158</v>
      </c>
      <c r="JH12" s="75">
        <f>IF($JH$8,JM7,"-")</f>
        <v>29.8</v>
      </c>
      <c r="JI12" s="75">
        <f>IF($JH$8,JN7,"-")</f>
        <v>24.4</v>
      </c>
      <c r="JJ12" s="75">
        <f>IF($JH$8,JO7,"-")</f>
        <v>16.600000000000001</v>
      </c>
      <c r="JK12" s="75">
        <f>IF($JH$8,JP7,"-")</f>
        <v>8.6</v>
      </c>
      <c r="JL12" s="75">
        <f>IF($JH$8,JQ7,"-")</f>
        <v>8.4</v>
      </c>
      <c r="JM12" s="65"/>
      <c r="JN12" s="65"/>
      <c r="JO12" s="65"/>
      <c r="JP12" s="65"/>
      <c r="JQ12" s="74" t="s">
        <v>158</v>
      </c>
      <c r="JR12" s="75">
        <f>IF($JR$8,JW7,"-")</f>
        <v>470.4</v>
      </c>
      <c r="JS12" s="75">
        <f>IF($JR$8,JX7,"-")</f>
        <v>340.1</v>
      </c>
      <c r="JT12" s="75">
        <f>IF($JR$8,JY7,"-")</f>
        <v>453.6</v>
      </c>
      <c r="JU12" s="75">
        <f>IF($JR$8,JZ7,"-")</f>
        <v>506.5</v>
      </c>
      <c r="JV12" s="75">
        <f>IF($JR$8,KA7,"-")</f>
        <v>558.29999999999995</v>
      </c>
      <c r="JW12" s="65"/>
      <c r="JX12" s="65"/>
      <c r="JY12" s="65"/>
      <c r="JZ12" s="65"/>
      <c r="KA12" s="74" t="s">
        <v>158</v>
      </c>
      <c r="KB12" s="75" t="str">
        <f>IF($KB$8,KG7,"-")</f>
        <v>-</v>
      </c>
      <c r="KC12" s="75" t="str">
        <f>IF($KB$8,KH7,"-")</f>
        <v>-</v>
      </c>
      <c r="KD12" s="75" t="str">
        <f>IF($KB$8,KI7,"-")</f>
        <v>-</v>
      </c>
      <c r="KE12" s="75" t="str">
        <f>IF($KB$8,KJ7,"-")</f>
        <v>-</v>
      </c>
      <c r="KF12" s="75" t="str">
        <f>IF($KB$8,KK7,"-")</f>
        <v>-</v>
      </c>
      <c r="KG12" s="65"/>
      <c r="KH12" s="65"/>
      <c r="KI12" s="65"/>
      <c r="KJ12" s="65"/>
      <c r="KK12" s="74" t="s">
        <v>158</v>
      </c>
      <c r="KL12" s="75">
        <f>IF($KL$8,KQ7,"-")</f>
        <v>95.3</v>
      </c>
      <c r="KM12" s="75">
        <f>IF($KL$8,KR7,"-")</f>
        <v>95</v>
      </c>
      <c r="KN12" s="75">
        <f>IF($KL$8,KS7,"-")</f>
        <v>96.5</v>
      </c>
      <c r="KO12" s="75">
        <f>IF($KL$8,KT7,"-")</f>
        <v>98.5</v>
      </c>
      <c r="KP12" s="75">
        <f>IF($KL$8,KU7,"-")</f>
        <v>97.7</v>
      </c>
      <c r="KQ12" s="65"/>
      <c r="KR12" s="65"/>
      <c r="KS12" s="65"/>
      <c r="KT12" s="65"/>
      <c r="KU12" s="65"/>
      <c r="KV12" s="74" t="s">
        <v>158</v>
      </c>
      <c r="KW12" s="75" t="str">
        <f>IF($KW$8,LB7,"-")</f>
        <v>-</v>
      </c>
      <c r="KX12" s="75" t="str">
        <f>IF($KW$8,LC7,"-")</f>
        <v>-</v>
      </c>
      <c r="KY12" s="75" t="str">
        <f>IF($KW$8,LD7,"-")</f>
        <v>-</v>
      </c>
      <c r="KZ12" s="75" t="str">
        <f>IF($KW$8,LE7,"-")</f>
        <v>-</v>
      </c>
      <c r="LA12" s="75" t="str">
        <f>IF($KW$8,LF7,"-")</f>
        <v>-</v>
      </c>
      <c r="LB12" s="65"/>
      <c r="LC12" s="65"/>
      <c r="LD12" s="65"/>
      <c r="LE12" s="65"/>
      <c r="LF12" s="74" t="s">
        <v>158</v>
      </c>
      <c r="LG12" s="75" t="str">
        <f>IF($LG$8,LL7,"-")</f>
        <v>-</v>
      </c>
      <c r="LH12" s="75" t="str">
        <f>IF($LG$8,LM7,"-")</f>
        <v>-</v>
      </c>
      <c r="LI12" s="75" t="str">
        <f>IF($LG$8,LN7,"-")</f>
        <v>-</v>
      </c>
      <c r="LJ12" s="75" t="str">
        <f>IF($LG$8,LO7,"-")</f>
        <v>-</v>
      </c>
      <c r="LK12" s="75" t="str">
        <f>IF($LG$8,LP7,"-")</f>
        <v>-</v>
      </c>
      <c r="LL12" s="65"/>
      <c r="LM12" s="65"/>
      <c r="LN12" s="65"/>
      <c r="LO12" s="65"/>
      <c r="LP12" s="74" t="s">
        <v>158</v>
      </c>
      <c r="LQ12" s="75" t="str">
        <f>IF($LQ$8,LV7,"-")</f>
        <v>-</v>
      </c>
      <c r="LR12" s="75" t="str">
        <f>IF($LQ$8,LW7,"-")</f>
        <v>-</v>
      </c>
      <c r="LS12" s="75" t="str">
        <f>IF($LQ$8,LX7,"-")</f>
        <v>-</v>
      </c>
      <c r="LT12" s="75" t="str">
        <f>IF($LQ$8,LY7,"-")</f>
        <v>-</v>
      </c>
      <c r="LU12" s="75" t="str">
        <f>IF($LQ$8,LZ7,"-")</f>
        <v>-</v>
      </c>
      <c r="LV12" s="65"/>
      <c r="LW12" s="65"/>
      <c r="LX12" s="65"/>
      <c r="LY12" s="65"/>
      <c r="LZ12" s="74" t="s">
        <v>158</v>
      </c>
      <c r="MA12" s="75" t="str">
        <f>IF($MA$8,MF7,"-")</f>
        <v>-</v>
      </c>
      <c r="MB12" s="75" t="str">
        <f>IF($MA$8,MG7,"-")</f>
        <v>-</v>
      </c>
      <c r="MC12" s="75" t="str">
        <f>IF($MA$8,MH7,"-")</f>
        <v>-</v>
      </c>
      <c r="MD12" s="75" t="str">
        <f>IF($MA$8,MI7,"-")</f>
        <v>-</v>
      </c>
      <c r="ME12" s="75" t="str">
        <f>IF($MA$8,MJ7,"-")</f>
        <v>-</v>
      </c>
      <c r="MF12" s="65"/>
      <c r="MG12" s="65"/>
      <c r="MH12" s="65"/>
      <c r="MI12" s="65"/>
      <c r="MJ12" s="74" t="s">
        <v>158</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160</v>
      </c>
      <c r="C14" s="79"/>
      <c r="D14" s="80"/>
      <c r="E14" s="79"/>
      <c r="F14" s="191" t="s">
        <v>161</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162</v>
      </c>
      <c r="C15" s="181"/>
      <c r="D15" s="80"/>
      <c r="E15" s="77">
        <v>1</v>
      </c>
      <c r="F15" s="181" t="s">
        <v>163</v>
      </c>
      <c r="G15" s="181"/>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166</v>
      </c>
      <c r="C16" s="181"/>
      <c r="D16" s="80"/>
      <c r="E16" s="77">
        <f>E15+1</f>
        <v>2</v>
      </c>
      <c r="F16" s="181" t="s">
        <v>100</v>
      </c>
      <c r="G16" s="181"/>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168</v>
      </c>
      <c r="C17" s="181"/>
      <c r="D17" s="80"/>
      <c r="E17" s="77">
        <f t="shared" ref="E17" si="8">E16+1</f>
        <v>3</v>
      </c>
      <c r="F17" s="181" t="s">
        <v>169</v>
      </c>
      <c r="G17" s="181"/>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93.4</v>
      </c>
      <c r="AZ17" s="85">
        <f t="shared" ref="AZ17:BC17" si="9">IF(AZ7="-",NA(),AZ7)</f>
        <v>124.3</v>
      </c>
      <c r="BA17" s="85">
        <f t="shared" si="9"/>
        <v>122.1</v>
      </c>
      <c r="BB17" s="85">
        <f t="shared" si="9"/>
        <v>142.5</v>
      </c>
      <c r="BC17" s="85">
        <f t="shared" si="9"/>
        <v>64.599999999999994</v>
      </c>
      <c r="BD17" s="80"/>
      <c r="BE17" s="80"/>
      <c r="BF17" s="80"/>
      <c r="BG17" s="80"/>
      <c r="BH17" s="80"/>
      <c r="BI17" s="84" t="s">
        <v>171</v>
      </c>
      <c r="BJ17" s="85">
        <f>IF(BJ7="-",NA(),BJ7)</f>
        <v>166.4</v>
      </c>
      <c r="BK17" s="85">
        <f t="shared" ref="BK17:BN17" si="10">IF(BK7="-",NA(),BK7)</f>
        <v>124.3</v>
      </c>
      <c r="BL17" s="85">
        <f t="shared" si="10"/>
        <v>122</v>
      </c>
      <c r="BM17" s="85">
        <f t="shared" si="10"/>
        <v>142.4</v>
      </c>
      <c r="BN17" s="85">
        <f t="shared" si="10"/>
        <v>64.5</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21934.6</v>
      </c>
      <c r="CG17" s="85">
        <f t="shared" ref="CG17:CJ17" si="12">IF(CG7="-",NA(),CG7)</f>
        <v>16567.3</v>
      </c>
      <c r="CH17" s="85">
        <f t="shared" si="12"/>
        <v>16871.599999999999</v>
      </c>
      <c r="CI17" s="85">
        <f t="shared" si="12"/>
        <v>14463.2</v>
      </c>
      <c r="CJ17" s="85">
        <f t="shared" si="12"/>
        <v>31934.7</v>
      </c>
      <c r="CK17" s="80"/>
      <c r="CL17" s="80"/>
      <c r="CM17" s="80"/>
      <c r="CN17" s="80"/>
      <c r="CO17" s="84" t="s">
        <v>171</v>
      </c>
      <c r="CP17" s="86">
        <f>IF(CP7="-",NA(),CP7)</f>
        <v>19400</v>
      </c>
      <c r="CQ17" s="86">
        <f t="shared" ref="CQ17:CT17" si="13">IF(CQ7="-",NA(),CQ7)</f>
        <v>11865</v>
      </c>
      <c r="CR17" s="86">
        <f t="shared" si="13"/>
        <v>6348</v>
      </c>
      <c r="CS17" s="86">
        <f t="shared" si="13"/>
        <v>10757</v>
      </c>
      <c r="CT17" s="86">
        <f t="shared" si="13"/>
        <v>-11432</v>
      </c>
      <c r="CU17" s="80"/>
      <c r="CV17" s="80"/>
      <c r="CW17" s="80"/>
      <c r="CX17" s="80"/>
      <c r="CY17" s="80"/>
      <c r="CZ17" s="84" t="s">
        <v>171</v>
      </c>
      <c r="DA17" s="85">
        <f>IF(DA7="-",NA(),DA7)</f>
        <v>15.9</v>
      </c>
      <c r="DB17" s="85">
        <f t="shared" ref="DB17:DE17" si="14">IF(DB7="-",NA(),DB7)</f>
        <v>19.8</v>
      </c>
      <c r="DC17" s="85">
        <f t="shared" si="14"/>
        <v>11.4</v>
      </c>
      <c r="DD17" s="85">
        <f t="shared" si="14"/>
        <v>11.8</v>
      </c>
      <c r="DE17" s="85">
        <f t="shared" si="14"/>
        <v>6.8</v>
      </c>
      <c r="DF17" s="80"/>
      <c r="DG17" s="80"/>
      <c r="DH17" s="80"/>
      <c r="DI17" s="80"/>
      <c r="DJ17" s="84" t="s">
        <v>171</v>
      </c>
      <c r="DK17" s="85">
        <f>IF(DK7="-",NA(),DK7)</f>
        <v>30</v>
      </c>
      <c r="DL17" s="85">
        <f t="shared" ref="DL17:DO17" si="15">IF(DL7="-",NA(),DL7)</f>
        <v>29</v>
      </c>
      <c r="DM17" s="85">
        <f t="shared" si="15"/>
        <v>7.3</v>
      </c>
      <c r="DN17" s="85">
        <f t="shared" si="15"/>
        <v>16.100000000000001</v>
      </c>
      <c r="DO17" s="85">
        <f t="shared" si="15"/>
        <v>9.1999999999999993</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171</v>
      </c>
      <c r="EZ17" s="85" t="e">
        <f>IF(EZ7="-",NA(),EZ7)</f>
        <v>#N/A</v>
      </c>
      <c r="FA17" s="85" t="e">
        <f t="shared" ref="FA17:FD17" si="19">IF(FA7="-",NA(),FA7)</f>
        <v>#N/A</v>
      </c>
      <c r="FB17" s="85" t="e">
        <f t="shared" si="19"/>
        <v>#N/A</v>
      </c>
      <c r="FC17" s="85" t="e">
        <f t="shared" si="19"/>
        <v>#N/A</v>
      </c>
      <c r="FD17" s="85" t="e">
        <f t="shared" si="19"/>
        <v>#N/A</v>
      </c>
      <c r="FE17" s="80"/>
      <c r="FF17" s="80"/>
      <c r="FG17" s="80"/>
      <c r="FH17" s="80"/>
      <c r="FI17" s="84" t="s">
        <v>171</v>
      </c>
      <c r="FJ17" s="85" t="e">
        <f>IF(FJ7="-",NA(),FJ7)</f>
        <v>#N/A</v>
      </c>
      <c r="FK17" s="85" t="e">
        <f t="shared" ref="FK17:FN17" si="20">IF(FK7="-",NA(),FK7)</f>
        <v>#N/A</v>
      </c>
      <c r="FL17" s="85" t="e">
        <f t="shared" si="20"/>
        <v>#N/A</v>
      </c>
      <c r="FM17" s="85" t="e">
        <f t="shared" si="20"/>
        <v>#N/A</v>
      </c>
      <c r="FN17" s="85" t="e">
        <f t="shared" si="20"/>
        <v>#N/A</v>
      </c>
      <c r="FO17" s="80"/>
      <c r="FP17" s="80"/>
      <c r="FQ17" s="80"/>
      <c r="FR17" s="80"/>
      <c r="FS17" s="84" t="s">
        <v>171</v>
      </c>
      <c r="FT17" s="85" t="e">
        <f>IF(FT7="-",NA(),FT7)</f>
        <v>#N/A</v>
      </c>
      <c r="FU17" s="85" t="e">
        <f t="shared" ref="FU17:FX17" si="21">IF(FU7="-",NA(),FU7)</f>
        <v>#N/A</v>
      </c>
      <c r="FV17" s="85" t="e">
        <f t="shared" si="21"/>
        <v>#N/A</v>
      </c>
      <c r="FW17" s="85" t="e">
        <f t="shared" si="21"/>
        <v>#N/A</v>
      </c>
      <c r="FX17" s="85" t="e">
        <f t="shared" si="21"/>
        <v>#N/A</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f>IF(IX7="-",NA(),IX7)</f>
        <v>15.9</v>
      </c>
      <c r="IY17" s="85">
        <f t="shared" ref="IY17:JB17" si="29">IF(IY7="-",NA(),IY7)</f>
        <v>19.8</v>
      </c>
      <c r="IZ17" s="85">
        <f t="shared" si="29"/>
        <v>11.4</v>
      </c>
      <c r="JA17" s="85">
        <f t="shared" si="29"/>
        <v>11.8</v>
      </c>
      <c r="JB17" s="85">
        <f t="shared" si="29"/>
        <v>6.8</v>
      </c>
      <c r="JC17" s="80"/>
      <c r="JD17" s="80"/>
      <c r="JE17" s="80"/>
      <c r="JF17" s="80"/>
      <c r="JG17" s="84" t="s">
        <v>171</v>
      </c>
      <c r="JH17" s="85">
        <f>IF(JH7="-",NA(),JH7)</f>
        <v>30</v>
      </c>
      <c r="JI17" s="85">
        <f t="shared" ref="JI17:JL17" si="30">IF(JI7="-",NA(),JI7)</f>
        <v>29</v>
      </c>
      <c r="JJ17" s="85">
        <f t="shared" si="30"/>
        <v>7.3</v>
      </c>
      <c r="JK17" s="85">
        <f t="shared" si="30"/>
        <v>16.100000000000001</v>
      </c>
      <c r="JL17" s="85">
        <f t="shared" si="30"/>
        <v>9.1999999999999993</v>
      </c>
      <c r="JM17" s="80"/>
      <c r="JN17" s="80"/>
      <c r="JO17" s="80"/>
      <c r="JP17" s="80"/>
      <c r="JQ17" s="84" t="s">
        <v>171</v>
      </c>
      <c r="JR17" s="85">
        <f>IF(JR7="-",NA(),JR7)</f>
        <v>0</v>
      </c>
      <c r="JS17" s="85">
        <f t="shared" ref="JS17:JV17" si="31">IF(JS7="-",NA(),JS7)</f>
        <v>0</v>
      </c>
      <c r="JT17" s="85">
        <f t="shared" si="31"/>
        <v>0</v>
      </c>
      <c r="JU17" s="85">
        <f t="shared" si="31"/>
        <v>0</v>
      </c>
      <c r="JV17" s="85">
        <f t="shared" si="31"/>
        <v>0</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f>IF(KL7="-",NA(),KL7)</f>
        <v>100</v>
      </c>
      <c r="KM17" s="85">
        <f t="shared" ref="KM17:KP17" si="33">IF(KM7="-",NA(),KM7)</f>
        <v>100</v>
      </c>
      <c r="KN17" s="85">
        <f t="shared" si="33"/>
        <v>100</v>
      </c>
      <c r="KO17" s="85">
        <f t="shared" si="33"/>
        <v>100</v>
      </c>
      <c r="KP17" s="85">
        <f t="shared" si="33"/>
        <v>100</v>
      </c>
      <c r="KQ17" s="80"/>
      <c r="KR17" s="80"/>
      <c r="KS17" s="80"/>
      <c r="KT17" s="80"/>
      <c r="KU17" s="80"/>
      <c r="KV17" s="84" t="s">
        <v>171</v>
      </c>
      <c r="KW17" s="85" t="e">
        <f>IF(KW7="-",NA(),KW7)</f>
        <v>#N/A</v>
      </c>
      <c r="KX17" s="85" t="e">
        <f t="shared" ref="KX17:LA17" si="34">IF(KX7="-",NA(),KX7)</f>
        <v>#N/A</v>
      </c>
      <c r="KY17" s="85" t="e">
        <f t="shared" si="34"/>
        <v>#N/A</v>
      </c>
      <c r="KZ17" s="85" t="e">
        <f t="shared" si="34"/>
        <v>#N/A</v>
      </c>
      <c r="LA17" s="85" t="e">
        <f t="shared" si="34"/>
        <v>#N/A</v>
      </c>
      <c r="LB17" s="80"/>
      <c r="LC17" s="80"/>
      <c r="LD17" s="80"/>
      <c r="LE17" s="80"/>
      <c r="LF17" s="84" t="s">
        <v>171</v>
      </c>
      <c r="LG17" s="85" t="e">
        <f>IF(LG7="-",NA(),LG7)</f>
        <v>#N/A</v>
      </c>
      <c r="LH17" s="85" t="e">
        <f t="shared" ref="LH17:LK17" si="35">IF(LH7="-",NA(),LH7)</f>
        <v>#N/A</v>
      </c>
      <c r="LI17" s="85" t="e">
        <f t="shared" si="35"/>
        <v>#N/A</v>
      </c>
      <c r="LJ17" s="85" t="e">
        <f t="shared" si="35"/>
        <v>#N/A</v>
      </c>
      <c r="LK17" s="85" t="e">
        <f t="shared" si="35"/>
        <v>#N/A</v>
      </c>
      <c r="LL17" s="80"/>
      <c r="LM17" s="80"/>
      <c r="LN17" s="80"/>
      <c r="LO17" s="80"/>
      <c r="LP17" s="84" t="s">
        <v>171</v>
      </c>
      <c r="LQ17" s="85" t="e">
        <f>IF(LQ7="-",NA(),LQ7)</f>
        <v>#N/A</v>
      </c>
      <c r="LR17" s="85" t="e">
        <f t="shared" ref="LR17:LU17" si="36">IF(LR7="-",NA(),LR7)</f>
        <v>#N/A</v>
      </c>
      <c r="LS17" s="85" t="e">
        <f t="shared" si="36"/>
        <v>#N/A</v>
      </c>
      <c r="LT17" s="85" t="e">
        <f t="shared" si="36"/>
        <v>#N/A</v>
      </c>
      <c r="LU17" s="85" t="e">
        <f t="shared" si="36"/>
        <v>#N/A</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172</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173</v>
      </c>
      <c r="DA18" s="85">
        <f>IF(DF7="-",NA(),DF7)</f>
        <v>28.7</v>
      </c>
      <c r="DB18" s="85">
        <f t="shared" ref="DB18:DE18" si="44">IF(DG7="-",NA(),DG7)</f>
        <v>29.1</v>
      </c>
      <c r="DC18" s="85">
        <f t="shared" si="44"/>
        <v>29.4</v>
      </c>
      <c r="DD18" s="85">
        <f t="shared" si="44"/>
        <v>28.9</v>
      </c>
      <c r="DE18" s="85">
        <f t="shared" si="44"/>
        <v>27.4</v>
      </c>
      <c r="DF18" s="80"/>
      <c r="DG18" s="80"/>
      <c r="DH18" s="80"/>
      <c r="DI18" s="80"/>
      <c r="DJ18" s="84" t="s">
        <v>173</v>
      </c>
      <c r="DK18" s="85">
        <f>IF(DP7="-",NA(),DP7)</f>
        <v>5.7</v>
      </c>
      <c r="DL18" s="85">
        <f t="shared" ref="DL18:DO18" si="45">IF(DQ7="-",NA(),DQ7)</f>
        <v>6.8</v>
      </c>
      <c r="DM18" s="85">
        <f t="shared" si="45"/>
        <v>5.2</v>
      </c>
      <c r="DN18" s="85">
        <f t="shared" si="45"/>
        <v>4.2</v>
      </c>
      <c r="DO18" s="85">
        <f t="shared" si="45"/>
        <v>12.1</v>
      </c>
      <c r="DP18" s="80"/>
      <c r="DQ18" s="80"/>
      <c r="DR18" s="80"/>
      <c r="DS18" s="80"/>
      <c r="DT18" s="84" t="s">
        <v>173</v>
      </c>
      <c r="DU18" s="85">
        <f>IF(DZ7="-",NA(),DZ7)</f>
        <v>184.7</v>
      </c>
      <c r="DV18" s="85">
        <f t="shared" ref="DV18:DY18" si="46">IF(EA7="-",NA(),EA7)</f>
        <v>175.7</v>
      </c>
      <c r="DW18" s="85">
        <f t="shared" si="46"/>
        <v>208.4</v>
      </c>
      <c r="DX18" s="85">
        <f t="shared" si="46"/>
        <v>198.6</v>
      </c>
      <c r="DY18" s="85">
        <f t="shared" si="46"/>
        <v>198</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86.6</v>
      </c>
      <c r="EP18" s="85">
        <f t="shared" ref="EP18:ES18" si="48">IF(EU7="-",NA(),EU7)</f>
        <v>87.5</v>
      </c>
      <c r="EQ18" s="85">
        <f t="shared" si="48"/>
        <v>90.7</v>
      </c>
      <c r="ER18" s="85">
        <f t="shared" si="48"/>
        <v>85</v>
      </c>
      <c r="ES18" s="85">
        <f t="shared" si="48"/>
        <v>77.2</v>
      </c>
      <c r="ET18" s="80"/>
      <c r="EU18" s="80"/>
      <c r="EV18" s="80"/>
      <c r="EW18" s="80"/>
      <c r="EX18" s="80"/>
      <c r="EY18" s="84" t="s">
        <v>173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173</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173</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173</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174</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175</v>
      </c>
      <c r="C20" s="181"/>
      <c r="D20" s="80"/>
    </row>
    <row r="21" spans="1:374" x14ac:dyDescent="0.15">
      <c r="A21" s="77">
        <f t="shared" si="7"/>
        <v>7</v>
      </c>
      <c r="B21" s="181" t="s">
        <v>176</v>
      </c>
      <c r="C21" s="181"/>
      <c r="D21" s="80"/>
    </row>
    <row r="22" spans="1:374" x14ac:dyDescent="0.15">
      <c r="A22" s="77">
        <f t="shared" si="7"/>
        <v>8</v>
      </c>
      <c r="B22" s="181" t="s">
        <v>177</v>
      </c>
      <c r="C22" s="181"/>
      <c r="D22" s="80"/>
      <c r="E22" s="182" t="s">
        <v>178</v>
      </c>
      <c r="F22" s="183"/>
      <c r="G22" s="183"/>
      <c r="H22" s="183"/>
      <c r="I22" s="184"/>
    </row>
    <row r="23" spans="1:374" x14ac:dyDescent="0.15">
      <c r="A23" s="77">
        <f t="shared" si="7"/>
        <v>9</v>
      </c>
      <c r="B23" s="181" t="s">
        <v>179</v>
      </c>
      <c r="C23" s="181"/>
      <c r="D23" s="80"/>
      <c r="E23" s="185"/>
      <c r="F23" s="186"/>
      <c r="G23" s="186"/>
      <c r="H23" s="186"/>
      <c r="I23" s="187"/>
    </row>
    <row r="24" spans="1:374" x14ac:dyDescent="0.15">
      <c r="A24" s="77">
        <f t="shared" si="7"/>
        <v>10</v>
      </c>
      <c r="B24" s="181" t="s">
        <v>180</v>
      </c>
      <c r="C24" s="181"/>
      <c r="D24" s="80"/>
      <c r="E24" s="185"/>
      <c r="F24" s="186"/>
      <c r="G24" s="186"/>
      <c r="H24" s="186"/>
      <c r="I24" s="187"/>
    </row>
    <row r="25" spans="1:374" x14ac:dyDescent="0.15">
      <c r="A25" s="77">
        <f t="shared" si="7"/>
        <v>11</v>
      </c>
      <c r="B25" s="181" t="s">
        <v>181</v>
      </c>
      <c r="C25" s="181"/>
      <c r="D25" s="80"/>
      <c r="E25" s="185"/>
      <c r="F25" s="186"/>
      <c r="G25" s="186"/>
      <c r="H25" s="186"/>
      <c r="I25" s="187"/>
    </row>
    <row r="26" spans="1:374" x14ac:dyDescent="0.15">
      <c r="A26" s="77">
        <f t="shared" si="7"/>
        <v>12</v>
      </c>
      <c r="B26" s="181" t="s">
        <v>182</v>
      </c>
      <c r="C26" s="181"/>
      <c r="D26" s="80"/>
      <c r="E26" s="185"/>
      <c r="F26" s="186"/>
      <c r="G26" s="186"/>
      <c r="H26" s="186"/>
      <c r="I26" s="187"/>
    </row>
    <row r="27" spans="1:374" x14ac:dyDescent="0.15">
      <c r="A27" s="77">
        <f t="shared" si="7"/>
        <v>13</v>
      </c>
      <c r="B27" s="181" t="s">
        <v>183</v>
      </c>
      <c r="C27" s="181"/>
      <c r="D27" s="80"/>
      <c r="E27" s="185"/>
      <c r="F27" s="186"/>
      <c r="G27" s="186"/>
      <c r="H27" s="186"/>
      <c r="I27" s="187"/>
    </row>
    <row r="28" spans="1:374" x14ac:dyDescent="0.15">
      <c r="A28" s="77">
        <f t="shared" si="7"/>
        <v>14</v>
      </c>
      <c r="B28" s="181" t="s">
        <v>184</v>
      </c>
      <c r="C28" s="181"/>
      <c r="D28" s="80"/>
      <c r="E28" s="185"/>
      <c r="F28" s="186"/>
      <c r="G28" s="186"/>
      <c r="H28" s="186"/>
      <c r="I28" s="187"/>
    </row>
    <row r="29" spans="1:374" x14ac:dyDescent="0.15">
      <c r="A29" s="77">
        <f t="shared" si="7"/>
        <v>15</v>
      </c>
      <c r="B29" s="181" t="s">
        <v>185</v>
      </c>
      <c r="C29" s="181"/>
      <c r="D29" s="80"/>
      <c r="E29" s="185"/>
      <c r="F29" s="186"/>
      <c r="G29" s="186"/>
      <c r="H29" s="186"/>
      <c r="I29" s="187"/>
    </row>
    <row r="30" spans="1:374" x14ac:dyDescent="0.15">
      <c r="A30" s="77">
        <f t="shared" si="7"/>
        <v>16</v>
      </c>
      <c r="B30" s="181" t="s">
        <v>186</v>
      </c>
      <c r="C30" s="181"/>
      <c r="D30" s="80"/>
      <c r="E30" s="185"/>
      <c r="F30" s="186"/>
      <c r="G30" s="186"/>
      <c r="H30" s="186"/>
      <c r="I30" s="187"/>
    </row>
    <row r="31" spans="1:374" x14ac:dyDescent="0.15">
      <c r="A31" s="77"/>
      <c r="B31" s="181"/>
      <c r="C31" s="181"/>
      <c r="D31" s="80"/>
      <c r="E31" s="185"/>
      <c r="F31" s="186"/>
      <c r="G31" s="186"/>
      <c r="H31" s="186"/>
      <c r="I31" s="187"/>
    </row>
    <row r="32" spans="1:374" x14ac:dyDescent="0.15">
      <c r="A32" s="77"/>
      <c r="B32" s="181"/>
      <c r="C32" s="181"/>
      <c r="D32" s="80"/>
      <c r="E32" s="185"/>
      <c r="F32" s="186"/>
      <c r="G32" s="186"/>
      <c r="H32" s="186"/>
      <c r="I32" s="187"/>
    </row>
    <row r="33" spans="1:9" x14ac:dyDescent="0.15">
      <c r="A33" s="77"/>
      <c r="B33" s="181"/>
      <c r="C33" s="181"/>
      <c r="D33" s="80"/>
      <c r="E33" s="185"/>
      <c r="F33" s="186"/>
      <c r="G33" s="186"/>
      <c r="H33" s="186"/>
      <c r="I33" s="187"/>
    </row>
    <row r="34" spans="1:9" x14ac:dyDescent="0.15">
      <c r="A34" s="77"/>
      <c r="B34" s="181"/>
      <c r="C34" s="181"/>
      <c r="D34" s="80"/>
      <c r="E34" s="185"/>
      <c r="F34" s="186"/>
      <c r="G34" s="186"/>
      <c r="H34" s="186"/>
      <c r="I34" s="187"/>
    </row>
    <row r="35" spans="1:9" ht="25.5" customHeight="1" x14ac:dyDescent="0.15">
      <c r="E35" s="188"/>
      <c r="F35" s="189"/>
      <c r="G35" s="189"/>
      <c r="H35" s="189"/>
      <c r="I35" s="190"/>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充希</cp:lastModifiedBy>
  <cp:lastPrinted>2025-02-03T08:13:36Z</cp:lastPrinted>
  <dcterms:created xsi:type="dcterms:W3CDTF">2025-01-14T08:07:51Z</dcterms:created>
  <dcterms:modified xsi:type="dcterms:W3CDTF">2025-02-07T07:42:31Z</dcterms:modified>
  <cp:category/>
</cp:coreProperties>
</file>