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yano-ayumi\Downloads\◎メール専用フリーザ\20250227_【砥部町】公営企業に係る経営比較分析表（令和５年度決算）の分析等について【修正提出】\"/>
    </mc:Choice>
  </mc:AlternateContent>
  <xr:revisionPtr revIDLastSave="0" documentId="13_ncr:1_{43C31310-B2B0-491E-8D48-2824722C79D6}" xr6:coauthVersionLast="36" xr6:coauthVersionMax="36" xr10:uidLastSave="{00000000-0000-0000-0000-000000000000}"/>
  <workbookProtection workbookAlgorithmName="SHA-512" workbookHashValue="wgGZNy3KtufWjdIT+YEegG5a+danSMsIjCRj/QeWr9GQJePBO119afuqMhe30Dpe0qpFqNZqkkyjWOXC7p1FcA==" workbookSaltValue="ZNHZi8X7JL8g+ZWwM3uaS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F85" i="4"/>
  <c r="AT10" i="4"/>
  <c r="AL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<sst xmlns="http://schemas.openxmlformats.org/spreadsheetml/2006/main" count="231" uniqueCount="115">
  <si>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</si>
  <si>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</si>
  <si>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</si>
  <si>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</si>
  <si>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</si>
  <si>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</si>
  <si>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</si>
  <si>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</si>
  <si>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</si>
  <si>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</si>
  <si>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</si>
  <si>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</si>
  <si>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</si>
  <si>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</si>
  <si>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</si>
  <si>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</si>
  <si>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</si>
  <si>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</si>
  <si>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</si>
  <si>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</si>
  <si>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</si>
  <si>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</si>
  <si>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</si>
  <si>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</si>
  <si>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</si>
  <si>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</si>
  <si>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</si>
  <si>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</si>
  <si>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</si>
  <si>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</si>
  <si>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</si>
  <si>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</si>
  <si>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</si>
  <si>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</si>
  <si>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</si>
  <si>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</si>
  <si>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</si>
  <si>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</si>
  <si>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</si>
  <si>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</si>
  <si>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</si>
  <si>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</si>
  <si>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</si>
  <si>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</si>
  <si>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</si>
  <si>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</si>
  <si>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</si>
  <si>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</si>
  <si>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</si>
  <si>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</si>
  <si>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</si>
  <si>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</si>
  <si>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</si>
  <si>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</si>
  <si>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</si>
  <si>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</si>
  <si>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</si>
  <si>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</si>
  <si>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</si>
  <si>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</si>
  <si>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</si>
  <si>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</si>
  <si>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</si>
  <si>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</si>
  <si>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</si>
  <si>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</si>
  <si>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</si>
  <si>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</si>
  <si>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</si>
  <si>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</si>
  <si>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</si>
  <si>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</si>
  <si>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</si>
  <si>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</si>
  <si>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</si>
  <si>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</si>
  <si>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</si>
  <si>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</si>
  <si>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</si>
  <si>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</si>
  <si>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</si>
  <si>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</si>
  <si>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</si>
  <si>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</si>
  <si>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</si>
  <si>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</si>
  <si>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</si>
  <si>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</si>
  <si>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</si>
  <si>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</si>
  <si>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</si>
  <si>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</si>
  <si>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</si>
  <si>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</si>
  <si>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</si>
  <si>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</si>
  <si>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</si>
  <si>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</si>
  <si>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</si>
  <si>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</si>
  <si>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</si>
  <si>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</si>
  <si>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</si>
  <si>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</si>
  <si>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</si>
  <si>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</si>
  <si>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</si>
  <si>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</si>
  <si>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</si>
  <si>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</si>
  <si>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</si>
  <si>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</si>
  <si>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グラフ）からも分かるとおり、供用開始から１０年程度しか経過していないため、処理場及び管渠等も比較的新しく、目立った老朽はない。また、管路等の更新実績もないため、数値に表れていない。引き続き下水道ストックマネジメント計画に基づき、腐食の恐れのある箇所の管渠点検を実施し、適正な維持管理に取り組む。また、使用者（事業者を含む）にも油分等の適正な処理についてホームページ等で情報発信している。
　なお、供用から１０年経過したあたりから主要な機器類の修繕が増加傾向にある。このことから、非常時への対応策の一つとして、稼働時間が長く広域の処理範囲を受け持つ主要マンホールポンプの予備機を順次購入し、不測の事態に備えるなどの対策を行っている。</t>
    <rPh sb="1" eb="12">
      <t>ユウケイコテイシサンゲンカショウキャクリツ</t>
    </rPh>
    <rPh sb="20" eb="21">
      <t>ワ</t>
    </rPh>
    <rPh sb="27" eb="29">
      <t>キョウヨウ</t>
    </rPh>
    <rPh sb="29" eb="31">
      <t>カイシ</t>
    </rPh>
    <rPh sb="35" eb="36">
      <t>ネン</t>
    </rPh>
    <rPh sb="36" eb="38">
      <t>テイド</t>
    </rPh>
    <rPh sb="40" eb="42">
      <t>ケイカ</t>
    </rPh>
    <rPh sb="50" eb="53">
      <t>ショリジョウ</t>
    </rPh>
    <rPh sb="53" eb="54">
      <t>オヨ</t>
    </rPh>
    <rPh sb="55" eb="58">
      <t>カンキョトウ</t>
    </rPh>
    <rPh sb="59" eb="62">
      <t>ヒカクテキ</t>
    </rPh>
    <rPh sb="62" eb="63">
      <t>アタラ</t>
    </rPh>
    <rPh sb="66" eb="68">
      <t>メダ</t>
    </rPh>
    <rPh sb="70" eb="72">
      <t>ロウキュウ</t>
    </rPh>
    <rPh sb="79" eb="82">
      <t>カンロトウ</t>
    </rPh>
    <rPh sb="83" eb="87">
      <t>コウシンジッセキ</t>
    </rPh>
    <rPh sb="93" eb="95">
      <t>スウチ</t>
    </rPh>
    <rPh sb="96" eb="97">
      <t>アラワ</t>
    </rPh>
    <rPh sb="103" eb="104">
      <t>ヒ</t>
    </rPh>
    <rPh sb="105" eb="106">
      <t>ツヅ</t>
    </rPh>
    <rPh sb="107" eb="110">
      <t>ゲスイドウ</t>
    </rPh>
    <rPh sb="120" eb="122">
      <t>ケイカク</t>
    </rPh>
    <rPh sb="123" eb="124">
      <t>モト</t>
    </rPh>
    <rPh sb="127" eb="129">
      <t>フショク</t>
    </rPh>
    <rPh sb="130" eb="131">
      <t>オソ</t>
    </rPh>
    <rPh sb="135" eb="137">
      <t>カショ</t>
    </rPh>
    <rPh sb="138" eb="142">
      <t>カンキョテンケン</t>
    </rPh>
    <rPh sb="143" eb="145">
      <t>ジッシ</t>
    </rPh>
    <rPh sb="155" eb="156">
      <t>ト</t>
    </rPh>
    <rPh sb="157" eb="158">
      <t>ク</t>
    </rPh>
    <rPh sb="163" eb="166">
      <t>シヨウシャ</t>
    </rPh>
    <rPh sb="167" eb="170">
      <t>ジギョウシャ</t>
    </rPh>
    <rPh sb="171" eb="172">
      <t>フク</t>
    </rPh>
    <rPh sb="176" eb="178">
      <t>ユブン</t>
    </rPh>
    <rPh sb="178" eb="179">
      <t>トウ</t>
    </rPh>
    <rPh sb="180" eb="182">
      <t>テキセイ</t>
    </rPh>
    <rPh sb="183" eb="185">
      <t>ショリ</t>
    </rPh>
    <rPh sb="197" eb="199">
      <t>ジョウホウ</t>
    </rPh>
    <rPh sb="211" eb="213">
      <t>キョウヨウ</t>
    </rPh>
    <rPh sb="217" eb="218">
      <t>ネン</t>
    </rPh>
    <rPh sb="218" eb="220">
      <t>ケイカ</t>
    </rPh>
    <rPh sb="227" eb="229">
      <t>シュヨウ</t>
    </rPh>
    <rPh sb="230" eb="233">
      <t>キキルイ</t>
    </rPh>
    <rPh sb="234" eb="236">
      <t>シュウゼン</t>
    </rPh>
    <rPh sb="237" eb="241">
      <t>ゾウカケイコウ</t>
    </rPh>
    <rPh sb="259" eb="260">
      <t>サク</t>
    </rPh>
    <rPh sb="261" eb="262">
      <t>ヒト</t>
    </rPh>
    <rPh sb="267" eb="269">
      <t>カドウ</t>
    </rPh>
    <rPh sb="269" eb="271">
      <t>ジカン</t>
    </rPh>
    <rPh sb="272" eb="273">
      <t>ナガ</t>
    </rPh>
    <rPh sb="274" eb="276">
      <t>コウイキ</t>
    </rPh>
    <rPh sb="277" eb="281">
      <t>ショリハンイ</t>
    </rPh>
    <rPh sb="282" eb="283">
      <t>ウ</t>
    </rPh>
    <rPh sb="284" eb="285">
      <t>モ</t>
    </rPh>
    <rPh sb="286" eb="288">
      <t>シュヨウ</t>
    </rPh>
    <rPh sb="297" eb="300">
      <t>ヨビキ</t>
    </rPh>
    <rPh sb="301" eb="303">
      <t>ジュンジ</t>
    </rPh>
    <rPh sb="303" eb="305">
      <t>コウニュウ</t>
    </rPh>
    <rPh sb="307" eb="309">
      <t>フソク</t>
    </rPh>
    <rPh sb="310" eb="312">
      <t>ジタイ</t>
    </rPh>
    <rPh sb="313" eb="314">
      <t>ソナ</t>
    </rPh>
    <rPh sb="319" eb="321">
      <t>タイサク</t>
    </rPh>
    <phoneticPr fontId="4"/>
  </si>
  <si>
    <t>　当町の全体計画で示す整備区域が完了するまでには、多くの時間と資金が必要となり、財政を圧迫していくことが予想される。１０年概成に向けた効率的な汚水処理整備を推進するため、令和８年度までに都市計画区域内の普及を目標に事業を展開している。このことから、事業拡大とともに借入する企業債も同様に増加していくことは避けられない。
　この状況を踏まえ、令和５年度に下水道事業審議会等で整備計画を見直し、公共下水道全体計画を縮小した。また、今後の人口減少、空き家の増加なども考慮し、将来への負担が過多とならないよう検討を行った。
　以上のことから、次年度以降において、再度経営戦略を詳細に見直し、当町における汚水３事業の使用料金改定を視野に、持続可能かつ長期を見据えた事業展開が重要となる。</t>
    <rPh sb="124" eb="126">
      <t>ジギョウ</t>
    </rPh>
    <rPh sb="126" eb="128">
      <t>カクダイ</t>
    </rPh>
    <rPh sb="132" eb="134">
      <t>カリイレ</t>
    </rPh>
    <rPh sb="136" eb="138">
      <t>キギョウ</t>
    </rPh>
    <rPh sb="138" eb="139">
      <t>サイ</t>
    </rPh>
    <rPh sb="140" eb="142">
      <t>ドウヨウ</t>
    </rPh>
    <rPh sb="143" eb="145">
      <t>ゾウカ</t>
    </rPh>
    <rPh sb="152" eb="153">
      <t>サ</t>
    </rPh>
    <rPh sb="163" eb="165">
      <t>ジョウキョウ</t>
    </rPh>
    <rPh sb="166" eb="167">
      <t>フ</t>
    </rPh>
    <rPh sb="170" eb="172">
      <t>レイワ</t>
    </rPh>
    <rPh sb="173" eb="175">
      <t>ネンド</t>
    </rPh>
    <rPh sb="195" eb="204">
      <t>コウキョウゲスイドウゼンタイケイカク</t>
    </rPh>
    <rPh sb="205" eb="207">
      <t>シュクショウ</t>
    </rPh>
    <rPh sb="213" eb="215">
      <t>コンゴ</t>
    </rPh>
    <rPh sb="216" eb="220">
      <t>ジンコウゲンショウ</t>
    </rPh>
    <rPh sb="221" eb="222">
      <t>ア</t>
    </rPh>
    <rPh sb="223" eb="224">
      <t>ヤ</t>
    </rPh>
    <rPh sb="225" eb="227">
      <t>ゾウカ</t>
    </rPh>
    <rPh sb="234" eb="236">
      <t>ショウライ</t>
    </rPh>
    <rPh sb="241" eb="243">
      <t>カタ</t>
    </rPh>
    <rPh sb="253" eb="254">
      <t>オコナ</t>
    </rPh>
    <rPh sb="259" eb="261">
      <t>イジョウ</t>
    </rPh>
    <rPh sb="267" eb="272">
      <t>ジネンドイコウ</t>
    </rPh>
    <rPh sb="277" eb="279">
      <t>サイド</t>
    </rPh>
    <rPh sb="279" eb="283">
      <t>ケイエイセンリャク</t>
    </rPh>
    <rPh sb="284" eb="286">
      <t>ショウサイ</t>
    </rPh>
    <rPh sb="303" eb="305">
      <t>シヨウ</t>
    </rPh>
    <rPh sb="314" eb="318">
      <t>ジゾクカノウ</t>
    </rPh>
    <rPh sb="320" eb="322">
      <t>チョウキ</t>
    </rPh>
    <rPh sb="323" eb="325">
      <t>ミス</t>
    </rPh>
    <rPh sb="327" eb="329">
      <t>ジギョウ</t>
    </rPh>
    <rPh sb="329" eb="331">
      <t>テンカイ</t>
    </rPh>
    <rPh sb="332" eb="334">
      <t>ジュウヨウ</t>
    </rPh>
    <phoneticPr fontId="4"/>
  </si>
  <si>
    <r>
      <rPr>
        <b/>
        <sz val="9"/>
        <rFont val="ＭＳ ゴシック"/>
        <family val="3"/>
        <charset val="128"/>
      </rPr>
      <t>①経常収支比率について</t>
    </r>
    <r>
      <rPr>
        <sz val="9"/>
        <rFont val="ＭＳ ゴシック"/>
        <family val="3"/>
        <charset val="128"/>
      </rPr>
      <t xml:space="preserve">
　料金単価は、類似団体と比較しても高い水準にあるが、未だ整備途中であるため、下水道の使用料収入だけでは、すべての経費（処理場費及び人件費）を賄うことができない。不足する経費は、一般会計から最小限の繰入金として補てんしているため、経常収支比率は100％を超えている。
</t>
    </r>
    <r>
      <rPr>
        <b/>
        <sz val="9"/>
        <rFont val="ＭＳ ゴシック"/>
        <family val="3"/>
        <charset val="128"/>
      </rPr>
      <t>②累積欠損金比率について</t>
    </r>
    <r>
      <rPr>
        <sz val="9"/>
        <rFont val="ＭＳ ゴシック"/>
        <family val="3"/>
        <charset val="128"/>
      </rPr>
      <t xml:space="preserve">
　経営不足分は、一般会計からの繰入金で補てんしているため、累積欠損金は発生していない。
</t>
    </r>
    <r>
      <rPr>
        <b/>
        <sz val="9"/>
        <rFont val="ＭＳ ゴシック"/>
        <family val="3"/>
        <charset val="128"/>
      </rPr>
      <t>③流動比率について</t>
    </r>
    <r>
      <rPr>
        <sz val="9"/>
        <rFont val="ＭＳ ゴシック"/>
        <family val="3"/>
        <charset val="128"/>
      </rPr>
      <t xml:space="preserve">
　類似団体と比較しても平均値を超えているが、流動負債のほとんどが現在も借入している企業債の償還に係るものであり、償還額も年々増加している。このため、事業資金の原資となる流動資産（現金・預金）が年々減少している。
</t>
    </r>
    <r>
      <rPr>
        <b/>
        <sz val="9"/>
        <rFont val="ＭＳ ゴシック"/>
        <family val="3"/>
        <charset val="128"/>
      </rPr>
      <t>④企業債残高対事業規模比率</t>
    </r>
    <r>
      <rPr>
        <sz val="9"/>
        <rFont val="ＭＳ ゴシック"/>
        <family val="3"/>
        <charset val="128"/>
      </rPr>
      <t xml:space="preserve">
　企業債の償還に係る経費は、すべて一般会計からの繰入金で償還していく予定のため、比率は０となっている。
</t>
    </r>
    <r>
      <rPr>
        <b/>
        <sz val="9"/>
        <rFont val="ＭＳ ゴシック"/>
        <family val="3"/>
        <charset val="128"/>
      </rPr>
      <t>⑤経費回収率について</t>
    </r>
    <r>
      <rPr>
        <sz val="9"/>
        <rFont val="ＭＳ ゴシック"/>
        <family val="3"/>
        <charset val="128"/>
      </rPr>
      <t xml:space="preserve">
　使用料収入は、下水道の普及に併せて増加している。一方で、処理水量の増加により、処理場の維持管理に係る経費（突発的な修繕工事等を含む）も増加傾向にあるため、経費回収率は伸びていない。接続率の向上を図り、使用料収入の増加が目標となる。
</t>
    </r>
    <r>
      <rPr>
        <b/>
        <sz val="9"/>
        <rFont val="ＭＳ ゴシック"/>
        <family val="3"/>
        <charset val="128"/>
      </rPr>
      <t>⑥汚水処理原価について</t>
    </r>
    <r>
      <rPr>
        <sz val="9"/>
        <rFont val="ＭＳ ゴシック"/>
        <family val="3"/>
        <charset val="128"/>
      </rPr>
      <t xml:space="preserve">
　維持管理に係る費用は横ばいであるが、接続人口の増加により、有収水量も増加傾向にあるため、数値は低下している。また、今後の整備拡大により、有収水量がさらに増加してくると、比率はさらに下がってくる。
</t>
    </r>
    <r>
      <rPr>
        <b/>
        <sz val="9"/>
        <rFont val="ＭＳ ゴシック"/>
        <family val="3"/>
        <charset val="128"/>
      </rPr>
      <t>⑦施設利用率について</t>
    </r>
    <r>
      <rPr>
        <sz val="9"/>
        <rFont val="ＭＳ ゴシック"/>
        <family val="3"/>
        <charset val="128"/>
      </rPr>
      <t xml:space="preserve">
　効率的な整備の実施により、接続率も上昇している。更なる接続率向上のため、引続き普及促進活動を展開していく。
</t>
    </r>
    <r>
      <rPr>
        <b/>
        <sz val="9"/>
        <rFont val="ＭＳ ゴシック"/>
        <family val="3"/>
        <charset val="128"/>
      </rPr>
      <t>⑧水洗化率について</t>
    </r>
    <r>
      <rPr>
        <sz val="9"/>
        <rFont val="ＭＳ ゴシック"/>
        <family val="3"/>
        <charset val="128"/>
      </rPr>
      <t xml:space="preserve">
　下水道処理区域内においては更なる接続推進を、未普及区域においては合併浄化槽への転換を図る。</t>
    </r>
    <r>
      <rPr>
        <sz val="10"/>
        <rFont val="ＭＳ ゴシック"/>
        <family val="3"/>
        <charset val="128"/>
      </rPr>
      <t xml:space="preserve">
</t>
    </r>
    <rPh sb="1" eb="7">
      <t>ケイジョウシュウシヒリツ</t>
    </rPh>
    <rPh sb="13" eb="17">
      <t>リョウキンタンカ</t>
    </rPh>
    <rPh sb="19" eb="23">
      <t>ルイジダンタイ</t>
    </rPh>
    <rPh sb="24" eb="26">
      <t>ヒカク</t>
    </rPh>
    <rPh sb="29" eb="30">
      <t>タカ</t>
    </rPh>
    <rPh sb="31" eb="33">
      <t>スイジュン</t>
    </rPh>
    <rPh sb="38" eb="39">
      <t>イマ</t>
    </rPh>
    <rPh sb="40" eb="44">
      <t>セイビトチュウ</t>
    </rPh>
    <rPh sb="50" eb="53">
      <t>ゲスイドウ</t>
    </rPh>
    <rPh sb="54" eb="59">
      <t>シヨウリョウシュウニュウ</t>
    </rPh>
    <rPh sb="68" eb="70">
      <t>ケイヒ</t>
    </rPh>
    <rPh sb="71" eb="75">
      <t>ショリジョウヒ</t>
    </rPh>
    <rPh sb="75" eb="76">
      <t>オヨ</t>
    </rPh>
    <rPh sb="77" eb="80">
      <t>ジンケンヒ</t>
    </rPh>
    <rPh sb="82" eb="83">
      <t>マカナ</t>
    </rPh>
    <rPh sb="92" eb="94">
      <t>フソク</t>
    </rPh>
    <rPh sb="96" eb="98">
      <t>ケイヒ</t>
    </rPh>
    <rPh sb="100" eb="104">
      <t>イッパンカイケイ</t>
    </rPh>
    <rPh sb="106" eb="109">
      <t>サイショウゲン</t>
    </rPh>
    <rPh sb="110" eb="112">
      <t>クリイレ</t>
    </rPh>
    <rPh sb="112" eb="113">
      <t>キン</t>
    </rPh>
    <rPh sb="116" eb="117">
      <t>ホ</t>
    </rPh>
    <rPh sb="146" eb="153">
      <t>ルイセキケッソンキンヒリツ</t>
    </rPh>
    <rPh sb="159" eb="164">
      <t>ケイエイフソクブン</t>
    </rPh>
    <rPh sb="166" eb="170">
      <t>イッパンカイケイ</t>
    </rPh>
    <rPh sb="173" eb="176">
      <t>クリイレキン</t>
    </rPh>
    <rPh sb="177" eb="178">
      <t>ホ</t>
    </rPh>
    <rPh sb="187" eb="192">
      <t>ルイセキケッソンキン</t>
    </rPh>
    <rPh sb="193" eb="195">
      <t>ハッセイ</t>
    </rPh>
    <rPh sb="203" eb="207">
      <t>リュウドウヒリツ</t>
    </rPh>
    <rPh sb="213" eb="217">
      <t>ルイジダンタイ</t>
    </rPh>
    <rPh sb="218" eb="220">
      <t>ヒカク</t>
    </rPh>
    <rPh sb="223" eb="226">
      <t>ヘイキンチ</t>
    </rPh>
    <rPh sb="227" eb="228">
      <t>コ</t>
    </rPh>
    <rPh sb="234" eb="238">
      <t>リュウドウフサイ</t>
    </rPh>
    <rPh sb="244" eb="246">
      <t>ゲンザイ</t>
    </rPh>
    <rPh sb="247" eb="249">
      <t>カリイレ</t>
    </rPh>
    <rPh sb="253" eb="256">
      <t>キギョウサイ</t>
    </rPh>
    <rPh sb="257" eb="259">
      <t>ショウカン</t>
    </rPh>
    <rPh sb="260" eb="261">
      <t>カカ</t>
    </rPh>
    <rPh sb="272" eb="274">
      <t>ネンネン</t>
    </rPh>
    <rPh sb="274" eb="276">
      <t>ゾウカ</t>
    </rPh>
    <rPh sb="286" eb="290">
      <t>ジギョウシキン</t>
    </rPh>
    <rPh sb="291" eb="293">
      <t>ゲンシ</t>
    </rPh>
    <rPh sb="296" eb="300">
      <t>リュウドウシサン</t>
    </rPh>
    <rPh sb="301" eb="303">
      <t>ゲンキン</t>
    </rPh>
    <rPh sb="304" eb="306">
      <t>ヨキン</t>
    </rPh>
    <rPh sb="308" eb="310">
      <t>ネンネン</t>
    </rPh>
    <rPh sb="310" eb="312">
      <t>ゲンショウ</t>
    </rPh>
    <rPh sb="319" eb="324">
      <t>キギョウサイザンダカ</t>
    </rPh>
    <rPh sb="324" eb="325">
      <t>タイ</t>
    </rPh>
    <rPh sb="325" eb="331">
      <t>ジギョウキボヒリツ</t>
    </rPh>
    <rPh sb="333" eb="336">
      <t>キギョウサイ</t>
    </rPh>
    <rPh sb="337" eb="339">
      <t>ショウカン</t>
    </rPh>
    <rPh sb="340" eb="341">
      <t>カカ</t>
    </rPh>
    <rPh sb="342" eb="344">
      <t>ケイヒ</t>
    </rPh>
    <rPh sb="349" eb="353">
      <t>イッパンカイケイ</t>
    </rPh>
    <rPh sb="356" eb="359">
      <t>クリイレキン</t>
    </rPh>
    <rPh sb="360" eb="362">
      <t>ショウカン</t>
    </rPh>
    <rPh sb="366" eb="368">
      <t>ヨテイ</t>
    </rPh>
    <rPh sb="372" eb="374">
      <t>ヒリツ</t>
    </rPh>
    <rPh sb="385" eb="390">
      <t>ケイヒカイシュウリツ</t>
    </rPh>
    <rPh sb="396" eb="401">
      <t>シヨウリョウシュウニュウ</t>
    </rPh>
    <rPh sb="403" eb="406">
      <t>ゲスイドウ</t>
    </rPh>
    <rPh sb="407" eb="409">
      <t>フキュウ</t>
    </rPh>
    <rPh sb="410" eb="411">
      <t>アワ</t>
    </rPh>
    <rPh sb="413" eb="415">
      <t>ゾウカ</t>
    </rPh>
    <rPh sb="420" eb="422">
      <t>イッポウ</t>
    </rPh>
    <rPh sb="424" eb="428">
      <t>ショリスイリョウ</t>
    </rPh>
    <rPh sb="429" eb="431">
      <t>ゾウカ</t>
    </rPh>
    <rPh sb="439" eb="443">
      <t>イジカンリ</t>
    </rPh>
    <rPh sb="444" eb="445">
      <t>カカ</t>
    </rPh>
    <rPh sb="449" eb="452">
      <t>トッパツテキ</t>
    </rPh>
    <rPh sb="453" eb="458">
      <t>シュウゼンコウジトウ</t>
    </rPh>
    <rPh sb="459" eb="460">
      <t>フク</t>
    </rPh>
    <rPh sb="473" eb="478">
      <t>ケイヒカイシュウリツ</t>
    </rPh>
    <rPh sb="479" eb="480">
      <t>ノ</t>
    </rPh>
    <rPh sb="486" eb="489">
      <t>セツゾクリツ</t>
    </rPh>
    <rPh sb="490" eb="492">
      <t>コウジョウ</t>
    </rPh>
    <rPh sb="493" eb="494">
      <t>ハカ</t>
    </rPh>
    <rPh sb="496" eb="501">
      <t>シヨウリョウシュウニュウ</t>
    </rPh>
    <rPh sb="502" eb="504">
      <t>ゾウカ</t>
    </rPh>
    <rPh sb="505" eb="507">
      <t>モクヒョウ</t>
    </rPh>
    <rPh sb="525" eb="529">
      <t>イジカンリ</t>
    </rPh>
    <rPh sb="530" eb="531">
      <t>カカ</t>
    </rPh>
    <rPh sb="532" eb="534">
      <t>ヒヨウ</t>
    </rPh>
    <rPh sb="535" eb="536">
      <t>ヨコ</t>
    </rPh>
    <rPh sb="548" eb="550">
      <t>ゾウカ</t>
    </rPh>
    <rPh sb="554" eb="558">
      <t>ユウシュウスイリョウ</t>
    </rPh>
    <rPh sb="559" eb="563">
      <t>ゾウカケイコウ</t>
    </rPh>
    <rPh sb="569" eb="571">
      <t>スウチ</t>
    </rPh>
    <rPh sb="572" eb="574">
      <t>テイカ</t>
    </rPh>
    <rPh sb="582" eb="584">
      <t>コンゴ</t>
    </rPh>
    <rPh sb="585" eb="589">
      <t>セイビカクダイ</t>
    </rPh>
    <rPh sb="593" eb="597">
      <t>ユウシュウスイリョウ</t>
    </rPh>
    <rPh sb="601" eb="603">
      <t>ゾウカ</t>
    </rPh>
    <rPh sb="609" eb="611">
      <t>ヒリツ</t>
    </rPh>
    <rPh sb="615" eb="616">
      <t>サ</t>
    </rPh>
    <rPh sb="624" eb="629">
      <t>シセツリヨウリツ</t>
    </rPh>
    <rPh sb="635" eb="638">
      <t>コウリツテキ</t>
    </rPh>
    <rPh sb="639" eb="641">
      <t>セイビ</t>
    </rPh>
    <rPh sb="642" eb="644">
      <t>ジッシ</t>
    </rPh>
    <rPh sb="648" eb="651">
      <t>セツゾクリツ</t>
    </rPh>
    <rPh sb="652" eb="654">
      <t>ジョウショウ</t>
    </rPh>
    <rPh sb="659" eb="660">
      <t>サラ</t>
    </rPh>
    <rPh sb="662" eb="665">
      <t>セツゾクリツ</t>
    </rPh>
    <rPh sb="665" eb="667">
      <t>コウジョウ</t>
    </rPh>
    <rPh sb="671" eb="673">
      <t>ヒキツヅ</t>
    </rPh>
    <rPh sb="674" eb="678">
      <t>フキュウソクシン</t>
    </rPh>
    <rPh sb="678" eb="680">
      <t>カツドウ</t>
    </rPh>
    <rPh sb="690" eb="694">
      <t>スイセンカリツ</t>
    </rPh>
    <rPh sb="700" eb="708">
      <t>ゲスイドウショリクイキナイ</t>
    </rPh>
    <rPh sb="713" eb="714">
      <t>サラ</t>
    </rPh>
    <rPh sb="716" eb="720">
      <t>セツゾクスイシン</t>
    </rPh>
    <rPh sb="722" eb="727">
      <t>ミフキュウクイキ</t>
    </rPh>
    <rPh sb="732" eb="737">
      <t>ガッペイジョウカソウ</t>
    </rPh>
    <rPh sb="739" eb="741">
      <t>テンカン</t>
    </rPh>
    <rPh sb="742" eb="74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</si>
</sst>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9"/>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6-44B7-B2E8-9A128FE3C8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0.08</c:v>
                </c:pt>
                <c:pt idx="4">
                  <c:v>0.06</c:v>
                </c:pt>
              </c:numCache>
            </c:numRef>
          </c:val>
          <c:smooth val="0"/>
          <c:extLst>
            <c:ext xmlns:c16="http://schemas.microsoft.com/office/drawing/2014/chart" uri="{C3380CC4-5D6E-409C-BE32-E72D297353CC}">
              <c16:uniqueId val="{00000001-CA96-44B7-B2E8-9A128FE3C8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41.81</c:v>
                </c:pt>
                <c:pt idx="1">
                  <c:v>44.35</c:v>
                </c:pt>
                <c:pt idx="2">
                  <c:v>45.46</c:v>
                </c:pt>
                <c:pt idx="3">
                  <c:v>46.42</c:v>
                </c:pt>
                <c:pt idx="4">
                  <c:v>48</c:v>
                </c:pt>
              </c:numCache>
            </c:numRef>
          </c:val>
          <c:extLst>
            <c:ext xmlns:c16="http://schemas.microsoft.com/office/drawing/2014/chart" uri="{C3380CC4-5D6E-409C-BE32-E72D297353CC}">
              <c16:uniqueId val="{00000000-1177-43A3-9B0E-4C4A7D9EED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46.42</c:v>
                </c:pt>
                <c:pt idx="4">
                  <c:v>48</c:v>
                </c:pt>
              </c:numCache>
            </c:numRef>
          </c:val>
          <c:smooth val="0"/>
          <c:extLst>
            <c:ext xmlns:c16="http://schemas.microsoft.com/office/drawing/2014/chart" uri="{C3380CC4-5D6E-409C-BE32-E72D297353CC}">
              <c16:uniqueId val="{00000001-1177-43A3-9B0E-4C4A7D9EED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65.22</c:v>
                </c:pt>
                <c:pt idx="1">
                  <c:v>63.49</c:v>
                </c:pt>
                <c:pt idx="2">
                  <c:v>64.319999999999993</c:v>
                </c:pt>
                <c:pt idx="3">
                  <c:v>65.989999999999995</c:v>
                </c:pt>
                <c:pt idx="4">
                  <c:v>67.19</c:v>
                </c:pt>
              </c:numCache>
            </c:numRef>
          </c:val>
          <c:extLst>
            <c:ext xmlns:c16="http://schemas.microsoft.com/office/drawing/2014/chart" uri="{C3380CC4-5D6E-409C-BE32-E72D297353CC}">
              <c16:uniqueId val="{00000000-5D48-4933-838E-84719A56B9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63.19</c:v>
                </c:pt>
                <c:pt idx="4">
                  <c:v>58.16</c:v>
                </c:pt>
              </c:numCache>
            </c:numRef>
          </c:val>
          <c:smooth val="0"/>
          <c:extLst>
            <c:ext xmlns:c16="http://schemas.microsoft.com/office/drawing/2014/chart" uri="{C3380CC4-5D6E-409C-BE32-E72D297353CC}">
              <c16:uniqueId val="{00000001-5D48-4933-838E-84719A56B9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100.16</c:v>
                </c:pt>
                <c:pt idx="1">
                  <c:v>100.43</c:v>
                </c:pt>
                <c:pt idx="2">
                  <c:v>100.87</c:v>
                </c:pt>
                <c:pt idx="3">
                  <c:v>101.87</c:v>
                </c:pt>
                <c:pt idx="4">
                  <c:v>101.67</c:v>
                </c:pt>
              </c:numCache>
            </c:numRef>
          </c:val>
          <c:extLst>
            <c:ext xmlns:c16="http://schemas.microsoft.com/office/drawing/2014/chart" uri="{C3380CC4-5D6E-409C-BE32-E72D297353CC}">
              <c16:uniqueId val="{00000000-215C-48D4-8CFC-6ED025F45E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102.6</c:v>
                </c:pt>
                <c:pt idx="3">
                  <c:v>106.52</c:v>
                </c:pt>
                <c:pt idx="4">
                  <c:v>106.57</c:v>
                </c:pt>
              </c:numCache>
            </c:numRef>
          </c:val>
          <c:smooth val="0"/>
          <c:extLst>
            <c:ext xmlns:c16="http://schemas.microsoft.com/office/drawing/2014/chart" uri="{C3380CC4-5D6E-409C-BE32-E72D297353CC}">
              <c16:uniqueId val="{00000001-215C-48D4-8CFC-6ED025F45E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17.37</c:v>
                </c:pt>
                <c:pt idx="1">
                  <c:v>18.850000000000001</c:v>
                </c:pt>
                <c:pt idx="2">
                  <c:v>20.34</c:v>
                </c:pt>
                <c:pt idx="3">
                  <c:v>21.88</c:v>
                </c:pt>
                <c:pt idx="4">
                  <c:v>23.13</c:v>
                </c:pt>
              </c:numCache>
            </c:numRef>
          </c:val>
          <c:extLst>
            <c:ext xmlns:c16="http://schemas.microsoft.com/office/drawing/2014/chart" uri="{C3380CC4-5D6E-409C-BE32-E72D297353CC}">
              <c16:uniqueId val="{00000000-4265-46BA-96B1-0FB43761FE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8.2799999999999994</c:v>
                </c:pt>
                <c:pt idx="3">
                  <c:v>10.66</c:v>
                </c:pt>
                <c:pt idx="4">
                  <c:v>11.93</c:v>
                </c:pt>
              </c:numCache>
            </c:numRef>
          </c:val>
          <c:smooth val="0"/>
          <c:extLst>
            <c:ext xmlns:c16="http://schemas.microsoft.com/office/drawing/2014/chart" uri="{C3380CC4-5D6E-409C-BE32-E72D297353CC}">
              <c16:uniqueId val="{00000001-4265-46BA-96B1-0FB43761FE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53-4AA5-9949-CB06122913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0.05</c:v>
                </c:pt>
              </c:numCache>
            </c:numRef>
          </c:val>
          <c:smooth val="0"/>
          <c:extLst>
            <c:ext xmlns:c16="http://schemas.microsoft.com/office/drawing/2014/chart" uri="{C3380CC4-5D6E-409C-BE32-E72D297353CC}">
              <c16:uniqueId val="{00000001-9C53-4AA5-9949-CB06122913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D-4680-B2A8-454480568F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c:v>55.31</c:v>
                </c:pt>
                <c:pt idx="3">
                  <c:v>22.09</c:v>
                </c:pt>
                <c:pt idx="4">
                  <c:v>15.09</c:v>
                </c:pt>
              </c:numCache>
            </c:numRef>
          </c:val>
          <c:smooth val="0"/>
          <c:extLst>
            <c:ext xmlns:c16="http://schemas.microsoft.com/office/drawing/2014/chart" uri="{C3380CC4-5D6E-409C-BE32-E72D297353CC}">
              <c16:uniqueId val="{00000001-7B0D-4680-B2A8-454480568F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271.25</c:v>
                </c:pt>
                <c:pt idx="1">
                  <c:v>240.42</c:v>
                </c:pt>
                <c:pt idx="2">
                  <c:v>167.25</c:v>
                </c:pt>
                <c:pt idx="3">
                  <c:v>177.68</c:v>
                </c:pt>
                <c:pt idx="4">
                  <c:v>141.94999999999999</c:v>
                </c:pt>
              </c:numCache>
            </c:numRef>
          </c:val>
          <c:extLst>
            <c:ext xmlns:c16="http://schemas.microsoft.com/office/drawing/2014/chart" uri="{C3380CC4-5D6E-409C-BE32-E72D297353CC}">
              <c16:uniqueId val="{00000000-4F69-4AD3-925D-B31709DC79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123.63</c:v>
                </c:pt>
                <c:pt idx="3">
                  <c:v>136.09</c:v>
                </c:pt>
                <c:pt idx="4">
                  <c:v>124.73</c:v>
                </c:pt>
              </c:numCache>
            </c:numRef>
          </c:val>
          <c:smooth val="0"/>
          <c:extLst>
            <c:ext xmlns:c16="http://schemas.microsoft.com/office/drawing/2014/chart" uri="{C3380CC4-5D6E-409C-BE32-E72D297353CC}">
              <c16:uniqueId val="{00000001-4F69-4AD3-925D-B31709DC79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9A-40D6-AC72-75C5095DF7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3637.99</c:v>
                </c:pt>
                <c:pt idx="4">
                  <c:v>3640.95</c:v>
                </c:pt>
              </c:numCache>
            </c:numRef>
          </c:val>
          <c:smooth val="0"/>
          <c:extLst>
            <c:ext xmlns:c16="http://schemas.microsoft.com/office/drawing/2014/chart" uri="{C3380CC4-5D6E-409C-BE32-E72D297353CC}">
              <c16:uniqueId val="{00000001-1F9A-40D6-AC72-75C5095DF7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76.06</c:v>
                </c:pt>
                <c:pt idx="1">
                  <c:v>80.45</c:v>
                </c:pt>
                <c:pt idx="2">
                  <c:v>78.290000000000006</c:v>
                </c:pt>
                <c:pt idx="3">
                  <c:v>61.63</c:v>
                </c:pt>
                <c:pt idx="4">
                  <c:v>62.36</c:v>
                </c:pt>
              </c:numCache>
            </c:numRef>
          </c:val>
          <c:extLst>
            <c:ext xmlns:c16="http://schemas.microsoft.com/office/drawing/2014/chart" uri="{C3380CC4-5D6E-409C-BE32-E72D297353CC}">
              <c16:uniqueId val="{00000000-6AC6-41F6-B94C-7D08707B9B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86.76</c:v>
                </c:pt>
                <c:pt idx="4">
                  <c:v>83.1</c:v>
                </c:pt>
              </c:numCache>
            </c:numRef>
          </c:val>
          <c:smooth val="0"/>
          <c:extLst>
            <c:ext xmlns:c16="http://schemas.microsoft.com/office/drawing/2014/chart" uri="{C3380CC4-5D6E-409C-BE32-E72D297353CC}">
              <c16:uniqueId val="{00000001-6AC6-41F6-B94C-7D08707B9B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246.79</c:v>
                </c:pt>
                <c:pt idx="1">
                  <c:v>233.73</c:v>
                </c:pt>
                <c:pt idx="2">
                  <c:v>240.35</c:v>
                </c:pt>
                <c:pt idx="3">
                  <c:v>305.95999999999998</c:v>
                </c:pt>
                <c:pt idx="4">
                  <c:v>302.37</c:v>
                </c:pt>
              </c:numCache>
            </c:numRef>
          </c:val>
          <c:extLst>
            <c:ext xmlns:c16="http://schemas.microsoft.com/office/drawing/2014/chart" uri="{C3380CC4-5D6E-409C-BE32-E72D297353CC}">
              <c16:uniqueId val="{00000000-536D-4F67-A104-507F2E3697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190.07</c:v>
                </c:pt>
                <c:pt idx="4">
                  <c:v>195.4</c:v>
                </c:pt>
              </c:numCache>
            </c:numRef>
          </c:val>
          <c:smooth val="0"/>
          <c:extLst>
            <c:ext xmlns:c16="http://schemas.microsoft.com/office/drawing/2014/chart" uri="{C3380CC4-5D6E-409C-BE32-E72D297353CC}">
              <c16:uniqueId val="{00000001-536D-4F67-A104-507F2E3697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0" zoomScale="80" zoomScaleNormal="8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砥部町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Cb3</v>
      </c>
      <c r="X8" s="64"/>
      <c r="Y8" s="64"/>
      <c r="Z8" s="64"/>
      <c r="AA8" s="64"/>
      <c r="AB8" s="64"/>
      <c r="AC8" s="64"/>
      <c r="AD8" s="65" t="str">
        <f>データ!$M$6</f>
        <v>非設置</v>
      </c>
      <c r="AE8" s="65"/>
      <c r="AF8" s="65"/>
      <c r="AG8" s="65"/>
      <c r="AH8" s="65"/>
      <c r="AI8" s="65"/>
      <c r="AJ8" s="65"/>
      <c r="AK8" s="3"/>
      <c r="AL8" s="45">
        <f>データ!S6</f>
        <v>20375</v>
      </c>
      <c r="AM8" s="45"/>
      <c r="AN8" s="45"/>
      <c r="AO8" s="45"/>
      <c r="AP8" s="45"/>
      <c r="AQ8" s="45"/>
      <c r="AR8" s="45"/>
      <c r="AS8" s="45"/>
      <c r="AT8" s="44">
        <f>データ!T6</f>
        <v>101.59</v>
      </c>
      <c r="AU8" s="44"/>
      <c r="AV8" s="44"/>
      <c r="AW8" s="44"/>
      <c r="AX8" s="44"/>
      <c r="AY8" s="44"/>
      <c r="AZ8" s="44"/>
      <c r="BA8" s="44"/>
      <c r="BB8" s="44">
        <f>データ!U6</f>
        <v>200.56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54.8</v>
      </c>
      <c r="J10" s="44"/>
      <c r="K10" s="44"/>
      <c r="L10" s="44"/>
      <c r="M10" s="44"/>
      <c r="N10" s="44"/>
      <c r="O10" s="44"/>
      <c r="P10" s="44">
        <f>データ!P6</f>
        <v>36.75</v>
      </c>
      <c r="Q10" s="44"/>
      <c r="R10" s="44"/>
      <c r="S10" s="44"/>
      <c r="T10" s="44"/>
      <c r="U10" s="44"/>
      <c r="V10" s="44"/>
      <c r="W10" s="44">
        <f>データ!Q6</f>
        <v>100.06</v>
      </c>
      <c r="X10" s="44"/>
      <c r="Y10" s="44"/>
      <c r="Z10" s="44"/>
      <c r="AA10" s="44"/>
      <c r="AB10" s="44"/>
      <c r="AC10" s="44"/>
      <c r="AD10" s="45">
        <f>データ!R6</f>
        <v>4070</v>
      </c>
      <c r="AE10" s="45"/>
      <c r="AF10" s="45"/>
      <c r="AG10" s="45"/>
      <c r="AH10" s="45"/>
      <c r="AI10" s="45"/>
      <c r="AJ10" s="45"/>
      <c r="AK10" s="2"/>
      <c r="AL10" s="45">
        <f>データ!V6</f>
        <v>7453</v>
      </c>
      <c r="AM10" s="45"/>
      <c r="AN10" s="45"/>
      <c r="AO10" s="45"/>
      <c r="AP10" s="45"/>
      <c r="AQ10" s="45"/>
      <c r="AR10" s="45"/>
      <c r="AS10" s="45"/>
      <c r="AT10" s="44">
        <f>データ!W6</f>
        <v>1.43</v>
      </c>
      <c r="AU10" s="44"/>
      <c r="AV10" s="44"/>
      <c r="AW10" s="44"/>
      <c r="AX10" s="44"/>
      <c r="AY10" s="44"/>
      <c r="AZ10" s="44"/>
      <c r="BA10" s="44"/>
      <c r="BB10" s="44">
        <f>データ!X6</f>
        <v>5211.8900000000003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SH5aqf1pvbZUGpCqstfLBQFTJvNRC/xlYWlsxN2TgqRJxA05slEkJpzuEYalwAL72wu80UKboncC4IsdwXdJA==" saltValue="OUAyrZuHYc+KePxOQ4tH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384020</v>
      </c>
      <c r="D6" s="19">
        <f t="shared" si="3"/>
        <v>46</v>
      </c>
      <c r="E6" s="19">
        <f t="shared" si="3"/>
        <v>17</v>
      </c>
      <c r="F6" s="19">
        <f t="shared" si="3"/>
        <v>1</v>
      </c>
      <c r="G6" s="19">
        <f t="shared" si="3"/>
        <v>0</v>
      </c>
      <c r="H6" s="19" t="str">
        <f t="shared" si="3"/>
        <v>愛媛県　砥部町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54.8</v>
      </c>
      <c r="P6" s="20">
        <f t="shared" si="3"/>
        <v>36.75</v>
      </c>
      <c r="Q6" s="20">
        <f t="shared" si="3"/>
        <v>100.06</v>
      </c>
      <c r="R6" s="20">
        <f t="shared" si="3"/>
        <v>4070</v>
      </c>
      <c r="S6" s="20">
        <f t="shared" si="3"/>
        <v>20375</v>
      </c>
      <c r="T6" s="20">
        <f t="shared" si="3"/>
        <v>101.59</v>
      </c>
      <c r="U6" s="20">
        <f t="shared" si="3"/>
        <v>200.56</v>
      </c>
      <c r="V6" s="20">
        <f t="shared" si="3"/>
        <v>7453</v>
      </c>
      <c r="W6" s="20">
        <f t="shared" si="3"/>
        <v>1.43</v>
      </c>
      <c r="X6" s="20">
        <f t="shared" si="3"/>
        <v>5211.8900000000003</v>
      </c>
      <c r="Y6" s="21">
        <f>IF(Y7="",NA(),Y7)</f>
        <v>100.16</v>
      </c>
      <c r="Z6" s="21">
        <f t="shared" ref="Z6:AH6" si="4">IF(Z7="",NA(),Z7)</f>
        <v>100.43</v>
      </c>
      <c r="AA6" s="21">
        <f t="shared" si="4"/>
        <v>100.87</v>
      </c>
      <c r="AB6" s="21">
        <f t="shared" si="4"/>
        <v>101.87</v>
      </c>
      <c r="AC6" s="21">
        <f t="shared" si="4"/>
        <v>101.67</v>
      </c>
      <c r="AD6" s="21">
        <f t="shared" si="4"/>
        <v>101.29</v>
      </c>
      <c r="AE6" s="21">
        <f t="shared" si="4"/>
        <v>105.2</v>
      </c>
      <c r="AF6" s="21">
        <f t="shared" si="4"/>
        <v>102.6</v>
      </c>
      <c r="AG6" s="21">
        <f t="shared" si="4"/>
        <v>106.52</v>
      </c>
      <c r="AH6" s="21">
        <f t="shared" si="4"/>
        <v>106.57</v>
      </c>
      <c r="AI6" s="20" t="str">
        <f>IF(AI7="","",IF(AI7="-","【-】","【"&amp;SUBSTITUTE(TEXT(AI7,"#,##0.00"),"-","△")&amp;"】"))</f>
        <v>【105.91】</v>
      </c>
      <c r="AJ6" s="20">
        <f>IF(AJ7="",NA(),AJ7)</f>
        <v>0</v>
      </c>
      <c r="AK6" s="20">
        <f t="shared" ref="AK6:AS6" si="5">IF(AK7="",NA(),AK7)</f>
        <v>0</v>
      </c>
      <c r="AL6" s="20">
        <f t="shared" si="5"/>
        <v>0</v>
      </c>
      <c r="AM6" s="20">
        <f t="shared" si="5"/>
        <v>0</v>
      </c>
      <c r="AN6" s="20">
        <f t="shared" si="5"/>
        <v>0</v>
      </c>
      <c r="AO6" s="21">
        <f t="shared" si="5"/>
        <v>46.03</v>
      </c>
      <c r="AP6" s="21">
        <f t="shared" si="5"/>
        <v>47.88</v>
      </c>
      <c r="AQ6" s="21">
        <f t="shared" si="5"/>
        <v>55.31</v>
      </c>
      <c r="AR6" s="21">
        <f t="shared" si="5"/>
        <v>22.09</v>
      </c>
      <c r="AS6" s="21">
        <f t="shared" si="5"/>
        <v>15.09</v>
      </c>
      <c r="AT6" s="20" t="str">
        <f>IF(AT7="","",IF(AT7="-","【-】","【"&amp;SUBSTITUTE(TEXT(AT7,"#,##0.00"),"-","△")&amp;"】"))</f>
        <v>【3.03】</v>
      </c>
      <c r="AU6" s="21">
        <f>IF(AU7="",NA(),AU7)</f>
        <v>271.25</v>
      </c>
      <c r="AV6" s="21">
        <f t="shared" ref="AV6:BD6" si="6">IF(AV7="",NA(),AV7)</f>
        <v>240.42</v>
      </c>
      <c r="AW6" s="21">
        <f t="shared" si="6"/>
        <v>167.25</v>
      </c>
      <c r="AX6" s="21">
        <f t="shared" si="6"/>
        <v>177.68</v>
      </c>
      <c r="AY6" s="21">
        <f t="shared" si="6"/>
        <v>141.94999999999999</v>
      </c>
      <c r="AZ6" s="21">
        <f t="shared" si="6"/>
        <v>159.65</v>
      </c>
      <c r="BA6" s="21">
        <f t="shared" si="6"/>
        <v>151.49</v>
      </c>
      <c r="BB6" s="21">
        <f t="shared" si="6"/>
        <v>123.63</v>
      </c>
      <c r="BC6" s="21">
        <f t="shared" si="6"/>
        <v>136.09</v>
      </c>
      <c r="BD6" s="21">
        <f t="shared" si="6"/>
        <v>124.73</v>
      </c>
      <c r="BE6" s="20" t="str">
        <f>IF(BE7="","",IF(BE7="-","【-】","【"&amp;SUBSTITUTE(TEXT(BE7,"#,##0.00"),"-","△")&amp;"】"))</f>
        <v>【78.43】</v>
      </c>
      <c r="BF6" s="20">
        <f>IF(BF7="",NA(),BF7)</f>
        <v>0</v>
      </c>
      <c r="BG6" s="20">
        <f t="shared" ref="BG6:BO6" si="7">IF(BG7="",NA(),BG7)</f>
        <v>0</v>
      </c>
      <c r="BH6" s="20">
        <f t="shared" si="7"/>
        <v>0</v>
      </c>
      <c r="BI6" s="20">
        <f t="shared" si="7"/>
        <v>0</v>
      </c>
      <c r="BJ6" s="20">
        <f t="shared" si="7"/>
        <v>0</v>
      </c>
      <c r="BK6" s="21">
        <f t="shared" si="7"/>
        <v>2154.8200000000002</v>
      </c>
      <c r="BL6" s="21">
        <f t="shared" si="7"/>
        <v>2103.92</v>
      </c>
      <c r="BM6" s="21">
        <f t="shared" si="7"/>
        <v>2411.29</v>
      </c>
      <c r="BN6" s="21">
        <f t="shared" si="7"/>
        <v>3637.99</v>
      </c>
      <c r="BO6" s="21">
        <f t="shared" si="7"/>
        <v>3640.95</v>
      </c>
      <c r="BP6" s="20" t="str">
        <f>IF(BP7="","",IF(BP7="-","【-】","【"&amp;SUBSTITUTE(TEXT(BP7,"#,##0.00"),"-","△")&amp;"】"))</f>
        <v>【630.82】</v>
      </c>
      <c r="BQ6" s="21">
        <f>IF(BQ7="",NA(),BQ7)</f>
        <v>76.06</v>
      </c>
      <c r="BR6" s="21">
        <f t="shared" ref="BR6:BZ6" si="8">IF(BR7="",NA(),BR7)</f>
        <v>80.45</v>
      </c>
      <c r="BS6" s="21">
        <f t="shared" si="8"/>
        <v>78.290000000000006</v>
      </c>
      <c r="BT6" s="21">
        <f t="shared" si="8"/>
        <v>61.63</v>
      </c>
      <c r="BU6" s="21">
        <f t="shared" si="8"/>
        <v>62.36</v>
      </c>
      <c r="BV6" s="21">
        <f t="shared" si="8"/>
        <v>73.63</v>
      </c>
      <c r="BW6" s="21">
        <f t="shared" si="8"/>
        <v>83.47</v>
      </c>
      <c r="BX6" s="21">
        <f t="shared" si="8"/>
        <v>79.77</v>
      </c>
      <c r="BY6" s="21">
        <f t="shared" si="8"/>
        <v>86.76</v>
      </c>
      <c r="BZ6" s="21">
        <f t="shared" si="8"/>
        <v>83.1</v>
      </c>
      <c r="CA6" s="20" t="str">
        <f>IF(CA7="","",IF(CA7="-","【-】","【"&amp;SUBSTITUTE(TEXT(CA7,"#,##0.00"),"-","△")&amp;"】"))</f>
        <v>【97.81】</v>
      </c>
      <c r="CB6" s="21">
        <f>IF(CB7="",NA(),CB7)</f>
        <v>246.79</v>
      </c>
      <c r="CC6" s="21">
        <f t="shared" ref="CC6:CK6" si="9">IF(CC7="",NA(),CC7)</f>
        <v>233.73</v>
      </c>
      <c r="CD6" s="21">
        <f t="shared" si="9"/>
        <v>240.35</v>
      </c>
      <c r="CE6" s="21">
        <f t="shared" si="9"/>
        <v>305.95999999999998</v>
      </c>
      <c r="CF6" s="21">
        <f t="shared" si="9"/>
        <v>302.37</v>
      </c>
      <c r="CG6" s="21">
        <f t="shared" si="9"/>
        <v>193.18</v>
      </c>
      <c r="CH6" s="21">
        <f t="shared" si="9"/>
        <v>171.43</v>
      </c>
      <c r="CI6" s="21">
        <f t="shared" si="9"/>
        <v>181.45</v>
      </c>
      <c r="CJ6" s="21">
        <f t="shared" si="9"/>
        <v>190.07</v>
      </c>
      <c r="CK6" s="21">
        <f t="shared" si="9"/>
        <v>195.4</v>
      </c>
      <c r="CL6" s="20" t="str">
        <f>IF(CL7="","",IF(CL7="-","【-】","【"&amp;SUBSTITUTE(TEXT(CL7,"#,##0.00"),"-","△")&amp;"】"))</f>
        <v>【138.75】</v>
      </c>
      <c r="CM6" s="21">
        <f>IF(CM7="",NA(),CM7)</f>
        <v>41.81</v>
      </c>
      <c r="CN6" s="21">
        <f t="shared" ref="CN6:CV6" si="10">IF(CN7="",NA(),CN7)</f>
        <v>44.35</v>
      </c>
      <c r="CO6" s="21">
        <f t="shared" si="10"/>
        <v>45.46</v>
      </c>
      <c r="CP6" s="21">
        <f t="shared" si="10"/>
        <v>46.42</v>
      </c>
      <c r="CQ6" s="21">
        <f t="shared" si="10"/>
        <v>48</v>
      </c>
      <c r="CR6" s="21">
        <f t="shared" si="10"/>
        <v>41.81</v>
      </c>
      <c r="CS6" s="21">
        <f t="shared" si="10"/>
        <v>44.35</v>
      </c>
      <c r="CT6" s="21">
        <f t="shared" si="10"/>
        <v>45.46</v>
      </c>
      <c r="CU6" s="21">
        <f t="shared" si="10"/>
        <v>46.42</v>
      </c>
      <c r="CV6" s="21">
        <f t="shared" si="10"/>
        <v>48</v>
      </c>
      <c r="CW6" s="20" t="str">
        <f>IF(CW7="","",IF(CW7="-","【-】","【"&amp;SUBSTITUTE(TEXT(CW7,"#,##0.00"),"-","△")&amp;"】"))</f>
        <v>【58.94】</v>
      </c>
      <c r="CX6" s="21">
        <f>IF(CX7="",NA(),CX7)</f>
        <v>65.22</v>
      </c>
      <c r="CY6" s="21">
        <f t="shared" ref="CY6:DG6" si="11">IF(CY7="",NA(),CY7)</f>
        <v>63.49</v>
      </c>
      <c r="CZ6" s="21">
        <f t="shared" si="11"/>
        <v>64.319999999999993</v>
      </c>
      <c r="DA6" s="21">
        <f t="shared" si="11"/>
        <v>65.989999999999995</v>
      </c>
      <c r="DB6" s="21">
        <f t="shared" si="11"/>
        <v>67.19</v>
      </c>
      <c r="DC6" s="21">
        <f t="shared" si="11"/>
        <v>63.54</v>
      </c>
      <c r="DD6" s="21">
        <f t="shared" si="11"/>
        <v>63.65</v>
      </c>
      <c r="DE6" s="21">
        <f t="shared" si="11"/>
        <v>62.48</v>
      </c>
      <c r="DF6" s="21">
        <f t="shared" si="11"/>
        <v>63.19</v>
      </c>
      <c r="DG6" s="21">
        <f t="shared" si="11"/>
        <v>58.16</v>
      </c>
      <c r="DH6" s="20" t="str">
        <f>IF(DH7="","",IF(DH7="-","【-】","【"&amp;SUBSTITUTE(TEXT(DH7,"#,##0.00"),"-","△")&amp;"】"))</f>
        <v>【95.91】</v>
      </c>
      <c r="DI6" s="21">
        <f>IF(DI7="",NA(),DI7)</f>
        <v>17.37</v>
      </c>
      <c r="DJ6" s="21">
        <f t="shared" ref="DJ6:DR6" si="12">IF(DJ7="",NA(),DJ7)</f>
        <v>18.850000000000001</v>
      </c>
      <c r="DK6" s="21">
        <f t="shared" si="12"/>
        <v>20.34</v>
      </c>
      <c r="DL6" s="21">
        <f t="shared" si="12"/>
        <v>21.88</v>
      </c>
      <c r="DM6" s="21">
        <f t="shared" si="12"/>
        <v>23.13</v>
      </c>
      <c r="DN6" s="21">
        <f t="shared" si="12"/>
        <v>4.83</v>
      </c>
      <c r="DO6" s="21">
        <f t="shared" si="12"/>
        <v>6.42</v>
      </c>
      <c r="DP6" s="21">
        <f t="shared" si="12"/>
        <v>8.2799999999999994</v>
      </c>
      <c r="DQ6" s="21">
        <f t="shared" si="12"/>
        <v>10.66</v>
      </c>
      <c r="DR6" s="21">
        <f t="shared" si="12"/>
        <v>11.93</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0.05</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0.08</v>
      </c>
      <c r="EN6" s="21">
        <f t="shared" si="14"/>
        <v>0.06</v>
      </c>
      <c r="EO6" s="20" t="str">
        <f>IF(EO7="","",IF(EO7="-","【-】","【"&amp;SUBSTITUTE(TEXT(EO7,"#,##0.00"),"-","△")&amp;"】"))</f>
        <v>【0.22】</v>
      </c>
    </row>
    <row r="7" spans="1:148" s="22" customFormat="1" x14ac:dyDescent="0.2">
      <c r="A7" s="14"/>
      <c r="B7" s="23">
        <v>2023</v>
      </c>
      <c r="C7" s="23">
        <v>384020</v>
      </c>
      <c r="D7" s="23">
        <v>46</v>
      </c>
      <c r="E7" s="23">
        <v>17</v>
      </c>
      <c r="F7" s="23">
        <v>1</v>
      </c>
      <c r="G7" s="23">
        <v>0</v>
      </c>
      <c r="H7" s="23" t="s">
        <v>96</v>
      </c>
      <c r="I7" s="23" t="s">
        <v>97</v>
      </c>
      <c r="J7" s="23" t="s">
        <v>98</v>
      </c>
      <c r="K7" s="23" t="s">
        <v>99</v>
      </c>
      <c r="L7" s="23" t="s">
        <v>100</v>
      </c>
      <c r="M7" s="23" t="s">
        <v>101</v>
      </c>
      <c r="N7" s="24" t="s">
        <v>102</v>
      </c>
      <c r="O7" s="24">
        <v>54.8</v>
      </c>
      <c r="P7" s="24">
        <v>36.75</v>
      </c>
      <c r="Q7" s="24">
        <v>100.06</v>
      </c>
      <c r="R7" s="24">
        <v>4070</v>
      </c>
      <c r="S7" s="24">
        <v>20375</v>
      </c>
      <c r="T7" s="24">
        <v>101.59</v>
      </c>
      <c r="U7" s="24">
        <v>200.56</v>
      </c>
      <c r="V7" s="24">
        <v>7453</v>
      </c>
      <c r="W7" s="24">
        <v>1.43</v>
      </c>
      <c r="X7" s="24">
        <v>5211.8900000000003</v>
      </c>
      <c r="Y7" s="24">
        <v>100.16</v>
      </c>
      <c r="Z7" s="24">
        <v>100.43</v>
      </c>
      <c r="AA7" s="24">
        <v>100.87</v>
      </c>
      <c r="AB7" s="24">
        <v>101.87</v>
      </c>
      <c r="AC7" s="24">
        <v>101.67</v>
      </c>
      <c r="AD7" s="24">
        <v>101.29</v>
      </c>
      <c r="AE7" s="24">
        <v>105.2</v>
      </c>
      <c r="AF7" s="24">
        <v>102.6</v>
      </c>
      <c r="AG7" s="24">
        <v>106.52</v>
      </c>
      <c r="AH7" s="24">
        <v>106.57</v>
      </c>
      <c r="AI7" s="24">
        <v>105.91</v>
      </c>
      <c r="AJ7" s="24">
        <v>0</v>
      </c>
      <c r="AK7" s="24">
        <v>0</v>
      </c>
      <c r="AL7" s="24">
        <v>0</v>
      </c>
      <c r="AM7" s="24">
        <v>0</v>
      </c>
      <c r="AN7" s="24">
        <v>0</v>
      </c>
      <c r="AO7" s="24">
        <v>46.03</v>
      </c>
      <c r="AP7" s="24">
        <v>47.88</v>
      </c>
      <c r="AQ7" s="24">
        <v>55.31</v>
      </c>
      <c r="AR7" s="24">
        <v>22.09</v>
      </c>
      <c r="AS7" s="24">
        <v>15.09</v>
      </c>
      <c r="AT7" s="24">
        <v>3.03</v>
      </c>
      <c r="AU7" s="24">
        <v>271.25</v>
      </c>
      <c r="AV7" s="24">
        <v>240.42</v>
      </c>
      <c r="AW7" s="24">
        <v>167.25</v>
      </c>
      <c r="AX7" s="24">
        <v>177.68</v>
      </c>
      <c r="AY7" s="24">
        <v>141.94999999999999</v>
      </c>
      <c r="AZ7" s="24">
        <v>159.65</v>
      </c>
      <c r="BA7" s="24">
        <v>151.49</v>
      </c>
      <c r="BB7" s="24">
        <v>123.63</v>
      </c>
      <c r="BC7" s="24">
        <v>136.09</v>
      </c>
      <c r="BD7" s="24">
        <v>124.73</v>
      </c>
      <c r="BE7" s="24">
        <v>78.430000000000007</v>
      </c>
      <c r="BF7" s="24">
        <v>0</v>
      </c>
      <c r="BG7" s="24">
        <v>0</v>
      </c>
      <c r="BH7" s="24">
        <v>0</v>
      </c>
      <c r="BI7" s="24">
        <v>0</v>
      </c>
      <c r="BJ7" s="24">
        <v>0</v>
      </c>
      <c r="BK7" s="24">
        <v>2154.8200000000002</v>
      </c>
      <c r="BL7" s="24">
        <v>2103.92</v>
      </c>
      <c r="BM7" s="24">
        <v>2411.29</v>
      </c>
      <c r="BN7" s="24">
        <v>3637.99</v>
      </c>
      <c r="BO7" s="24">
        <v>3640.95</v>
      </c>
      <c r="BP7" s="24">
        <v>630.82000000000005</v>
      </c>
      <c r="BQ7" s="24">
        <v>76.06</v>
      </c>
      <c r="BR7" s="24">
        <v>80.45</v>
      </c>
      <c r="BS7" s="24">
        <v>78.290000000000006</v>
      </c>
      <c r="BT7" s="24">
        <v>61.63</v>
      </c>
      <c r="BU7" s="24">
        <v>62.36</v>
      </c>
      <c r="BV7" s="24">
        <v>73.63</v>
      </c>
      <c r="BW7" s="24">
        <v>83.47</v>
      </c>
      <c r="BX7" s="24">
        <v>79.77</v>
      </c>
      <c r="BY7" s="24">
        <v>86.76</v>
      </c>
      <c r="BZ7" s="24">
        <v>83.1</v>
      </c>
      <c r="CA7" s="24">
        <v>97.81</v>
      </c>
      <c r="CB7" s="24">
        <v>246.79</v>
      </c>
      <c r="CC7" s="24">
        <v>233.73</v>
      </c>
      <c r="CD7" s="24">
        <v>240.35</v>
      </c>
      <c r="CE7" s="24">
        <v>305.95999999999998</v>
      </c>
      <c r="CF7" s="24">
        <v>302.37</v>
      </c>
      <c r="CG7" s="24">
        <v>193.18</v>
      </c>
      <c r="CH7" s="24">
        <v>171.43</v>
      </c>
      <c r="CI7" s="24">
        <v>181.45</v>
      </c>
      <c r="CJ7" s="24">
        <v>190.07</v>
      </c>
      <c r="CK7" s="24">
        <v>195.4</v>
      </c>
      <c r="CL7" s="24">
        <v>138.75</v>
      </c>
      <c r="CM7" s="24">
        <v>41.81</v>
      </c>
      <c r="CN7" s="24">
        <v>44.35</v>
      </c>
      <c r="CO7" s="24">
        <v>45.46</v>
      </c>
      <c r="CP7" s="24">
        <v>46.42</v>
      </c>
      <c r="CQ7" s="24">
        <v>48</v>
      </c>
      <c r="CR7" s="24">
        <v>41.81</v>
      </c>
      <c r="CS7" s="24">
        <v>44.35</v>
      </c>
      <c r="CT7" s="24">
        <v>45.46</v>
      </c>
      <c r="CU7" s="24">
        <v>46.42</v>
      </c>
      <c r="CV7" s="24">
        <v>48</v>
      </c>
      <c r="CW7" s="24">
        <v>58.94</v>
      </c>
      <c r="CX7" s="24">
        <v>65.22</v>
      </c>
      <c r="CY7" s="24">
        <v>63.49</v>
      </c>
      <c r="CZ7" s="24">
        <v>64.319999999999993</v>
      </c>
      <c r="DA7" s="24">
        <v>65.989999999999995</v>
      </c>
      <c r="DB7" s="24">
        <v>67.19</v>
      </c>
      <c r="DC7" s="24">
        <v>63.54</v>
      </c>
      <c r="DD7" s="24">
        <v>63.65</v>
      </c>
      <c r="DE7" s="24">
        <v>62.48</v>
      </c>
      <c r="DF7" s="24">
        <v>63.19</v>
      </c>
      <c r="DG7" s="24">
        <v>58.16</v>
      </c>
      <c r="DH7" s="24">
        <v>95.91</v>
      </c>
      <c r="DI7" s="24">
        <v>17.37</v>
      </c>
      <c r="DJ7" s="24">
        <v>18.850000000000001</v>
      </c>
      <c r="DK7" s="24">
        <v>20.34</v>
      </c>
      <c r="DL7" s="24">
        <v>21.88</v>
      </c>
      <c r="DM7" s="24">
        <v>23.13</v>
      </c>
      <c r="DN7" s="24">
        <v>4.83</v>
      </c>
      <c r="DO7" s="24">
        <v>6.42</v>
      </c>
      <c r="DP7" s="24">
        <v>8.2799999999999994</v>
      </c>
      <c r="DQ7" s="24">
        <v>10.66</v>
      </c>
      <c r="DR7" s="24">
        <v>11.93</v>
      </c>
      <c r="DS7" s="24">
        <v>41.09</v>
      </c>
      <c r="DT7" s="24">
        <v>0</v>
      </c>
      <c r="DU7" s="24">
        <v>0</v>
      </c>
      <c r="DV7" s="24">
        <v>0</v>
      </c>
      <c r="DW7" s="24">
        <v>0</v>
      </c>
      <c r="DX7" s="24">
        <v>0</v>
      </c>
      <c r="DY7" s="24">
        <v>0</v>
      </c>
      <c r="DZ7" s="24">
        <v>0</v>
      </c>
      <c r="EA7" s="24">
        <v>0</v>
      </c>
      <c r="EB7" s="24">
        <v>0</v>
      </c>
      <c r="EC7" s="24">
        <v>0.05</v>
      </c>
      <c r="ED7" s="24">
        <v>8.68</v>
      </c>
      <c r="EE7" s="24">
        <v>0</v>
      </c>
      <c r="EF7" s="24">
        <v>0</v>
      </c>
      <c r="EG7" s="24">
        <v>0</v>
      </c>
      <c r="EH7" s="24">
        <v>0</v>
      </c>
      <c r="EI7" s="24">
        <v>0</v>
      </c>
      <c r="EJ7" s="24">
        <v>7.0000000000000007E-2</v>
      </c>
      <c r="EK7" s="24">
        <v>0.03</v>
      </c>
      <c r="EL7" s="24">
        <v>0.05</v>
      </c>
      <c r="EM7" s="24">
        <v>0.08</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2025-02-28T00:31:20Z</cp:lastPrinted>
  <dcterms:created xsi:type="dcterms:W3CDTF">2025-01-24T07:06:19Z</dcterms:created>
  <dcterms:modified xsi:type="dcterms:W3CDTF">2025-02-28T00:31:23Z</dcterms:modified>
  <cp:category/>
</cp:coreProperties>
</file>