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10.65.21.21\市町振興課nas\41財政係\04_公営企業関係\11 経営比較分析表\R5決算分（R6文書に保存）（矢野）\250120_公営企業に係る経営比較分析表（令和５年度決算）の分析等について\04-2_確認・修正\13_久万高原町（★修正）\"/>
    </mc:Choice>
  </mc:AlternateContent>
  <xr:revisionPtr revIDLastSave="0" documentId="13_ncr:1_{DDF52382-352B-4445-8663-49B29C17A5C3}" xr6:coauthVersionLast="36" xr6:coauthVersionMax="47" xr10:uidLastSave="{00000000-0000-0000-0000-000000000000}"/>
  <workbookProtection workbookAlgorithmName="SHA-512" workbookHashValue="X683Ndy2e1g4gMEwPmMj3X/yIQtVBtb5buow6je40mybcCBUeOz5fXlrtxHRvbhq1/tlPateNeYa+wDFU3JBPg==" workbookSaltValue="q04Kj+cDQ7sG7lH+Rg1tUQ==" workbookSpinCount="100000" lockStructure="1"/>
  <bookViews>
    <workbookView xWindow="-110" yWindow="-110" windowWidth="19420" windowHeight="103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I10" i="4" s="1"/>
  <c r="N6" i="5"/>
  <c r="M6" i="5"/>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BB10" i="4"/>
  <c r="AT10" i="4"/>
  <c r="AL10" i="4"/>
  <c r="B10" i="4"/>
  <c r="AD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<sst xmlns="http://schemas.openxmlformats.org/spreadsheetml/2006/main" count="228" uniqueCount="114">
  <si>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</si>
  <si>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</si>
  <si>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</si>
  <si>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</si>
  <si>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</si>
  <si>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</si>
  <si>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</si>
  <si>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</si>
  <si>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</si>
  <si>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</si>
  <si>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</si>
  <si>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</si>
  <si>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</si>
  <si>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</si>
  <si>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</si>
  <si>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</si>
  <si>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</si>
  <si>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</si>
  <si>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</si>
  <si>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</si>
  <si>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</si>
  <si>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</si>
  <si>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</si>
  <si>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</si>
  <si>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</si>
  <si>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</si>
  <si>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</si>
  <si>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</si>
  <si>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</si>
  <si>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</si>
  <si>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</si>
  <si>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</si>
  <si>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</si>
  <si>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</si>
  <si>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</si>
  <si>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</si>
  <si>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</si>
  <si>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</si>
  <si>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</si>
  <si>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</si>
  <si>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</si>
  <si>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</si>
  <si>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</si>
  <si>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</si>
  <si>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</si>
  <si>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</si>
  <si>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</si>
  <si>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</si>
  <si>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</si>
  <si>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</si>
  <si>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</si>
  <si>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</si>
  <si>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</si>
  <si>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</si>
  <si>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</si>
  <si>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</si>
  <si>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</si>
  <si>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</si>
  <si>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</si>
  <si>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</si>
  <si>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</si>
  <si>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</si>
  <si>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</si>
  <si>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</si>
  <si>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</si>
  <si>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</si>
  <si>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</si>
  <si>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</si>
  <si>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</si>
  <si>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</si>
  <si>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</si>
  <si>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</si>
  <si>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</si>
  <si>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</si>
  <si>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</si>
  <si>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</si>
  <si>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</si>
  <si>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</si>
  <si>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</si>
  <si>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</si>
  <si>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</si>
  <si>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</si>
  <si>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</si>
  <si>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</si>
  <si>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</si>
  <si>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</si>
  <si>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</si>
  <si>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</si>
  <si>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</si>
  <si>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</si>
  <si>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</si>
  <si>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</si>
  <si>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</si>
  <si>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久万高原町</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</si>
  <si>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</si>
  <si>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</si>
  <si>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</si>
  <si>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</si>
  <si>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</si>
  <si>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</si>
  <si>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</si>
  <si>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</si>
  <si>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</si>
  <si>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</si>
  <si>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</si>
  <si>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</si>
  <si>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</si>
  <si>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</si>
  <si>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</si>
  <si>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</si>
  <si>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</si>
  <si>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給水収益の減少と維持管理費の増加により、今後も経常収支比率は100％を下回ることが予想されている。更なる維持管理経費の削減を進めるとともに、料金改定等給水収益の増加等経営改善策の具体化を図る。
　また、重要給水施設への管路の耐震化をはじめとした老朽化施設の計画的な更新を進め、有収率の向上にも努める。その財源として、15ある簡易水道事業を統合についても検討を進め、国庫補助事業や有利な起債の活用を図る。
　令和4年度に策定した「久万高原町簡易水道事業経営戦略」に基づき、経営の効率化、財源の確保など経営基盤の強化を図り、持続可能な事業運営に邁進したい。
　</t>
    <rPh sb="1" eb="5">
      <t>キュウスイシュウエキ</t>
    </rPh>
    <rPh sb="6" eb="8">
      <t>ゲンショウ</t>
    </rPh>
    <rPh sb="9" eb="13">
      <t>イジカンリ</t>
    </rPh>
    <rPh sb="13" eb="14">
      <t>ヒ</t>
    </rPh>
    <rPh sb="15" eb="17">
      <t>ゾウカ</t>
    </rPh>
    <rPh sb="21" eb="23">
      <t>コンゴ</t>
    </rPh>
    <rPh sb="24" eb="28">
      <t>ケイジョウシュウシ</t>
    </rPh>
    <rPh sb="28" eb="30">
      <t>ヒリツ</t>
    </rPh>
    <rPh sb="36" eb="38">
      <t>シタマワ</t>
    </rPh>
    <rPh sb="42" eb="44">
      <t>ヨソウ</t>
    </rPh>
    <rPh sb="50" eb="51">
      <t>サラ</t>
    </rPh>
    <rPh sb="53" eb="57">
      <t>イジカンリ</t>
    </rPh>
    <rPh sb="57" eb="59">
      <t>ケイヒ</t>
    </rPh>
    <rPh sb="60" eb="62">
      <t>サクゲン</t>
    </rPh>
    <rPh sb="63" eb="64">
      <t>スス</t>
    </rPh>
    <rPh sb="71" eb="75">
      <t>リョウキンカイテイ</t>
    </rPh>
    <rPh sb="75" eb="76">
      <t>トウ</t>
    </rPh>
    <rPh sb="76" eb="80">
      <t>キュウスイシュウエキ</t>
    </rPh>
    <rPh sb="81" eb="84">
      <t>ゾウカトウ</t>
    </rPh>
    <rPh sb="84" eb="86">
      <t>ケイエイ</t>
    </rPh>
    <rPh sb="86" eb="88">
      <t>カイゼン</t>
    </rPh>
    <rPh sb="88" eb="89">
      <t>サク</t>
    </rPh>
    <rPh sb="90" eb="93">
      <t>グタイカ</t>
    </rPh>
    <rPh sb="94" eb="95">
      <t>ハカ</t>
    </rPh>
    <rPh sb="102" eb="104">
      <t>ジュウヨウ</t>
    </rPh>
    <rPh sb="104" eb="108">
      <t>キュウスイシセツ</t>
    </rPh>
    <rPh sb="110" eb="112">
      <t>カンロ</t>
    </rPh>
    <rPh sb="113" eb="116">
      <t>タイシンカ</t>
    </rPh>
    <rPh sb="136" eb="137">
      <t>スス</t>
    </rPh>
    <rPh sb="147" eb="148">
      <t>ツト</t>
    </rPh>
    <rPh sb="153" eb="155">
      <t>ザイゲン</t>
    </rPh>
    <rPh sb="163" eb="169">
      <t>カンイスイドウジギョウ</t>
    </rPh>
    <rPh sb="170" eb="172">
      <t>トウゴウ</t>
    </rPh>
    <rPh sb="177" eb="179">
      <t>ケントウ</t>
    </rPh>
    <rPh sb="180" eb="181">
      <t>スス</t>
    </rPh>
    <rPh sb="183" eb="185">
      <t>コッコ</t>
    </rPh>
    <rPh sb="185" eb="189">
      <t>ホジョジギョウ</t>
    </rPh>
    <rPh sb="190" eb="192">
      <t>ユウリ</t>
    </rPh>
    <rPh sb="193" eb="195">
      <t>キサイ</t>
    </rPh>
    <rPh sb="196" eb="198">
      <t>カツヨウ</t>
    </rPh>
    <rPh sb="199" eb="200">
      <t>ハカ</t>
    </rPh>
    <phoneticPr fontId="4"/>
  </si>
  <si>
    <t>　本事業の給水区域は広範囲に亘り、散在した集落ごとに整備した水道施設を有しているが、人口規模に対して施設数が多く、また、老朽施設の増加により維持管理費が増加傾向にあり、経営の厳しい状態が続いている。
　経常収支比率は97.08％で、人口減少に伴い給水収益が減少傾向である一方、維持管理等の支出は増加していることから、低下傾向にある。料金回収率は73.18％で全国平均よりもやや上回っているが、給水収益以外の他会計繰入金で賄っている状況である。
　施設利用率は全国平均を下回っているが、人口減少により、配水量が減少傾向にあることが要因である。有収率は、低い水準で推移しており、漏水調査の実施や管路の更新による改善が必要である。</t>
    <rPh sb="60" eb="64">
      <t>ロウキュウシセツ</t>
    </rPh>
    <rPh sb="65" eb="67">
      <t>ゾウカ</t>
    </rPh>
    <rPh sb="78" eb="80">
      <t>ケイコウ</t>
    </rPh>
    <rPh sb="84" eb="86">
      <t>ケイエイ</t>
    </rPh>
    <rPh sb="87" eb="88">
      <t>キビ</t>
    </rPh>
    <rPh sb="90" eb="92">
      <t>ジョウタイ</t>
    </rPh>
    <rPh sb="93" eb="94">
      <t>ツヅ</t>
    </rPh>
    <rPh sb="116" eb="120">
      <t>ジンコウゲンショウ</t>
    </rPh>
    <rPh sb="121" eb="122">
      <t>トモナ</t>
    </rPh>
    <rPh sb="123" eb="127">
      <t>キュウスイシュウエキ</t>
    </rPh>
    <rPh sb="128" eb="130">
      <t>ゲンショウ</t>
    </rPh>
    <rPh sb="130" eb="132">
      <t>ケイコウ</t>
    </rPh>
    <rPh sb="135" eb="137">
      <t>イッポウ</t>
    </rPh>
    <rPh sb="138" eb="142">
      <t>イジカンリ</t>
    </rPh>
    <rPh sb="142" eb="143">
      <t>トウ</t>
    </rPh>
    <rPh sb="144" eb="146">
      <t>シシュツ</t>
    </rPh>
    <rPh sb="147" eb="149">
      <t>ゾウカ</t>
    </rPh>
    <rPh sb="158" eb="160">
      <t>テイカ</t>
    </rPh>
    <rPh sb="160" eb="162">
      <t>ケイコウ</t>
    </rPh>
    <rPh sb="203" eb="204">
      <t>タ</t>
    </rPh>
    <rPh sb="204" eb="206">
      <t>カイケイ</t>
    </rPh>
    <rPh sb="206" eb="209">
      <t>クリイレキン</t>
    </rPh>
    <rPh sb="229" eb="233">
      <t>ゼンコクヘイキン</t>
    </rPh>
    <rPh sb="234" eb="236">
      <t>シタマワ</t>
    </rPh>
    <rPh sb="242" eb="246">
      <t>ジンコウゲンショウ</t>
    </rPh>
    <rPh sb="250" eb="253">
      <t>ハイスイリョウ</t>
    </rPh>
    <rPh sb="254" eb="256">
      <t>ゲンショウ</t>
    </rPh>
    <rPh sb="256" eb="258">
      <t>ケイコウ</t>
    </rPh>
    <rPh sb="264" eb="266">
      <t>ヨウイン</t>
    </rPh>
    <rPh sb="275" eb="276">
      <t>ヒク</t>
    </rPh>
    <rPh sb="277" eb="279">
      <t>スイジュン</t>
    </rPh>
    <rPh sb="280" eb="282">
      <t>スイイ</t>
    </rPh>
    <rPh sb="287" eb="291">
      <t>ロウスイチョウサ</t>
    </rPh>
    <rPh sb="292" eb="294">
      <t>ジッシ</t>
    </rPh>
    <rPh sb="295" eb="297">
      <t>カンロ</t>
    </rPh>
    <rPh sb="298" eb="300">
      <t>コウシン</t>
    </rPh>
    <phoneticPr fontId="4"/>
  </si>
  <si>
    <t>　近年、管路更新率は0％が続いているが、小規模浄水場の設備老朽化が顕著であり、その更新及び修繕を優先しているためである。
　有形固定資産減価償却率は64.47％と全国平均よりも高いことから、管路を含めたすべての施設について計画的に更新していく必要がある。
　当面は、小規模浄水場の更新と同時に重要給水施設への管路の耐震化を行い、その後、それらに供給する浄水施設、配水池等の更新及び耐震化を進めていく計画である。</t>
    <rPh sb="20" eb="23">
      <t>ショウキボ</t>
    </rPh>
    <rPh sb="95" eb="97">
      <t>カンロ</t>
    </rPh>
    <rPh sb="98" eb="99">
      <t>フク</t>
    </rPh>
    <rPh sb="105" eb="107">
      <t>シセツ</t>
    </rPh>
    <rPh sb="129" eb="131">
      <t>トウメン</t>
    </rPh>
    <rPh sb="133" eb="136">
      <t>ショウキボ</t>
    </rPh>
    <rPh sb="136" eb="139">
      <t>ジョウスイジョウ</t>
    </rPh>
    <rPh sb="140" eb="142">
      <t>コウシン</t>
    </rPh>
    <rPh sb="143" eb="145">
      <t>ドウジ</t>
    </rPh>
    <rPh sb="146" eb="148">
      <t>ジュウヨウ</t>
    </rPh>
    <rPh sb="148" eb="152">
      <t>キュウスイシセツ</t>
    </rPh>
    <rPh sb="154" eb="156">
      <t>カンロ</t>
    </rPh>
    <rPh sb="157" eb="160">
      <t>タイシンカ</t>
    </rPh>
    <rPh sb="161" eb="162">
      <t>オコナ</t>
    </rPh>
    <rPh sb="166" eb="167">
      <t>ゴ</t>
    </rPh>
    <rPh sb="172" eb="174">
      <t>キョウキュウ</t>
    </rPh>
    <rPh sb="176" eb="178">
      <t>ジョウスイ</t>
    </rPh>
    <rPh sb="178" eb="180">
      <t>シセツ</t>
    </rPh>
    <rPh sb="186" eb="188">
      <t>コウシン</t>
    </rPh>
    <rPh sb="188" eb="189">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</si>
</sst>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A7-4A85-AA8B-F200A0AA003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0.26</c:v>
                </c:pt>
                <c:pt idx="2">
                  <c:v>0.28999999999999998</c:v>
                </c:pt>
                <c:pt idx="3">
                  <c:v>1.8</c:v>
                </c:pt>
                <c:pt idx="4">
                  <c:v>0.28999999999999998</c:v>
                </c:pt>
              </c:numCache>
            </c:numRef>
          </c:val>
          <c:smooth val="0"/>
          <c:extLst>
            <c:ext xmlns:c16="http://schemas.microsoft.com/office/drawing/2014/chart" uri="{C3380CC4-5D6E-409C-BE32-E72D297353CC}">
              <c16:uniqueId val="{00000001-03A7-4A85-AA8B-F200A0AA003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55.35</c:v>
                </c:pt>
                <c:pt idx="1">
                  <c:v>56.54</c:v>
                </c:pt>
                <c:pt idx="2">
                  <c:v>54.29</c:v>
                </c:pt>
                <c:pt idx="3">
                  <c:v>55.06</c:v>
                </c:pt>
                <c:pt idx="4">
                  <c:v>53.81</c:v>
                </c:pt>
              </c:numCache>
            </c:numRef>
          </c:val>
          <c:extLst>
            <c:ext xmlns:c16="http://schemas.microsoft.com/office/drawing/2014/chart" uri="{C3380CC4-5D6E-409C-BE32-E72D297353CC}">
              <c16:uniqueId val="{00000000-FDEB-40B8-9101-E9F12432BF7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55.3</c:v>
                </c:pt>
                <c:pt idx="1">
                  <c:v>54.14</c:v>
                </c:pt>
                <c:pt idx="2">
                  <c:v>53.79</c:v>
                </c:pt>
                <c:pt idx="3">
                  <c:v>56.4</c:v>
                </c:pt>
                <c:pt idx="4">
                  <c:v>54.97</c:v>
                </c:pt>
              </c:numCache>
            </c:numRef>
          </c:val>
          <c:smooth val="0"/>
          <c:extLst>
            <c:ext xmlns:c16="http://schemas.microsoft.com/office/drawing/2014/chart" uri="{C3380CC4-5D6E-409C-BE32-E72D297353CC}">
              <c16:uniqueId val="{00000001-FDEB-40B8-9101-E9F12432BF7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69.89</c:v>
                </c:pt>
                <c:pt idx="1">
                  <c:v>69.47</c:v>
                </c:pt>
                <c:pt idx="2">
                  <c:v>69.92</c:v>
                </c:pt>
                <c:pt idx="3">
                  <c:v>69.09</c:v>
                </c:pt>
                <c:pt idx="4">
                  <c:v>68.260000000000005</c:v>
                </c:pt>
              </c:numCache>
            </c:numRef>
          </c:val>
          <c:extLst>
            <c:ext xmlns:c16="http://schemas.microsoft.com/office/drawing/2014/chart" uri="{C3380CC4-5D6E-409C-BE32-E72D297353CC}">
              <c16:uniqueId val="{00000000-B242-4F9F-9751-E0C14077FA3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78.319999999999993</c:v>
                </c:pt>
                <c:pt idx="1">
                  <c:v>76.239999999999995</c:v>
                </c:pt>
                <c:pt idx="2">
                  <c:v>73.81</c:v>
                </c:pt>
                <c:pt idx="3">
                  <c:v>73.099999999999994</c:v>
                </c:pt>
                <c:pt idx="4">
                  <c:v>71.36</c:v>
                </c:pt>
              </c:numCache>
            </c:numRef>
          </c:val>
          <c:smooth val="0"/>
          <c:extLst>
            <c:ext xmlns:c16="http://schemas.microsoft.com/office/drawing/2014/chart" uri="{C3380CC4-5D6E-409C-BE32-E72D297353CC}">
              <c16:uniqueId val="{00000001-B242-4F9F-9751-E0C14077FA3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103.96</c:v>
                </c:pt>
                <c:pt idx="1">
                  <c:v>104.53</c:v>
                </c:pt>
                <c:pt idx="2">
                  <c:v>95.19</c:v>
                </c:pt>
                <c:pt idx="3">
                  <c:v>99.54</c:v>
                </c:pt>
                <c:pt idx="4">
                  <c:v>97.08</c:v>
                </c:pt>
              </c:numCache>
            </c:numRef>
          </c:val>
          <c:extLst>
            <c:ext xmlns:c16="http://schemas.microsoft.com/office/drawing/2014/chart" uri="{C3380CC4-5D6E-409C-BE32-E72D297353CC}">
              <c16:uniqueId val="{00000000-68B4-49D1-A04C-0B256B26A0F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100.27</c:v>
                </c:pt>
                <c:pt idx="1">
                  <c:v>103.57</c:v>
                </c:pt>
                <c:pt idx="2">
                  <c:v>100.97</c:v>
                </c:pt>
                <c:pt idx="3">
                  <c:v>101.68</c:v>
                </c:pt>
                <c:pt idx="4">
                  <c:v>97.35</c:v>
                </c:pt>
              </c:numCache>
            </c:numRef>
          </c:val>
          <c:smooth val="0"/>
          <c:extLst>
            <c:ext xmlns:c16="http://schemas.microsoft.com/office/drawing/2014/chart" uri="{C3380CC4-5D6E-409C-BE32-E72D297353CC}">
              <c16:uniqueId val="{00000001-68B4-49D1-A04C-0B256B26A0F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60.6</c:v>
                </c:pt>
                <c:pt idx="1">
                  <c:v>60.07</c:v>
                </c:pt>
                <c:pt idx="2">
                  <c:v>61.6</c:v>
                </c:pt>
                <c:pt idx="3">
                  <c:v>63.48</c:v>
                </c:pt>
                <c:pt idx="4">
                  <c:v>64.47</c:v>
                </c:pt>
              </c:numCache>
            </c:numRef>
          </c:val>
          <c:extLst>
            <c:ext xmlns:c16="http://schemas.microsoft.com/office/drawing/2014/chart" uri="{C3380CC4-5D6E-409C-BE32-E72D297353CC}">
              <c16:uniqueId val="{00000000-4B6A-436E-9BC1-EE93607DB48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34.83</c:v>
                </c:pt>
                <c:pt idx="1">
                  <c:v>31.44</c:v>
                </c:pt>
                <c:pt idx="2">
                  <c:v>35.43</c:v>
                </c:pt>
                <c:pt idx="3">
                  <c:v>41.69</c:v>
                </c:pt>
                <c:pt idx="4">
                  <c:v>45.06</c:v>
                </c:pt>
              </c:numCache>
            </c:numRef>
          </c:val>
          <c:smooth val="0"/>
          <c:extLst>
            <c:ext xmlns:c16="http://schemas.microsoft.com/office/drawing/2014/chart" uri="{C3380CC4-5D6E-409C-BE32-E72D297353CC}">
              <c16:uniqueId val="{00000001-4B6A-436E-9BC1-EE93607DB48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A8-409D-BE9C-7F73D0E5DE9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10.050000000000001</c:v>
                </c:pt>
                <c:pt idx="1">
                  <c:v>10.78</c:v>
                </c:pt>
                <c:pt idx="2">
                  <c:v>11.16</c:v>
                </c:pt>
                <c:pt idx="3">
                  <c:v>14.82</c:v>
                </c:pt>
                <c:pt idx="4">
                  <c:v>17.05</c:v>
                </c:pt>
              </c:numCache>
            </c:numRef>
          </c:val>
          <c:smooth val="0"/>
          <c:extLst>
            <c:ext xmlns:c16="http://schemas.microsoft.com/office/drawing/2014/chart" uri="{C3380CC4-5D6E-409C-BE32-E72D297353CC}">
              <c16:uniqueId val="{00000001-5BA8-409D-BE9C-7F73D0E5DE9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E9-41BE-9099-E51289ECA7F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8.57</c:v>
                </c:pt>
                <c:pt idx="1">
                  <c:v>5.78</c:v>
                </c:pt>
                <c:pt idx="2">
                  <c:v>8.73</c:v>
                </c:pt>
                <c:pt idx="3">
                  <c:v>15.24</c:v>
                </c:pt>
                <c:pt idx="4">
                  <c:v>25.06</c:v>
                </c:pt>
              </c:numCache>
            </c:numRef>
          </c:val>
          <c:smooth val="0"/>
          <c:extLst>
            <c:ext xmlns:c16="http://schemas.microsoft.com/office/drawing/2014/chart" uri="{C3380CC4-5D6E-409C-BE32-E72D297353CC}">
              <c16:uniqueId val="{00000001-94E9-41BE-9099-E51289ECA7F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29.17</c:v>
                </c:pt>
                <c:pt idx="1">
                  <c:v>41.06</c:v>
                </c:pt>
                <c:pt idx="2">
                  <c:v>46.2</c:v>
                </c:pt>
                <c:pt idx="3">
                  <c:v>65.900000000000006</c:v>
                </c:pt>
                <c:pt idx="4">
                  <c:v>58.18</c:v>
                </c:pt>
              </c:numCache>
            </c:numRef>
          </c:val>
          <c:extLst>
            <c:ext xmlns:c16="http://schemas.microsoft.com/office/drawing/2014/chart" uri="{C3380CC4-5D6E-409C-BE32-E72D297353CC}">
              <c16:uniqueId val="{00000000-4185-46F4-9ACA-039CDE7BF4A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139.66999999999999</c:v>
                </c:pt>
                <c:pt idx="1">
                  <c:v>92.24</c:v>
                </c:pt>
                <c:pt idx="2">
                  <c:v>116</c:v>
                </c:pt>
                <c:pt idx="3">
                  <c:v>132.63999999999999</c:v>
                </c:pt>
                <c:pt idx="4">
                  <c:v>134.22</c:v>
                </c:pt>
              </c:numCache>
            </c:numRef>
          </c:val>
          <c:smooth val="0"/>
          <c:extLst>
            <c:ext xmlns:c16="http://schemas.microsoft.com/office/drawing/2014/chart" uri="{C3380CC4-5D6E-409C-BE32-E72D297353CC}">
              <c16:uniqueId val="{00000001-4185-46F4-9ACA-039CDE7BF4A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2097.15</c:v>
                </c:pt>
                <c:pt idx="1">
                  <c:v>1657.06</c:v>
                </c:pt>
                <c:pt idx="2">
                  <c:v>1531.56</c:v>
                </c:pt>
                <c:pt idx="3">
                  <c:v>1322.98</c:v>
                </c:pt>
                <c:pt idx="4">
                  <c:v>1247.54</c:v>
                </c:pt>
              </c:numCache>
            </c:numRef>
          </c:val>
          <c:extLst>
            <c:ext xmlns:c16="http://schemas.microsoft.com/office/drawing/2014/chart" uri="{C3380CC4-5D6E-409C-BE32-E72D297353CC}">
              <c16:uniqueId val="{00000000-D5E0-4899-87D6-B8AE7791827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1390.57</c:v>
                </c:pt>
                <c:pt idx="1">
                  <c:v>1546.97</c:v>
                </c:pt>
                <c:pt idx="2">
                  <c:v>1471.36</c:v>
                </c:pt>
                <c:pt idx="3">
                  <c:v>1495.64</c:v>
                </c:pt>
                <c:pt idx="4">
                  <c:v>1331.83</c:v>
                </c:pt>
              </c:numCache>
            </c:numRef>
          </c:val>
          <c:smooth val="0"/>
          <c:extLst>
            <c:ext xmlns:c16="http://schemas.microsoft.com/office/drawing/2014/chart" uri="{C3380CC4-5D6E-409C-BE32-E72D297353CC}">
              <c16:uniqueId val="{00000001-D5E0-4899-87D6-B8AE7791827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61.56</c:v>
                </c:pt>
                <c:pt idx="1">
                  <c:v>69.7</c:v>
                </c:pt>
                <c:pt idx="2">
                  <c:v>63.83</c:v>
                </c:pt>
                <c:pt idx="3">
                  <c:v>68.790000000000006</c:v>
                </c:pt>
                <c:pt idx="4">
                  <c:v>73.180000000000007</c:v>
                </c:pt>
              </c:numCache>
            </c:numRef>
          </c:val>
          <c:extLst>
            <c:ext xmlns:c16="http://schemas.microsoft.com/office/drawing/2014/chart" uri="{C3380CC4-5D6E-409C-BE32-E72D297353CC}">
              <c16:uniqueId val="{00000000-F269-4D6D-9BD3-EEC5D800A48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62.43</c:v>
                </c:pt>
                <c:pt idx="1">
                  <c:v>51.1</c:v>
                </c:pt>
                <c:pt idx="2">
                  <c:v>51.76</c:v>
                </c:pt>
                <c:pt idx="3">
                  <c:v>46.15</c:v>
                </c:pt>
                <c:pt idx="4">
                  <c:v>47.78</c:v>
                </c:pt>
              </c:numCache>
            </c:numRef>
          </c:val>
          <c:smooth val="0"/>
          <c:extLst>
            <c:ext xmlns:c16="http://schemas.microsoft.com/office/drawing/2014/chart" uri="{C3380CC4-5D6E-409C-BE32-E72D297353CC}">
              <c16:uniqueId val="{00000001-F269-4D6D-9BD3-EEC5D800A48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244.8</c:v>
                </c:pt>
                <c:pt idx="1">
                  <c:v>238.54</c:v>
                </c:pt>
                <c:pt idx="2">
                  <c:v>261.89999999999998</c:v>
                </c:pt>
                <c:pt idx="3">
                  <c:v>244.02</c:v>
                </c:pt>
                <c:pt idx="4">
                  <c:v>229.04</c:v>
                </c:pt>
              </c:numCache>
            </c:numRef>
          </c:val>
          <c:extLst>
            <c:ext xmlns:c16="http://schemas.microsoft.com/office/drawing/2014/chart" uri="{C3380CC4-5D6E-409C-BE32-E72D297353CC}">
              <c16:uniqueId val="{00000000-B3EA-4F11-B3F4-391977D3C68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224.51</c:v>
                </c:pt>
                <c:pt idx="1">
                  <c:v>269.64</c:v>
                </c:pt>
                <c:pt idx="2">
                  <c:v>276.18</c:v>
                </c:pt>
                <c:pt idx="3">
                  <c:v>315.83</c:v>
                </c:pt>
                <c:pt idx="4">
                  <c:v>319.76</c:v>
                </c:pt>
              </c:numCache>
            </c:numRef>
          </c:val>
          <c:smooth val="0"/>
          <c:extLst>
            <c:ext xmlns:c16="http://schemas.microsoft.com/office/drawing/2014/chart" uri="{C3380CC4-5D6E-409C-BE32-E72D297353CC}">
              <c16:uniqueId val="{00000001-B3EA-4F11-B3F4-391977D3C68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 zoomScaleNormal="10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愛媛県　久万高原町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C2</v>
      </c>
      <c r="X8" s="43"/>
      <c r="Y8" s="43"/>
      <c r="Z8" s="43"/>
      <c r="AA8" s="43"/>
      <c r="AB8" s="43"/>
      <c r="AC8" s="43"/>
      <c r="AD8" s="43" t="str">
        <f>データ!$M$6</f>
        <v>非設置</v>
      </c>
      <c r="AE8" s="43"/>
      <c r="AF8" s="43"/>
      <c r="AG8" s="43"/>
      <c r="AH8" s="43"/>
      <c r="AI8" s="43"/>
      <c r="AJ8" s="43"/>
      <c r="AK8" s="2"/>
      <c r="AL8" s="44">
        <f>データ!$R$6</f>
        <v>7145</v>
      </c>
      <c r="AM8" s="44"/>
      <c r="AN8" s="44"/>
      <c r="AO8" s="44"/>
      <c r="AP8" s="44"/>
      <c r="AQ8" s="44"/>
      <c r="AR8" s="44"/>
      <c r="AS8" s="44"/>
      <c r="AT8" s="45">
        <f>データ!$S$6</f>
        <v>583.69000000000005</v>
      </c>
      <c r="AU8" s="46"/>
      <c r="AV8" s="46"/>
      <c r="AW8" s="46"/>
      <c r="AX8" s="46"/>
      <c r="AY8" s="46"/>
      <c r="AZ8" s="46"/>
      <c r="BA8" s="46"/>
      <c r="BB8" s="47">
        <f>データ!$T$6</f>
        <v>12.24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68.680000000000007</v>
      </c>
      <c r="J10" s="46"/>
      <c r="K10" s="46"/>
      <c r="L10" s="46"/>
      <c r="M10" s="46"/>
      <c r="N10" s="46"/>
      <c r="O10" s="80"/>
      <c r="P10" s="47">
        <f>データ!$P$6</f>
        <v>93.34</v>
      </c>
      <c r="Q10" s="47"/>
      <c r="R10" s="47"/>
      <c r="S10" s="47"/>
      <c r="T10" s="47"/>
      <c r="U10" s="47"/>
      <c r="V10" s="47"/>
      <c r="W10" s="44">
        <f>データ!$Q$6</f>
        <v>3351</v>
      </c>
      <c r="X10" s="44"/>
      <c r="Y10" s="44"/>
      <c r="Z10" s="44"/>
      <c r="AA10" s="44"/>
      <c r="AB10" s="44"/>
      <c r="AC10" s="44"/>
      <c r="AD10" s="2"/>
      <c r="AE10" s="2"/>
      <c r="AF10" s="2"/>
      <c r="AG10" s="2"/>
      <c r="AH10" s="2"/>
      <c r="AI10" s="2"/>
      <c r="AJ10" s="2"/>
      <c r="AK10" s="2"/>
      <c r="AL10" s="44">
        <f>データ!$U$6</f>
        <v>6598</v>
      </c>
      <c r="AM10" s="44"/>
      <c r="AN10" s="44"/>
      <c r="AO10" s="44"/>
      <c r="AP10" s="44"/>
      <c r="AQ10" s="44"/>
      <c r="AR10" s="44"/>
      <c r="AS10" s="44"/>
      <c r="AT10" s="45">
        <f>データ!$V$6</f>
        <v>38.159999999999997</v>
      </c>
      <c r="AU10" s="46"/>
      <c r="AV10" s="46"/>
      <c r="AW10" s="46"/>
      <c r="AX10" s="46"/>
      <c r="AY10" s="46"/>
      <c r="AZ10" s="46"/>
      <c r="BA10" s="46"/>
      <c r="BB10" s="47">
        <f>データ!$W$6</f>
        <v>172.9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9" t="s">
        <v>113</v>
      </c>
      <c r="BM47" s="90"/>
      <c r="BN47" s="90"/>
      <c r="BO47" s="90"/>
      <c r="BP47" s="90"/>
      <c r="BQ47" s="90"/>
      <c r="BR47" s="90"/>
      <c r="BS47" s="90"/>
      <c r="BT47" s="90"/>
      <c r="BU47" s="90"/>
      <c r="BV47" s="90"/>
      <c r="BW47" s="90"/>
      <c r="BX47" s="90"/>
      <c r="BY47" s="90"/>
      <c r="BZ47" s="9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9"/>
      <c r="BM48" s="90"/>
      <c r="BN48" s="90"/>
      <c r="BO48" s="90"/>
      <c r="BP48" s="90"/>
      <c r="BQ48" s="90"/>
      <c r="BR48" s="90"/>
      <c r="BS48" s="90"/>
      <c r="BT48" s="90"/>
      <c r="BU48" s="90"/>
      <c r="BV48" s="90"/>
      <c r="BW48" s="90"/>
      <c r="BX48" s="90"/>
      <c r="BY48" s="90"/>
      <c r="BZ48" s="9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9"/>
      <c r="BM49" s="90"/>
      <c r="BN49" s="90"/>
      <c r="BO49" s="90"/>
      <c r="BP49" s="90"/>
      <c r="BQ49" s="90"/>
      <c r="BR49" s="90"/>
      <c r="BS49" s="90"/>
      <c r="BT49" s="90"/>
      <c r="BU49" s="90"/>
      <c r="BV49" s="90"/>
      <c r="BW49" s="90"/>
      <c r="BX49" s="90"/>
      <c r="BY49" s="90"/>
      <c r="BZ49" s="9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9"/>
      <c r="BM50" s="90"/>
      <c r="BN50" s="90"/>
      <c r="BO50" s="90"/>
      <c r="BP50" s="90"/>
      <c r="BQ50" s="90"/>
      <c r="BR50" s="90"/>
      <c r="BS50" s="90"/>
      <c r="BT50" s="90"/>
      <c r="BU50" s="90"/>
      <c r="BV50" s="90"/>
      <c r="BW50" s="90"/>
      <c r="BX50" s="90"/>
      <c r="BY50" s="90"/>
      <c r="BZ50" s="9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9"/>
      <c r="BM51" s="90"/>
      <c r="BN51" s="90"/>
      <c r="BO51" s="90"/>
      <c r="BP51" s="90"/>
      <c r="BQ51" s="90"/>
      <c r="BR51" s="90"/>
      <c r="BS51" s="90"/>
      <c r="BT51" s="90"/>
      <c r="BU51" s="90"/>
      <c r="BV51" s="90"/>
      <c r="BW51" s="90"/>
      <c r="BX51" s="90"/>
      <c r="BY51" s="90"/>
      <c r="BZ51" s="9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9"/>
      <c r="BM52" s="90"/>
      <c r="BN52" s="90"/>
      <c r="BO52" s="90"/>
      <c r="BP52" s="90"/>
      <c r="BQ52" s="90"/>
      <c r="BR52" s="90"/>
      <c r="BS52" s="90"/>
      <c r="BT52" s="90"/>
      <c r="BU52" s="90"/>
      <c r="BV52" s="90"/>
      <c r="BW52" s="90"/>
      <c r="BX52" s="90"/>
      <c r="BY52" s="90"/>
      <c r="BZ52" s="9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9"/>
      <c r="BM53" s="90"/>
      <c r="BN53" s="90"/>
      <c r="BO53" s="90"/>
      <c r="BP53" s="90"/>
      <c r="BQ53" s="90"/>
      <c r="BR53" s="90"/>
      <c r="BS53" s="90"/>
      <c r="BT53" s="90"/>
      <c r="BU53" s="90"/>
      <c r="BV53" s="90"/>
      <c r="BW53" s="90"/>
      <c r="BX53" s="90"/>
      <c r="BY53" s="90"/>
      <c r="BZ53" s="9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9"/>
      <c r="BM54" s="90"/>
      <c r="BN54" s="90"/>
      <c r="BO54" s="90"/>
      <c r="BP54" s="90"/>
      <c r="BQ54" s="90"/>
      <c r="BR54" s="90"/>
      <c r="BS54" s="90"/>
      <c r="BT54" s="90"/>
      <c r="BU54" s="90"/>
      <c r="BV54" s="90"/>
      <c r="BW54" s="90"/>
      <c r="BX54" s="90"/>
      <c r="BY54" s="90"/>
      <c r="BZ54" s="9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9"/>
      <c r="BM55" s="90"/>
      <c r="BN55" s="90"/>
      <c r="BO55" s="90"/>
      <c r="BP55" s="90"/>
      <c r="BQ55" s="90"/>
      <c r="BR55" s="90"/>
      <c r="BS55" s="90"/>
      <c r="BT55" s="90"/>
      <c r="BU55" s="90"/>
      <c r="BV55" s="90"/>
      <c r="BW55" s="90"/>
      <c r="BX55" s="90"/>
      <c r="BY55" s="90"/>
      <c r="BZ55" s="9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9"/>
      <c r="BM56" s="90"/>
      <c r="BN56" s="90"/>
      <c r="BO56" s="90"/>
      <c r="BP56" s="90"/>
      <c r="BQ56" s="90"/>
      <c r="BR56" s="90"/>
      <c r="BS56" s="90"/>
      <c r="BT56" s="90"/>
      <c r="BU56" s="90"/>
      <c r="BV56" s="90"/>
      <c r="BW56" s="90"/>
      <c r="BX56" s="90"/>
      <c r="BY56" s="90"/>
      <c r="BZ56" s="9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9"/>
      <c r="BM57" s="90"/>
      <c r="BN57" s="90"/>
      <c r="BO57" s="90"/>
      <c r="BP57" s="90"/>
      <c r="BQ57" s="90"/>
      <c r="BR57" s="90"/>
      <c r="BS57" s="90"/>
      <c r="BT57" s="90"/>
      <c r="BU57" s="90"/>
      <c r="BV57" s="90"/>
      <c r="BW57" s="90"/>
      <c r="BX57" s="90"/>
      <c r="BY57" s="90"/>
      <c r="BZ57" s="9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9"/>
      <c r="BM58" s="90"/>
      <c r="BN58" s="90"/>
      <c r="BO58" s="90"/>
      <c r="BP58" s="90"/>
      <c r="BQ58" s="90"/>
      <c r="BR58" s="90"/>
      <c r="BS58" s="90"/>
      <c r="BT58" s="90"/>
      <c r="BU58" s="90"/>
      <c r="BV58" s="90"/>
      <c r="BW58" s="90"/>
      <c r="BX58" s="90"/>
      <c r="BY58" s="90"/>
      <c r="BZ58" s="9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9"/>
      <c r="BM59" s="90"/>
      <c r="BN59" s="90"/>
      <c r="BO59" s="90"/>
      <c r="BP59" s="90"/>
      <c r="BQ59" s="90"/>
      <c r="BR59" s="90"/>
      <c r="BS59" s="90"/>
      <c r="BT59" s="90"/>
      <c r="BU59" s="90"/>
      <c r="BV59" s="90"/>
      <c r="BW59" s="90"/>
      <c r="BX59" s="90"/>
      <c r="BY59" s="90"/>
      <c r="BZ59" s="91"/>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9"/>
      <c r="BM60" s="90"/>
      <c r="BN60" s="90"/>
      <c r="BO60" s="90"/>
      <c r="BP60" s="90"/>
      <c r="BQ60" s="90"/>
      <c r="BR60" s="90"/>
      <c r="BS60" s="90"/>
      <c r="BT60" s="90"/>
      <c r="BU60" s="90"/>
      <c r="BV60" s="90"/>
      <c r="BW60" s="90"/>
      <c r="BX60" s="90"/>
      <c r="BY60" s="90"/>
      <c r="BZ60" s="91"/>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9"/>
      <c r="BM61" s="90"/>
      <c r="BN61" s="90"/>
      <c r="BO61" s="90"/>
      <c r="BP61" s="90"/>
      <c r="BQ61" s="90"/>
      <c r="BR61" s="90"/>
      <c r="BS61" s="90"/>
      <c r="BT61" s="90"/>
      <c r="BU61" s="90"/>
      <c r="BV61" s="90"/>
      <c r="BW61" s="90"/>
      <c r="BX61" s="90"/>
      <c r="BY61" s="90"/>
      <c r="BZ61" s="9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9"/>
      <c r="BM62" s="90"/>
      <c r="BN62" s="90"/>
      <c r="BO62" s="90"/>
      <c r="BP62" s="90"/>
      <c r="BQ62" s="90"/>
      <c r="BR62" s="90"/>
      <c r="BS62" s="90"/>
      <c r="BT62" s="90"/>
      <c r="BU62" s="90"/>
      <c r="BV62" s="90"/>
      <c r="BW62" s="90"/>
      <c r="BX62" s="90"/>
      <c r="BY62" s="90"/>
      <c r="BZ62" s="9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9"/>
      <c r="BM63" s="90"/>
      <c r="BN63" s="90"/>
      <c r="BO63" s="90"/>
      <c r="BP63" s="90"/>
      <c r="BQ63" s="90"/>
      <c r="BR63" s="90"/>
      <c r="BS63" s="90"/>
      <c r="BT63" s="90"/>
      <c r="BU63" s="90"/>
      <c r="BV63" s="90"/>
      <c r="BW63" s="90"/>
      <c r="BX63" s="90"/>
      <c r="BY63" s="90"/>
      <c r="BZ63" s="9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y1dQ3X+i07a9dusxyzJEUDPgsNf5Rj/8DU/8MG2ndLRDmmaGaogSRO1ePb7fQHV57PIVMt1TG6n96zU8p95ZBg==" saltValue="feSqGr9Q9zh8LeHO1F3b6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383864</v>
      </c>
      <c r="D6" s="20">
        <f t="shared" si="3"/>
        <v>46</v>
      </c>
      <c r="E6" s="20">
        <f t="shared" si="3"/>
        <v>1</v>
      </c>
      <c r="F6" s="20">
        <f t="shared" si="3"/>
        <v>0</v>
      </c>
      <c r="G6" s="20">
        <f t="shared" si="3"/>
        <v>5</v>
      </c>
      <c r="H6" s="20" t="str">
        <f t="shared" si="3"/>
        <v>愛媛県　久万高原町</v>
      </c>
      <c r="I6" s="20" t="str">
        <f t="shared" si="3"/>
        <v>法適用</v>
      </c>
      <c r="J6" s="20" t="str">
        <f t="shared" si="3"/>
        <v>水道事業</v>
      </c>
      <c r="K6" s="20" t="str">
        <f t="shared" si="3"/>
        <v>簡易水道事業</v>
      </c>
      <c r="L6" s="20" t="str">
        <f t="shared" si="3"/>
        <v>C2</v>
      </c>
      <c r="M6" s="20" t="str">
        <f t="shared" si="3"/>
        <v>非設置</v>
      </c>
      <c r="N6" s="21" t="str">
        <f t="shared" si="3"/>
        <v>-</v>
      </c>
      <c r="O6" s="21">
        <f t="shared" si="3"/>
        <v>68.680000000000007</v>
      </c>
      <c r="P6" s="21">
        <f t="shared" si="3"/>
        <v>93.34</v>
      </c>
      <c r="Q6" s="21">
        <f t="shared" si="3"/>
        <v>3351</v>
      </c>
      <c r="R6" s="21">
        <f t="shared" si="3"/>
        <v>7145</v>
      </c>
      <c r="S6" s="21">
        <f t="shared" si="3"/>
        <v>583.69000000000005</v>
      </c>
      <c r="T6" s="21">
        <f t="shared" si="3"/>
        <v>12.24</v>
      </c>
      <c r="U6" s="21">
        <f t="shared" si="3"/>
        <v>6598</v>
      </c>
      <c r="V6" s="21">
        <f t="shared" si="3"/>
        <v>38.159999999999997</v>
      </c>
      <c r="W6" s="21">
        <f t="shared" si="3"/>
        <v>172.9</v>
      </c>
      <c r="X6" s="22">
        <f>IF(X7="",NA(),X7)</f>
        <v>103.96</v>
      </c>
      <c r="Y6" s="22">
        <f t="shared" ref="Y6:AG6" si="4">IF(Y7="",NA(),Y7)</f>
        <v>104.53</v>
      </c>
      <c r="Z6" s="22">
        <f t="shared" si="4"/>
        <v>95.19</v>
      </c>
      <c r="AA6" s="22">
        <f t="shared" si="4"/>
        <v>99.54</v>
      </c>
      <c r="AB6" s="22">
        <f t="shared" si="4"/>
        <v>97.08</v>
      </c>
      <c r="AC6" s="22">
        <f t="shared" si="4"/>
        <v>100.27</v>
      </c>
      <c r="AD6" s="22">
        <f t="shared" si="4"/>
        <v>103.57</v>
      </c>
      <c r="AE6" s="22">
        <f t="shared" si="4"/>
        <v>100.97</v>
      </c>
      <c r="AF6" s="22">
        <f t="shared" si="4"/>
        <v>101.68</v>
      </c>
      <c r="AG6" s="22">
        <f t="shared" si="4"/>
        <v>97.35</v>
      </c>
      <c r="AH6" s="21" t="str">
        <f>IF(AH7="","",IF(AH7="-","【-】","【"&amp;SUBSTITUTE(TEXT(AH7,"#,##0.00"),"-","△")&amp;"】"))</f>
        <v>【103.05】</v>
      </c>
      <c r="AI6" s="21">
        <f>IF(AI7="",NA(),AI7)</f>
        <v>0</v>
      </c>
      <c r="AJ6" s="21">
        <f t="shared" ref="AJ6:AR6" si="5">IF(AJ7="",NA(),AJ7)</f>
        <v>0</v>
      </c>
      <c r="AK6" s="21">
        <f t="shared" si="5"/>
        <v>0</v>
      </c>
      <c r="AL6" s="21">
        <f t="shared" si="5"/>
        <v>0</v>
      </c>
      <c r="AM6" s="21">
        <f t="shared" si="5"/>
        <v>0</v>
      </c>
      <c r="AN6" s="22">
        <f t="shared" si="5"/>
        <v>8.57</v>
      </c>
      <c r="AO6" s="22">
        <f t="shared" si="5"/>
        <v>5.78</v>
      </c>
      <c r="AP6" s="22">
        <f t="shared" si="5"/>
        <v>8.73</v>
      </c>
      <c r="AQ6" s="22">
        <f t="shared" si="5"/>
        <v>15.24</v>
      </c>
      <c r="AR6" s="22">
        <f t="shared" si="5"/>
        <v>25.06</v>
      </c>
      <c r="AS6" s="21" t="str">
        <f>IF(AS7="","",IF(AS7="-","【-】","【"&amp;SUBSTITUTE(TEXT(AS7,"#,##0.00"),"-","△")&amp;"】"))</f>
        <v>【30.22】</v>
      </c>
      <c r="AT6" s="22">
        <f>IF(AT7="",NA(),AT7)</f>
        <v>29.17</v>
      </c>
      <c r="AU6" s="22">
        <f t="shared" ref="AU6:BC6" si="6">IF(AU7="",NA(),AU7)</f>
        <v>41.06</v>
      </c>
      <c r="AV6" s="22">
        <f t="shared" si="6"/>
        <v>46.2</v>
      </c>
      <c r="AW6" s="22">
        <f t="shared" si="6"/>
        <v>65.900000000000006</v>
      </c>
      <c r="AX6" s="22">
        <f t="shared" si="6"/>
        <v>58.18</v>
      </c>
      <c r="AY6" s="22">
        <f t="shared" si="6"/>
        <v>139.66999999999999</v>
      </c>
      <c r="AZ6" s="22">
        <f t="shared" si="6"/>
        <v>92.24</v>
      </c>
      <c r="BA6" s="22">
        <f t="shared" si="6"/>
        <v>116</v>
      </c>
      <c r="BB6" s="22">
        <f t="shared" si="6"/>
        <v>132.63999999999999</v>
      </c>
      <c r="BC6" s="22">
        <f t="shared" si="6"/>
        <v>134.22</v>
      </c>
      <c r="BD6" s="21" t="str">
        <f>IF(BD7="","",IF(BD7="-","【-】","【"&amp;SUBSTITUTE(TEXT(BD7,"#,##0.00"),"-","△")&amp;"】"))</f>
        <v>【179.30】</v>
      </c>
      <c r="BE6" s="22">
        <f>IF(BE7="",NA(),BE7)</f>
        <v>2097.15</v>
      </c>
      <c r="BF6" s="22">
        <f t="shared" ref="BF6:BN6" si="7">IF(BF7="",NA(),BF7)</f>
        <v>1657.06</v>
      </c>
      <c r="BG6" s="22">
        <f t="shared" si="7"/>
        <v>1531.56</v>
      </c>
      <c r="BH6" s="22">
        <f t="shared" si="7"/>
        <v>1322.98</v>
      </c>
      <c r="BI6" s="22">
        <f t="shared" si="7"/>
        <v>1247.54</v>
      </c>
      <c r="BJ6" s="22">
        <f t="shared" si="7"/>
        <v>1390.57</v>
      </c>
      <c r="BK6" s="22">
        <f t="shared" si="7"/>
        <v>1546.97</v>
      </c>
      <c r="BL6" s="22">
        <f t="shared" si="7"/>
        <v>1471.36</v>
      </c>
      <c r="BM6" s="22">
        <f t="shared" si="7"/>
        <v>1495.64</v>
      </c>
      <c r="BN6" s="22">
        <f t="shared" si="7"/>
        <v>1331.83</v>
      </c>
      <c r="BO6" s="21" t="str">
        <f>IF(BO7="","",IF(BO7="-","【-】","【"&amp;SUBSTITUTE(TEXT(BO7,"#,##0.00"),"-","△")&amp;"】"))</f>
        <v>【1,042.45】</v>
      </c>
      <c r="BP6" s="22">
        <f>IF(BP7="",NA(),BP7)</f>
        <v>61.56</v>
      </c>
      <c r="BQ6" s="22">
        <f t="shared" ref="BQ6:BY6" si="8">IF(BQ7="",NA(),BQ7)</f>
        <v>69.7</v>
      </c>
      <c r="BR6" s="22">
        <f t="shared" si="8"/>
        <v>63.83</v>
      </c>
      <c r="BS6" s="22">
        <f t="shared" si="8"/>
        <v>68.790000000000006</v>
      </c>
      <c r="BT6" s="22">
        <f t="shared" si="8"/>
        <v>73.180000000000007</v>
      </c>
      <c r="BU6" s="22">
        <f t="shared" si="8"/>
        <v>62.43</v>
      </c>
      <c r="BV6" s="22">
        <f t="shared" si="8"/>
        <v>51.1</v>
      </c>
      <c r="BW6" s="22">
        <f t="shared" si="8"/>
        <v>51.76</v>
      </c>
      <c r="BX6" s="22">
        <f t="shared" si="8"/>
        <v>46.15</v>
      </c>
      <c r="BY6" s="22">
        <f t="shared" si="8"/>
        <v>47.78</v>
      </c>
      <c r="BZ6" s="21" t="str">
        <f>IF(BZ7="","",IF(BZ7="-","【-】","【"&amp;SUBSTITUTE(TEXT(BZ7,"#,##0.00"),"-","△")&amp;"】"))</f>
        <v>【57.74】</v>
      </c>
      <c r="CA6" s="22">
        <f>IF(CA7="",NA(),CA7)</f>
        <v>244.8</v>
      </c>
      <c r="CB6" s="22">
        <f t="shared" ref="CB6:CJ6" si="9">IF(CB7="",NA(),CB7)</f>
        <v>238.54</v>
      </c>
      <c r="CC6" s="22">
        <f t="shared" si="9"/>
        <v>261.89999999999998</v>
      </c>
      <c r="CD6" s="22">
        <f t="shared" si="9"/>
        <v>244.02</v>
      </c>
      <c r="CE6" s="22">
        <f t="shared" si="9"/>
        <v>229.04</v>
      </c>
      <c r="CF6" s="22">
        <f t="shared" si="9"/>
        <v>224.51</v>
      </c>
      <c r="CG6" s="22">
        <f t="shared" si="9"/>
        <v>269.64</v>
      </c>
      <c r="CH6" s="22">
        <f t="shared" si="9"/>
        <v>276.18</v>
      </c>
      <c r="CI6" s="22">
        <f t="shared" si="9"/>
        <v>315.83</v>
      </c>
      <c r="CJ6" s="22">
        <f t="shared" si="9"/>
        <v>319.76</v>
      </c>
      <c r="CK6" s="21" t="str">
        <f>IF(CK7="","",IF(CK7="-","【-】","【"&amp;SUBSTITUTE(TEXT(CK7,"#,##0.00"),"-","△")&amp;"】"))</f>
        <v>【285.48】</v>
      </c>
      <c r="CL6" s="22">
        <f>IF(CL7="",NA(),CL7)</f>
        <v>55.35</v>
      </c>
      <c r="CM6" s="22">
        <f t="shared" ref="CM6:CU6" si="10">IF(CM7="",NA(),CM7)</f>
        <v>56.54</v>
      </c>
      <c r="CN6" s="22">
        <f t="shared" si="10"/>
        <v>54.29</v>
      </c>
      <c r="CO6" s="22">
        <f t="shared" si="10"/>
        <v>55.06</v>
      </c>
      <c r="CP6" s="22">
        <f t="shared" si="10"/>
        <v>53.81</v>
      </c>
      <c r="CQ6" s="22">
        <f t="shared" si="10"/>
        <v>55.3</v>
      </c>
      <c r="CR6" s="22">
        <f t="shared" si="10"/>
        <v>54.14</v>
      </c>
      <c r="CS6" s="22">
        <f t="shared" si="10"/>
        <v>53.79</v>
      </c>
      <c r="CT6" s="22">
        <f t="shared" si="10"/>
        <v>56.4</v>
      </c>
      <c r="CU6" s="22">
        <f t="shared" si="10"/>
        <v>54.97</v>
      </c>
      <c r="CV6" s="21" t="str">
        <f>IF(CV7="","",IF(CV7="-","【-】","【"&amp;SUBSTITUTE(TEXT(CV7,"#,##0.00"),"-","△")&amp;"】"))</f>
        <v>【53.73】</v>
      </c>
      <c r="CW6" s="22">
        <f>IF(CW7="",NA(),CW7)</f>
        <v>69.89</v>
      </c>
      <c r="CX6" s="22">
        <f t="shared" ref="CX6:DF6" si="11">IF(CX7="",NA(),CX7)</f>
        <v>69.47</v>
      </c>
      <c r="CY6" s="22">
        <f t="shared" si="11"/>
        <v>69.92</v>
      </c>
      <c r="CZ6" s="22">
        <f t="shared" si="11"/>
        <v>69.09</v>
      </c>
      <c r="DA6" s="22">
        <f t="shared" si="11"/>
        <v>68.260000000000005</v>
      </c>
      <c r="DB6" s="22">
        <f t="shared" si="11"/>
        <v>78.319999999999993</v>
      </c>
      <c r="DC6" s="22">
        <f t="shared" si="11"/>
        <v>76.239999999999995</v>
      </c>
      <c r="DD6" s="22">
        <f t="shared" si="11"/>
        <v>73.81</v>
      </c>
      <c r="DE6" s="22">
        <f t="shared" si="11"/>
        <v>73.099999999999994</v>
      </c>
      <c r="DF6" s="22">
        <f t="shared" si="11"/>
        <v>71.36</v>
      </c>
      <c r="DG6" s="21" t="str">
        <f>IF(DG7="","",IF(DG7="-","【-】","【"&amp;SUBSTITUTE(TEXT(DG7,"#,##0.00"),"-","△")&amp;"】"))</f>
        <v>【71.52】</v>
      </c>
      <c r="DH6" s="22">
        <f>IF(DH7="",NA(),DH7)</f>
        <v>60.6</v>
      </c>
      <c r="DI6" s="22">
        <f t="shared" ref="DI6:DQ6" si="12">IF(DI7="",NA(),DI7)</f>
        <v>60.07</v>
      </c>
      <c r="DJ6" s="22">
        <f t="shared" si="12"/>
        <v>61.6</v>
      </c>
      <c r="DK6" s="22">
        <f t="shared" si="12"/>
        <v>63.48</v>
      </c>
      <c r="DL6" s="22">
        <f t="shared" si="12"/>
        <v>64.47</v>
      </c>
      <c r="DM6" s="22">
        <f t="shared" si="12"/>
        <v>34.83</v>
      </c>
      <c r="DN6" s="22">
        <f t="shared" si="12"/>
        <v>31.44</v>
      </c>
      <c r="DO6" s="22">
        <f t="shared" si="12"/>
        <v>35.43</v>
      </c>
      <c r="DP6" s="22">
        <f t="shared" si="12"/>
        <v>41.69</v>
      </c>
      <c r="DQ6" s="22">
        <f t="shared" si="12"/>
        <v>45.06</v>
      </c>
      <c r="DR6" s="21" t="str">
        <f>IF(DR7="","",IF(DR7="-","【-】","【"&amp;SUBSTITUTE(TEXT(DR7,"#,##0.00"),"-","△")&amp;"】"))</f>
        <v>【38.43】</v>
      </c>
      <c r="DS6" s="21">
        <f>IF(DS7="",NA(),DS7)</f>
        <v>0</v>
      </c>
      <c r="DT6" s="21">
        <f t="shared" ref="DT6:EB6" si="13">IF(DT7="",NA(),DT7)</f>
        <v>0</v>
      </c>
      <c r="DU6" s="21">
        <f t="shared" si="13"/>
        <v>0</v>
      </c>
      <c r="DV6" s="21">
        <f t="shared" si="13"/>
        <v>0</v>
      </c>
      <c r="DW6" s="21">
        <f t="shared" si="13"/>
        <v>0</v>
      </c>
      <c r="DX6" s="22">
        <f t="shared" si="13"/>
        <v>10.050000000000001</v>
      </c>
      <c r="DY6" s="22">
        <f t="shared" si="13"/>
        <v>10.78</v>
      </c>
      <c r="DZ6" s="22">
        <f t="shared" si="13"/>
        <v>11.16</v>
      </c>
      <c r="EA6" s="22">
        <f t="shared" si="13"/>
        <v>14.82</v>
      </c>
      <c r="EB6" s="22">
        <f t="shared" si="13"/>
        <v>17.05</v>
      </c>
      <c r="EC6" s="21" t="str">
        <f>IF(EC7="","",IF(EC7="-","【-】","【"&amp;SUBSTITUTE(TEXT(EC7,"#,##0.00"),"-","△")&amp;"】"))</f>
        <v>【19.16】</v>
      </c>
      <c r="ED6" s="21">
        <f>IF(ED7="",NA(),ED7)</f>
        <v>0</v>
      </c>
      <c r="EE6" s="21">
        <f t="shared" ref="EE6:EM6" si="14">IF(EE7="",NA(),EE7)</f>
        <v>0</v>
      </c>
      <c r="EF6" s="21">
        <f t="shared" si="14"/>
        <v>0</v>
      </c>
      <c r="EG6" s="21">
        <f t="shared" si="14"/>
        <v>0</v>
      </c>
      <c r="EH6" s="21">
        <f t="shared" si="14"/>
        <v>0</v>
      </c>
      <c r="EI6" s="22">
        <f t="shared" si="14"/>
        <v>0.19</v>
      </c>
      <c r="EJ6" s="22">
        <f t="shared" si="14"/>
        <v>0.26</v>
      </c>
      <c r="EK6" s="22">
        <f t="shared" si="14"/>
        <v>0.28999999999999998</v>
      </c>
      <c r="EL6" s="22">
        <f t="shared" si="14"/>
        <v>1.8</v>
      </c>
      <c r="EM6" s="22">
        <f t="shared" si="14"/>
        <v>0.28999999999999998</v>
      </c>
      <c r="EN6" s="21" t="str">
        <f>IF(EN7="","",IF(EN7="-","【-】","【"&amp;SUBSTITUTE(TEXT(EN7,"#,##0.00"),"-","△")&amp;"】"))</f>
        <v>【0.49】</v>
      </c>
    </row>
    <row r="7" spans="1:144" s="23" customFormat="1" x14ac:dyDescent="0.2">
      <c r="A7" s="15"/>
      <c r="B7" s="24">
        <v>2023</v>
      </c>
      <c r="C7" s="24">
        <v>383864</v>
      </c>
      <c r="D7" s="24">
        <v>46</v>
      </c>
      <c r="E7" s="24">
        <v>1</v>
      </c>
      <c r="F7" s="24">
        <v>0</v>
      </c>
      <c r="G7" s="24">
        <v>5</v>
      </c>
      <c r="H7" s="24" t="s">
        <v>93</v>
      </c>
      <c r="I7" s="24" t="s">
        <v>94</v>
      </c>
      <c r="J7" s="24" t="s">
        <v>95</v>
      </c>
      <c r="K7" s="24" t="s">
        <v>96</v>
      </c>
      <c r="L7" s="24" t="s">
        <v>97</v>
      </c>
      <c r="M7" s="24" t="s">
        <v>98</v>
      </c>
      <c r="N7" s="25" t="s">
        <v>99</v>
      </c>
      <c r="O7" s="25">
        <v>68.680000000000007</v>
      </c>
      <c r="P7" s="25">
        <v>93.34</v>
      </c>
      <c r="Q7" s="25">
        <v>3351</v>
      </c>
      <c r="R7" s="25">
        <v>7145</v>
      </c>
      <c r="S7" s="25">
        <v>583.69000000000005</v>
      </c>
      <c r="T7" s="25">
        <v>12.24</v>
      </c>
      <c r="U7" s="25">
        <v>6598</v>
      </c>
      <c r="V7" s="25">
        <v>38.159999999999997</v>
      </c>
      <c r="W7" s="25">
        <v>172.9</v>
      </c>
      <c r="X7" s="25">
        <v>103.96</v>
      </c>
      <c r="Y7" s="25">
        <v>104.53</v>
      </c>
      <c r="Z7" s="25">
        <v>95.19</v>
      </c>
      <c r="AA7" s="25">
        <v>99.54</v>
      </c>
      <c r="AB7" s="25">
        <v>97.08</v>
      </c>
      <c r="AC7" s="25">
        <v>100.27</v>
      </c>
      <c r="AD7" s="25">
        <v>103.57</v>
      </c>
      <c r="AE7" s="25">
        <v>100.97</v>
      </c>
      <c r="AF7" s="25">
        <v>101.68</v>
      </c>
      <c r="AG7" s="25">
        <v>97.35</v>
      </c>
      <c r="AH7" s="25">
        <v>103.05</v>
      </c>
      <c r="AI7" s="25">
        <v>0</v>
      </c>
      <c r="AJ7" s="25">
        <v>0</v>
      </c>
      <c r="AK7" s="25">
        <v>0</v>
      </c>
      <c r="AL7" s="25">
        <v>0</v>
      </c>
      <c r="AM7" s="25">
        <v>0</v>
      </c>
      <c r="AN7" s="25">
        <v>8.57</v>
      </c>
      <c r="AO7" s="25">
        <v>5.78</v>
      </c>
      <c r="AP7" s="25">
        <v>8.73</v>
      </c>
      <c r="AQ7" s="25">
        <v>15.24</v>
      </c>
      <c r="AR7" s="25">
        <v>25.06</v>
      </c>
      <c r="AS7" s="25">
        <v>30.22</v>
      </c>
      <c r="AT7" s="25">
        <v>29.17</v>
      </c>
      <c r="AU7" s="25">
        <v>41.06</v>
      </c>
      <c r="AV7" s="25">
        <v>46.2</v>
      </c>
      <c r="AW7" s="25">
        <v>65.900000000000006</v>
      </c>
      <c r="AX7" s="25">
        <v>58.18</v>
      </c>
      <c r="AY7" s="25">
        <v>139.66999999999999</v>
      </c>
      <c r="AZ7" s="25">
        <v>92.24</v>
      </c>
      <c r="BA7" s="25">
        <v>116</v>
      </c>
      <c r="BB7" s="25">
        <v>132.63999999999999</v>
      </c>
      <c r="BC7" s="25">
        <v>134.22</v>
      </c>
      <c r="BD7" s="25">
        <v>179.3</v>
      </c>
      <c r="BE7" s="25">
        <v>2097.15</v>
      </c>
      <c r="BF7" s="25">
        <v>1657.06</v>
      </c>
      <c r="BG7" s="25">
        <v>1531.56</v>
      </c>
      <c r="BH7" s="25">
        <v>1322.98</v>
      </c>
      <c r="BI7" s="25">
        <v>1247.54</v>
      </c>
      <c r="BJ7" s="25">
        <v>1390.57</v>
      </c>
      <c r="BK7" s="25">
        <v>1546.97</v>
      </c>
      <c r="BL7" s="25">
        <v>1471.36</v>
      </c>
      <c r="BM7" s="25">
        <v>1495.64</v>
      </c>
      <c r="BN7" s="25">
        <v>1331.83</v>
      </c>
      <c r="BO7" s="25">
        <v>1042.45</v>
      </c>
      <c r="BP7" s="25">
        <v>61.56</v>
      </c>
      <c r="BQ7" s="25">
        <v>69.7</v>
      </c>
      <c r="BR7" s="25">
        <v>63.83</v>
      </c>
      <c r="BS7" s="25">
        <v>68.790000000000006</v>
      </c>
      <c r="BT7" s="25">
        <v>73.180000000000007</v>
      </c>
      <c r="BU7" s="25">
        <v>62.43</v>
      </c>
      <c r="BV7" s="25">
        <v>51.1</v>
      </c>
      <c r="BW7" s="25">
        <v>51.76</v>
      </c>
      <c r="BX7" s="25">
        <v>46.15</v>
      </c>
      <c r="BY7" s="25">
        <v>47.78</v>
      </c>
      <c r="BZ7" s="25">
        <v>57.74</v>
      </c>
      <c r="CA7" s="25">
        <v>244.8</v>
      </c>
      <c r="CB7" s="25">
        <v>238.54</v>
      </c>
      <c r="CC7" s="25">
        <v>261.89999999999998</v>
      </c>
      <c r="CD7" s="25">
        <v>244.02</v>
      </c>
      <c r="CE7" s="25">
        <v>229.04</v>
      </c>
      <c r="CF7" s="25">
        <v>224.51</v>
      </c>
      <c r="CG7" s="25">
        <v>269.64</v>
      </c>
      <c r="CH7" s="25">
        <v>276.18</v>
      </c>
      <c r="CI7" s="25">
        <v>315.83</v>
      </c>
      <c r="CJ7" s="25">
        <v>319.76</v>
      </c>
      <c r="CK7" s="25">
        <v>285.48</v>
      </c>
      <c r="CL7" s="25">
        <v>55.35</v>
      </c>
      <c r="CM7" s="25">
        <v>56.54</v>
      </c>
      <c r="CN7" s="25">
        <v>54.29</v>
      </c>
      <c r="CO7" s="25">
        <v>55.06</v>
      </c>
      <c r="CP7" s="25">
        <v>53.81</v>
      </c>
      <c r="CQ7" s="25">
        <v>55.3</v>
      </c>
      <c r="CR7" s="25">
        <v>54.14</v>
      </c>
      <c r="CS7" s="25">
        <v>53.79</v>
      </c>
      <c r="CT7" s="25">
        <v>56.4</v>
      </c>
      <c r="CU7" s="25">
        <v>54.97</v>
      </c>
      <c r="CV7" s="25">
        <v>53.73</v>
      </c>
      <c r="CW7" s="25">
        <v>69.89</v>
      </c>
      <c r="CX7" s="25">
        <v>69.47</v>
      </c>
      <c r="CY7" s="25">
        <v>69.92</v>
      </c>
      <c r="CZ7" s="25">
        <v>69.09</v>
      </c>
      <c r="DA7" s="25">
        <v>68.260000000000005</v>
      </c>
      <c r="DB7" s="25">
        <v>78.319999999999993</v>
      </c>
      <c r="DC7" s="25">
        <v>76.239999999999995</v>
      </c>
      <c r="DD7" s="25">
        <v>73.81</v>
      </c>
      <c r="DE7" s="25">
        <v>73.099999999999994</v>
      </c>
      <c r="DF7" s="25">
        <v>71.36</v>
      </c>
      <c r="DG7" s="25">
        <v>71.52</v>
      </c>
      <c r="DH7" s="25">
        <v>60.6</v>
      </c>
      <c r="DI7" s="25">
        <v>60.07</v>
      </c>
      <c r="DJ7" s="25">
        <v>61.6</v>
      </c>
      <c r="DK7" s="25">
        <v>63.48</v>
      </c>
      <c r="DL7" s="25">
        <v>64.47</v>
      </c>
      <c r="DM7" s="25">
        <v>34.83</v>
      </c>
      <c r="DN7" s="25">
        <v>31.44</v>
      </c>
      <c r="DO7" s="25">
        <v>35.43</v>
      </c>
      <c r="DP7" s="25">
        <v>41.69</v>
      </c>
      <c r="DQ7" s="25">
        <v>45.06</v>
      </c>
      <c r="DR7" s="25">
        <v>38.43</v>
      </c>
      <c r="DS7" s="25">
        <v>0</v>
      </c>
      <c r="DT7" s="25">
        <v>0</v>
      </c>
      <c r="DU7" s="25">
        <v>0</v>
      </c>
      <c r="DV7" s="25">
        <v>0</v>
      </c>
      <c r="DW7" s="25">
        <v>0</v>
      </c>
      <c r="DX7" s="25">
        <v>10.050000000000001</v>
      </c>
      <c r="DY7" s="25">
        <v>10.78</v>
      </c>
      <c r="DZ7" s="25">
        <v>11.16</v>
      </c>
      <c r="EA7" s="25">
        <v>14.82</v>
      </c>
      <c r="EB7" s="25">
        <v>17.05</v>
      </c>
      <c r="EC7" s="25">
        <v>19.16</v>
      </c>
      <c r="ED7" s="25">
        <v>0</v>
      </c>
      <c r="EE7" s="25">
        <v>0</v>
      </c>
      <c r="EF7" s="25">
        <v>0</v>
      </c>
      <c r="EG7" s="25">
        <v>0</v>
      </c>
      <c r="EH7" s="25">
        <v>0</v>
      </c>
      <c r="EI7" s="25">
        <v>0.19</v>
      </c>
      <c r="EJ7" s="25">
        <v>0.26</v>
      </c>
      <c r="EK7" s="25">
        <v>0.28999999999999998</v>
      </c>
      <c r="EL7" s="25">
        <v>1.8</v>
      </c>
      <c r="EM7" s="25">
        <v>0.28999999999999998</v>
      </c>
      <c r="EN7" s="25">
        <v>0.49</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cp:lastPrinted>2025-03-04T02:21:07Z</cp:lastPrinted>
  <dcterms:created xsi:type="dcterms:W3CDTF">2025-01-24T06:54:15Z</dcterms:created>
  <dcterms:modified xsi:type="dcterms:W3CDTF">2025-03-04T02:21:09Z</dcterms:modified>
  <cp:category/>
</cp:coreProperties>
</file>