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4-2_修正\12_上島町（修正）\"/>
    </mc:Choice>
  </mc:AlternateContent>
  <xr:revisionPtr revIDLastSave="0" documentId="13_ncr:1_{F9F91663-3CA7-4418-9A4A-CC76C287FC46}" xr6:coauthVersionLast="36" xr6:coauthVersionMax="36" xr10:uidLastSave="{00000000-0000-0000-0000-000000000000}"/>
  <workbookProtection workbookAlgorithmName="SHA-512" workbookHashValue="ykRPbQZMMpBACpk9LFjA5L4k7uRvKb5dLqpKu/sNS/yFfnnTQuvm3JSq7+DUQreBY/bMCe5oXHbgnVsjnkLgcQ==" workbookSaltValue="YbJIo181/DcpjZTGBHr1Sg=="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F85" i="4"/>
  <c r="BB10" i="4"/>
  <c r="AT10" i="4"/>
  <c r="AL10" i="4"/>
  <c r="W10" i="4"/>
  <c r="P10" i="4"/>
  <c r="B10" i="4"/>
  <c r="BB8" i="4"/>
  <c r="AT8" i="4"/>
  <c r="AL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<sst xmlns="http://schemas.openxmlformats.org/spreadsheetml/2006/main" count="228" uniqueCount="113">
  <si>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</si>
  <si>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</si>
  <si>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</si>
  <si>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</si>
  <si>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</si>
  <si>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</si>
  <si>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</si>
  <si>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</si>
  <si>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</si>
  <si>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</si>
  <si>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</si>
  <si>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</si>
  <si>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</si>
  <si>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</si>
  <si>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</si>
  <si>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</si>
  <si>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</si>
  <si>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</si>
  <si>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</si>
  <si>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</si>
  <si>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</si>
  <si>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</si>
  <si>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</si>
  <si>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</si>
  <si>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</si>
  <si>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</si>
  <si>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</si>
  <si>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</si>
  <si>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</si>
  <si>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</si>
  <si>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</si>
  <si>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</si>
  <si>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</si>
  <si>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</si>
  <si>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</si>
  <si>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</si>
  <si>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</si>
  <si>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</si>
  <si>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</si>
  <si>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</si>
  <si>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</si>
  <si>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</si>
  <si>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</si>
  <si>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</si>
  <si>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</si>
  <si>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</si>
  <si>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</si>
  <si>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</si>
  <si>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</si>
  <si>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</si>
  <si>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</si>
  <si>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</si>
  <si>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</si>
  <si>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</si>
  <si>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</si>
  <si>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</si>
  <si>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</si>
  <si>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</si>
  <si>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</si>
  <si>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</si>
  <si>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</si>
  <si>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</si>
  <si>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</si>
  <si>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</si>
  <si>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</si>
  <si>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</si>
  <si>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</si>
  <si>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</si>
  <si>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</si>
  <si>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</si>
  <si>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</si>
  <si>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</si>
  <si>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</si>
  <si>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</si>
  <si>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</si>
  <si>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</si>
  <si>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</si>
  <si>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</si>
  <si>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</si>
  <si>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</si>
  <si>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</si>
  <si>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</si>
  <si>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</si>
  <si>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</si>
  <si>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</si>
  <si>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</si>
  <si>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</si>
  <si>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</si>
  <si>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</si>
  <si>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</si>
  <si>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</si>
  <si>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</si>
  <si>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</si>
  <si>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</si>
  <si>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</si>
  <si>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</si>
  <si>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</si>
  <si>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</si>
  <si>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</si>
  <si>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</si>
  <si>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</si>
  <si>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</si>
  <si>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</si>
  <si>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</si>
  <si>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</si>
  <si>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</si>
  <si>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</si>
  <si>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</si>
  <si>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</si>
  <si>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</si>
  <si>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上島町上水道事業の経営については、全国や類似団体の平均値との差に表れているように、概ね良好な数値を示している。今後も高齢社会による水需要の低下が想定されるため、経常費用の抑制に努め、健全経営を維持していく。
　①経常収支比率は、100％を超えた状態を維持し、②累積欠損金も0であることから、健全経営を維持できている。③流動比率も高水準を維持し、④企業債残高対給水収益比率も0％と支払能力に問題はない。今後も投資規模の適正化に努める。⑤料金回収率も100％を超えた状態を維持し、良好な経営状態が保たれているが、料金収入が減少傾向にあることに変わりはなく、引き続き経常費用の抑制に努める。⑥給水原価が、依然として高水準である理由は、水道用水需給団体であることや離島という地理的条件による経常費用が影響しているものと考える。
　⑦施設利用率が低水準である理由は、高齢社会による配水量の低下と、認可策定時（昭和57年）の配水能力の設定が現状と乖離しているためである。
　⑧有収率については、漏水復旧工事と漏水調査などにより回復を目指しており、令和5年10～3月にかけて大きな漏水を複数個所修理しており、回復傾向に向かっている。引き続き漏水調査を実施し、有収率の維持回復に取り組む。</t>
    <rPh sb="229" eb="230">
      <t>コ</t>
    </rPh>
    <rPh sb="449" eb="453">
      <t>ロウスイチョウサ</t>
    </rPh>
    <rPh sb="458" eb="460">
      <t>カイフク</t>
    </rPh>
    <rPh sb="461" eb="463">
      <t>メザ</t>
    </rPh>
    <rPh sb="468" eb="470">
      <t>レイワ</t>
    </rPh>
    <rPh sb="471" eb="472">
      <t>ネン</t>
    </rPh>
    <rPh sb="476" eb="477">
      <t>ガツ</t>
    </rPh>
    <rPh sb="481" eb="482">
      <t>オオ</t>
    </rPh>
    <rPh sb="484" eb="486">
      <t>ロウスイ</t>
    </rPh>
    <rPh sb="487" eb="491">
      <t>フクスウカショ</t>
    </rPh>
    <rPh sb="491" eb="493">
      <t>シュウリ</t>
    </rPh>
    <rPh sb="498" eb="502">
      <t>カイフクケイコウ</t>
    </rPh>
    <rPh sb="503" eb="504">
      <t>ム</t>
    </rPh>
    <phoneticPr fontId="4"/>
  </si>
  <si>
    <t>　1．経営の健全化・効率性について、①経常収支比率・②累積欠損金比率・③流動比率・④企業債残高対給水収益比率・⑤料金回収率において全国平均・類似団体平均値より概ね良好な数値を表している。今後も健全経営に努める。⑥給水原価・⑦施設利用率については、全国平均・類似団体平均値に比べて良い数値とは言い難く、改善に向けて取り組む。⑧有収率については、効率的な運営に向けて、100％に近づけたい。
　2.老朽化の状況については、管路の法定対応年数が集中的に経過することが想定される。しかし、更新工事費用にも限りがあるため、計画的な管路更新ができるよう検討していきたい。
※1ヶ月20㎥当たり家庭用料金6,016円であるが、水道メーターの口径13㎜が、調査の対象となっており、上島町は13㎜の口径は無いことから表示の上で0円となっている。</t>
    <rPh sb="145" eb="146">
      <t>イ</t>
    </rPh>
    <rPh sb="147" eb="148">
      <t>ガタ</t>
    </rPh>
    <rPh sb="270" eb="272">
      <t>ケントウ</t>
    </rPh>
    <rPh sb="283" eb="284">
      <t>ゲツ</t>
    </rPh>
    <rPh sb="287" eb="288">
      <t>ア</t>
    </rPh>
    <rPh sb="290" eb="295">
      <t>カテイヨウリョウキン</t>
    </rPh>
    <rPh sb="300" eb="301">
      <t>エン</t>
    </rPh>
    <rPh sb="306" eb="308">
      <t>スイドウ</t>
    </rPh>
    <rPh sb="313" eb="315">
      <t>コウケイ</t>
    </rPh>
    <rPh sb="320" eb="322">
      <t>チョウサ</t>
    </rPh>
    <rPh sb="323" eb="325">
      <t>タイショウ</t>
    </rPh>
    <rPh sb="332" eb="335">
      <t>カミジマチョウ</t>
    </rPh>
    <rPh sb="340" eb="342">
      <t>コウケイ</t>
    </rPh>
    <rPh sb="343" eb="344">
      <t>ナ</t>
    </rPh>
    <rPh sb="355" eb="356">
      <t>エン</t>
    </rPh>
    <phoneticPr fontId="4"/>
  </si>
  <si>
    <t xml:space="preserve">　①有形固定資産減価償却率が高水準であり、②管路経年化率・③管路更新率が0％であるとおり、昭和58年度の事業開始以来、法定耐用年数未経過ということもあり、大規模な更新工事を行っていない。全国的にも高い給水料金であり、離島という地理的条件などの理由で経常費用も高額であるため、老朽化施設の更新費用を計上できていない。今後も、主要な施設については、調査点検と補修工事による機能維持に努め、管路については、劣化調査や漏水調査などを実施し、更新計画の策定に向けて取り組む。
</t>
    <rPh sb="14" eb="17">
      <t>コウスイジュン</t>
    </rPh>
    <rPh sb="22" eb="24">
      <t>カンロ</t>
    </rPh>
    <rPh sb="77" eb="80">
      <t>ダイキボ</t>
    </rPh>
    <rPh sb="81" eb="83">
      <t>コウシン</t>
    </rPh>
    <rPh sb="83" eb="85">
      <t>コウジ</t>
    </rPh>
    <rPh sb="93" eb="96">
      <t>ゼンコクテキ</t>
    </rPh>
    <rPh sb="98" eb="99">
      <t>タカ</t>
    </rPh>
    <rPh sb="100" eb="102">
      <t>キュウスイ</t>
    </rPh>
    <rPh sb="102" eb="104">
      <t>リョウキン</t>
    </rPh>
    <rPh sb="108" eb="110">
      <t>リトウ</t>
    </rPh>
    <rPh sb="113" eb="116">
      <t>チリテキ</t>
    </rPh>
    <rPh sb="116" eb="118">
      <t>ジョウケン</t>
    </rPh>
    <rPh sb="121" eb="123">
      <t>リユウ</t>
    </rPh>
    <rPh sb="124" eb="126">
      <t>ケイジョウ</t>
    </rPh>
    <rPh sb="126" eb="128">
      <t>ヒヨウ</t>
    </rPh>
    <rPh sb="129" eb="131">
      <t>コウガク</t>
    </rPh>
    <rPh sb="137" eb="140">
      <t>ロウキュウカ</t>
    </rPh>
    <rPh sb="140" eb="142">
      <t>シセツ</t>
    </rPh>
    <rPh sb="143" eb="145">
      <t>コウシン</t>
    </rPh>
    <rPh sb="145" eb="146">
      <t>ヒ</t>
    </rPh>
    <rPh sb="146" eb="147">
      <t>ヨウ</t>
    </rPh>
    <rPh sb="148" eb="150">
      <t>ケイジョウ</t>
    </rPh>
    <rPh sb="157" eb="159">
      <t>コンゴ</t>
    </rPh>
    <rPh sb="164" eb="166">
      <t>シセツ</t>
    </rPh>
    <rPh sb="172" eb="174">
      <t>チョウサ</t>
    </rPh>
    <rPh sb="177" eb="179">
      <t>ホシュウ</t>
    </rPh>
    <rPh sb="179" eb="181">
      <t>コウジ</t>
    </rPh>
    <rPh sb="192" eb="194">
      <t>カンロ</t>
    </rPh>
    <rPh sb="216" eb="220">
      <t>コウシンケイカク</t>
    </rPh>
    <rPh sb="221" eb="223">
      <t>サクテイ</t>
    </rPh>
    <rPh sb="224" eb="225">
      <t>ム</t>
    </rPh>
    <rPh sb="227" eb="228">
      <t>ト</t>
    </rPh>
    <rPh sb="229" eb="23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</si>
</sst>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B2-4452-B812-6430E47BC9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EEB2-4452-B812-6430E47BC9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108.48</c:v>
                </c:pt>
                <c:pt idx="1">
                  <c:v>101.96</c:v>
                </c:pt>
                <c:pt idx="2">
                  <c:v>106.86</c:v>
                </c:pt>
                <c:pt idx="3">
                  <c:v>104.42</c:v>
                </c:pt>
                <c:pt idx="4">
                  <c:v>102.9</c:v>
                </c:pt>
              </c:numCache>
            </c:numRef>
          </c:val>
          <c:extLst>
            <c:ext xmlns:c16="http://schemas.microsoft.com/office/drawing/2014/chart" uri="{C3380CC4-5D6E-409C-BE32-E72D297353CC}">
              <c16:uniqueId val="{00000000-53D9-464A-B34E-E7E695252A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53D9-464A-B34E-E7E695252A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82.3</c:v>
                </c:pt>
                <c:pt idx="1">
                  <c:v>83.97</c:v>
                </c:pt>
                <c:pt idx="2">
                  <c:v>86.01</c:v>
                </c:pt>
                <c:pt idx="3">
                  <c:v>88.08</c:v>
                </c:pt>
                <c:pt idx="4">
                  <c:v>89.92</c:v>
                </c:pt>
              </c:numCache>
            </c:numRef>
          </c:val>
          <c:extLst>
            <c:ext xmlns:c16="http://schemas.microsoft.com/office/drawing/2014/chart" uri="{C3380CC4-5D6E-409C-BE32-E72D297353CC}">
              <c16:uniqueId val="{00000000-B2B4-47B9-A5E9-586ABCA631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B2B4-47B9-A5E9-586ABCA631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32-4F56-A616-3AED31DEE2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3F32-4F56-A616-3AED31DEE2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3B-448A-903E-1EADACB3C2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FD3B-448A-903E-1EADACB3C2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778.78</c:v>
                </c:pt>
                <c:pt idx="1">
                  <c:v>1219.72</c:v>
                </c:pt>
                <c:pt idx="2">
                  <c:v>3285.62</c:v>
                </c:pt>
                <c:pt idx="3">
                  <c:v>4150.05</c:v>
                </c:pt>
                <c:pt idx="4">
                  <c:v>4513.43</c:v>
                </c:pt>
              </c:numCache>
            </c:numRef>
          </c:val>
          <c:extLst>
            <c:ext xmlns:c16="http://schemas.microsoft.com/office/drawing/2014/chart" uri="{C3380CC4-5D6E-409C-BE32-E72D297353CC}">
              <c16:uniqueId val="{00000000-B9EE-4F3E-9DB6-3CA4D2B6A8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B9EE-4F3E-9DB6-3CA4D2B6A8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B7-48AD-9755-BF309EEA576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8DB7-48AD-9755-BF309EEA576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c:v>
                </c:pt>
                <c:pt idx="1">
                  <c:v>102.06</c:v>
                </c:pt>
                <c:pt idx="2">
                  <c:v>109.23</c:v>
                </c:pt>
                <c:pt idx="3">
                  <c:v>104.62</c:v>
                </c:pt>
                <c:pt idx="4">
                  <c:v>102.91</c:v>
                </c:pt>
              </c:numCache>
            </c:numRef>
          </c:val>
          <c:extLst>
            <c:ext xmlns:c16="http://schemas.microsoft.com/office/drawing/2014/chart" uri="{C3380CC4-5D6E-409C-BE32-E72D297353CC}">
              <c16:uniqueId val="{00000000-7363-4C03-A688-FBB5F9E423D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7363-4C03-A688-FBB5F9E423D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264.10000000000002</c:v>
                </c:pt>
                <c:pt idx="1">
                  <c:v>289.35000000000002</c:v>
                </c:pt>
                <c:pt idx="2">
                  <c:v>269.37</c:v>
                </c:pt>
                <c:pt idx="3">
                  <c:v>280.77999999999997</c:v>
                </c:pt>
                <c:pt idx="4">
                  <c:v>286.22000000000003</c:v>
                </c:pt>
              </c:numCache>
            </c:numRef>
          </c:val>
          <c:extLst>
            <c:ext xmlns:c16="http://schemas.microsoft.com/office/drawing/2014/chart" uri="{C3380CC4-5D6E-409C-BE32-E72D297353CC}">
              <c16:uniqueId val="{00000000-A0A8-4B15-82D9-D2ADEE4DFA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A0A8-4B15-82D9-D2ADEE4DFA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43.52</c:v>
                </c:pt>
                <c:pt idx="1">
                  <c:v>40.200000000000003</c:v>
                </c:pt>
                <c:pt idx="2">
                  <c:v>43.87</c:v>
                </c:pt>
                <c:pt idx="3">
                  <c:v>47.02</c:v>
                </c:pt>
                <c:pt idx="4">
                  <c:v>49.29</c:v>
                </c:pt>
              </c:numCache>
            </c:numRef>
          </c:val>
          <c:extLst>
            <c:ext xmlns:c16="http://schemas.microsoft.com/office/drawing/2014/chart" uri="{C3380CC4-5D6E-409C-BE32-E72D297353CC}">
              <c16:uniqueId val="{00000000-E517-4FAA-A60E-9E7F0F5739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E517-4FAA-A60E-9E7F0F5739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82.58</c:v>
                </c:pt>
                <c:pt idx="1">
                  <c:v>82.18</c:v>
                </c:pt>
                <c:pt idx="2">
                  <c:v>79.39</c:v>
                </c:pt>
                <c:pt idx="3">
                  <c:v>73.680000000000007</c:v>
                </c:pt>
                <c:pt idx="4">
                  <c:v>67.45</c:v>
                </c:pt>
              </c:numCache>
            </c:numRef>
          </c:val>
          <c:extLst>
            <c:ext xmlns:c16="http://schemas.microsoft.com/office/drawing/2014/chart" uri="{C3380CC4-5D6E-409C-BE32-E72D297353CC}">
              <c16:uniqueId val="{00000000-8B41-4550-8789-64CBB265BB9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8B41-4550-8789-64CBB265BB9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37"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愛媛県　上島町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6180</v>
      </c>
      <c r="AM8" s="44"/>
      <c r="AN8" s="44"/>
      <c r="AO8" s="44"/>
      <c r="AP8" s="44"/>
      <c r="AQ8" s="44"/>
      <c r="AR8" s="44"/>
      <c r="AS8" s="44"/>
      <c r="AT8" s="45">
        <f>データ!$S$6</f>
        <v>30.38</v>
      </c>
      <c r="AU8" s="46"/>
      <c r="AV8" s="46"/>
      <c r="AW8" s="46"/>
      <c r="AX8" s="46"/>
      <c r="AY8" s="46"/>
      <c r="AZ8" s="46"/>
      <c r="BA8" s="46"/>
      <c r="BB8" s="47">
        <f>データ!$T$6</f>
        <v>203.42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97.78</v>
      </c>
      <c r="J10" s="46"/>
      <c r="K10" s="46"/>
      <c r="L10" s="46"/>
      <c r="M10" s="46"/>
      <c r="N10" s="46"/>
      <c r="O10" s="80"/>
      <c r="P10" s="47">
        <f>データ!$P$6</f>
        <v>91.88</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5569</v>
      </c>
      <c r="AM10" s="44"/>
      <c r="AN10" s="44"/>
      <c r="AO10" s="44"/>
      <c r="AP10" s="44"/>
      <c r="AQ10" s="44"/>
      <c r="AR10" s="44"/>
      <c r="AS10" s="44"/>
      <c r="AT10" s="45">
        <f>データ!$V$6</f>
        <v>10.07</v>
      </c>
      <c r="AU10" s="46"/>
      <c r="AV10" s="46"/>
      <c r="AW10" s="46"/>
      <c r="AX10" s="46"/>
      <c r="AY10" s="46"/>
      <c r="AZ10" s="46"/>
      <c r="BA10" s="46"/>
      <c r="BB10" s="47">
        <f>データ!$W$6</f>
        <v>553.03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xpGeTSqE5jWp1NbWLy0sw4H/c3zxTyHbwujWqVXV16LMZWJoEO+GaOvlNLVzJwSZW1TmCzdpwie1tUFHdkJZA==" saltValue="kYHeqhMAKgxqA+1SPbOLw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383562</v>
      </c>
      <c r="D6" s="20">
        <f t="shared" si="3"/>
        <v>46</v>
      </c>
      <c r="E6" s="20">
        <f t="shared" si="3"/>
        <v>1</v>
      </c>
      <c r="F6" s="20">
        <f t="shared" si="3"/>
        <v>0</v>
      </c>
      <c r="G6" s="20">
        <f t="shared" si="3"/>
        <v>1</v>
      </c>
      <c r="H6" s="20" t="str">
        <f t="shared" si="3"/>
        <v>愛媛県　上島町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97.78</v>
      </c>
      <c r="P6" s="21">
        <f t="shared" si="3"/>
        <v>91.88</v>
      </c>
      <c r="Q6" s="21">
        <f t="shared" si="3"/>
        <v>0</v>
      </c>
      <c r="R6" s="21">
        <f t="shared" si="3"/>
        <v>6180</v>
      </c>
      <c r="S6" s="21">
        <f t="shared" si="3"/>
        <v>30.38</v>
      </c>
      <c r="T6" s="21">
        <f t="shared" si="3"/>
        <v>203.42</v>
      </c>
      <c r="U6" s="21">
        <f t="shared" si="3"/>
        <v>5569</v>
      </c>
      <c r="V6" s="21">
        <f t="shared" si="3"/>
        <v>10.07</v>
      </c>
      <c r="W6" s="21">
        <f t="shared" si="3"/>
        <v>553.03</v>
      </c>
      <c r="X6" s="22">
        <f>IF(X7="",NA(),X7)</f>
        <v>108.48</v>
      </c>
      <c r="Y6" s="22">
        <f t="shared" ref="Y6:AG6" si="4">IF(Y7="",NA(),Y7)</f>
        <v>101.96</v>
      </c>
      <c r="Z6" s="22">
        <f t="shared" si="4"/>
        <v>106.86</v>
      </c>
      <c r="AA6" s="22">
        <f t="shared" si="4"/>
        <v>104.42</v>
      </c>
      <c r="AB6" s="22">
        <f t="shared" si="4"/>
        <v>102.9</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778.78</v>
      </c>
      <c r="AU6" s="22">
        <f t="shared" ref="AU6:BC6" si="6">IF(AU7="",NA(),AU7)</f>
        <v>1219.72</v>
      </c>
      <c r="AV6" s="22">
        <f t="shared" si="6"/>
        <v>3285.62</v>
      </c>
      <c r="AW6" s="22">
        <f t="shared" si="6"/>
        <v>4150.05</v>
      </c>
      <c r="AX6" s="22">
        <f t="shared" si="6"/>
        <v>4513.43</v>
      </c>
      <c r="AY6" s="22">
        <f t="shared" si="6"/>
        <v>301.04000000000002</v>
      </c>
      <c r="AZ6" s="22">
        <f t="shared" si="6"/>
        <v>305.08</v>
      </c>
      <c r="BA6" s="22">
        <f t="shared" si="6"/>
        <v>305.33999999999997</v>
      </c>
      <c r="BB6" s="22">
        <f t="shared" si="6"/>
        <v>310.01</v>
      </c>
      <c r="BC6" s="22">
        <f t="shared" si="6"/>
        <v>311.12</v>
      </c>
      <c r="BD6" s="21" t="str">
        <f>IF(BD7="","",IF(BD7="-","【-】","【"&amp;SUBSTITUTE(TEXT(BD7,"#,##0.00"),"-","△")&amp;"】"))</f>
        <v>【243.36】</v>
      </c>
      <c r="BE6" s="21">
        <f>IF(BE7="",NA(),BE7)</f>
        <v>0</v>
      </c>
      <c r="BF6" s="21">
        <f t="shared" ref="BF6:BN6" si="7">IF(BF7="",NA(),BF7)</f>
        <v>0</v>
      </c>
      <c r="BG6" s="21">
        <f t="shared" si="7"/>
        <v>0</v>
      </c>
      <c r="BH6" s="21">
        <f t="shared" si="7"/>
        <v>0</v>
      </c>
      <c r="BI6" s="21">
        <f t="shared" si="7"/>
        <v>0</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111</v>
      </c>
      <c r="BQ6" s="22">
        <f t="shared" ref="BQ6:BY6" si="8">IF(BQ7="",NA(),BQ7)</f>
        <v>102.06</v>
      </c>
      <c r="BR6" s="22">
        <f t="shared" si="8"/>
        <v>109.23</v>
      </c>
      <c r="BS6" s="22">
        <f t="shared" si="8"/>
        <v>104.62</v>
      </c>
      <c r="BT6" s="22">
        <f t="shared" si="8"/>
        <v>102.91</v>
      </c>
      <c r="BU6" s="22">
        <f t="shared" si="8"/>
        <v>87.11</v>
      </c>
      <c r="BV6" s="22">
        <f t="shared" si="8"/>
        <v>82.78</v>
      </c>
      <c r="BW6" s="22">
        <f t="shared" si="8"/>
        <v>84.82</v>
      </c>
      <c r="BX6" s="22">
        <f t="shared" si="8"/>
        <v>82.29</v>
      </c>
      <c r="BY6" s="22">
        <f t="shared" si="8"/>
        <v>84.16</v>
      </c>
      <c r="BZ6" s="21" t="str">
        <f>IF(BZ7="","",IF(BZ7="-","【-】","【"&amp;SUBSTITUTE(TEXT(BZ7,"#,##0.00"),"-","△")&amp;"】"))</f>
        <v>【97.82】</v>
      </c>
      <c r="CA6" s="22">
        <f>IF(CA7="",NA(),CA7)</f>
        <v>264.10000000000002</v>
      </c>
      <c r="CB6" s="22">
        <f t="shared" ref="CB6:CJ6" si="9">IF(CB7="",NA(),CB7)</f>
        <v>289.35000000000002</v>
      </c>
      <c r="CC6" s="22">
        <f t="shared" si="9"/>
        <v>269.37</v>
      </c>
      <c r="CD6" s="22">
        <f t="shared" si="9"/>
        <v>280.77999999999997</v>
      </c>
      <c r="CE6" s="22">
        <f t="shared" si="9"/>
        <v>286.22000000000003</v>
      </c>
      <c r="CF6" s="22">
        <f t="shared" si="9"/>
        <v>223.98</v>
      </c>
      <c r="CG6" s="22">
        <f t="shared" si="9"/>
        <v>225.09</v>
      </c>
      <c r="CH6" s="22">
        <f t="shared" si="9"/>
        <v>224.82</v>
      </c>
      <c r="CI6" s="22">
        <f t="shared" si="9"/>
        <v>230.85</v>
      </c>
      <c r="CJ6" s="22">
        <f t="shared" si="9"/>
        <v>230.21</v>
      </c>
      <c r="CK6" s="21" t="str">
        <f>IF(CK7="","",IF(CK7="-","【-】","【"&amp;SUBSTITUTE(TEXT(CK7,"#,##0.00"),"-","△")&amp;"】"))</f>
        <v>【177.56】</v>
      </c>
      <c r="CL6" s="22">
        <f>IF(CL7="",NA(),CL7)</f>
        <v>43.52</v>
      </c>
      <c r="CM6" s="22">
        <f t="shared" ref="CM6:CU6" si="10">IF(CM7="",NA(),CM7)</f>
        <v>40.200000000000003</v>
      </c>
      <c r="CN6" s="22">
        <f t="shared" si="10"/>
        <v>43.87</v>
      </c>
      <c r="CO6" s="22">
        <f t="shared" si="10"/>
        <v>47.02</v>
      </c>
      <c r="CP6" s="22">
        <f t="shared" si="10"/>
        <v>49.29</v>
      </c>
      <c r="CQ6" s="22">
        <f t="shared" si="10"/>
        <v>49.64</v>
      </c>
      <c r="CR6" s="22">
        <f t="shared" si="10"/>
        <v>49.38</v>
      </c>
      <c r="CS6" s="22">
        <f t="shared" si="10"/>
        <v>50.09</v>
      </c>
      <c r="CT6" s="22">
        <f t="shared" si="10"/>
        <v>50.1</v>
      </c>
      <c r="CU6" s="22">
        <f t="shared" si="10"/>
        <v>49.76</v>
      </c>
      <c r="CV6" s="21" t="str">
        <f>IF(CV7="","",IF(CV7="-","【-】","【"&amp;SUBSTITUTE(TEXT(CV7,"#,##0.00"),"-","△")&amp;"】"))</f>
        <v>【59.81】</v>
      </c>
      <c r="CW6" s="22">
        <f>IF(CW7="",NA(),CW7)</f>
        <v>82.58</v>
      </c>
      <c r="CX6" s="22">
        <f t="shared" ref="CX6:DF6" si="11">IF(CX7="",NA(),CX7)</f>
        <v>82.18</v>
      </c>
      <c r="CY6" s="22">
        <f t="shared" si="11"/>
        <v>79.39</v>
      </c>
      <c r="CZ6" s="22">
        <f t="shared" si="11"/>
        <v>73.680000000000007</v>
      </c>
      <c r="DA6" s="22">
        <f t="shared" si="11"/>
        <v>67.45</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82.3</v>
      </c>
      <c r="DI6" s="22">
        <f t="shared" ref="DI6:DQ6" si="12">IF(DI7="",NA(),DI7)</f>
        <v>83.97</v>
      </c>
      <c r="DJ6" s="22">
        <f t="shared" si="12"/>
        <v>86.01</v>
      </c>
      <c r="DK6" s="22">
        <f t="shared" si="12"/>
        <v>88.08</v>
      </c>
      <c r="DL6" s="22">
        <f t="shared" si="12"/>
        <v>89.92</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1">
        <f t="shared" si="13"/>
        <v>0</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383562</v>
      </c>
      <c r="D7" s="24">
        <v>46</v>
      </c>
      <c r="E7" s="24">
        <v>1</v>
      </c>
      <c r="F7" s="24">
        <v>0</v>
      </c>
      <c r="G7" s="24">
        <v>1</v>
      </c>
      <c r="H7" s="24" t="s">
        <v>93</v>
      </c>
      <c r="I7" s="24" t="s">
        <v>94</v>
      </c>
      <c r="J7" s="24" t="s">
        <v>95</v>
      </c>
      <c r="K7" s="24" t="s">
        <v>96</v>
      </c>
      <c r="L7" s="24" t="s">
        <v>97</v>
      </c>
      <c r="M7" s="24" t="s">
        <v>98</v>
      </c>
      <c r="N7" s="25" t="s">
        <v>99</v>
      </c>
      <c r="O7" s="25">
        <v>97.78</v>
      </c>
      <c r="P7" s="25">
        <v>91.88</v>
      </c>
      <c r="Q7" s="25">
        <v>0</v>
      </c>
      <c r="R7" s="25">
        <v>6180</v>
      </c>
      <c r="S7" s="25">
        <v>30.38</v>
      </c>
      <c r="T7" s="25">
        <v>203.42</v>
      </c>
      <c r="U7" s="25">
        <v>5569</v>
      </c>
      <c r="V7" s="25">
        <v>10.07</v>
      </c>
      <c r="W7" s="25">
        <v>553.03</v>
      </c>
      <c r="X7" s="25">
        <v>108.48</v>
      </c>
      <c r="Y7" s="25">
        <v>101.96</v>
      </c>
      <c r="Z7" s="25">
        <v>106.86</v>
      </c>
      <c r="AA7" s="25">
        <v>104.42</v>
      </c>
      <c r="AB7" s="25">
        <v>102.9</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778.78</v>
      </c>
      <c r="AU7" s="25">
        <v>1219.72</v>
      </c>
      <c r="AV7" s="25">
        <v>3285.62</v>
      </c>
      <c r="AW7" s="25">
        <v>4150.05</v>
      </c>
      <c r="AX7" s="25">
        <v>4513.43</v>
      </c>
      <c r="AY7" s="25">
        <v>301.04000000000002</v>
      </c>
      <c r="AZ7" s="25">
        <v>305.08</v>
      </c>
      <c r="BA7" s="25">
        <v>305.33999999999997</v>
      </c>
      <c r="BB7" s="25">
        <v>310.01</v>
      </c>
      <c r="BC7" s="25">
        <v>311.12</v>
      </c>
      <c r="BD7" s="25">
        <v>243.36</v>
      </c>
      <c r="BE7" s="25">
        <v>0</v>
      </c>
      <c r="BF7" s="25">
        <v>0</v>
      </c>
      <c r="BG7" s="25">
        <v>0</v>
      </c>
      <c r="BH7" s="25">
        <v>0</v>
      </c>
      <c r="BI7" s="25">
        <v>0</v>
      </c>
      <c r="BJ7" s="25">
        <v>551.62</v>
      </c>
      <c r="BK7" s="25">
        <v>585.59</v>
      </c>
      <c r="BL7" s="25">
        <v>561.34</v>
      </c>
      <c r="BM7" s="25">
        <v>538.33000000000004</v>
      </c>
      <c r="BN7" s="25">
        <v>515.14</v>
      </c>
      <c r="BO7" s="25">
        <v>265.93</v>
      </c>
      <c r="BP7" s="25">
        <v>111</v>
      </c>
      <c r="BQ7" s="25">
        <v>102.06</v>
      </c>
      <c r="BR7" s="25">
        <v>109.23</v>
      </c>
      <c r="BS7" s="25">
        <v>104.62</v>
      </c>
      <c r="BT7" s="25">
        <v>102.91</v>
      </c>
      <c r="BU7" s="25">
        <v>87.11</v>
      </c>
      <c r="BV7" s="25">
        <v>82.78</v>
      </c>
      <c r="BW7" s="25">
        <v>84.82</v>
      </c>
      <c r="BX7" s="25">
        <v>82.29</v>
      </c>
      <c r="BY7" s="25">
        <v>84.16</v>
      </c>
      <c r="BZ7" s="25">
        <v>97.82</v>
      </c>
      <c r="CA7" s="25">
        <v>264.10000000000002</v>
      </c>
      <c r="CB7" s="25">
        <v>289.35000000000002</v>
      </c>
      <c r="CC7" s="25">
        <v>269.37</v>
      </c>
      <c r="CD7" s="25">
        <v>280.77999999999997</v>
      </c>
      <c r="CE7" s="25">
        <v>286.22000000000003</v>
      </c>
      <c r="CF7" s="25">
        <v>223.98</v>
      </c>
      <c r="CG7" s="25">
        <v>225.09</v>
      </c>
      <c r="CH7" s="25">
        <v>224.82</v>
      </c>
      <c r="CI7" s="25">
        <v>230.85</v>
      </c>
      <c r="CJ7" s="25">
        <v>230.21</v>
      </c>
      <c r="CK7" s="25">
        <v>177.56</v>
      </c>
      <c r="CL7" s="25">
        <v>43.52</v>
      </c>
      <c r="CM7" s="25">
        <v>40.200000000000003</v>
      </c>
      <c r="CN7" s="25">
        <v>43.87</v>
      </c>
      <c r="CO7" s="25">
        <v>47.02</v>
      </c>
      <c r="CP7" s="25">
        <v>49.29</v>
      </c>
      <c r="CQ7" s="25">
        <v>49.64</v>
      </c>
      <c r="CR7" s="25">
        <v>49.38</v>
      </c>
      <c r="CS7" s="25">
        <v>50.09</v>
      </c>
      <c r="CT7" s="25">
        <v>50.1</v>
      </c>
      <c r="CU7" s="25">
        <v>49.76</v>
      </c>
      <c r="CV7" s="25">
        <v>59.81</v>
      </c>
      <c r="CW7" s="25">
        <v>82.58</v>
      </c>
      <c r="CX7" s="25">
        <v>82.18</v>
      </c>
      <c r="CY7" s="25">
        <v>79.39</v>
      </c>
      <c r="CZ7" s="25">
        <v>73.680000000000007</v>
      </c>
      <c r="DA7" s="25">
        <v>67.45</v>
      </c>
      <c r="DB7" s="25">
        <v>78.09</v>
      </c>
      <c r="DC7" s="25">
        <v>78.010000000000005</v>
      </c>
      <c r="DD7" s="25">
        <v>77.599999999999994</v>
      </c>
      <c r="DE7" s="25">
        <v>77.3</v>
      </c>
      <c r="DF7" s="25">
        <v>76.64</v>
      </c>
      <c r="DG7" s="25">
        <v>89.42</v>
      </c>
      <c r="DH7" s="25">
        <v>82.3</v>
      </c>
      <c r="DI7" s="25">
        <v>83.97</v>
      </c>
      <c r="DJ7" s="25">
        <v>86.01</v>
      </c>
      <c r="DK7" s="25">
        <v>88.08</v>
      </c>
      <c r="DL7" s="25">
        <v>89.92</v>
      </c>
      <c r="DM7" s="25">
        <v>47.31</v>
      </c>
      <c r="DN7" s="25">
        <v>47.5</v>
      </c>
      <c r="DO7" s="25">
        <v>48.41</v>
      </c>
      <c r="DP7" s="25">
        <v>50.02</v>
      </c>
      <c r="DQ7" s="25">
        <v>51.38</v>
      </c>
      <c r="DR7" s="25">
        <v>52.02</v>
      </c>
      <c r="DS7" s="25">
        <v>0</v>
      </c>
      <c r="DT7" s="25">
        <v>0</v>
      </c>
      <c r="DU7" s="25">
        <v>0</v>
      </c>
      <c r="DV7" s="25">
        <v>0</v>
      </c>
      <c r="DW7" s="25">
        <v>0</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2025-01-24T06:54:14Z</dcterms:created>
  <dcterms:modified xsi:type="dcterms:W3CDTF">2025-02-26T02:35:08Z</dcterms:modified>
  <cp:category/>
</cp:coreProperties>
</file>