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omota-saiki\Downloads\【R7.2.10 〆切】R7.1.22 公営企業に係る経営比較分析表（令和５年度決算）の分析等について（照会）\01 回答\"/>
    </mc:Choice>
  </mc:AlternateContent>
  <xr:revisionPtr revIDLastSave="0" documentId="13_ncr:1_{876847CA-AAF7-4F4A-BB6C-5033A2EC69AD}" xr6:coauthVersionLast="47" xr6:coauthVersionMax="47" xr10:uidLastSave="{00000000-0000-0000-0000-000000000000}"/>
  <workbookProtection workbookAlgorithmName="SHA-512" workbookHashValue="+UzCNrUjCYJUHiKDUHUaFDL3S4hpzPRpx+zZm1NCi4HVdgrSFE8M6SO6BzbpTlv9QItIs6UdYHq2PT9uCoOw5A==" workbookSaltValue="RAWC5Bk22HgLcV+YxxfBZw==" workbookSpinCount="100000" lockStructure="1"/>
  <bookViews>
    <workbookView xWindow="30" yWindow="-163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H85" i="4"/>
  <c r="F85" i="4"/>
  <c r="E85" i="4"/>
  <c r="BB10" i="4"/>
  <c r="AT10" i="4"/>
  <c r="AL10" i="4"/>
  <c r="W10" i="4"/>
  <c r="P10" i="4"/>
  <c r="B10" i="4"/>
  <c r="BB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<sst xmlns="http://schemas.openxmlformats.org/spreadsheetml/2006/main" count="228" uniqueCount="114">
  <si>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</si>
  <si>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</si>
  <si>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</si>
  <si>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</si>
  <si>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</si>
  <si>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</si>
  <si>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</si>
  <si>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</si>
  <si>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</si>
  <si>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</si>
  <si>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</si>
  <si>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</si>
  <si>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</si>
  <si>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</si>
  <si>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</si>
  <si>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</si>
  <si>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</si>
  <si>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</si>
  <si>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</si>
  <si>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</si>
  <si>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</si>
  <si>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</si>
  <si>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</si>
  <si>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</si>
  <si>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</si>
  <si>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</si>
  <si>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</si>
  <si>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</si>
  <si>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</si>
  <si>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</si>
  <si>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</si>
  <si>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</si>
  <si>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</si>
  <si>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</si>
  <si>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</si>
  <si>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</si>
  <si>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</si>
  <si>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</si>
  <si>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</si>
  <si>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</si>
  <si>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</si>
  <si>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</si>
  <si>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</si>
  <si>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</si>
  <si>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</si>
  <si>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</si>
  <si>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</si>
  <si>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</si>
  <si>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</si>
  <si>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</si>
  <si>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</si>
  <si>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</si>
  <si>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</si>
  <si>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</si>
  <si>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</si>
  <si>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</si>
  <si>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</si>
  <si>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</si>
  <si>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</si>
  <si>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</si>
  <si>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</si>
  <si>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</si>
  <si>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</si>
  <si>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</si>
  <si>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</si>
  <si>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</si>
  <si>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</si>
  <si>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</si>
  <si>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</si>
  <si>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</si>
  <si>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</si>
  <si>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</si>
  <si>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</si>
  <si>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</si>
  <si>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</si>
  <si>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</si>
  <si>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</si>
  <si>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</si>
  <si>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</si>
  <si>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</si>
  <si>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</si>
  <si>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</si>
  <si>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</si>
  <si>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</si>
  <si>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</si>
  <si>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</si>
  <si>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</si>
  <si>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</si>
  <si>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</si>
  <si>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</si>
  <si>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</si>
  <si>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</si>
  <si>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</si>
  <si>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東温市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</si>
  <si>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</si>
  <si>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</si>
  <si>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</si>
  <si>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</si>
  <si>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</si>
  <si>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</si>
  <si>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</si>
  <si>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</si>
  <si>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</si>
  <si>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</si>
  <si>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</si>
  <si>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</si>
  <si>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</si>
  <si>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</si>
  <si>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</si>
  <si>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</si>
  <si>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</si>
  <si>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平成11年度から平成29年度の集中投資により、➀有形固定資産減価償却率や、➁管路経年化率の動向に表れており、類似団体と比べても新しい施設を保有していることが分かる。➂管路更新率については、東温市水道事業ビジョンや昨年度に実施したアセットマネジメント計画に係る詳細設計（令和9年度までに実施する工事）に基づき、本年度より計画的な更新を実施している。</t>
    <rPh sb="95" eb="98">
      <t>トウオンシ</t>
    </rPh>
    <rPh sb="98" eb="102">
      <t>スイドウジギョウ</t>
    </rPh>
    <rPh sb="107" eb="110">
      <t>サクネンド</t>
    </rPh>
    <rPh sb="111" eb="113">
      <t>ジッシ</t>
    </rPh>
    <rPh sb="125" eb="127">
      <t>ケイカク</t>
    </rPh>
    <rPh sb="128" eb="129">
      <t>カカ</t>
    </rPh>
    <rPh sb="130" eb="132">
      <t>ショウサイ</t>
    </rPh>
    <rPh sb="132" eb="134">
      <t>セッケイ</t>
    </rPh>
    <rPh sb="135" eb="137">
      <t>レイワ</t>
    </rPh>
    <rPh sb="138" eb="140">
      <t>ネンド</t>
    </rPh>
    <rPh sb="143" eb="145">
      <t>ジッシ</t>
    </rPh>
    <rPh sb="147" eb="149">
      <t>コウジ</t>
    </rPh>
    <rPh sb="151" eb="152">
      <t>モト</t>
    </rPh>
    <rPh sb="155" eb="156">
      <t>ホン</t>
    </rPh>
    <rPh sb="156" eb="158">
      <t>ネンド</t>
    </rPh>
    <rPh sb="160" eb="163">
      <t>ケイカクテキ</t>
    </rPh>
    <rPh sb="164" eb="166">
      <t>コウシン</t>
    </rPh>
    <rPh sb="167" eb="169">
      <t>ジッシ</t>
    </rPh>
    <phoneticPr fontId="4"/>
  </si>
  <si>
    <r>
      <t>　</t>
    </r>
    <r>
      <rPr>
        <sz val="11"/>
        <rFont val="ＭＳ ゴシック"/>
        <family val="3"/>
        <charset val="128"/>
      </rPr>
      <t>本市の水道事業における給水人口は、令和5年度末で32,107人である。</t>
    </r>
    <r>
      <rPr>
        <sz val="11"/>
        <color rgb="FFFF0000"/>
        <rFont val="ＭＳ ゴシック"/>
        <family val="3"/>
        <charset val="128"/>
      </rPr>
      <t xml:space="preserve">
　</t>
    </r>
    <r>
      <rPr>
        <sz val="11"/>
        <rFont val="ＭＳ ゴシック"/>
        <family val="3"/>
        <charset val="128"/>
      </rPr>
      <t>本市の水道事業は、平成11年度から平成29年度の19年間で老朽化対策や安定的な財政基盤の構築、安全性の向上に根ざした膜ろ過設備の導入や耐震性の向上等を目的として、統合簡易水道事業を190億円の集中投資により実施した。所期の目的を達成した反面、多額の集中投資により令和5年度決算の企業債未償還残高は約72.5億円となり、収益的収支は毎年赤字となっている。
　これらは、経営の健全性を示す➀～➅の指標に表れており、➀経常収支比率や➄料金回収率、➅給水原価は類似団体と比べ健全とは言えない値となっている。令和元年度に約5％の料金改定を実施したものの、現時点で顕著な改善傾向は見られていない。効率性を示す➆施設利用率は類似団体に比べ低いものの、⑧有収率については施設の健全性から良好な値となっている。③流動比率は類似団体に比べ下回っているが支払能力は保たれている。④企業債残高対給水収益比率については、平成11年度から平成29年度に行った集中投資の影響で類似団体に比べて大幅に高くなっている。</t>
    </r>
    <rPh sb="6" eb="8">
      <t>ジギョウ</t>
    </rPh>
    <rPh sb="12" eb="14">
      <t>キュウスイ</t>
    </rPh>
    <rPh sb="14" eb="16">
      <t>ジンコウ</t>
    </rPh>
    <rPh sb="43" eb="45">
      <t>ジギョウ</t>
    </rPh>
    <rPh sb="47" eb="49">
      <t>ヘイセイ</t>
    </rPh>
    <rPh sb="51" eb="53">
      <t>ネンド</t>
    </rPh>
    <rPh sb="55" eb="57">
      <t>ヘイセイ</t>
    </rPh>
    <rPh sb="59" eb="61">
      <t>ネンド</t>
    </rPh>
    <rPh sb="64" eb="65">
      <t>ネン</t>
    </rPh>
    <rPh sb="65" eb="66">
      <t>カン</t>
    </rPh>
    <rPh sb="275" eb="276">
      <t>イ</t>
    </rPh>
    <rPh sb="397" eb="399">
      <t>シタマワ</t>
    </rPh>
    <rPh sb="450" eb="451">
      <t>オコナ</t>
    </rPh>
    <rPh sb="458" eb="460">
      <t>エイキョウ</t>
    </rPh>
    <phoneticPr fontId="4"/>
  </si>
  <si>
    <t>　平成21年度に策定した東温市水道ビジョンに沿って実施した統合簡易水道事業の成果として、より安全で安定的な供給を実現しているが、減価償却費や企業債償還金等により、短期的な経営改善は困難と言える。そのため、水道料金の適正化の検討を通じて健全経営を行う必要があり、令和元年度に約5％の料金改定を実施した。また、令和2年度に策定した経営戦略に基づき、本年度水道料金の適正化について検討を行った結果、令和6年度に約8%の料金改定を実施することが決定した。
　なお、老朽化が懸念される施設の改築更新については、耐震化計画及びアセットマネジメント計画等に基づいた東温市水道事業ビジョンを令和2年度に策定した。これらに基づき、施設の適正管理に努めるとともに、長寿命化を図りながら、計画的な整備を行う予定である。</t>
    <rPh sb="102" eb="103">
      <t>スイ</t>
    </rPh>
    <rPh sb="159" eb="161">
      <t>サクテイ</t>
    </rPh>
    <rPh sb="168" eb="169">
      <t>モト</t>
    </rPh>
    <rPh sb="172" eb="175">
      <t>ホンネンド</t>
    </rPh>
    <rPh sb="175" eb="177">
      <t>スイドウ</t>
    </rPh>
    <rPh sb="177" eb="179">
      <t>リョウキン</t>
    </rPh>
    <rPh sb="180" eb="183">
      <t>テキセイカ</t>
    </rPh>
    <rPh sb="187" eb="189">
      <t>ケントウ</t>
    </rPh>
    <rPh sb="190" eb="191">
      <t>オコナ</t>
    </rPh>
    <rPh sb="193" eb="195">
      <t>ケッカ</t>
    </rPh>
    <rPh sb="196" eb="198">
      <t>レイワ</t>
    </rPh>
    <rPh sb="199" eb="201">
      <t>ネンド</t>
    </rPh>
    <rPh sb="202" eb="203">
      <t>ヤク</t>
    </rPh>
    <rPh sb="206" eb="210">
      <t>リョウキンカイテイ</t>
    </rPh>
    <rPh sb="211" eb="213">
      <t>ジッシ</t>
    </rPh>
    <rPh sb="218" eb="220">
      <t>ケッテイ</t>
    </rPh>
    <rPh sb="237" eb="239">
      <t>シセツ</t>
    </rPh>
    <rPh sb="250" eb="253">
      <t>タイシンカ</t>
    </rPh>
    <rPh sb="253" eb="255">
      <t>ケイカク</t>
    </rPh>
    <rPh sb="255" eb="256">
      <t>オヨ</t>
    </rPh>
    <rPh sb="267" eb="269">
      <t>ケイカク</t>
    </rPh>
    <rPh sb="269" eb="270">
      <t>トウ</t>
    </rPh>
    <rPh sb="271" eb="272">
      <t>モト</t>
    </rPh>
    <rPh sb="275" eb="278">
      <t>トウオンシ</t>
    </rPh>
    <rPh sb="278" eb="280">
      <t>スイドウ</t>
    </rPh>
    <rPh sb="280" eb="282">
      <t>ジギョウ</t>
    </rPh>
    <rPh sb="293" eb="295">
      <t>サクテイ</t>
    </rPh>
    <rPh sb="302" eb="303">
      <t>モト</t>
    </rPh>
    <rPh sb="306" eb="308">
      <t>シセツ</t>
    </rPh>
    <rPh sb="309" eb="311">
      <t>テキセイ</t>
    </rPh>
    <rPh sb="311" eb="313">
      <t>カンリ</t>
    </rPh>
    <rPh sb="314" eb="315">
      <t>ツト</t>
    </rPh>
    <rPh sb="322" eb="326">
      <t>チョウジュミョウカ</t>
    </rPh>
    <rPh sb="327" eb="328">
      <t>ハカ</t>
    </rPh>
    <rPh sb="340" eb="341">
      <t>オコナ</t>
    </rPh>
    <rPh sb="342" eb="34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</si>
</sst>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formatCode="#,##0.00;&quot;△&quot;#,##0.00;&quot;-&quot;">
                  <c:v>0.18</c:v>
                </c:pt>
              </c:numCache>
            </c:numRef>
          </c:val>
          <c:extLst>
            <c:ext xmlns:c16="http://schemas.microsoft.com/office/drawing/2014/chart" uri="{C3380CC4-5D6E-409C-BE32-E72D297353CC}">
              <c16:uniqueId val="{00000000-099E-4052-8D4B-701868B1A8F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099E-4052-8D4B-701868B1A8F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86.81</c:v>
                </c:pt>
                <c:pt idx="1">
                  <c:v>88.78</c:v>
                </c:pt>
                <c:pt idx="2">
                  <c:v>87.04</c:v>
                </c:pt>
                <c:pt idx="3">
                  <c:v>89.89</c:v>
                </c:pt>
                <c:pt idx="4">
                  <c:v>87.36</c:v>
                </c:pt>
              </c:numCache>
            </c:numRef>
          </c:val>
          <c:extLst>
            <c:ext xmlns:c16="http://schemas.microsoft.com/office/drawing/2014/chart" uri="{C3380CC4-5D6E-409C-BE32-E72D297353CC}">
              <c16:uniqueId val="{00000000-2C27-4C65-B7D1-6F81A7621B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2C27-4C65-B7D1-6F81A7621B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35.61</c:v>
                </c:pt>
                <c:pt idx="1">
                  <c:v>37.86</c:v>
                </c:pt>
                <c:pt idx="2">
                  <c:v>39.950000000000003</c:v>
                </c:pt>
                <c:pt idx="3">
                  <c:v>42.08</c:v>
                </c:pt>
                <c:pt idx="4">
                  <c:v>43.81</c:v>
                </c:pt>
              </c:numCache>
            </c:numRef>
          </c:val>
          <c:extLst>
            <c:ext xmlns:c16="http://schemas.microsoft.com/office/drawing/2014/chart" uri="{C3380CC4-5D6E-409C-BE32-E72D297353CC}">
              <c16:uniqueId val="{00000000-4284-421C-A355-2978793F2C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4284-421C-A355-2978793F2C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2.57</c:v>
                </c:pt>
                <c:pt idx="1">
                  <c:v>2.69</c:v>
                </c:pt>
                <c:pt idx="2">
                  <c:v>3.07</c:v>
                </c:pt>
                <c:pt idx="3">
                  <c:v>3.68</c:v>
                </c:pt>
                <c:pt idx="4">
                  <c:v>3.89</c:v>
                </c:pt>
              </c:numCache>
            </c:numRef>
          </c:val>
          <c:extLst>
            <c:ext xmlns:c16="http://schemas.microsoft.com/office/drawing/2014/chart" uri="{C3380CC4-5D6E-409C-BE32-E72D297353CC}">
              <c16:uniqueId val="{00000000-608F-4E2D-90D9-DF10CBFAEA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608F-4E2D-90D9-DF10CBFAEA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211.49</c:v>
                </c:pt>
                <c:pt idx="1">
                  <c:v>227.41</c:v>
                </c:pt>
                <c:pt idx="2">
                  <c:v>249.58</c:v>
                </c:pt>
                <c:pt idx="3">
                  <c:v>274.88</c:v>
                </c:pt>
                <c:pt idx="4">
                  <c:v>298.91000000000003</c:v>
                </c:pt>
              </c:numCache>
            </c:numRef>
          </c:val>
          <c:extLst>
            <c:ext xmlns:c16="http://schemas.microsoft.com/office/drawing/2014/chart" uri="{C3380CC4-5D6E-409C-BE32-E72D297353CC}">
              <c16:uniqueId val="{00000000-D25B-4A5D-90C0-5B743C4ACF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D25B-4A5D-90C0-5B743C4ACF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409.63</c:v>
                </c:pt>
                <c:pt idx="1">
                  <c:v>403.2</c:v>
                </c:pt>
                <c:pt idx="2">
                  <c:v>398.73</c:v>
                </c:pt>
                <c:pt idx="3">
                  <c:v>363.6</c:v>
                </c:pt>
                <c:pt idx="4">
                  <c:v>305.5</c:v>
                </c:pt>
              </c:numCache>
            </c:numRef>
          </c:val>
          <c:extLst>
            <c:ext xmlns:c16="http://schemas.microsoft.com/office/drawing/2014/chart" uri="{C3380CC4-5D6E-409C-BE32-E72D297353CC}">
              <c16:uniqueId val="{00000000-6EE9-4B1B-8A7D-58988AF2911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6EE9-4B1B-8A7D-58988AF2911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1741.17</c:v>
                </c:pt>
                <c:pt idx="1">
                  <c:v>1634.89</c:v>
                </c:pt>
                <c:pt idx="2">
                  <c:v>1550.35</c:v>
                </c:pt>
                <c:pt idx="3">
                  <c:v>1458.67</c:v>
                </c:pt>
                <c:pt idx="4">
                  <c:v>1367.61</c:v>
                </c:pt>
              </c:numCache>
            </c:numRef>
          </c:val>
          <c:extLst>
            <c:ext xmlns:c16="http://schemas.microsoft.com/office/drawing/2014/chart" uri="{C3380CC4-5D6E-409C-BE32-E72D297353CC}">
              <c16:uniqueId val="{00000000-E3E1-4D82-BAE1-38B683B8B5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E3E1-4D82-BAE1-38B683B8B5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69.44</c:v>
                </c:pt>
                <c:pt idx="1">
                  <c:v>72.13</c:v>
                </c:pt>
                <c:pt idx="2">
                  <c:v>71.11</c:v>
                </c:pt>
                <c:pt idx="3">
                  <c:v>69</c:v>
                </c:pt>
                <c:pt idx="4">
                  <c:v>72.37</c:v>
                </c:pt>
              </c:numCache>
            </c:numRef>
          </c:val>
          <c:extLst>
            <c:ext xmlns:c16="http://schemas.microsoft.com/office/drawing/2014/chart" uri="{C3380CC4-5D6E-409C-BE32-E72D297353CC}">
              <c16:uniqueId val="{00000000-D218-47F5-BC3C-BA95D72479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D218-47F5-BC3C-BA95D72479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227.1</c:v>
                </c:pt>
                <c:pt idx="1">
                  <c:v>217.38</c:v>
                </c:pt>
                <c:pt idx="2">
                  <c:v>220.31</c:v>
                </c:pt>
                <c:pt idx="3">
                  <c:v>227.07</c:v>
                </c:pt>
                <c:pt idx="4">
                  <c:v>218.11</c:v>
                </c:pt>
              </c:numCache>
            </c:numRef>
          </c:val>
          <c:extLst>
            <c:ext xmlns:c16="http://schemas.microsoft.com/office/drawing/2014/chart" uri="{C3380CC4-5D6E-409C-BE32-E72D297353CC}">
              <c16:uniqueId val="{00000000-1F6C-4D78-B0D0-0EBFE6E2E1C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1F6C-4D78-B0D0-0EBFE6E2E1C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51.04</c:v>
                </c:pt>
                <c:pt idx="1">
                  <c:v>53.24</c:v>
                </c:pt>
                <c:pt idx="2">
                  <c:v>54.18</c:v>
                </c:pt>
                <c:pt idx="3">
                  <c:v>54.04</c:v>
                </c:pt>
                <c:pt idx="4">
                  <c:v>52.26</c:v>
                </c:pt>
              </c:numCache>
            </c:numRef>
          </c:val>
          <c:extLst>
            <c:ext xmlns:c16="http://schemas.microsoft.com/office/drawing/2014/chart" uri="{C3380CC4-5D6E-409C-BE32-E72D297353CC}">
              <c16:uniqueId val="{00000000-D024-4431-8B31-4E961E73FBE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D024-4431-8B31-4E961E73FBE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88.17</c:v>
                </c:pt>
                <c:pt idx="1">
                  <c:v>86</c:v>
                </c:pt>
                <c:pt idx="2">
                  <c:v>84.17</c:v>
                </c:pt>
                <c:pt idx="3">
                  <c:v>84.21</c:v>
                </c:pt>
                <c:pt idx="4">
                  <c:v>85.89</c:v>
                </c:pt>
              </c:numCache>
            </c:numRef>
          </c:val>
          <c:extLst>
            <c:ext xmlns:c16="http://schemas.microsoft.com/office/drawing/2014/chart" uri="{C3380CC4-5D6E-409C-BE32-E72D297353CC}">
              <c16:uniqueId val="{00000000-DDB4-4A70-BEF2-B0334CEE27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DDB4-4A70-BEF2-B0334CEE27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80" zoomScaleNormal="80" workbookViewId="0">
      <selection activeCell="BL83" sqref="BL8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愛媛県　東温市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A5</v>
      </c>
      <c r="X8" s="77"/>
      <c r="Y8" s="77"/>
      <c r="Z8" s="77"/>
      <c r="AA8" s="77"/>
      <c r="AB8" s="77"/>
      <c r="AC8" s="77"/>
      <c r="AD8" s="77" t="str">
        <f>データ!$M$6</f>
        <v>非設置</v>
      </c>
      <c r="AE8" s="77"/>
      <c r="AF8" s="77"/>
      <c r="AG8" s="77"/>
      <c r="AH8" s="77"/>
      <c r="AI8" s="77"/>
      <c r="AJ8" s="77"/>
      <c r="AK8" s="2"/>
      <c r="AL8" s="68">
        <f>データ!$R$6</f>
        <v>33153</v>
      </c>
      <c r="AM8" s="68"/>
      <c r="AN8" s="68"/>
      <c r="AO8" s="68"/>
      <c r="AP8" s="68"/>
      <c r="AQ8" s="68"/>
      <c r="AR8" s="68"/>
      <c r="AS8" s="68"/>
      <c r="AT8" s="36">
        <f>データ!$S$6</f>
        <v>211.3</v>
      </c>
      <c r="AU8" s="37"/>
      <c r="AV8" s="37"/>
      <c r="AW8" s="37"/>
      <c r="AX8" s="37"/>
      <c r="AY8" s="37"/>
      <c r="AZ8" s="37"/>
      <c r="BA8" s="37"/>
      <c r="BB8" s="57">
        <f>データ!$T$6</f>
        <v>156.9</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48.08</v>
      </c>
      <c r="J10" s="37"/>
      <c r="K10" s="37"/>
      <c r="L10" s="37"/>
      <c r="M10" s="37"/>
      <c r="N10" s="37"/>
      <c r="O10" s="67"/>
      <c r="P10" s="57">
        <f>データ!$P$6</f>
        <v>97.37</v>
      </c>
      <c r="Q10" s="57"/>
      <c r="R10" s="57"/>
      <c r="S10" s="57"/>
      <c r="T10" s="57"/>
      <c r="U10" s="57"/>
      <c r="V10" s="57"/>
      <c r="W10" s="68">
        <f>データ!$Q$6</f>
        <v>2700</v>
      </c>
      <c r="X10" s="68"/>
      <c r="Y10" s="68"/>
      <c r="Z10" s="68"/>
      <c r="AA10" s="68"/>
      <c r="AB10" s="68"/>
      <c r="AC10" s="68"/>
      <c r="AD10" s="2"/>
      <c r="AE10" s="2"/>
      <c r="AF10" s="2"/>
      <c r="AG10" s="2"/>
      <c r="AH10" s="2"/>
      <c r="AI10" s="2"/>
      <c r="AJ10" s="2"/>
      <c r="AK10" s="2"/>
      <c r="AL10" s="68">
        <f>データ!$U$6</f>
        <v>32107</v>
      </c>
      <c r="AM10" s="68"/>
      <c r="AN10" s="68"/>
      <c r="AO10" s="68"/>
      <c r="AP10" s="68"/>
      <c r="AQ10" s="68"/>
      <c r="AR10" s="68"/>
      <c r="AS10" s="68"/>
      <c r="AT10" s="36">
        <f>データ!$V$6</f>
        <v>36.5</v>
      </c>
      <c r="AU10" s="37"/>
      <c r="AV10" s="37"/>
      <c r="AW10" s="37"/>
      <c r="AX10" s="37"/>
      <c r="AY10" s="37"/>
      <c r="AZ10" s="37"/>
      <c r="BA10" s="37"/>
      <c r="BB10" s="57">
        <f>データ!$W$6</f>
        <v>879.64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111</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113</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LESYUXiCpfvTz+OIGH/O65ItijVISh89eWv2NQBBaxz5lUDK9TjuM0kgTjC+Zw4M3SXmcX0Kd8D632IVmCe9w==" saltValue="qABg2Ke7mPMVv33VDAgO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382159</v>
      </c>
      <c r="D6" s="20">
        <f t="shared" si="3"/>
        <v>46</v>
      </c>
      <c r="E6" s="20">
        <f t="shared" si="3"/>
        <v>1</v>
      </c>
      <c r="F6" s="20">
        <f t="shared" si="3"/>
        <v>0</v>
      </c>
      <c r="G6" s="20">
        <f t="shared" si="3"/>
        <v>1</v>
      </c>
      <c r="H6" s="20" t="str">
        <f t="shared" si="3"/>
        <v>愛媛県　東温市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48.08</v>
      </c>
      <c r="P6" s="21">
        <f t="shared" si="3"/>
        <v>97.37</v>
      </c>
      <c r="Q6" s="21">
        <f t="shared" si="3"/>
        <v>2700</v>
      </c>
      <c r="R6" s="21">
        <f t="shared" si="3"/>
        <v>33153</v>
      </c>
      <c r="S6" s="21">
        <f t="shared" si="3"/>
        <v>211.3</v>
      </c>
      <c r="T6" s="21">
        <f t="shared" si="3"/>
        <v>156.9</v>
      </c>
      <c r="U6" s="21">
        <f t="shared" si="3"/>
        <v>32107</v>
      </c>
      <c r="V6" s="21">
        <f t="shared" si="3"/>
        <v>36.5</v>
      </c>
      <c r="W6" s="21">
        <f t="shared" si="3"/>
        <v>879.64</v>
      </c>
      <c r="X6" s="22">
        <f>IF(X7="",NA(),X7)</f>
        <v>86.81</v>
      </c>
      <c r="Y6" s="22">
        <f t="shared" ref="Y6:AG6" si="4">IF(Y7="",NA(),Y7)</f>
        <v>88.78</v>
      </c>
      <c r="Z6" s="22">
        <f t="shared" si="4"/>
        <v>87.04</v>
      </c>
      <c r="AA6" s="22">
        <f t="shared" si="4"/>
        <v>89.89</v>
      </c>
      <c r="AB6" s="22">
        <f t="shared" si="4"/>
        <v>87.36</v>
      </c>
      <c r="AC6" s="22">
        <f t="shared" si="4"/>
        <v>109.01</v>
      </c>
      <c r="AD6" s="22">
        <f t="shared" si="4"/>
        <v>108.83</v>
      </c>
      <c r="AE6" s="22">
        <f t="shared" si="4"/>
        <v>109.23</v>
      </c>
      <c r="AF6" s="22">
        <f t="shared" si="4"/>
        <v>108.04</v>
      </c>
      <c r="AG6" s="22">
        <f t="shared" si="4"/>
        <v>107.49</v>
      </c>
      <c r="AH6" s="21" t="str">
        <f>IF(AH7="","",IF(AH7="-","【-】","【"&amp;SUBSTITUTE(TEXT(AH7,"#,##0.00"),"-","△")&amp;"】"))</f>
        <v>【108.24】</v>
      </c>
      <c r="AI6" s="22">
        <f>IF(AI7="",NA(),AI7)</f>
        <v>211.49</v>
      </c>
      <c r="AJ6" s="22">
        <f t="shared" ref="AJ6:AR6" si="5">IF(AJ7="",NA(),AJ7)</f>
        <v>227.41</v>
      </c>
      <c r="AK6" s="22">
        <f t="shared" si="5"/>
        <v>249.58</v>
      </c>
      <c r="AL6" s="22">
        <f t="shared" si="5"/>
        <v>274.88</v>
      </c>
      <c r="AM6" s="22">
        <f t="shared" si="5"/>
        <v>298.91000000000003</v>
      </c>
      <c r="AN6" s="22">
        <f t="shared" si="5"/>
        <v>3.7</v>
      </c>
      <c r="AO6" s="22">
        <f t="shared" si="5"/>
        <v>4.34</v>
      </c>
      <c r="AP6" s="22">
        <f t="shared" si="5"/>
        <v>4.6900000000000004</v>
      </c>
      <c r="AQ6" s="22">
        <f t="shared" si="5"/>
        <v>4.72</v>
      </c>
      <c r="AR6" s="22">
        <f t="shared" si="5"/>
        <v>5.76</v>
      </c>
      <c r="AS6" s="21" t="str">
        <f>IF(AS7="","",IF(AS7="-","【-】","【"&amp;SUBSTITUTE(TEXT(AS7,"#,##0.00"),"-","△")&amp;"】"))</f>
        <v>【1.50】</v>
      </c>
      <c r="AT6" s="22">
        <f>IF(AT7="",NA(),AT7)</f>
        <v>409.63</v>
      </c>
      <c r="AU6" s="22">
        <f t="shared" ref="AU6:BC6" si="6">IF(AU7="",NA(),AU7)</f>
        <v>403.2</v>
      </c>
      <c r="AV6" s="22">
        <f t="shared" si="6"/>
        <v>398.73</v>
      </c>
      <c r="AW6" s="22">
        <f t="shared" si="6"/>
        <v>363.6</v>
      </c>
      <c r="AX6" s="22">
        <f t="shared" si="6"/>
        <v>305.5</v>
      </c>
      <c r="AY6" s="22">
        <f t="shared" si="6"/>
        <v>365.18</v>
      </c>
      <c r="AZ6" s="22">
        <f t="shared" si="6"/>
        <v>327.77</v>
      </c>
      <c r="BA6" s="22">
        <f t="shared" si="6"/>
        <v>338.02</v>
      </c>
      <c r="BB6" s="22">
        <f t="shared" si="6"/>
        <v>345.94</v>
      </c>
      <c r="BC6" s="22">
        <f t="shared" si="6"/>
        <v>329.7</v>
      </c>
      <c r="BD6" s="21" t="str">
        <f>IF(BD7="","",IF(BD7="-","【-】","【"&amp;SUBSTITUTE(TEXT(BD7,"#,##0.00"),"-","△")&amp;"】"))</f>
        <v>【243.36】</v>
      </c>
      <c r="BE6" s="22">
        <f>IF(BE7="",NA(),BE7)</f>
        <v>1741.17</v>
      </c>
      <c r="BF6" s="22">
        <f t="shared" ref="BF6:BN6" si="7">IF(BF7="",NA(),BF7)</f>
        <v>1634.89</v>
      </c>
      <c r="BG6" s="22">
        <f t="shared" si="7"/>
        <v>1550.35</v>
      </c>
      <c r="BH6" s="22">
        <f t="shared" si="7"/>
        <v>1458.67</v>
      </c>
      <c r="BI6" s="22">
        <f t="shared" si="7"/>
        <v>1367.61</v>
      </c>
      <c r="BJ6" s="22">
        <f t="shared" si="7"/>
        <v>371.65</v>
      </c>
      <c r="BK6" s="22">
        <f t="shared" si="7"/>
        <v>397.1</v>
      </c>
      <c r="BL6" s="22">
        <f t="shared" si="7"/>
        <v>379.91</v>
      </c>
      <c r="BM6" s="22">
        <f t="shared" si="7"/>
        <v>386.61</v>
      </c>
      <c r="BN6" s="22">
        <f t="shared" si="7"/>
        <v>381.56</v>
      </c>
      <c r="BO6" s="21" t="str">
        <f>IF(BO7="","",IF(BO7="-","【-】","【"&amp;SUBSTITUTE(TEXT(BO7,"#,##0.00"),"-","△")&amp;"】"))</f>
        <v>【265.93】</v>
      </c>
      <c r="BP6" s="22">
        <f>IF(BP7="",NA(),BP7)</f>
        <v>69.44</v>
      </c>
      <c r="BQ6" s="22">
        <f t="shared" ref="BQ6:BY6" si="8">IF(BQ7="",NA(),BQ7)</f>
        <v>72.13</v>
      </c>
      <c r="BR6" s="22">
        <f t="shared" si="8"/>
        <v>71.11</v>
      </c>
      <c r="BS6" s="22">
        <f t="shared" si="8"/>
        <v>69</v>
      </c>
      <c r="BT6" s="22">
        <f t="shared" si="8"/>
        <v>72.37</v>
      </c>
      <c r="BU6" s="22">
        <f t="shared" si="8"/>
        <v>98.77</v>
      </c>
      <c r="BV6" s="22">
        <f t="shared" si="8"/>
        <v>95.79</v>
      </c>
      <c r="BW6" s="22">
        <f t="shared" si="8"/>
        <v>98.3</v>
      </c>
      <c r="BX6" s="22">
        <f t="shared" si="8"/>
        <v>93.82</v>
      </c>
      <c r="BY6" s="22">
        <f t="shared" si="8"/>
        <v>95.04</v>
      </c>
      <c r="BZ6" s="21" t="str">
        <f>IF(BZ7="","",IF(BZ7="-","【-】","【"&amp;SUBSTITUTE(TEXT(BZ7,"#,##0.00"),"-","△")&amp;"】"))</f>
        <v>【97.82】</v>
      </c>
      <c r="CA6" s="22">
        <f>IF(CA7="",NA(),CA7)</f>
        <v>227.1</v>
      </c>
      <c r="CB6" s="22">
        <f t="shared" ref="CB6:CJ6" si="9">IF(CB7="",NA(),CB7)</f>
        <v>217.38</v>
      </c>
      <c r="CC6" s="22">
        <f t="shared" si="9"/>
        <v>220.31</v>
      </c>
      <c r="CD6" s="22">
        <f t="shared" si="9"/>
        <v>227.07</v>
      </c>
      <c r="CE6" s="22">
        <f t="shared" si="9"/>
        <v>218.11</v>
      </c>
      <c r="CF6" s="22">
        <f t="shared" si="9"/>
        <v>173.67</v>
      </c>
      <c r="CG6" s="22">
        <f t="shared" si="9"/>
        <v>171.13</v>
      </c>
      <c r="CH6" s="22">
        <f t="shared" si="9"/>
        <v>173.7</v>
      </c>
      <c r="CI6" s="22">
        <f t="shared" si="9"/>
        <v>178.94</v>
      </c>
      <c r="CJ6" s="22">
        <f t="shared" si="9"/>
        <v>180.19</v>
      </c>
      <c r="CK6" s="21" t="str">
        <f>IF(CK7="","",IF(CK7="-","【-】","【"&amp;SUBSTITUTE(TEXT(CK7,"#,##0.00"),"-","△")&amp;"】"))</f>
        <v>【177.56】</v>
      </c>
      <c r="CL6" s="22">
        <f>IF(CL7="",NA(),CL7)</f>
        <v>51.04</v>
      </c>
      <c r="CM6" s="22">
        <f t="shared" ref="CM6:CU6" si="10">IF(CM7="",NA(),CM7)</f>
        <v>53.24</v>
      </c>
      <c r="CN6" s="22">
        <f t="shared" si="10"/>
        <v>54.18</v>
      </c>
      <c r="CO6" s="22">
        <f t="shared" si="10"/>
        <v>54.04</v>
      </c>
      <c r="CP6" s="22">
        <f t="shared" si="10"/>
        <v>52.26</v>
      </c>
      <c r="CQ6" s="22">
        <f t="shared" si="10"/>
        <v>59.67</v>
      </c>
      <c r="CR6" s="22">
        <f t="shared" si="10"/>
        <v>60.12</v>
      </c>
      <c r="CS6" s="22">
        <f t="shared" si="10"/>
        <v>60.34</v>
      </c>
      <c r="CT6" s="22">
        <f t="shared" si="10"/>
        <v>59.54</v>
      </c>
      <c r="CU6" s="22">
        <f t="shared" si="10"/>
        <v>59.26</v>
      </c>
      <c r="CV6" s="21" t="str">
        <f>IF(CV7="","",IF(CV7="-","【-】","【"&amp;SUBSTITUTE(TEXT(CV7,"#,##0.00"),"-","△")&amp;"】"))</f>
        <v>【59.81】</v>
      </c>
      <c r="CW6" s="22">
        <f>IF(CW7="",NA(),CW7)</f>
        <v>88.17</v>
      </c>
      <c r="CX6" s="22">
        <f t="shared" ref="CX6:DF6" si="11">IF(CX7="",NA(),CX7)</f>
        <v>86</v>
      </c>
      <c r="CY6" s="22">
        <f t="shared" si="11"/>
        <v>84.17</v>
      </c>
      <c r="CZ6" s="22">
        <f t="shared" si="11"/>
        <v>84.21</v>
      </c>
      <c r="DA6" s="22">
        <f t="shared" si="11"/>
        <v>85.89</v>
      </c>
      <c r="DB6" s="22">
        <f t="shared" si="11"/>
        <v>84.6</v>
      </c>
      <c r="DC6" s="22">
        <f t="shared" si="11"/>
        <v>84.24</v>
      </c>
      <c r="DD6" s="22">
        <f t="shared" si="11"/>
        <v>84.19</v>
      </c>
      <c r="DE6" s="22">
        <f t="shared" si="11"/>
        <v>83.93</v>
      </c>
      <c r="DF6" s="22">
        <f t="shared" si="11"/>
        <v>83.84</v>
      </c>
      <c r="DG6" s="21" t="str">
        <f>IF(DG7="","",IF(DG7="-","【-】","【"&amp;SUBSTITUTE(TEXT(DG7,"#,##0.00"),"-","△")&amp;"】"))</f>
        <v>【89.42】</v>
      </c>
      <c r="DH6" s="22">
        <f>IF(DH7="",NA(),DH7)</f>
        <v>35.61</v>
      </c>
      <c r="DI6" s="22">
        <f t="shared" ref="DI6:DQ6" si="12">IF(DI7="",NA(),DI7)</f>
        <v>37.86</v>
      </c>
      <c r="DJ6" s="22">
        <f t="shared" si="12"/>
        <v>39.950000000000003</v>
      </c>
      <c r="DK6" s="22">
        <f t="shared" si="12"/>
        <v>42.08</v>
      </c>
      <c r="DL6" s="22">
        <f t="shared" si="12"/>
        <v>43.81</v>
      </c>
      <c r="DM6" s="22">
        <f t="shared" si="12"/>
        <v>48.17</v>
      </c>
      <c r="DN6" s="22">
        <f t="shared" si="12"/>
        <v>48.83</v>
      </c>
      <c r="DO6" s="22">
        <f t="shared" si="12"/>
        <v>49.96</v>
      </c>
      <c r="DP6" s="22">
        <f t="shared" si="12"/>
        <v>50.82</v>
      </c>
      <c r="DQ6" s="22">
        <f t="shared" si="12"/>
        <v>51.82</v>
      </c>
      <c r="DR6" s="21" t="str">
        <f>IF(DR7="","",IF(DR7="-","【-】","【"&amp;SUBSTITUTE(TEXT(DR7,"#,##0.00"),"-","△")&amp;"】"))</f>
        <v>【52.02】</v>
      </c>
      <c r="DS6" s="22">
        <f>IF(DS7="",NA(),DS7)</f>
        <v>2.57</v>
      </c>
      <c r="DT6" s="22">
        <f t="shared" ref="DT6:EB6" si="13">IF(DT7="",NA(),DT7)</f>
        <v>2.69</v>
      </c>
      <c r="DU6" s="22">
        <f t="shared" si="13"/>
        <v>3.07</v>
      </c>
      <c r="DV6" s="22">
        <f t="shared" si="13"/>
        <v>3.68</v>
      </c>
      <c r="DW6" s="22">
        <f t="shared" si="13"/>
        <v>3.89</v>
      </c>
      <c r="DX6" s="22">
        <f t="shared" si="13"/>
        <v>17.12</v>
      </c>
      <c r="DY6" s="22">
        <f t="shared" si="13"/>
        <v>18.18</v>
      </c>
      <c r="DZ6" s="22">
        <f t="shared" si="13"/>
        <v>19.32</v>
      </c>
      <c r="EA6" s="22">
        <f t="shared" si="13"/>
        <v>21.16</v>
      </c>
      <c r="EB6" s="22">
        <f t="shared" si="13"/>
        <v>22.72</v>
      </c>
      <c r="EC6" s="21" t="str">
        <f>IF(EC7="","",IF(EC7="-","【-】","【"&amp;SUBSTITUTE(TEXT(EC7,"#,##0.00"),"-","△")&amp;"】"))</f>
        <v>【25.37】</v>
      </c>
      <c r="ED6" s="21">
        <f>IF(ED7="",NA(),ED7)</f>
        <v>0</v>
      </c>
      <c r="EE6" s="21">
        <f t="shared" ref="EE6:EM6" si="14">IF(EE7="",NA(),EE7)</f>
        <v>0</v>
      </c>
      <c r="EF6" s="21">
        <f t="shared" si="14"/>
        <v>0</v>
      </c>
      <c r="EG6" s="21">
        <f t="shared" si="14"/>
        <v>0</v>
      </c>
      <c r="EH6" s="22">
        <f t="shared" si="14"/>
        <v>0.18</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382159</v>
      </c>
      <c r="D7" s="24">
        <v>46</v>
      </c>
      <c r="E7" s="24">
        <v>1</v>
      </c>
      <c r="F7" s="24">
        <v>0</v>
      </c>
      <c r="G7" s="24">
        <v>1</v>
      </c>
      <c r="H7" s="24" t="s">
        <v>93</v>
      </c>
      <c r="I7" s="24" t="s">
        <v>94</v>
      </c>
      <c r="J7" s="24" t="s">
        <v>95</v>
      </c>
      <c r="K7" s="24" t="s">
        <v>96</v>
      </c>
      <c r="L7" s="24" t="s">
        <v>97</v>
      </c>
      <c r="M7" s="24" t="s">
        <v>98</v>
      </c>
      <c r="N7" s="25" t="s">
        <v>99</v>
      </c>
      <c r="O7" s="25">
        <v>48.08</v>
      </c>
      <c r="P7" s="25">
        <v>97.37</v>
      </c>
      <c r="Q7" s="25">
        <v>2700</v>
      </c>
      <c r="R7" s="25">
        <v>33153</v>
      </c>
      <c r="S7" s="25">
        <v>211.3</v>
      </c>
      <c r="T7" s="25">
        <v>156.9</v>
      </c>
      <c r="U7" s="25">
        <v>32107</v>
      </c>
      <c r="V7" s="25">
        <v>36.5</v>
      </c>
      <c r="W7" s="25">
        <v>879.64</v>
      </c>
      <c r="X7" s="25">
        <v>86.81</v>
      </c>
      <c r="Y7" s="25">
        <v>88.78</v>
      </c>
      <c r="Z7" s="25">
        <v>87.04</v>
      </c>
      <c r="AA7" s="25">
        <v>89.89</v>
      </c>
      <c r="AB7" s="25">
        <v>87.36</v>
      </c>
      <c r="AC7" s="25">
        <v>109.01</v>
      </c>
      <c r="AD7" s="25">
        <v>108.83</v>
      </c>
      <c r="AE7" s="25">
        <v>109.23</v>
      </c>
      <c r="AF7" s="25">
        <v>108.04</v>
      </c>
      <c r="AG7" s="25">
        <v>107.49</v>
      </c>
      <c r="AH7" s="25">
        <v>108.24</v>
      </c>
      <c r="AI7" s="25">
        <v>211.49</v>
      </c>
      <c r="AJ7" s="25">
        <v>227.41</v>
      </c>
      <c r="AK7" s="25">
        <v>249.58</v>
      </c>
      <c r="AL7" s="25">
        <v>274.88</v>
      </c>
      <c r="AM7" s="25">
        <v>298.91000000000003</v>
      </c>
      <c r="AN7" s="25">
        <v>3.7</v>
      </c>
      <c r="AO7" s="25">
        <v>4.34</v>
      </c>
      <c r="AP7" s="25">
        <v>4.6900000000000004</v>
      </c>
      <c r="AQ7" s="25">
        <v>4.72</v>
      </c>
      <c r="AR7" s="25">
        <v>5.76</v>
      </c>
      <c r="AS7" s="25">
        <v>1.5</v>
      </c>
      <c r="AT7" s="25">
        <v>409.63</v>
      </c>
      <c r="AU7" s="25">
        <v>403.2</v>
      </c>
      <c r="AV7" s="25">
        <v>398.73</v>
      </c>
      <c r="AW7" s="25">
        <v>363.6</v>
      </c>
      <c r="AX7" s="25">
        <v>305.5</v>
      </c>
      <c r="AY7" s="25">
        <v>365.18</v>
      </c>
      <c r="AZ7" s="25">
        <v>327.77</v>
      </c>
      <c r="BA7" s="25">
        <v>338.02</v>
      </c>
      <c r="BB7" s="25">
        <v>345.94</v>
      </c>
      <c r="BC7" s="25">
        <v>329.7</v>
      </c>
      <c r="BD7" s="25">
        <v>243.36</v>
      </c>
      <c r="BE7" s="25">
        <v>1741.17</v>
      </c>
      <c r="BF7" s="25">
        <v>1634.89</v>
      </c>
      <c r="BG7" s="25">
        <v>1550.35</v>
      </c>
      <c r="BH7" s="25">
        <v>1458.67</v>
      </c>
      <c r="BI7" s="25">
        <v>1367.61</v>
      </c>
      <c r="BJ7" s="25">
        <v>371.65</v>
      </c>
      <c r="BK7" s="25">
        <v>397.1</v>
      </c>
      <c r="BL7" s="25">
        <v>379.91</v>
      </c>
      <c r="BM7" s="25">
        <v>386.61</v>
      </c>
      <c r="BN7" s="25">
        <v>381.56</v>
      </c>
      <c r="BO7" s="25">
        <v>265.93</v>
      </c>
      <c r="BP7" s="25">
        <v>69.44</v>
      </c>
      <c r="BQ7" s="25">
        <v>72.13</v>
      </c>
      <c r="BR7" s="25">
        <v>71.11</v>
      </c>
      <c r="BS7" s="25">
        <v>69</v>
      </c>
      <c r="BT7" s="25">
        <v>72.37</v>
      </c>
      <c r="BU7" s="25">
        <v>98.77</v>
      </c>
      <c r="BV7" s="25">
        <v>95.79</v>
      </c>
      <c r="BW7" s="25">
        <v>98.3</v>
      </c>
      <c r="BX7" s="25">
        <v>93.82</v>
      </c>
      <c r="BY7" s="25">
        <v>95.04</v>
      </c>
      <c r="BZ7" s="25">
        <v>97.82</v>
      </c>
      <c r="CA7" s="25">
        <v>227.1</v>
      </c>
      <c r="CB7" s="25">
        <v>217.38</v>
      </c>
      <c r="CC7" s="25">
        <v>220.31</v>
      </c>
      <c r="CD7" s="25">
        <v>227.07</v>
      </c>
      <c r="CE7" s="25">
        <v>218.11</v>
      </c>
      <c r="CF7" s="25">
        <v>173.67</v>
      </c>
      <c r="CG7" s="25">
        <v>171.13</v>
      </c>
      <c r="CH7" s="25">
        <v>173.7</v>
      </c>
      <c r="CI7" s="25">
        <v>178.94</v>
      </c>
      <c r="CJ7" s="25">
        <v>180.19</v>
      </c>
      <c r="CK7" s="25">
        <v>177.56</v>
      </c>
      <c r="CL7" s="25">
        <v>51.04</v>
      </c>
      <c r="CM7" s="25">
        <v>53.24</v>
      </c>
      <c r="CN7" s="25">
        <v>54.18</v>
      </c>
      <c r="CO7" s="25">
        <v>54.04</v>
      </c>
      <c r="CP7" s="25">
        <v>52.26</v>
      </c>
      <c r="CQ7" s="25">
        <v>59.67</v>
      </c>
      <c r="CR7" s="25">
        <v>60.12</v>
      </c>
      <c r="CS7" s="25">
        <v>60.34</v>
      </c>
      <c r="CT7" s="25">
        <v>59.54</v>
      </c>
      <c r="CU7" s="25">
        <v>59.26</v>
      </c>
      <c r="CV7" s="25">
        <v>59.81</v>
      </c>
      <c r="CW7" s="25">
        <v>88.17</v>
      </c>
      <c r="CX7" s="25">
        <v>86</v>
      </c>
      <c r="CY7" s="25">
        <v>84.17</v>
      </c>
      <c r="CZ7" s="25">
        <v>84.21</v>
      </c>
      <c r="DA7" s="25">
        <v>85.89</v>
      </c>
      <c r="DB7" s="25">
        <v>84.6</v>
      </c>
      <c r="DC7" s="25">
        <v>84.24</v>
      </c>
      <c r="DD7" s="25">
        <v>84.19</v>
      </c>
      <c r="DE7" s="25">
        <v>83.93</v>
      </c>
      <c r="DF7" s="25">
        <v>83.84</v>
      </c>
      <c r="DG7" s="25">
        <v>89.42</v>
      </c>
      <c r="DH7" s="25">
        <v>35.61</v>
      </c>
      <c r="DI7" s="25">
        <v>37.86</v>
      </c>
      <c r="DJ7" s="25">
        <v>39.950000000000003</v>
      </c>
      <c r="DK7" s="25">
        <v>42.08</v>
      </c>
      <c r="DL7" s="25">
        <v>43.81</v>
      </c>
      <c r="DM7" s="25">
        <v>48.17</v>
      </c>
      <c r="DN7" s="25">
        <v>48.83</v>
      </c>
      <c r="DO7" s="25">
        <v>49.96</v>
      </c>
      <c r="DP7" s="25">
        <v>50.82</v>
      </c>
      <c r="DQ7" s="25">
        <v>51.82</v>
      </c>
      <c r="DR7" s="25">
        <v>52.02</v>
      </c>
      <c r="DS7" s="25">
        <v>2.57</v>
      </c>
      <c r="DT7" s="25">
        <v>2.69</v>
      </c>
      <c r="DU7" s="25">
        <v>3.07</v>
      </c>
      <c r="DV7" s="25">
        <v>3.68</v>
      </c>
      <c r="DW7" s="25">
        <v>3.89</v>
      </c>
      <c r="DX7" s="25">
        <v>17.12</v>
      </c>
      <c r="DY7" s="25">
        <v>18.18</v>
      </c>
      <c r="DZ7" s="25">
        <v>19.32</v>
      </c>
      <c r="EA7" s="25">
        <v>21.16</v>
      </c>
      <c r="EB7" s="25">
        <v>22.72</v>
      </c>
      <c r="EC7" s="25">
        <v>25.37</v>
      </c>
      <c r="ED7" s="25">
        <v>0</v>
      </c>
      <c r="EE7" s="25">
        <v>0</v>
      </c>
      <c r="EF7" s="25">
        <v>0</v>
      </c>
      <c r="EG7" s="25">
        <v>0</v>
      </c>
      <c r="EH7" s="25">
        <v>0.18</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佐伯 知隆</cp:lastModifiedBy>
  <cp:lastPrinted>2025-02-07T06:18:30Z</cp:lastPrinted>
  <dcterms:created xsi:type="dcterms:W3CDTF">2025-01-24T06:54:14Z</dcterms:created>
  <dcterms:modified xsi:type="dcterms:W3CDTF">2025-02-07T06:18:44Z</dcterms:modified>
  <cp:category/>
</cp:coreProperties>
</file>