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Q:\5000.上水道\3000.庶務係\02簡易水道\09経営比較分析\R06（R05決算）\"/>
    </mc:Choice>
  </mc:AlternateContent>
  <xr:revisionPtr revIDLastSave="0" documentId="8_{5266CA47-4B2A-4B2E-AD05-329F26E50CA4}" xr6:coauthVersionLast="47" xr6:coauthVersionMax="47" xr10:uidLastSave="{00000000-0000-0000-0000-000000000000}"/>
  <workbookProtection workbookAlgorithmName="SHA-512" workbookHashValue="ujUdm9TfkJVgwXC+fUGxAsjHRG9Lnjq9SZxovafoCyBjZSS9XzQmaFT9hvV22ZHOSqwknXyTPWDS+sloEtLAlg==" workbookSaltValue="BppPzdNjk3k0JjWkSTC7oA==" workbookSpinCount="100000" lockStructure="1"/>
  <bookViews>
    <workbookView xWindow="-110" yWindow="-110" windowWidth="19420" windowHeight="115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W10" i="4" s="1"/>
  <c r="P6" i="5"/>
  <c r="P10" i="4" s="1"/>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F85" i="4"/>
  <c r="E85" i="4"/>
  <c r="BB10" i="4"/>
  <c r="AT10" i="4"/>
  <c r="AL10" i="4"/>
  <c r="I10" i="4"/>
  <c r="B10" i="4"/>
  <c r="BB8" i="4"/>
  <c r="P8" i="4"/>
  <c r="I8" i="4"/>
  <c r="B8" i="4"/>
  <c r="B6" i="4"/>
</calcChain>
</file>

<file path=xl/sharedStrings.xml><?xml version="1.0" encoding="utf-8"?>
<sst xmlns="http://schemas.openxmlformats.org/spreadsheetml/2006/main" count="250" uniqueCount="112">
  <si>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</si>
  <si>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</si>
  <si>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</si>
  <si>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</si>
  <si>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</si>
  <si>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</si>
  <si>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</si>
  <si>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</si>
  <si>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</si>
  <si>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</si>
  <si>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</si>
  <si>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</si>
  <si>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</si>
  <si>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</si>
  <si>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</si>
  <si>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</si>
  <si>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</si>
  <si>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</si>
  <si>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</si>
  <si>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</si>
  <si>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</si>
  <si>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</si>
  <si>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</si>
  <si>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</si>
  <si>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</si>
  <si>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</si>
  <si>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</si>
  <si>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</si>
  <si>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</si>
  <si>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</si>
  <si>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</si>
  <si>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</si>
  <si>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</si>
  <si>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</si>
  <si>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</si>
  <si>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</si>
  <si>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</si>
  <si>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</si>
  <si>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</si>
  <si>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</si>
  <si>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</si>
  <si>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</si>
  <si>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</si>
  <si>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</si>
  <si>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</si>
  <si>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</si>
  <si>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</si>
  <si>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</si>
  <si>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</si>
  <si>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</si>
  <si>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</si>
  <si>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</si>
  <si>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</si>
  <si>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</si>
  <si>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</si>
  <si>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</si>
  <si>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</si>
  <si>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</si>
  <si>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</si>
  <si>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</si>
  <si>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</si>
  <si>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</si>
  <si>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</si>
  <si>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</si>
  <si>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</si>
  <si>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</si>
  <si>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</si>
  <si>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</si>
  <si>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</si>
  <si>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</si>
  <si>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</si>
  <si>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</si>
  <si>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</si>
  <si>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</si>
  <si>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</si>
  <si>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</si>
  <si>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</si>
  <si>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</si>
  <si>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</si>
  <si>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</si>
  <si>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</si>
  <si>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</si>
  <si>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</si>
  <si>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</si>
  <si>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</si>
  <si>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</si>
  <si>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</si>
  <si>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</si>
  <si>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</si>
  <si>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</si>
  <si>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</si>
  <si>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</si>
  <si>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</si>
  <si>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西予市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</si>
  <si>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</si>
  <si>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</si>
  <si>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</si>
  <si>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</si>
  <si>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</si>
  <si>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</si>
  <si>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</si>
  <si>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</si>
  <si>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</si>
  <si>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</si>
  <si>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</si>
  <si>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</si>
  <si>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</si>
  <si>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</si>
  <si>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</si>
  <si>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有形固定資産減価償却率は類似団体に比べて低い水準となっているが、管路経年化率は高い水準である。その要因として、近年、管路更新は実施していない状況であり、施設の老朽化が進展する中、計画的に水道管等更新事業を実施する必要があるが、実情としては、修繕を行いながら維持管理を行っているため、管路経年比率については、年々上昇している。
　今後は、さらに人口減少が進み給水収益が減少していく中で、施設等の更新に係る財源の確保がより厳しいものとなるため、施設等の現状把握と計画的・効率的な投資が必要となる。</t>
    <rPh sb="190" eb="191">
      <t>ナカ</t>
    </rPh>
    <phoneticPr fontId="4"/>
  </si>
  <si>
    <t>　今後の人口減少による給水収益の減少を考慮すると、さらなる経費の削減等を行い、財源の確保に努めるとともに、将来的には経営統合・施設統合・料金改定等も視野に入れた経営基盤の強化を進めていく必要がある。
　また、施設の老朽化が進展する中、計画的に施設の更新を行うためにも経営戦略等で、より的確な経営状況を把握した上で、他団体との比較や経営改善及び経営判断を行い、健全な運営となるよう努めていかなければならない。</t>
    <phoneticPr fontId="4"/>
  </si>
  <si>
    <r>
      <t>　経常収支比率については、委託料及び職員給与費等の経常費用が減少した一方で、その財源となる一般会計補助金の減少に加え、給水収益等の経常収益が大幅に減少したことにより前年度比3.29ポイント減の101.29％となったが、健全経営の水準とされる100％を上回り、累積欠損金は解消した。
　流動比率については100％を大きく上回る数値で推移しており、短期的な資金繰りには窮していない。
　企業債残高対給水収益比率については、施設整備等の投資的経費にかかる財源として、企業債の借入を行っているが、今後は、財源の確保に努め、企業債の抑制に努める必要がある。
　</t>
    </r>
    <r>
      <rPr>
        <sz val="11"/>
        <rFont val="ＭＳ ゴシック"/>
        <family val="3"/>
        <charset val="128"/>
      </rPr>
      <t>料金回収率については、前年度と比較して経常費用の減少により給水原価が減少したため、前年度比4.99ポイント増の60.34%となったが、事業に必要な費用を給水収益で賄えている状況とされる100％を大きく下回っている。</t>
    </r>
    <r>
      <rPr>
        <sz val="11"/>
        <color rgb="FFFF0000"/>
        <rFont val="ＭＳ ゴシック"/>
        <family val="3"/>
        <charset val="128"/>
      </rPr>
      <t xml:space="preserve">
</t>
    </r>
    <r>
      <rPr>
        <sz val="11"/>
        <rFont val="ＭＳ ゴシック"/>
        <family val="3"/>
        <charset val="128"/>
      </rPr>
      <t>　有収率については、年間総有収水量が減少した一方で、年間総配水量が大幅に増加したことにより減少している。</t>
    </r>
    <r>
      <rPr>
        <sz val="11"/>
        <color theme="1"/>
        <rFont val="ＭＳ ゴシック"/>
        <family val="3"/>
        <charset val="128"/>
      </rPr>
      <t xml:space="preserve">
　今後は、人口減少による給水収益の減少は避けられない課題であり、経常費用の削減、財源確保が必要になる。簡易水道は地元の水道組合主体で料金体系などを決定し経営しているが、将来的には適正な料金設定となるよう料金見直しも視野に入れなければならない。</t>
    </r>
    <rPh sb="13" eb="16">
      <t>イタクリョウ</t>
    </rPh>
    <rPh sb="18" eb="24">
      <t>ショクインキュウヨヒトウ</t>
    </rPh>
    <rPh sb="25" eb="29">
      <t>ケイジョウヒヨウ</t>
    </rPh>
    <rPh sb="30" eb="32">
      <t>ゲンショウ</t>
    </rPh>
    <rPh sb="34" eb="36">
      <t>イッポウ</t>
    </rPh>
    <rPh sb="40" eb="42">
      <t>ザイゲン</t>
    </rPh>
    <rPh sb="45" eb="52">
      <t>イッパンカイケイホジョキン</t>
    </rPh>
    <rPh sb="53" eb="55">
      <t>ゲンショウ</t>
    </rPh>
    <rPh sb="56" eb="57">
      <t>クワ</t>
    </rPh>
    <rPh sb="59" eb="64">
      <t>キュウスイシュウエキトウ</t>
    </rPh>
    <rPh sb="65" eb="69">
      <t>ケイジョウシュウエキ</t>
    </rPh>
    <rPh sb="70" eb="72">
      <t>オオハバ</t>
    </rPh>
    <rPh sb="73" eb="75">
      <t>ゲンショウ</t>
    </rPh>
    <rPh sb="82" eb="86">
      <t>ゼンネンドヒ</t>
    </rPh>
    <rPh sb="94" eb="95">
      <t>ゲン</t>
    </rPh>
    <rPh sb="296" eb="298">
      <t>ヒヨウ</t>
    </rPh>
    <rPh sb="299" eb="301">
      <t>ゲンショウ</t>
    </rPh>
    <rPh sb="309" eb="311">
      <t>ゲンショウ</t>
    </rPh>
    <rPh sb="316" eb="320">
      <t>ゼンネンドヒ</t>
    </rPh>
    <rPh sb="328" eb="329">
      <t>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</si>
</sst>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58E-4ACD-B0A0-26CFD34FD8E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1.1499999999999999</c:v>
                </c:pt>
                <c:pt idx="2">
                  <c:v>0.28999999999999998</c:v>
                </c:pt>
                <c:pt idx="3">
                  <c:v>0.39</c:v>
                </c:pt>
                <c:pt idx="4">
                  <c:v>0.49</c:v>
                </c:pt>
              </c:numCache>
            </c:numRef>
          </c:val>
          <c:smooth val="0"/>
          <c:extLst>
            <c:ext xmlns:c16="http://schemas.microsoft.com/office/drawing/2014/chart" uri="{C3380CC4-5D6E-409C-BE32-E72D297353CC}">
              <c16:uniqueId val="{00000001-458E-4ACD-B0A0-26CFD34FD8E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50.51</c:v>
                </c:pt>
                <c:pt idx="2">
                  <c:v>50.85</c:v>
                </c:pt>
                <c:pt idx="3">
                  <c:v>50.1</c:v>
                </c:pt>
                <c:pt idx="4">
                  <c:v>70.3</c:v>
                </c:pt>
              </c:numCache>
            </c:numRef>
          </c:val>
          <c:extLst>
            <c:ext xmlns:c16="http://schemas.microsoft.com/office/drawing/2014/chart" uri="{C3380CC4-5D6E-409C-BE32-E72D297353CC}">
              <c16:uniqueId val="{00000000-688E-4AAD-9FE6-0441209AD63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48.86</c:v>
                </c:pt>
                <c:pt idx="2">
                  <c:v>49</c:v>
                </c:pt>
                <c:pt idx="3">
                  <c:v>50.07</c:v>
                </c:pt>
                <c:pt idx="4">
                  <c:v>53.4</c:v>
                </c:pt>
              </c:numCache>
            </c:numRef>
          </c:val>
          <c:smooth val="0"/>
          <c:extLst>
            <c:ext xmlns:c16="http://schemas.microsoft.com/office/drawing/2014/chart" uri="{C3380CC4-5D6E-409C-BE32-E72D297353CC}">
              <c16:uniqueId val="{00000001-688E-4AAD-9FE6-0441209AD63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98.04</c:v>
                </c:pt>
                <c:pt idx="2">
                  <c:v>98.01</c:v>
                </c:pt>
                <c:pt idx="3">
                  <c:v>98.02</c:v>
                </c:pt>
                <c:pt idx="4">
                  <c:v>65.3</c:v>
                </c:pt>
              </c:numCache>
            </c:numRef>
          </c:val>
          <c:extLst>
            <c:ext xmlns:c16="http://schemas.microsoft.com/office/drawing/2014/chart" uri="{C3380CC4-5D6E-409C-BE32-E72D297353CC}">
              <c16:uniqueId val="{00000000-9B55-4A70-A5DA-877467A9B6D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76.48</c:v>
                </c:pt>
                <c:pt idx="2">
                  <c:v>75.64</c:v>
                </c:pt>
                <c:pt idx="3">
                  <c:v>75.7</c:v>
                </c:pt>
                <c:pt idx="4">
                  <c:v>72.53</c:v>
                </c:pt>
              </c:numCache>
            </c:numRef>
          </c:val>
          <c:smooth val="0"/>
          <c:extLst>
            <c:ext xmlns:c16="http://schemas.microsoft.com/office/drawing/2014/chart" uri="{C3380CC4-5D6E-409C-BE32-E72D297353CC}">
              <c16:uniqueId val="{00000001-9B55-4A70-A5DA-877467A9B6D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97.12</c:v>
                </c:pt>
                <c:pt idx="2">
                  <c:v>101.55</c:v>
                </c:pt>
                <c:pt idx="3">
                  <c:v>104.58</c:v>
                </c:pt>
                <c:pt idx="4">
                  <c:v>101.29</c:v>
                </c:pt>
              </c:numCache>
            </c:numRef>
          </c:val>
          <c:extLst>
            <c:ext xmlns:c16="http://schemas.microsoft.com/office/drawing/2014/chart" uri="{C3380CC4-5D6E-409C-BE32-E72D297353CC}">
              <c16:uniqueId val="{00000000-9A5A-47F2-BCDD-BCD3C3870FB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103.82</c:v>
                </c:pt>
                <c:pt idx="2">
                  <c:v>105.75</c:v>
                </c:pt>
                <c:pt idx="3">
                  <c:v>105.52</c:v>
                </c:pt>
                <c:pt idx="4">
                  <c:v>103.1</c:v>
                </c:pt>
              </c:numCache>
            </c:numRef>
          </c:val>
          <c:smooth val="0"/>
          <c:extLst>
            <c:ext xmlns:c16="http://schemas.microsoft.com/office/drawing/2014/chart" uri="{C3380CC4-5D6E-409C-BE32-E72D297353CC}">
              <c16:uniqueId val="{00000001-9A5A-47F2-BCDD-BCD3C3870FB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3.92</c:v>
                </c:pt>
                <c:pt idx="2">
                  <c:v>7.69</c:v>
                </c:pt>
                <c:pt idx="3">
                  <c:v>11.41</c:v>
                </c:pt>
                <c:pt idx="4">
                  <c:v>15.07</c:v>
                </c:pt>
              </c:numCache>
            </c:numRef>
          </c:val>
          <c:extLst>
            <c:ext xmlns:c16="http://schemas.microsoft.com/office/drawing/2014/chart" uri="{C3380CC4-5D6E-409C-BE32-E72D297353CC}">
              <c16:uniqueId val="{00000000-FC23-4413-BC4B-64A5ADE4D2A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39.409999999999997</c:v>
                </c:pt>
                <c:pt idx="2">
                  <c:v>41.18</c:v>
                </c:pt>
                <c:pt idx="3">
                  <c:v>42.98</c:v>
                </c:pt>
                <c:pt idx="4">
                  <c:v>40.46</c:v>
                </c:pt>
              </c:numCache>
            </c:numRef>
          </c:val>
          <c:smooth val="0"/>
          <c:extLst>
            <c:ext xmlns:c16="http://schemas.microsoft.com/office/drawing/2014/chart" uri="{C3380CC4-5D6E-409C-BE32-E72D297353CC}">
              <c16:uniqueId val="{00000001-FC23-4413-BC4B-64A5ADE4D2A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33.869999999999997</c:v>
                </c:pt>
                <c:pt idx="2">
                  <c:v>36.96</c:v>
                </c:pt>
                <c:pt idx="3">
                  <c:v>39.36</c:v>
                </c:pt>
                <c:pt idx="4">
                  <c:v>39.79</c:v>
                </c:pt>
              </c:numCache>
            </c:numRef>
          </c:val>
          <c:extLst>
            <c:ext xmlns:c16="http://schemas.microsoft.com/office/drawing/2014/chart" uri="{C3380CC4-5D6E-409C-BE32-E72D297353CC}">
              <c16:uniqueId val="{00000000-2EEB-4B28-AACC-E14F565E92C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20.97</c:v>
                </c:pt>
                <c:pt idx="2">
                  <c:v>21.65</c:v>
                </c:pt>
                <c:pt idx="3">
                  <c:v>23.24</c:v>
                </c:pt>
                <c:pt idx="4">
                  <c:v>22.77</c:v>
                </c:pt>
              </c:numCache>
            </c:numRef>
          </c:val>
          <c:smooth val="0"/>
          <c:extLst>
            <c:ext xmlns:c16="http://schemas.microsoft.com/office/drawing/2014/chart" uri="{C3380CC4-5D6E-409C-BE32-E72D297353CC}">
              <c16:uniqueId val="{00000001-2EEB-4B28-AACC-E14F565E92C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13.19</c:v>
                </c:pt>
                <c:pt idx="2">
                  <c:v>9.6</c:v>
                </c:pt>
                <c:pt idx="3">
                  <c:v>1.62</c:v>
                </c:pt>
                <c:pt idx="4" formatCode="#,##0.00;&quot;△&quot;#,##0.00">
                  <c:v>0</c:v>
                </c:pt>
              </c:numCache>
            </c:numRef>
          </c:val>
          <c:extLst>
            <c:ext xmlns:c16="http://schemas.microsoft.com/office/drawing/2014/chart" uri="{C3380CC4-5D6E-409C-BE32-E72D297353CC}">
              <c16:uniqueId val="{00000000-2649-4CD1-9014-7BFD61FF330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31.54</c:v>
                </c:pt>
                <c:pt idx="2">
                  <c:v>31.15</c:v>
                </c:pt>
                <c:pt idx="3">
                  <c:v>30.01</c:v>
                </c:pt>
                <c:pt idx="4">
                  <c:v>27.32</c:v>
                </c:pt>
              </c:numCache>
            </c:numRef>
          </c:val>
          <c:smooth val="0"/>
          <c:extLst>
            <c:ext xmlns:c16="http://schemas.microsoft.com/office/drawing/2014/chart" uri="{C3380CC4-5D6E-409C-BE32-E72D297353CC}">
              <c16:uniqueId val="{00000001-2649-4CD1-9014-7BFD61FF330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494.36</c:v>
                </c:pt>
                <c:pt idx="2">
                  <c:v>500.99</c:v>
                </c:pt>
                <c:pt idx="3">
                  <c:v>488.49</c:v>
                </c:pt>
                <c:pt idx="4">
                  <c:v>605.6</c:v>
                </c:pt>
              </c:numCache>
            </c:numRef>
          </c:val>
          <c:extLst>
            <c:ext xmlns:c16="http://schemas.microsoft.com/office/drawing/2014/chart" uri="{C3380CC4-5D6E-409C-BE32-E72D297353CC}">
              <c16:uniqueId val="{00000000-DFF7-47A3-976C-9D69B27E046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302.22000000000003</c:v>
                </c:pt>
                <c:pt idx="2">
                  <c:v>263.45</c:v>
                </c:pt>
                <c:pt idx="3">
                  <c:v>249.43</c:v>
                </c:pt>
                <c:pt idx="4">
                  <c:v>217.55</c:v>
                </c:pt>
              </c:numCache>
            </c:numRef>
          </c:val>
          <c:smooth val="0"/>
          <c:extLst>
            <c:ext xmlns:c16="http://schemas.microsoft.com/office/drawing/2014/chart" uri="{C3380CC4-5D6E-409C-BE32-E72D297353CC}">
              <c16:uniqueId val="{00000001-DFF7-47A3-976C-9D69B27E046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237.22</c:v>
                </c:pt>
                <c:pt idx="2">
                  <c:v>213.78</c:v>
                </c:pt>
                <c:pt idx="3">
                  <c:v>187.68</c:v>
                </c:pt>
                <c:pt idx="4">
                  <c:v>165.62</c:v>
                </c:pt>
              </c:numCache>
            </c:numRef>
          </c:val>
          <c:extLst>
            <c:ext xmlns:c16="http://schemas.microsoft.com/office/drawing/2014/chart" uri="{C3380CC4-5D6E-409C-BE32-E72D297353CC}">
              <c16:uniqueId val="{00000000-6159-4F96-B34E-B7BD88B759E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970.36</c:v>
                </c:pt>
                <c:pt idx="2">
                  <c:v>940.22</c:v>
                </c:pt>
                <c:pt idx="3">
                  <c:v>922.05</c:v>
                </c:pt>
                <c:pt idx="4">
                  <c:v>916.17</c:v>
                </c:pt>
              </c:numCache>
            </c:numRef>
          </c:val>
          <c:smooth val="0"/>
          <c:extLst>
            <c:ext xmlns:c16="http://schemas.microsoft.com/office/drawing/2014/chart" uri="{C3380CC4-5D6E-409C-BE32-E72D297353CC}">
              <c16:uniqueId val="{00000001-6159-4F96-B34E-B7BD88B759E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56.74</c:v>
                </c:pt>
                <c:pt idx="2">
                  <c:v>58.4</c:v>
                </c:pt>
                <c:pt idx="3">
                  <c:v>55.35</c:v>
                </c:pt>
                <c:pt idx="4">
                  <c:v>60.34</c:v>
                </c:pt>
              </c:numCache>
            </c:numRef>
          </c:val>
          <c:extLst>
            <c:ext xmlns:c16="http://schemas.microsoft.com/office/drawing/2014/chart" uri="{C3380CC4-5D6E-409C-BE32-E72D297353CC}">
              <c16:uniqueId val="{00000000-AE52-4D40-AB1E-1A7B94B5483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64.52</c:v>
                </c:pt>
                <c:pt idx="2">
                  <c:v>66.8</c:v>
                </c:pt>
                <c:pt idx="3">
                  <c:v>64.39</c:v>
                </c:pt>
                <c:pt idx="4">
                  <c:v>63.95</c:v>
                </c:pt>
              </c:numCache>
            </c:numRef>
          </c:val>
          <c:smooth val="0"/>
          <c:extLst>
            <c:ext xmlns:c16="http://schemas.microsoft.com/office/drawing/2014/chart" uri="{C3380CC4-5D6E-409C-BE32-E72D297353CC}">
              <c16:uniqueId val="{00000001-AE52-4D40-AB1E-1A7B94B5483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169.83</c:v>
                </c:pt>
                <c:pt idx="2">
                  <c:v>161.52000000000001</c:v>
                </c:pt>
                <c:pt idx="3">
                  <c:v>171.62</c:v>
                </c:pt>
                <c:pt idx="4">
                  <c:v>165.29</c:v>
                </c:pt>
              </c:numCache>
            </c:numRef>
          </c:val>
          <c:extLst>
            <c:ext xmlns:c16="http://schemas.microsoft.com/office/drawing/2014/chart" uri="{C3380CC4-5D6E-409C-BE32-E72D297353CC}">
              <c16:uniqueId val="{00000000-1C96-431A-8320-B2979FD735C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270.68</c:v>
                </c:pt>
                <c:pt idx="2">
                  <c:v>268.88</c:v>
                </c:pt>
                <c:pt idx="3">
                  <c:v>258.89999999999998</c:v>
                </c:pt>
                <c:pt idx="4">
                  <c:v>263.56</c:v>
                </c:pt>
              </c:numCache>
            </c:numRef>
          </c:val>
          <c:smooth val="0"/>
          <c:extLst>
            <c:ext xmlns:c16="http://schemas.microsoft.com/office/drawing/2014/chart" uri="{C3380CC4-5D6E-409C-BE32-E72D297353CC}">
              <c16:uniqueId val="{00000001-1C96-431A-8320-B2979FD735C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58" zoomScaleNormal="100" workbookViewId="0">
      <selection activeCell="BL16" sqref="BL16:BZ44"/>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愛媛県　西予市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簡易水道事業</v>
      </c>
      <c r="Q8" s="43"/>
      <c r="R8" s="43"/>
      <c r="S8" s="43"/>
      <c r="T8" s="43"/>
      <c r="U8" s="43"/>
      <c r="V8" s="43"/>
      <c r="W8" s="43" t="str">
        <f>データ!$L$6</f>
        <v>C3</v>
      </c>
      <c r="X8" s="43"/>
      <c r="Y8" s="43"/>
      <c r="Z8" s="43"/>
      <c r="AA8" s="43"/>
      <c r="AB8" s="43"/>
      <c r="AC8" s="43"/>
      <c r="AD8" s="43" t="str">
        <f>データ!$M$6</f>
        <v>非設置</v>
      </c>
      <c r="AE8" s="43"/>
      <c r="AF8" s="43"/>
      <c r="AG8" s="43"/>
      <c r="AH8" s="43"/>
      <c r="AI8" s="43"/>
      <c r="AJ8" s="43"/>
      <c r="AK8" s="2"/>
      <c r="AL8" s="44">
        <f>データ!$R$6</f>
        <v>34538</v>
      </c>
      <c r="AM8" s="44"/>
      <c r="AN8" s="44"/>
      <c r="AO8" s="44"/>
      <c r="AP8" s="44"/>
      <c r="AQ8" s="44"/>
      <c r="AR8" s="44"/>
      <c r="AS8" s="44"/>
      <c r="AT8" s="45">
        <f>データ!$S$6</f>
        <v>514.34</v>
      </c>
      <c r="AU8" s="46"/>
      <c r="AV8" s="46"/>
      <c r="AW8" s="46"/>
      <c r="AX8" s="46"/>
      <c r="AY8" s="46"/>
      <c r="AZ8" s="46"/>
      <c r="BA8" s="46"/>
      <c r="BB8" s="47">
        <f>データ!$T$6</f>
        <v>67.150000000000006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92.92</v>
      </c>
      <c r="J10" s="46"/>
      <c r="K10" s="46"/>
      <c r="L10" s="46"/>
      <c r="M10" s="46"/>
      <c r="N10" s="46"/>
      <c r="O10" s="80"/>
      <c r="P10" s="47">
        <f>データ!$P$6</f>
        <v>12.64</v>
      </c>
      <c r="Q10" s="47"/>
      <c r="R10" s="47"/>
      <c r="S10" s="47"/>
      <c r="T10" s="47"/>
      <c r="U10" s="47"/>
      <c r="V10" s="47"/>
      <c r="W10" s="44">
        <f>データ!$Q$6</f>
        <v>2800</v>
      </c>
      <c r="X10" s="44"/>
      <c r="Y10" s="44"/>
      <c r="Z10" s="44"/>
      <c r="AA10" s="44"/>
      <c r="AB10" s="44"/>
      <c r="AC10" s="44"/>
      <c r="AD10" s="2"/>
      <c r="AE10" s="2"/>
      <c r="AF10" s="2"/>
      <c r="AG10" s="2"/>
      <c r="AH10" s="2"/>
      <c r="AI10" s="2"/>
      <c r="AJ10" s="2"/>
      <c r="AK10" s="2"/>
      <c r="AL10" s="44">
        <f>データ!$U$6</f>
        <v>4324</v>
      </c>
      <c r="AM10" s="44"/>
      <c r="AN10" s="44"/>
      <c r="AO10" s="44"/>
      <c r="AP10" s="44"/>
      <c r="AQ10" s="44"/>
      <c r="AR10" s="44"/>
      <c r="AS10" s="44"/>
      <c r="AT10" s="45">
        <f>データ!$V$6</f>
        <v>27.4</v>
      </c>
      <c r="AU10" s="46"/>
      <c r="AV10" s="46"/>
      <c r="AW10" s="46"/>
      <c r="AX10" s="46"/>
      <c r="AY10" s="46"/>
      <c r="AZ10" s="46"/>
      <c r="BA10" s="46"/>
      <c r="BB10" s="47">
        <f>データ!$W$6</f>
        <v>157.81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pmRUjnr5W1gakMGQ+C6sYie/++AHES6HyQRfslT0Kgf851O27WdwaG9irHcidaNTax6UQUXZaXvXBv1Du8uYJw==" saltValue="FC1jvEvJIPgiqNaGr569n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382141</v>
      </c>
      <c r="D6" s="20">
        <f t="shared" si="3"/>
        <v>46</v>
      </c>
      <c r="E6" s="20">
        <f t="shared" si="3"/>
        <v>1</v>
      </c>
      <c r="F6" s="20">
        <f t="shared" si="3"/>
        <v>0</v>
      </c>
      <c r="G6" s="20">
        <f t="shared" si="3"/>
        <v>5</v>
      </c>
      <c r="H6" s="20" t="str">
        <f t="shared" si="3"/>
        <v>愛媛県　西予市</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92.92</v>
      </c>
      <c r="P6" s="21">
        <f t="shared" si="3"/>
        <v>12.64</v>
      </c>
      <c r="Q6" s="21">
        <f t="shared" si="3"/>
        <v>2800</v>
      </c>
      <c r="R6" s="21">
        <f t="shared" si="3"/>
        <v>34538</v>
      </c>
      <c r="S6" s="21">
        <f t="shared" si="3"/>
        <v>514.34</v>
      </c>
      <c r="T6" s="21">
        <f t="shared" si="3"/>
        <v>67.150000000000006</v>
      </c>
      <c r="U6" s="21">
        <f t="shared" si="3"/>
        <v>4324</v>
      </c>
      <c r="V6" s="21">
        <f t="shared" si="3"/>
        <v>27.4</v>
      </c>
      <c r="W6" s="21">
        <f t="shared" si="3"/>
        <v>157.81</v>
      </c>
      <c r="X6" s="22" t="str">
        <f>IF(X7="",NA(),X7)</f>
        <v>-</v>
      </c>
      <c r="Y6" s="22">
        <f t="shared" ref="Y6:AG6" si="4">IF(Y7="",NA(),Y7)</f>
        <v>97.12</v>
      </c>
      <c r="Z6" s="22">
        <f t="shared" si="4"/>
        <v>101.55</v>
      </c>
      <c r="AA6" s="22">
        <f t="shared" si="4"/>
        <v>104.58</v>
      </c>
      <c r="AB6" s="22">
        <f t="shared" si="4"/>
        <v>101.29</v>
      </c>
      <c r="AC6" s="22" t="str">
        <f t="shared" si="4"/>
        <v>-</v>
      </c>
      <c r="AD6" s="22">
        <f t="shared" si="4"/>
        <v>103.82</v>
      </c>
      <c r="AE6" s="22">
        <f t="shared" si="4"/>
        <v>105.75</v>
      </c>
      <c r="AF6" s="22">
        <f t="shared" si="4"/>
        <v>105.52</v>
      </c>
      <c r="AG6" s="22">
        <f t="shared" si="4"/>
        <v>103.1</v>
      </c>
      <c r="AH6" s="21" t="str">
        <f>IF(AH7="","",IF(AH7="-","【-】","【"&amp;SUBSTITUTE(TEXT(AH7,"#,##0.00"),"-","△")&amp;"】"))</f>
        <v>【103.05】</v>
      </c>
      <c r="AI6" s="22" t="str">
        <f>IF(AI7="",NA(),AI7)</f>
        <v>-</v>
      </c>
      <c r="AJ6" s="22">
        <f t="shared" ref="AJ6:AR6" si="5">IF(AJ7="",NA(),AJ7)</f>
        <v>13.19</v>
      </c>
      <c r="AK6" s="22">
        <f t="shared" si="5"/>
        <v>9.6</v>
      </c>
      <c r="AL6" s="22">
        <f t="shared" si="5"/>
        <v>1.62</v>
      </c>
      <c r="AM6" s="21">
        <f t="shared" si="5"/>
        <v>0</v>
      </c>
      <c r="AN6" s="22" t="str">
        <f t="shared" si="5"/>
        <v>-</v>
      </c>
      <c r="AO6" s="22">
        <f t="shared" si="5"/>
        <v>31.54</v>
      </c>
      <c r="AP6" s="22">
        <f t="shared" si="5"/>
        <v>31.15</v>
      </c>
      <c r="AQ6" s="22">
        <f t="shared" si="5"/>
        <v>30.01</v>
      </c>
      <c r="AR6" s="22">
        <f t="shared" si="5"/>
        <v>27.32</v>
      </c>
      <c r="AS6" s="21" t="str">
        <f>IF(AS7="","",IF(AS7="-","【-】","【"&amp;SUBSTITUTE(TEXT(AS7,"#,##0.00"),"-","△")&amp;"】"))</f>
        <v>【30.22】</v>
      </c>
      <c r="AT6" s="22" t="str">
        <f>IF(AT7="",NA(),AT7)</f>
        <v>-</v>
      </c>
      <c r="AU6" s="22">
        <f t="shared" ref="AU6:BC6" si="6">IF(AU7="",NA(),AU7)</f>
        <v>494.36</v>
      </c>
      <c r="AV6" s="22">
        <f t="shared" si="6"/>
        <v>500.99</v>
      </c>
      <c r="AW6" s="22">
        <f t="shared" si="6"/>
        <v>488.49</v>
      </c>
      <c r="AX6" s="22">
        <f t="shared" si="6"/>
        <v>605.6</v>
      </c>
      <c r="AY6" s="22" t="str">
        <f t="shared" si="6"/>
        <v>-</v>
      </c>
      <c r="AZ6" s="22">
        <f t="shared" si="6"/>
        <v>302.22000000000003</v>
      </c>
      <c r="BA6" s="22">
        <f t="shared" si="6"/>
        <v>263.45</v>
      </c>
      <c r="BB6" s="22">
        <f t="shared" si="6"/>
        <v>249.43</v>
      </c>
      <c r="BC6" s="22">
        <f t="shared" si="6"/>
        <v>217.55</v>
      </c>
      <c r="BD6" s="21" t="str">
        <f>IF(BD7="","",IF(BD7="-","【-】","【"&amp;SUBSTITUTE(TEXT(BD7,"#,##0.00"),"-","△")&amp;"】"))</f>
        <v>【179.30】</v>
      </c>
      <c r="BE6" s="22" t="str">
        <f>IF(BE7="",NA(),BE7)</f>
        <v>-</v>
      </c>
      <c r="BF6" s="22">
        <f t="shared" ref="BF6:BN6" si="7">IF(BF7="",NA(),BF7)</f>
        <v>237.22</v>
      </c>
      <c r="BG6" s="22">
        <f t="shared" si="7"/>
        <v>213.78</v>
      </c>
      <c r="BH6" s="22">
        <f t="shared" si="7"/>
        <v>187.68</v>
      </c>
      <c r="BI6" s="22">
        <f t="shared" si="7"/>
        <v>165.62</v>
      </c>
      <c r="BJ6" s="22" t="str">
        <f t="shared" si="7"/>
        <v>-</v>
      </c>
      <c r="BK6" s="22">
        <f t="shared" si="7"/>
        <v>970.36</v>
      </c>
      <c r="BL6" s="22">
        <f t="shared" si="7"/>
        <v>940.22</v>
      </c>
      <c r="BM6" s="22">
        <f t="shared" si="7"/>
        <v>922.05</v>
      </c>
      <c r="BN6" s="22">
        <f t="shared" si="7"/>
        <v>916.17</v>
      </c>
      <c r="BO6" s="21" t="str">
        <f>IF(BO7="","",IF(BO7="-","【-】","【"&amp;SUBSTITUTE(TEXT(BO7,"#,##0.00"),"-","△")&amp;"】"))</f>
        <v>【1,042.45】</v>
      </c>
      <c r="BP6" s="22" t="str">
        <f>IF(BP7="",NA(),BP7)</f>
        <v>-</v>
      </c>
      <c r="BQ6" s="22">
        <f t="shared" ref="BQ6:BY6" si="8">IF(BQ7="",NA(),BQ7)</f>
        <v>56.74</v>
      </c>
      <c r="BR6" s="22">
        <f t="shared" si="8"/>
        <v>58.4</v>
      </c>
      <c r="BS6" s="22">
        <f t="shared" si="8"/>
        <v>55.35</v>
      </c>
      <c r="BT6" s="22">
        <f t="shared" si="8"/>
        <v>60.34</v>
      </c>
      <c r="BU6" s="22" t="str">
        <f t="shared" si="8"/>
        <v>-</v>
      </c>
      <c r="BV6" s="22">
        <f t="shared" si="8"/>
        <v>64.52</v>
      </c>
      <c r="BW6" s="22">
        <f t="shared" si="8"/>
        <v>66.8</v>
      </c>
      <c r="BX6" s="22">
        <f t="shared" si="8"/>
        <v>64.39</v>
      </c>
      <c r="BY6" s="22">
        <f t="shared" si="8"/>
        <v>63.95</v>
      </c>
      <c r="BZ6" s="21" t="str">
        <f>IF(BZ7="","",IF(BZ7="-","【-】","【"&amp;SUBSTITUTE(TEXT(BZ7,"#,##0.00"),"-","△")&amp;"】"))</f>
        <v>【57.74】</v>
      </c>
      <c r="CA6" s="22" t="str">
        <f>IF(CA7="",NA(),CA7)</f>
        <v>-</v>
      </c>
      <c r="CB6" s="22">
        <f t="shared" ref="CB6:CJ6" si="9">IF(CB7="",NA(),CB7)</f>
        <v>169.83</v>
      </c>
      <c r="CC6" s="22">
        <f t="shared" si="9"/>
        <v>161.52000000000001</v>
      </c>
      <c r="CD6" s="22">
        <f t="shared" si="9"/>
        <v>171.62</v>
      </c>
      <c r="CE6" s="22">
        <f t="shared" si="9"/>
        <v>165.29</v>
      </c>
      <c r="CF6" s="22" t="str">
        <f t="shared" si="9"/>
        <v>-</v>
      </c>
      <c r="CG6" s="22">
        <f t="shared" si="9"/>
        <v>270.68</v>
      </c>
      <c r="CH6" s="22">
        <f t="shared" si="9"/>
        <v>268.88</v>
      </c>
      <c r="CI6" s="22">
        <f t="shared" si="9"/>
        <v>258.89999999999998</v>
      </c>
      <c r="CJ6" s="22">
        <f t="shared" si="9"/>
        <v>263.56</v>
      </c>
      <c r="CK6" s="21" t="str">
        <f>IF(CK7="","",IF(CK7="-","【-】","【"&amp;SUBSTITUTE(TEXT(CK7,"#,##0.00"),"-","△")&amp;"】"))</f>
        <v>【285.48】</v>
      </c>
      <c r="CL6" s="22" t="str">
        <f>IF(CL7="",NA(),CL7)</f>
        <v>-</v>
      </c>
      <c r="CM6" s="22">
        <f t="shared" ref="CM6:CU6" si="10">IF(CM7="",NA(),CM7)</f>
        <v>50.51</v>
      </c>
      <c r="CN6" s="22">
        <f t="shared" si="10"/>
        <v>50.85</v>
      </c>
      <c r="CO6" s="22">
        <f t="shared" si="10"/>
        <v>50.1</v>
      </c>
      <c r="CP6" s="22">
        <f t="shared" si="10"/>
        <v>70.3</v>
      </c>
      <c r="CQ6" s="22" t="str">
        <f t="shared" si="10"/>
        <v>-</v>
      </c>
      <c r="CR6" s="22">
        <f t="shared" si="10"/>
        <v>48.86</v>
      </c>
      <c r="CS6" s="22">
        <f t="shared" si="10"/>
        <v>49</v>
      </c>
      <c r="CT6" s="22">
        <f t="shared" si="10"/>
        <v>50.07</v>
      </c>
      <c r="CU6" s="22">
        <f t="shared" si="10"/>
        <v>53.4</v>
      </c>
      <c r="CV6" s="21" t="str">
        <f>IF(CV7="","",IF(CV7="-","【-】","【"&amp;SUBSTITUTE(TEXT(CV7,"#,##0.00"),"-","△")&amp;"】"))</f>
        <v>【53.73】</v>
      </c>
      <c r="CW6" s="22" t="str">
        <f>IF(CW7="",NA(),CW7)</f>
        <v>-</v>
      </c>
      <c r="CX6" s="22">
        <f t="shared" ref="CX6:DF6" si="11">IF(CX7="",NA(),CX7)</f>
        <v>98.04</v>
      </c>
      <c r="CY6" s="22">
        <f t="shared" si="11"/>
        <v>98.01</v>
      </c>
      <c r="CZ6" s="22">
        <f t="shared" si="11"/>
        <v>98.02</v>
      </c>
      <c r="DA6" s="22">
        <f t="shared" si="11"/>
        <v>65.3</v>
      </c>
      <c r="DB6" s="22" t="str">
        <f t="shared" si="11"/>
        <v>-</v>
      </c>
      <c r="DC6" s="22">
        <f t="shared" si="11"/>
        <v>76.48</v>
      </c>
      <c r="DD6" s="22">
        <f t="shared" si="11"/>
        <v>75.64</v>
      </c>
      <c r="DE6" s="22">
        <f t="shared" si="11"/>
        <v>75.7</v>
      </c>
      <c r="DF6" s="22">
        <f t="shared" si="11"/>
        <v>72.53</v>
      </c>
      <c r="DG6" s="21" t="str">
        <f>IF(DG7="","",IF(DG7="-","【-】","【"&amp;SUBSTITUTE(TEXT(DG7,"#,##0.00"),"-","△")&amp;"】"))</f>
        <v>【71.52】</v>
      </c>
      <c r="DH6" s="22" t="str">
        <f>IF(DH7="",NA(),DH7)</f>
        <v>-</v>
      </c>
      <c r="DI6" s="22">
        <f t="shared" ref="DI6:DQ6" si="12">IF(DI7="",NA(),DI7)</f>
        <v>3.92</v>
      </c>
      <c r="DJ6" s="22">
        <f t="shared" si="12"/>
        <v>7.69</v>
      </c>
      <c r="DK6" s="22">
        <f t="shared" si="12"/>
        <v>11.41</v>
      </c>
      <c r="DL6" s="22">
        <f t="shared" si="12"/>
        <v>15.07</v>
      </c>
      <c r="DM6" s="22" t="str">
        <f t="shared" si="12"/>
        <v>-</v>
      </c>
      <c r="DN6" s="22">
        <f t="shared" si="12"/>
        <v>39.409999999999997</v>
      </c>
      <c r="DO6" s="22">
        <f t="shared" si="12"/>
        <v>41.18</v>
      </c>
      <c r="DP6" s="22">
        <f t="shared" si="12"/>
        <v>42.98</v>
      </c>
      <c r="DQ6" s="22">
        <f t="shared" si="12"/>
        <v>40.46</v>
      </c>
      <c r="DR6" s="21" t="str">
        <f>IF(DR7="","",IF(DR7="-","【-】","【"&amp;SUBSTITUTE(TEXT(DR7,"#,##0.00"),"-","△")&amp;"】"))</f>
        <v>【38.43】</v>
      </c>
      <c r="DS6" s="22" t="str">
        <f>IF(DS7="",NA(),DS7)</f>
        <v>-</v>
      </c>
      <c r="DT6" s="22">
        <f t="shared" ref="DT6:EB6" si="13">IF(DT7="",NA(),DT7)</f>
        <v>33.869999999999997</v>
      </c>
      <c r="DU6" s="22">
        <f t="shared" si="13"/>
        <v>36.96</v>
      </c>
      <c r="DV6" s="22">
        <f t="shared" si="13"/>
        <v>39.36</v>
      </c>
      <c r="DW6" s="22">
        <f t="shared" si="13"/>
        <v>39.79</v>
      </c>
      <c r="DX6" s="22" t="str">
        <f t="shared" si="13"/>
        <v>-</v>
      </c>
      <c r="DY6" s="22">
        <f t="shared" si="13"/>
        <v>20.97</v>
      </c>
      <c r="DZ6" s="22">
        <f t="shared" si="13"/>
        <v>21.65</v>
      </c>
      <c r="EA6" s="22">
        <f t="shared" si="13"/>
        <v>23.24</v>
      </c>
      <c r="EB6" s="22">
        <f t="shared" si="13"/>
        <v>22.77</v>
      </c>
      <c r="EC6" s="21" t="str">
        <f>IF(EC7="","",IF(EC7="-","【-】","【"&amp;SUBSTITUTE(TEXT(EC7,"#,##0.00"),"-","△")&amp;"】"))</f>
        <v>【19.16】</v>
      </c>
      <c r="ED6" s="22" t="str">
        <f>IF(ED7="",NA(),ED7)</f>
        <v>-</v>
      </c>
      <c r="EE6" s="21">
        <f t="shared" ref="EE6:EM6" si="14">IF(EE7="",NA(),EE7)</f>
        <v>0</v>
      </c>
      <c r="EF6" s="21">
        <f t="shared" si="14"/>
        <v>0</v>
      </c>
      <c r="EG6" s="21">
        <f t="shared" si="14"/>
        <v>0</v>
      </c>
      <c r="EH6" s="21">
        <f t="shared" si="14"/>
        <v>0</v>
      </c>
      <c r="EI6" s="22" t="str">
        <f t="shared" si="14"/>
        <v>-</v>
      </c>
      <c r="EJ6" s="22">
        <f t="shared" si="14"/>
        <v>1.1499999999999999</v>
      </c>
      <c r="EK6" s="22">
        <f t="shared" si="14"/>
        <v>0.28999999999999998</v>
      </c>
      <c r="EL6" s="22">
        <f t="shared" si="14"/>
        <v>0.39</v>
      </c>
      <c r="EM6" s="22">
        <f t="shared" si="14"/>
        <v>0.49</v>
      </c>
      <c r="EN6" s="21" t="str">
        <f>IF(EN7="","",IF(EN7="-","【-】","【"&amp;SUBSTITUTE(TEXT(EN7,"#,##0.00"),"-","△")&amp;"】"))</f>
        <v>【0.49】</v>
      </c>
    </row>
    <row r="7" spans="1:144" s="23" customFormat="1" x14ac:dyDescent="0.2">
      <c r="A7" s="15"/>
      <c r="B7" s="24">
        <v>2023</v>
      </c>
      <c r="C7" s="24">
        <v>382141</v>
      </c>
      <c r="D7" s="24">
        <v>46</v>
      </c>
      <c r="E7" s="24">
        <v>1</v>
      </c>
      <c r="F7" s="24">
        <v>0</v>
      </c>
      <c r="G7" s="24">
        <v>5</v>
      </c>
      <c r="H7" s="24" t="s">
        <v>93</v>
      </c>
      <c r="I7" s="24" t="s">
        <v>94</v>
      </c>
      <c r="J7" s="24" t="s">
        <v>95</v>
      </c>
      <c r="K7" s="24" t="s">
        <v>96</v>
      </c>
      <c r="L7" s="24" t="s">
        <v>97</v>
      </c>
      <c r="M7" s="24" t="s">
        <v>98</v>
      </c>
      <c r="N7" s="25" t="s">
        <v>99</v>
      </c>
      <c r="O7" s="25">
        <v>92.92</v>
      </c>
      <c r="P7" s="25">
        <v>12.64</v>
      </c>
      <c r="Q7" s="25">
        <v>2800</v>
      </c>
      <c r="R7" s="25">
        <v>34538</v>
      </c>
      <c r="S7" s="25">
        <v>514.34</v>
      </c>
      <c r="T7" s="25">
        <v>67.150000000000006</v>
      </c>
      <c r="U7" s="25">
        <v>4324</v>
      </c>
      <c r="V7" s="25">
        <v>27.4</v>
      </c>
      <c r="W7" s="25">
        <v>157.81</v>
      </c>
      <c r="X7" s="25" t="s">
        <v>99</v>
      </c>
      <c r="Y7" s="25">
        <v>97.12</v>
      </c>
      <c r="Z7" s="25">
        <v>101.55</v>
      </c>
      <c r="AA7" s="25">
        <v>104.58</v>
      </c>
      <c r="AB7" s="25">
        <v>101.29</v>
      </c>
      <c r="AC7" s="25" t="s">
        <v>99</v>
      </c>
      <c r="AD7" s="25">
        <v>103.82</v>
      </c>
      <c r="AE7" s="25">
        <v>105.75</v>
      </c>
      <c r="AF7" s="25">
        <v>105.52</v>
      </c>
      <c r="AG7" s="25">
        <v>103.1</v>
      </c>
      <c r="AH7" s="25">
        <v>103.05</v>
      </c>
      <c r="AI7" s="25" t="s">
        <v>99</v>
      </c>
      <c r="AJ7" s="25">
        <v>13.19</v>
      </c>
      <c r="AK7" s="25">
        <v>9.6</v>
      </c>
      <c r="AL7" s="25">
        <v>1.62</v>
      </c>
      <c r="AM7" s="25">
        <v>0</v>
      </c>
      <c r="AN7" s="25" t="s">
        <v>99</v>
      </c>
      <c r="AO7" s="25">
        <v>31.54</v>
      </c>
      <c r="AP7" s="25">
        <v>31.15</v>
      </c>
      <c r="AQ7" s="25">
        <v>30.01</v>
      </c>
      <c r="AR7" s="25">
        <v>27.32</v>
      </c>
      <c r="AS7" s="25">
        <v>30.22</v>
      </c>
      <c r="AT7" s="25" t="s">
        <v>99</v>
      </c>
      <c r="AU7" s="25">
        <v>494.36</v>
      </c>
      <c r="AV7" s="25">
        <v>500.99</v>
      </c>
      <c r="AW7" s="25">
        <v>488.49</v>
      </c>
      <c r="AX7" s="25">
        <v>605.6</v>
      </c>
      <c r="AY7" s="25" t="s">
        <v>99</v>
      </c>
      <c r="AZ7" s="25">
        <v>302.22000000000003</v>
      </c>
      <c r="BA7" s="25">
        <v>263.45</v>
      </c>
      <c r="BB7" s="25">
        <v>249.43</v>
      </c>
      <c r="BC7" s="25">
        <v>217.55</v>
      </c>
      <c r="BD7" s="25">
        <v>179.3</v>
      </c>
      <c r="BE7" s="25" t="s">
        <v>99</v>
      </c>
      <c r="BF7" s="25">
        <v>237.22</v>
      </c>
      <c r="BG7" s="25">
        <v>213.78</v>
      </c>
      <c r="BH7" s="25">
        <v>187.68</v>
      </c>
      <c r="BI7" s="25">
        <v>165.62</v>
      </c>
      <c r="BJ7" s="25" t="s">
        <v>99</v>
      </c>
      <c r="BK7" s="25">
        <v>970.36</v>
      </c>
      <c r="BL7" s="25">
        <v>940.22</v>
      </c>
      <c r="BM7" s="25">
        <v>922.05</v>
      </c>
      <c r="BN7" s="25">
        <v>916.17</v>
      </c>
      <c r="BO7" s="25">
        <v>1042.45</v>
      </c>
      <c r="BP7" s="25" t="s">
        <v>99</v>
      </c>
      <c r="BQ7" s="25">
        <v>56.74</v>
      </c>
      <c r="BR7" s="25">
        <v>58.4</v>
      </c>
      <c r="BS7" s="25">
        <v>55.35</v>
      </c>
      <c r="BT7" s="25">
        <v>60.34</v>
      </c>
      <c r="BU7" s="25" t="s">
        <v>99</v>
      </c>
      <c r="BV7" s="25">
        <v>64.52</v>
      </c>
      <c r="BW7" s="25">
        <v>66.8</v>
      </c>
      <c r="BX7" s="25">
        <v>64.39</v>
      </c>
      <c r="BY7" s="25">
        <v>63.95</v>
      </c>
      <c r="BZ7" s="25">
        <v>57.74</v>
      </c>
      <c r="CA7" s="25" t="s">
        <v>99</v>
      </c>
      <c r="CB7" s="25">
        <v>169.83</v>
      </c>
      <c r="CC7" s="25">
        <v>161.52000000000001</v>
      </c>
      <c r="CD7" s="25">
        <v>171.62</v>
      </c>
      <c r="CE7" s="25">
        <v>165.29</v>
      </c>
      <c r="CF7" s="25" t="s">
        <v>99</v>
      </c>
      <c r="CG7" s="25">
        <v>270.68</v>
      </c>
      <c r="CH7" s="25">
        <v>268.88</v>
      </c>
      <c r="CI7" s="25">
        <v>258.89999999999998</v>
      </c>
      <c r="CJ7" s="25">
        <v>263.56</v>
      </c>
      <c r="CK7" s="25">
        <v>285.48</v>
      </c>
      <c r="CL7" s="25" t="s">
        <v>99</v>
      </c>
      <c r="CM7" s="25">
        <v>50.51</v>
      </c>
      <c r="CN7" s="25">
        <v>50.85</v>
      </c>
      <c r="CO7" s="25">
        <v>50.1</v>
      </c>
      <c r="CP7" s="25">
        <v>70.3</v>
      </c>
      <c r="CQ7" s="25" t="s">
        <v>99</v>
      </c>
      <c r="CR7" s="25">
        <v>48.86</v>
      </c>
      <c r="CS7" s="25">
        <v>49</v>
      </c>
      <c r="CT7" s="25">
        <v>50.07</v>
      </c>
      <c r="CU7" s="25">
        <v>53.4</v>
      </c>
      <c r="CV7" s="25">
        <v>53.73</v>
      </c>
      <c r="CW7" s="25" t="s">
        <v>99</v>
      </c>
      <c r="CX7" s="25">
        <v>98.04</v>
      </c>
      <c r="CY7" s="25">
        <v>98.01</v>
      </c>
      <c r="CZ7" s="25">
        <v>98.02</v>
      </c>
      <c r="DA7" s="25">
        <v>65.3</v>
      </c>
      <c r="DB7" s="25" t="s">
        <v>99</v>
      </c>
      <c r="DC7" s="25">
        <v>76.48</v>
      </c>
      <c r="DD7" s="25">
        <v>75.64</v>
      </c>
      <c r="DE7" s="25">
        <v>75.7</v>
      </c>
      <c r="DF7" s="25">
        <v>72.53</v>
      </c>
      <c r="DG7" s="25">
        <v>71.52</v>
      </c>
      <c r="DH7" s="25" t="s">
        <v>99</v>
      </c>
      <c r="DI7" s="25">
        <v>3.92</v>
      </c>
      <c r="DJ7" s="25">
        <v>7.69</v>
      </c>
      <c r="DK7" s="25">
        <v>11.41</v>
      </c>
      <c r="DL7" s="25">
        <v>15.07</v>
      </c>
      <c r="DM7" s="25" t="s">
        <v>99</v>
      </c>
      <c r="DN7" s="25">
        <v>39.409999999999997</v>
      </c>
      <c r="DO7" s="25">
        <v>41.18</v>
      </c>
      <c r="DP7" s="25">
        <v>42.98</v>
      </c>
      <c r="DQ7" s="25">
        <v>40.46</v>
      </c>
      <c r="DR7" s="25">
        <v>38.43</v>
      </c>
      <c r="DS7" s="25" t="s">
        <v>99</v>
      </c>
      <c r="DT7" s="25">
        <v>33.869999999999997</v>
      </c>
      <c r="DU7" s="25">
        <v>36.96</v>
      </c>
      <c r="DV7" s="25">
        <v>39.36</v>
      </c>
      <c r="DW7" s="25">
        <v>39.79</v>
      </c>
      <c r="DX7" s="25" t="s">
        <v>99</v>
      </c>
      <c r="DY7" s="25">
        <v>20.97</v>
      </c>
      <c r="DZ7" s="25">
        <v>21.65</v>
      </c>
      <c r="EA7" s="25">
        <v>23.24</v>
      </c>
      <c r="EB7" s="25">
        <v>22.77</v>
      </c>
      <c r="EC7" s="25">
        <v>19.16</v>
      </c>
      <c r="ED7" s="25" t="s">
        <v>99</v>
      </c>
      <c r="EE7" s="25">
        <v>0</v>
      </c>
      <c r="EF7" s="25">
        <v>0</v>
      </c>
      <c r="EG7" s="25">
        <v>0</v>
      </c>
      <c r="EH7" s="25">
        <v>0</v>
      </c>
      <c r="EI7" s="25" t="s">
        <v>99</v>
      </c>
      <c r="EJ7" s="25">
        <v>1.1499999999999999</v>
      </c>
      <c r="EK7" s="25">
        <v>0.28999999999999998</v>
      </c>
      <c r="EL7" s="25">
        <v>0.39</v>
      </c>
      <c r="EM7" s="25">
        <v>0.49</v>
      </c>
      <c r="EN7" s="25">
        <v>0.49</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田渕　里奈</cp:lastModifiedBy>
  <cp:lastPrinted>2025-02-10T01:10:29Z</cp:lastPrinted>
  <dcterms:created xsi:type="dcterms:W3CDTF">2025-01-24T06:54:13Z</dcterms:created>
  <dcterms:modified xsi:type="dcterms:W3CDTF">2025-02-18T02:05:41Z</dcterms:modified>
  <cp:category/>
</cp:coreProperties>
</file>