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5025EA4C-AEFA-4BCD-A5F6-B6EF593B6A30}" xr6:coauthVersionLast="47" xr6:coauthVersionMax="47" xr10:uidLastSave="{00000000-0000-0000-0000-000000000000}"/>
  <workbookProtection workbookAlgorithmName="SHA-512" workbookHashValue="JjngWfueoHJVJ+P3duCN8+bwbPVNjgWucFeezd31dD9R9TcqqCSYAAC9iE+7eXrVo003ZHSG8Q2LiZiBRxg0qg==" workbookSaltValue="jpxIQSMB1V5/KBqb5q4G9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DG7" i="5"/>
  <c r="DF7" i="5"/>
  <c r="DE7" i="5"/>
  <c r="DD7" i="5"/>
  <c r="MI77" i="4" s="1"/>
  <c r="DC7" i="5"/>
  <c r="DB7" i="5"/>
  <c r="DA7" i="5"/>
  <c r="KP77" i="4" s="1"/>
  <c r="CZ7" i="5"/>
  <c r="KA77" i="4" s="1"/>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T7" i="5"/>
  <c r="S7" i="5"/>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KO32" i="4"/>
  <c r="JC32" i="4"/>
  <c r="HJ32" i="4"/>
  <c r="GQ32" i="4"/>
  <c r="EL32" i="4"/>
  <c r="CS32" i="4"/>
  <c r="BZ32" i="4"/>
  <c r="BG32" i="4"/>
  <c r="AN32" i="4"/>
  <c r="U32" i="4"/>
  <c r="MA31" i="4"/>
  <c r="JV31" i="4"/>
  <c r="JC31" i="4"/>
  <c r="HJ31" i="4"/>
  <c r="FE31" i="4"/>
  <c r="EL31" i="4"/>
  <c r="BZ31" i="4"/>
  <c r="BG31" i="4"/>
  <c r="LJ10" i="4"/>
  <c r="JQ10" i="4"/>
  <c r="B10" i="4"/>
  <c r="LJ8" i="4"/>
  <c r="JQ8" i="4"/>
  <c r="HX8" i="4"/>
  <c r="CF8" i="4"/>
  <c r="AQ8" i="4"/>
  <c r="MI76" i="4" l="1"/>
  <c r="MA30" i="4"/>
  <c r="IT76" i="4"/>
  <c r="CS51" i="4"/>
  <c r="HJ30" i="4"/>
  <c r="CS30" i="4"/>
  <c r="BZ76" i="4"/>
  <c r="MA51" i="4"/>
  <c r="HJ51" i="4"/>
  <c r="C11" i="5"/>
  <c r="D11" i="5"/>
  <c r="E11" i="5"/>
  <c r="B11" i="5"/>
  <c r="BG30" i="4" l="1"/>
  <c r="AV76" i="4"/>
  <c r="KO51" i="4"/>
  <c r="LE76" i="4"/>
  <c r="FX51" i="4"/>
  <c r="KO30" i="4"/>
  <c r="HP76" i="4"/>
  <c r="BG51" i="4"/>
  <c r="FX30" i="4"/>
  <c r="R76" i="4"/>
  <c r="EL51" i="4"/>
  <c r="GL76" i="4"/>
  <c r="U51" i="4"/>
  <c r="EL30" i="4"/>
  <c r="U30" i="4"/>
  <c r="JC51" i="4"/>
  <c r="JC30" i="4"/>
  <c r="KA76" i="4"/>
  <c r="BZ30" i="4"/>
  <c r="LT76" i="4"/>
  <c r="GQ51" i="4"/>
  <c r="LH30" i="4"/>
  <c r="IE76" i="4"/>
  <c r="BZ51" i="4"/>
  <c r="GQ30" i="4"/>
  <c r="BK76" i="4"/>
  <c r="LH51" i="4"/>
  <c r="HA76" i="4"/>
  <c r="AN30" i="4"/>
  <c r="AG76" i="4"/>
  <c r="JV51" i="4"/>
  <c r="KP76" i="4"/>
  <c r="FE51" i="4"/>
  <c r="AN51" i="4"/>
  <c r="JV30" i="4"/>
  <c r="FE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<sst xmlns="http://schemas.openxmlformats.org/spreadsheetml/2006/main" count="278" uniqueCount="143">
  <si>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</si>
  <si>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</si>
  <si>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</si>
  <si>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</si>
  <si>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</si>
  <si>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</si>
  <si>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</si>
  <si>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</si>
  <si>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</si>
  <si>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</si>
  <si>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</si>
  <si>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</si>
  <si>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</si>
  <si>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</si>
  <si>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</si>
  <si>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</si>
  <si>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</si>
  <si>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</si>
  <si>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</si>
  <si>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</si>
  <si>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</si>
  <si>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</si>
  <si>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</si>
  <si>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</si>
  <si>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</si>
  <si>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</si>
  <si>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</si>
  <si>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</si>
  <si>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</si>
  <si>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</si>
  <si>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</si>
  <si>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</si>
  <si>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</si>
  <si>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</si>
  <si>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</si>
  <si>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</si>
  <si>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</si>
  <si>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</si>
  <si>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</si>
  <si>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</si>
  <si>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</si>
  <si>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</si>
  <si>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</si>
  <si>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</si>
  <si>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</si>
  <si>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</si>
  <si>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</si>
  <si>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</si>
  <si>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</si>
  <si>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</si>
  <si>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</si>
  <si>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</si>
  <si>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</si>
  <si>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</si>
  <si>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</si>
  <si>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</si>
  <si>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</si>
  <si>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</si>
  <si>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</si>
  <si>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</si>
  <si>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</si>
  <si>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</si>
  <si>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</si>
  <si>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</si>
  <si>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</si>
  <si>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</si>
  <si>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</si>
  <si>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</si>
  <si>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</si>
  <si>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</si>
  <si>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</si>
  <si>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</si>
  <si>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</si>
  <si>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</si>
  <si>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</si>
  <si>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</si>
  <si>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</si>
  <si>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</si>
  <si>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</si>
  <si>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</si>
  <si>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</si>
  <si>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</si>
  <si>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</si>
  <si>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</si>
  <si>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</si>
  <si>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</si>
  <si>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</si>
  <si>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</si>
  <si>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</si>
  <si>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</si>
  <si>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</si>
  <si>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</si>
  <si>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</si>
  <si>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</si>
  <si>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</si>
  <si>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</si>
  <si>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</si>
  <si>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</si>
  <si>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</si>
  <si>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</si>
  <si>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</si>
  <si>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</si>
  <si>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</si>
  <si>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</si>
  <si>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</si>
  <si>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</si>
  <si>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</si>
  <si>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当該値(N-4)</t>
    <phoneticPr fontId="5"/>
  </si>
  <si>
    <t>当該値(N-1)</t>
    <phoneticPr fontId="5"/>
  </si>
  <si>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</si>
  <si>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</si>
  <si>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</si>
  <si>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</si>
  <si>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</si>
  <si>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</si>
  <si>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</si>
  <si>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</si>
  <si>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</si>
  <si>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</si>
  <si>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</si>
  <si>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</si>
  <si>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</si>
  <si>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</si>
  <si>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</si>
  <si>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</si>
  <si>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</si>
  <si>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</si>
  <si>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</si>
  <si>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</si>
  <si>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</si>
  <si>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</si>
  <si>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</si>
  <si>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</si>
  <si>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</si>
  <si>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</si>
  <si>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</si>
  <si>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</si>
  <si>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</si>
  <si>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</si>
  <si>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「⑥有形固定資産減価償却率」、「⑨累積欠損金比率」ともに該当数値がないため分析は困難である。ゲート式システムを導入しているため、定期的に機器類を更新する等、設備投資が必要である。              
              </t>
    <rPh sb="65" eb="68">
      <t>テイキテキ</t>
    </rPh>
    <rPh sb="77" eb="78">
      <t>トウ</t>
    </rPh>
    <rPh sb="84" eb="86">
      <t>ヒツヨウ</t>
    </rPh>
    <phoneticPr fontId="15"/>
  </si>
  <si>
    <t>　ゲート式の平面駐車場で、一般利用者のみを対象としている。
　複数路線を運行する高速バスのバス停に近接する重要な広域交通結節拠点であり、市外からの利用者も多い。稼働率の向上に向け適切な管理運営に努める必要がある。</t>
    <rPh sb="4" eb="5">
      <t>シキ</t>
    </rPh>
    <rPh sb="6" eb="8">
      <t>ヘイメン</t>
    </rPh>
    <rPh sb="8" eb="11">
      <t>チュウシャジョウ</t>
    </rPh>
    <rPh sb="13" eb="15">
      <t>イッパン</t>
    </rPh>
    <rPh sb="15" eb="18">
      <t>リヨウシャ</t>
    </rPh>
    <rPh sb="21" eb="23">
      <t>タイショウ</t>
    </rPh>
    <rPh sb="31" eb="35">
      <t>フクスウロセン</t>
    </rPh>
    <rPh sb="36" eb="38">
      <t>ウンコウ</t>
    </rPh>
    <rPh sb="40" eb="42">
      <t>コウソク</t>
    </rPh>
    <rPh sb="47" eb="48">
      <t>テイ</t>
    </rPh>
    <rPh sb="49" eb="51">
      <t>キンセツ</t>
    </rPh>
    <rPh sb="53" eb="55">
      <t>ジュウヨウ</t>
    </rPh>
    <rPh sb="56" eb="58">
      <t>コウイキ</t>
    </rPh>
    <rPh sb="58" eb="60">
      <t>コウツウ</t>
    </rPh>
    <rPh sb="60" eb="62">
      <t>ケッセツ</t>
    </rPh>
    <rPh sb="62" eb="64">
      <t>キョテン</t>
    </rPh>
    <rPh sb="75" eb="76">
      <t>シャ</t>
    </rPh>
    <rPh sb="80" eb="82">
      <t>カドウ</t>
    </rPh>
    <rPh sb="82" eb="83">
      <t>リツ</t>
    </rPh>
    <rPh sb="84" eb="86">
      <t>コウジョウ</t>
    </rPh>
    <rPh sb="87" eb="88">
      <t>ム</t>
    </rPh>
    <rPh sb="89" eb="91">
      <t>テキセツ</t>
    </rPh>
    <rPh sb="92" eb="94">
      <t>カンリ</t>
    </rPh>
    <rPh sb="94" eb="96">
      <t>ウンエイ</t>
    </rPh>
    <rPh sb="97" eb="98">
      <t>ツト</t>
    </rPh>
    <rPh sb="100" eb="102">
      <t>ヒツヨウ</t>
    </rPh>
    <phoneticPr fontId="5"/>
  </si>
  <si>
    <t>　「⑪稼働率」はコロナ禍の影響下で落ち込んでいたが、高速バス利用者の需要が回復し、類似施設平均値より低い状況であるが、100％を超え増加傾向である。</t>
    <rPh sb="11" eb="12">
      <t>ワザワイ</t>
    </rPh>
    <rPh sb="13" eb="15">
      <t>エイキョウ</t>
    </rPh>
    <rPh sb="15" eb="16">
      <t>シタ</t>
    </rPh>
    <rPh sb="17" eb="18">
      <t>オ</t>
    </rPh>
    <rPh sb="19" eb="20">
      <t>コ</t>
    </rPh>
    <rPh sb="26" eb="28">
      <t>コウソク</t>
    </rPh>
    <rPh sb="30" eb="32">
      <t>リヨウ</t>
    </rPh>
    <rPh sb="32" eb="33">
      <t>シャ</t>
    </rPh>
    <rPh sb="34" eb="36">
      <t>ジュヨウ</t>
    </rPh>
    <rPh sb="37" eb="39">
      <t>カイフク</t>
    </rPh>
    <rPh sb="41" eb="43">
      <t>ルイジ</t>
    </rPh>
    <rPh sb="45" eb="48">
      <t>ヘイキンチ</t>
    </rPh>
    <rPh sb="50" eb="51">
      <t>ヒク</t>
    </rPh>
    <rPh sb="64" eb="65">
      <t>コ</t>
    </rPh>
    <rPh sb="66" eb="70">
      <t>ゾウカケイコウ</t>
    </rPh>
    <phoneticPr fontId="15"/>
  </si>
  <si>
    <t xml:space="preserve">　収益的収支比率は、単年度の黒字化には届かなかったが増加傾向となり、コロナ禍で減少した需要が回復してきたものと捉えている。
　各指標については、「①収益的収支比率」及び「⑤ＥＢＩＴＤＡ」は類似施設平均値を下回る数値となっているが、「④売上高ＧＯＰ比率」が類似施設平均値を上回り、増加傾向である。
</t>
    <rPh sb="19" eb="20">
      <t>トド</t>
    </rPh>
    <rPh sb="26" eb="28">
      <t>ゾウカ</t>
    </rPh>
    <rPh sb="28" eb="30">
      <t>ケイコウ</t>
    </rPh>
    <rPh sb="55" eb="56">
      <t>トラ</t>
    </rPh>
    <rPh sb="127" eb="129">
      <t>ルイジ</t>
    </rPh>
    <rPh sb="129" eb="131">
      <t>シセツ</t>
    </rPh>
    <rPh sb="131" eb="134">
      <t>ヘイキンチ</t>
    </rPh>
    <rPh sb="135" eb="137">
      <t>ウワマワ</t>
    </rPh>
    <rPh sb="139" eb="141">
      <t>ゾウカ</t>
    </rPh>
    <rPh sb="141" eb="14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</si>
</sst>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116.5</c:v>
                </c:pt>
                <c:pt idx="1">
                  <c:v>46.1</c:v>
                </c:pt>
                <c:pt idx="2">
                  <c:v>47.4</c:v>
                </c:pt>
                <c:pt idx="3">
                  <c:v>87.3</c:v>
                </c:pt>
                <c:pt idx="4">
                  <c:v>98.4</c:v>
                </c:pt>
              </c:numCache>
            </c:numRef>
          </c:val>
          <c:extLst>
            <c:ext xmlns:c16="http://schemas.microsoft.com/office/drawing/2014/chart" uri="{C3380CC4-5D6E-409C-BE32-E72D297353CC}">
              <c16:uniqueId val="{00000000-396D-4A90-B288-40F9DB2D051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396D-4A90-B288-40F9DB2D051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DB-4E86-8E9C-21D7DA96057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04DB-4E86-8E9C-21D7DA96057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A3F-4546-970D-238E988B3F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A3F-4546-970D-238E988B3F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D1B-44FE-BDAD-22732FFEB7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1B-44FE-BDAD-22732FFEB7A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D1-4593-907A-084CFA864A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01D1-4593-907A-084CFA864A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FA-4404-884E-0DD675EC8E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7AFA-4404-884E-0DD675EC8E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120.7</c:v>
                </c:pt>
                <c:pt idx="1">
                  <c:v>62.1</c:v>
                </c:pt>
                <c:pt idx="2">
                  <c:v>75.900000000000006</c:v>
                </c:pt>
                <c:pt idx="3">
                  <c:v>106.9</c:v>
                </c:pt>
                <c:pt idx="4">
                  <c:v>120.7</c:v>
                </c:pt>
              </c:numCache>
            </c:numRef>
          </c:val>
          <c:extLst>
            <c:ext xmlns:c16="http://schemas.microsoft.com/office/drawing/2014/chart" uri="{C3380CC4-5D6E-409C-BE32-E72D297353CC}">
              <c16:uniqueId val="{00000000-A20F-4F08-B51A-D39F731A5B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A20F-4F08-B51A-D39F731A5B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14.2</c:v>
                </c:pt>
                <c:pt idx="1">
                  <c:v>-116.7</c:v>
                </c:pt>
                <c:pt idx="2">
                  <c:v>-110.9</c:v>
                </c:pt>
                <c:pt idx="3">
                  <c:v>-14.5</c:v>
                </c:pt>
                <c:pt idx="4">
                  <c:v>-1.6</c:v>
                </c:pt>
              </c:numCache>
            </c:numRef>
          </c:val>
          <c:extLst>
            <c:ext xmlns:c16="http://schemas.microsoft.com/office/drawing/2014/chart" uri="{C3380CC4-5D6E-409C-BE32-E72D297353CC}">
              <c16:uniqueId val="{00000000-AB13-477E-B476-9C787F7C6EF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AB13-477E-B476-9C787F7C6EF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633</c:v>
                </c:pt>
                <c:pt idx="1">
                  <c:v>-1993</c:v>
                </c:pt>
                <c:pt idx="2">
                  <c:v>-2317</c:v>
                </c:pt>
                <c:pt idx="3">
                  <c:v>-477</c:v>
                </c:pt>
                <c:pt idx="4">
                  <c:v>-59</c:v>
                </c:pt>
              </c:numCache>
            </c:numRef>
          </c:val>
          <c:extLst>
            <c:ext xmlns:c16="http://schemas.microsoft.com/office/drawing/2014/chart" uri="{C3380CC4-5D6E-409C-BE32-E72D297353CC}">
              <c16:uniqueId val="{00000000-E11E-4B99-84F7-A97E46AA9F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E11E-4B99-84F7-A97E46AA9F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T6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高速バス利用者駐車場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116.5</v>
      </c>
      <c r="V31" s="116"/>
      <c r="W31" s="116"/>
      <c r="X31" s="116"/>
      <c r="Y31" s="116"/>
      <c r="Z31" s="116"/>
      <c r="AA31" s="116"/>
      <c r="AB31" s="116"/>
      <c r="AC31" s="116"/>
      <c r="AD31" s="116"/>
      <c r="AE31" s="116"/>
      <c r="AF31" s="116"/>
      <c r="AG31" s="116"/>
      <c r="AH31" s="116"/>
      <c r="AI31" s="116"/>
      <c r="AJ31" s="116"/>
      <c r="AK31" s="116"/>
      <c r="AL31" s="116"/>
      <c r="AM31" s="116"/>
      <c r="AN31" s="116">
        <f>データ!Z7</f>
        <v>46.1</v>
      </c>
      <c r="AO31" s="116"/>
      <c r="AP31" s="116"/>
      <c r="AQ31" s="116"/>
      <c r="AR31" s="116"/>
      <c r="AS31" s="116"/>
      <c r="AT31" s="116"/>
      <c r="AU31" s="116"/>
      <c r="AV31" s="116"/>
      <c r="AW31" s="116"/>
      <c r="AX31" s="116"/>
      <c r="AY31" s="116"/>
      <c r="AZ31" s="116"/>
      <c r="BA31" s="116"/>
      <c r="BB31" s="116"/>
      <c r="BC31" s="116"/>
      <c r="BD31" s="116"/>
      <c r="BE31" s="116"/>
      <c r="BF31" s="116"/>
      <c r="BG31" s="116">
        <f>データ!AA7</f>
        <v>47.4</v>
      </c>
      <c r="BH31" s="116"/>
      <c r="BI31" s="116"/>
      <c r="BJ31" s="116"/>
      <c r="BK31" s="116"/>
      <c r="BL31" s="116"/>
      <c r="BM31" s="116"/>
      <c r="BN31" s="116"/>
      <c r="BO31" s="116"/>
      <c r="BP31" s="116"/>
      <c r="BQ31" s="116"/>
      <c r="BR31" s="116"/>
      <c r="BS31" s="116"/>
      <c r="BT31" s="116"/>
      <c r="BU31" s="116"/>
      <c r="BV31" s="116"/>
      <c r="BW31" s="116"/>
      <c r="BX31" s="116"/>
      <c r="BY31" s="116"/>
      <c r="BZ31" s="116">
        <f>データ!AB7</f>
        <v>87.3</v>
      </c>
      <c r="CA31" s="116"/>
      <c r="CB31" s="116"/>
      <c r="CC31" s="116"/>
      <c r="CD31" s="116"/>
      <c r="CE31" s="116"/>
      <c r="CF31" s="116"/>
      <c r="CG31" s="116"/>
      <c r="CH31" s="116"/>
      <c r="CI31" s="116"/>
      <c r="CJ31" s="116"/>
      <c r="CK31" s="116"/>
      <c r="CL31" s="116"/>
      <c r="CM31" s="116"/>
      <c r="CN31" s="116"/>
      <c r="CO31" s="116"/>
      <c r="CP31" s="116"/>
      <c r="CQ31" s="116"/>
      <c r="CR31" s="116"/>
      <c r="CS31" s="116">
        <f>データ!AC7</f>
        <v>98.4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120.7</v>
      </c>
      <c r="JD31" s="111"/>
      <c r="JE31" s="111"/>
      <c r="JF31" s="111"/>
      <c r="JG31" s="111"/>
      <c r="JH31" s="111"/>
      <c r="JI31" s="111"/>
      <c r="JJ31" s="111"/>
      <c r="JK31" s="111"/>
      <c r="JL31" s="111"/>
      <c r="JM31" s="111"/>
      <c r="JN31" s="111"/>
      <c r="JO31" s="111"/>
      <c r="JP31" s="111"/>
      <c r="JQ31" s="111"/>
      <c r="JR31" s="111"/>
      <c r="JS31" s="111"/>
      <c r="JT31" s="111"/>
      <c r="JU31" s="112"/>
      <c r="JV31" s="110">
        <f>データ!DL7</f>
        <v>62.1</v>
      </c>
      <c r="JW31" s="111"/>
      <c r="JX31" s="111"/>
      <c r="JY31" s="111"/>
      <c r="JZ31" s="111"/>
      <c r="KA31" s="111"/>
      <c r="KB31" s="111"/>
      <c r="KC31" s="111"/>
      <c r="KD31" s="111"/>
      <c r="KE31" s="111"/>
      <c r="KF31" s="111"/>
      <c r="KG31" s="111"/>
      <c r="KH31" s="111"/>
      <c r="KI31" s="111"/>
      <c r="KJ31" s="111"/>
      <c r="KK31" s="111"/>
      <c r="KL31" s="111"/>
      <c r="KM31" s="111"/>
      <c r="KN31" s="112"/>
      <c r="KO31" s="110">
        <f>データ!DM7</f>
        <v>75.900000000000006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106.9</v>
      </c>
      <c r="LI31" s="111"/>
      <c r="LJ31" s="111"/>
      <c r="LK31" s="111"/>
      <c r="LL31" s="111"/>
      <c r="LM31" s="111"/>
      <c r="LN31" s="111"/>
      <c r="LO31" s="111"/>
      <c r="LP31" s="111"/>
      <c r="LQ31" s="111"/>
      <c r="LR31" s="111"/>
      <c r="LS31" s="111"/>
      <c r="LT31" s="111"/>
      <c r="LU31" s="111"/>
      <c r="LV31" s="111"/>
      <c r="LW31" s="111"/>
      <c r="LX31" s="111"/>
      <c r="LY31" s="111"/>
      <c r="LZ31" s="112"/>
      <c r="MA31" s="110">
        <f>データ!DO7</f>
        <v>120.7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14.2</v>
      </c>
      <c r="EM52" s="116"/>
      <c r="EN52" s="116"/>
      <c r="EO52" s="116"/>
      <c r="EP52" s="116"/>
      <c r="EQ52" s="116"/>
      <c r="ER52" s="116"/>
      <c r="ES52" s="116"/>
      <c r="ET52" s="116"/>
      <c r="EU52" s="116"/>
      <c r="EV52" s="116"/>
      <c r="EW52" s="116"/>
      <c r="EX52" s="116"/>
      <c r="EY52" s="116"/>
      <c r="EZ52" s="116"/>
      <c r="FA52" s="116"/>
      <c r="FB52" s="116"/>
      <c r="FC52" s="116"/>
      <c r="FD52" s="116"/>
      <c r="FE52" s="116">
        <f>データ!BG7</f>
        <v>-116.7</v>
      </c>
      <c r="FF52" s="116"/>
      <c r="FG52" s="116"/>
      <c r="FH52" s="116"/>
      <c r="FI52" s="116"/>
      <c r="FJ52" s="116"/>
      <c r="FK52" s="116"/>
      <c r="FL52" s="116"/>
      <c r="FM52" s="116"/>
      <c r="FN52" s="116"/>
      <c r="FO52" s="116"/>
      <c r="FP52" s="116"/>
      <c r="FQ52" s="116"/>
      <c r="FR52" s="116"/>
      <c r="FS52" s="116"/>
      <c r="FT52" s="116"/>
      <c r="FU52" s="116"/>
      <c r="FV52" s="116"/>
      <c r="FW52" s="116"/>
      <c r="FX52" s="116">
        <f>データ!BH7</f>
        <v>-110.9</v>
      </c>
      <c r="FY52" s="116"/>
      <c r="FZ52" s="116"/>
      <c r="GA52" s="116"/>
      <c r="GB52" s="116"/>
      <c r="GC52" s="116"/>
      <c r="GD52" s="116"/>
      <c r="GE52" s="116"/>
      <c r="GF52" s="116"/>
      <c r="GG52" s="116"/>
      <c r="GH52" s="116"/>
      <c r="GI52" s="116"/>
      <c r="GJ52" s="116"/>
      <c r="GK52" s="116"/>
      <c r="GL52" s="116"/>
      <c r="GM52" s="116"/>
      <c r="GN52" s="116"/>
      <c r="GO52" s="116"/>
      <c r="GP52" s="116"/>
      <c r="GQ52" s="116">
        <f>データ!BI7</f>
        <v>-14.5</v>
      </c>
      <c r="GR52" s="116"/>
      <c r="GS52" s="116"/>
      <c r="GT52" s="116"/>
      <c r="GU52" s="116"/>
      <c r="GV52" s="116"/>
      <c r="GW52" s="116"/>
      <c r="GX52" s="116"/>
      <c r="GY52" s="116"/>
      <c r="GZ52" s="116"/>
      <c r="HA52" s="116"/>
      <c r="HB52" s="116"/>
      <c r="HC52" s="116"/>
      <c r="HD52" s="116"/>
      <c r="HE52" s="116"/>
      <c r="HF52" s="116"/>
      <c r="HG52" s="116"/>
      <c r="HH52" s="116"/>
      <c r="HI52" s="116"/>
      <c r="HJ52" s="116">
        <f>データ!BJ7</f>
        <v>-1.6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633</v>
      </c>
      <c r="JD52" s="120"/>
      <c r="JE52" s="120"/>
      <c r="JF52" s="120"/>
      <c r="JG52" s="120"/>
      <c r="JH52" s="120"/>
      <c r="JI52" s="120"/>
      <c r="JJ52" s="120"/>
      <c r="JK52" s="120"/>
      <c r="JL52" s="120"/>
      <c r="JM52" s="120"/>
      <c r="JN52" s="120"/>
      <c r="JO52" s="120"/>
      <c r="JP52" s="120"/>
      <c r="JQ52" s="120"/>
      <c r="JR52" s="120"/>
      <c r="JS52" s="120"/>
      <c r="JT52" s="120"/>
      <c r="JU52" s="120"/>
      <c r="JV52" s="120">
        <f>データ!BR7</f>
        <v>-1993</v>
      </c>
      <c r="JW52" s="120"/>
      <c r="JX52" s="120"/>
      <c r="JY52" s="120"/>
      <c r="JZ52" s="120"/>
      <c r="KA52" s="120"/>
      <c r="KB52" s="120"/>
      <c r="KC52" s="120"/>
      <c r="KD52" s="120"/>
      <c r="KE52" s="120"/>
      <c r="KF52" s="120"/>
      <c r="KG52" s="120"/>
      <c r="KH52" s="120"/>
      <c r="KI52" s="120"/>
      <c r="KJ52" s="120"/>
      <c r="KK52" s="120"/>
      <c r="KL52" s="120"/>
      <c r="KM52" s="120"/>
      <c r="KN52" s="120"/>
      <c r="KO52" s="120">
        <f>データ!BS7</f>
        <v>-2317</v>
      </c>
      <c r="KP52" s="120"/>
      <c r="KQ52" s="120"/>
      <c r="KR52" s="120"/>
      <c r="KS52" s="120"/>
      <c r="KT52" s="120"/>
      <c r="KU52" s="120"/>
      <c r="KV52" s="120"/>
      <c r="KW52" s="120"/>
      <c r="KX52" s="120"/>
      <c r="KY52" s="120"/>
      <c r="KZ52" s="120"/>
      <c r="LA52" s="120"/>
      <c r="LB52" s="120"/>
      <c r="LC52" s="120"/>
      <c r="LD52" s="120"/>
      <c r="LE52" s="120"/>
      <c r="LF52" s="120"/>
      <c r="LG52" s="120"/>
      <c r="LH52" s="120">
        <f>データ!BT7</f>
        <v>-477</v>
      </c>
      <c r="LI52" s="120"/>
      <c r="LJ52" s="120"/>
      <c r="LK52" s="120"/>
      <c r="LL52" s="120"/>
      <c r="LM52" s="120"/>
      <c r="LN52" s="120"/>
      <c r="LO52" s="120"/>
      <c r="LP52" s="120"/>
      <c r="LQ52" s="120"/>
      <c r="LR52" s="120"/>
      <c r="LS52" s="120"/>
      <c r="LT52" s="120"/>
      <c r="LU52" s="120"/>
      <c r="LV52" s="120"/>
      <c r="LW52" s="120"/>
      <c r="LX52" s="120"/>
      <c r="LY52" s="120"/>
      <c r="LZ52" s="120"/>
      <c r="MA52" s="120">
        <f>データ!BU7</f>
        <v>-59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23895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d0MdRDjW9p+U0uBAWxjHGVuCB+Dv1ykX6R41WrDkRhC/163oBmFjVFbGDGlWVk+uTl58z7o1KgxTGQNs7Dkpw==" saltValue="eoW0Ie3jdeTnCd4rzqS52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94</v>
      </c>
      <c r="AO5" s="47" t="s">
        <v>95</v>
      </c>
      <c r="AP5" s="47" t="s">
        <v>96</v>
      </c>
      <c r="AQ5" s="47" t="s">
        <v>97</v>
      </c>
      <c r="AR5" s="47" t="s">
        <v>98</v>
      </c>
      <c r="AS5" s="47" t="s">
        <v>99</v>
      </c>
      <c r="AT5" s="47" t="s">
        <v>100</v>
      </c>
      <c r="AU5" s="47" t="s">
        <v>104</v>
      </c>
      <c r="AV5" s="47" t="s">
        <v>105</v>
      </c>
      <c r="AW5" s="47" t="s">
        <v>106</v>
      </c>
      <c r="AX5" s="47" t="s">
        <v>93</v>
      </c>
      <c r="AY5" s="47" t="s">
        <v>94</v>
      </c>
      <c r="AZ5" s="47" t="s">
        <v>95</v>
      </c>
      <c r="BA5" s="47" t="s">
        <v>96</v>
      </c>
      <c r="BB5" s="47" t="s">
        <v>97</v>
      </c>
      <c r="BC5" s="47" t="s">
        <v>98</v>
      </c>
      <c r="BD5" s="47" t="s">
        <v>99</v>
      </c>
      <c r="BE5" s="47" t="s">
        <v>100</v>
      </c>
      <c r="BF5" s="47" t="s">
        <v>107</v>
      </c>
      <c r="BG5" s="47" t="s">
        <v>91</v>
      </c>
      <c r="BH5" s="47" t="s">
        <v>92</v>
      </c>
      <c r="BI5" s="47" t="s">
        <v>108</v>
      </c>
      <c r="BJ5" s="47" t="s">
        <v>94</v>
      </c>
      <c r="BK5" s="47" t="s">
        <v>95</v>
      </c>
      <c r="BL5" s="47" t="s">
        <v>96</v>
      </c>
      <c r="BM5" s="47" t="s">
        <v>97</v>
      </c>
      <c r="BN5" s="47" t="s">
        <v>98</v>
      </c>
      <c r="BO5" s="47" t="s">
        <v>99</v>
      </c>
      <c r="BP5" s="47" t="s">
        <v>100</v>
      </c>
      <c r="BQ5" s="47" t="s">
        <v>101</v>
      </c>
      <c r="BR5" s="47" t="s">
        <v>109</v>
      </c>
      <c r="BS5" s="47" t="s">
        <v>92</v>
      </c>
      <c r="BT5" s="47" t="s">
        <v>110</v>
      </c>
      <c r="BU5" s="47" t="s">
        <v>111</v>
      </c>
      <c r="BV5" s="47" t="s">
        <v>95</v>
      </c>
      <c r="BW5" s="47" t="s">
        <v>96</v>
      </c>
      <c r="BX5" s="47" t="s">
        <v>97</v>
      </c>
      <c r="BY5" s="47" t="s">
        <v>98</v>
      </c>
      <c r="BZ5" s="47" t="s">
        <v>99</v>
      </c>
      <c r="CA5" s="47" t="s">
        <v>100</v>
      </c>
      <c r="CB5" s="47" t="s">
        <v>112</v>
      </c>
      <c r="CC5" s="47" t="s">
        <v>109</v>
      </c>
      <c r="CD5" s="47" t="s">
        <v>106</v>
      </c>
      <c r="CE5" s="47" t="s">
        <v>93</v>
      </c>
      <c r="CF5" s="47" t="s">
        <v>113</v>
      </c>
      <c r="CG5" s="47" t="s">
        <v>95</v>
      </c>
      <c r="CH5" s="47" t="s">
        <v>96</v>
      </c>
      <c r="CI5" s="47" t="s">
        <v>97</v>
      </c>
      <c r="CJ5" s="47" t="s">
        <v>98</v>
      </c>
      <c r="CK5" s="47" t="s">
        <v>99</v>
      </c>
      <c r="CL5" s="47" t="s">
        <v>100</v>
      </c>
      <c r="CM5" s="145"/>
      <c r="CN5" s="145"/>
      <c r="CO5" s="47" t="s">
        <v>101</v>
      </c>
      <c r="CP5" s="47" t="s">
        <v>109</v>
      </c>
      <c r="CQ5" s="47" t="s">
        <v>114</v>
      </c>
      <c r="CR5" s="47" t="s">
        <v>115</v>
      </c>
      <c r="CS5" s="47" t="s">
        <v>94</v>
      </c>
      <c r="CT5" s="47" t="s">
        <v>95</v>
      </c>
      <c r="CU5" s="47" t="s">
        <v>96</v>
      </c>
      <c r="CV5" s="47" t="s">
        <v>97</v>
      </c>
      <c r="CW5" s="47" t="s">
        <v>98</v>
      </c>
      <c r="CX5" s="47" t="s">
        <v>99</v>
      </c>
      <c r="CY5" s="47" t="s">
        <v>100</v>
      </c>
      <c r="CZ5" s="47" t="s">
        <v>116</v>
      </c>
      <c r="DA5" s="47" t="s">
        <v>91</v>
      </c>
      <c r="DB5" s="47" t="s">
        <v>106</v>
      </c>
      <c r="DC5" s="47" t="s">
        <v>115</v>
      </c>
      <c r="DD5" s="47" t="s">
        <v>117</v>
      </c>
      <c r="DE5" s="47" t="s">
        <v>95</v>
      </c>
      <c r="DF5" s="47" t="s">
        <v>96</v>
      </c>
      <c r="DG5" s="47" t="s">
        <v>97</v>
      </c>
      <c r="DH5" s="47" t="s">
        <v>98</v>
      </c>
      <c r="DI5" s="47" t="s">
        <v>99</v>
      </c>
      <c r="DJ5" s="47" t="s">
        <v>35</v>
      </c>
      <c r="DK5" s="47" t="s">
        <v>90</v>
      </c>
      <c r="DL5" s="47" t="s">
        <v>91</v>
      </c>
      <c r="DM5" s="47" t="s">
        <v>118</v>
      </c>
      <c r="DN5" s="47" t="s">
        <v>115</v>
      </c>
      <c r="DO5" s="47" t="s">
        <v>94</v>
      </c>
      <c r="DP5" s="47" t="s">
        <v>95</v>
      </c>
      <c r="DQ5" s="47" t="s">
        <v>96</v>
      </c>
      <c r="DR5" s="47" t="s">
        <v>97</v>
      </c>
      <c r="DS5" s="47" t="s">
        <v>98</v>
      </c>
      <c r="DT5" s="47" t="s">
        <v>99</v>
      </c>
      <c r="DU5" s="47" t="s">
        <v>100</v>
      </c>
    </row>
    <row r="6" spans="1:125" s="54" customFormat="1" x14ac:dyDescent="0.15">
      <c r="A6" s="37" t="s">
        <v>119</v>
      </c>
      <c r="B6" s="48">
        <f>B8</f>
        <v>2023</v>
      </c>
      <c r="C6" s="48">
        <f t="shared" ref="C6:X6" si="1">C8</f>
        <v>382132</v>
      </c>
      <c r="D6" s="48">
        <f t="shared" si="1"/>
        <v>47</v>
      </c>
      <c r="E6" s="48">
        <f t="shared" si="1"/>
        <v>14</v>
      </c>
      <c r="F6" s="48">
        <f t="shared" si="1"/>
        <v>0</v>
      </c>
      <c r="G6" s="48">
        <f t="shared" si="1"/>
        <v>10</v>
      </c>
      <c r="H6" s="48" t="str">
        <f>SUBSTITUTE(H8,"　","")</f>
        <v>愛媛県四国中央市</v>
      </c>
      <c r="I6" s="48" t="str">
        <f t="shared" si="1"/>
        <v>高速バス利用者駐車場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13</v>
      </c>
      <c r="S6" s="50" t="str">
        <f t="shared" si="1"/>
        <v>無</v>
      </c>
      <c r="T6" s="50" t="str">
        <f t="shared" si="1"/>
        <v>無</v>
      </c>
      <c r="U6" s="51">
        <f t="shared" si="1"/>
        <v>827</v>
      </c>
      <c r="V6" s="51">
        <f t="shared" si="1"/>
        <v>29</v>
      </c>
      <c r="W6" s="51">
        <f t="shared" si="1"/>
        <v>21</v>
      </c>
      <c r="X6" s="50" t="str">
        <f t="shared" si="1"/>
        <v>無</v>
      </c>
      <c r="Y6" s="52">
        <f>IF(Y8="-",NA(),Y8)</f>
        <v>116.5</v>
      </c>
      <c r="Z6" s="52">
        <f t="shared" ref="Z6:AH6" si="2">IF(Z8="-",NA(),Z8)</f>
        <v>46.1</v>
      </c>
      <c r="AA6" s="52">
        <f t="shared" si="2"/>
        <v>47.4</v>
      </c>
      <c r="AB6" s="52">
        <f t="shared" si="2"/>
        <v>87.3</v>
      </c>
      <c r="AC6" s="52">
        <f t="shared" si="2"/>
        <v>98.4</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14.2</v>
      </c>
      <c r="BG6" s="52">
        <f t="shared" ref="BG6:BO6" si="5">IF(BG8="-",NA(),BG8)</f>
        <v>-116.7</v>
      </c>
      <c r="BH6" s="52">
        <f t="shared" si="5"/>
        <v>-110.9</v>
      </c>
      <c r="BI6" s="52">
        <f t="shared" si="5"/>
        <v>-14.5</v>
      </c>
      <c r="BJ6" s="52">
        <f t="shared" si="5"/>
        <v>-1.6</v>
      </c>
      <c r="BK6" s="52">
        <f t="shared" si="5"/>
        <v>28.9</v>
      </c>
      <c r="BL6" s="52">
        <f t="shared" si="5"/>
        <v>-56.4</v>
      </c>
      <c r="BM6" s="52">
        <f t="shared" si="5"/>
        <v>16.899999999999999</v>
      </c>
      <c r="BN6" s="52">
        <f t="shared" si="5"/>
        <v>26.4</v>
      </c>
      <c r="BO6" s="52">
        <f t="shared" si="5"/>
        <v>-1.9</v>
      </c>
      <c r="BP6" s="49" t="str">
        <f>IF(BP8="-","",IF(BP8="-","【-】","【"&amp;SUBSTITUTE(TEXT(BP8,"#,##0.0"),"-","△")&amp;"】"))</f>
        <v>【△55.6】</v>
      </c>
      <c r="BQ6" s="53">
        <f>IF(BQ8="-",NA(),BQ8)</f>
        <v>633</v>
      </c>
      <c r="BR6" s="53">
        <f t="shared" ref="BR6:BZ6" si="6">IF(BR8="-",NA(),BR8)</f>
        <v>-1993</v>
      </c>
      <c r="BS6" s="53">
        <f t="shared" si="6"/>
        <v>-2317</v>
      </c>
      <c r="BT6" s="53">
        <f t="shared" si="6"/>
        <v>-477</v>
      </c>
      <c r="BU6" s="53">
        <f t="shared" si="6"/>
        <v>-59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120</v>
      </c>
      <c r="CM6" s="51">
        <f t="shared" ref="CM6:CN6" si="7">CM8</f>
        <v>23895</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120.7</v>
      </c>
      <c r="DL6" s="52">
        <f t="shared" ref="DL6:DT6" si="9">IF(DL8="-",NA(),DL8)</f>
        <v>62.1</v>
      </c>
      <c r="DM6" s="52">
        <f t="shared" si="9"/>
        <v>75.900000000000006</v>
      </c>
      <c r="DN6" s="52">
        <f t="shared" si="9"/>
        <v>106.9</v>
      </c>
      <c r="DO6" s="52">
        <f t="shared" si="9"/>
        <v>120.7</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121</v>
      </c>
      <c r="B7" s="48">
        <f t="shared" ref="B7:X7" si="10">B8</f>
        <v>2023</v>
      </c>
      <c r="C7" s="48">
        <f t="shared" si="10"/>
        <v>382132</v>
      </c>
      <c r="D7" s="48">
        <f t="shared" si="10"/>
        <v>47</v>
      </c>
      <c r="E7" s="48">
        <f t="shared" si="10"/>
        <v>14</v>
      </c>
      <c r="F7" s="48">
        <f t="shared" si="10"/>
        <v>0</v>
      </c>
      <c r="G7" s="48">
        <f t="shared" si="10"/>
        <v>10</v>
      </c>
      <c r="H7" s="48" t="str">
        <f t="shared" si="10"/>
        <v>愛媛県　四国中央市</v>
      </c>
      <c r="I7" s="48" t="str">
        <f t="shared" si="10"/>
        <v>高速バス利用者駐車場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13</v>
      </c>
      <c r="S7" s="50" t="str">
        <f t="shared" si="10"/>
        <v>無</v>
      </c>
      <c r="T7" s="50" t="str">
        <f t="shared" si="10"/>
        <v>無</v>
      </c>
      <c r="U7" s="51">
        <f t="shared" si="10"/>
        <v>827</v>
      </c>
      <c r="V7" s="51">
        <f t="shared" si="10"/>
        <v>29</v>
      </c>
      <c r="W7" s="51">
        <f t="shared" si="10"/>
        <v>21</v>
      </c>
      <c r="X7" s="50" t="str">
        <f t="shared" si="10"/>
        <v>無</v>
      </c>
      <c r="Y7" s="52">
        <f>Y8</f>
        <v>116.5</v>
      </c>
      <c r="Z7" s="52">
        <f t="shared" ref="Z7:AH7" si="11">Z8</f>
        <v>46.1</v>
      </c>
      <c r="AA7" s="52">
        <f t="shared" si="11"/>
        <v>47.4</v>
      </c>
      <c r="AB7" s="52">
        <f t="shared" si="11"/>
        <v>87.3</v>
      </c>
      <c r="AC7" s="52">
        <f t="shared" si="11"/>
        <v>98.4</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14.2</v>
      </c>
      <c r="BG7" s="52">
        <f t="shared" ref="BG7:BO7" si="14">BG8</f>
        <v>-116.7</v>
      </c>
      <c r="BH7" s="52">
        <f t="shared" si="14"/>
        <v>-110.9</v>
      </c>
      <c r="BI7" s="52">
        <f t="shared" si="14"/>
        <v>-14.5</v>
      </c>
      <c r="BJ7" s="52">
        <f t="shared" si="14"/>
        <v>-1.6</v>
      </c>
      <c r="BK7" s="52">
        <f t="shared" si="14"/>
        <v>28.9</v>
      </c>
      <c r="BL7" s="52">
        <f t="shared" si="14"/>
        <v>-56.4</v>
      </c>
      <c r="BM7" s="52">
        <f t="shared" si="14"/>
        <v>16.899999999999999</v>
      </c>
      <c r="BN7" s="52">
        <f t="shared" si="14"/>
        <v>26.4</v>
      </c>
      <c r="BO7" s="52">
        <f t="shared" si="14"/>
        <v>-1.9</v>
      </c>
      <c r="BP7" s="49"/>
      <c r="BQ7" s="53">
        <f>BQ8</f>
        <v>633</v>
      </c>
      <c r="BR7" s="53">
        <f t="shared" ref="BR7:BZ7" si="15">BR8</f>
        <v>-1993</v>
      </c>
      <c r="BS7" s="53">
        <f t="shared" si="15"/>
        <v>-2317</v>
      </c>
      <c r="BT7" s="53">
        <f t="shared" si="15"/>
        <v>-477</v>
      </c>
      <c r="BU7" s="53">
        <f t="shared" si="15"/>
        <v>-59</v>
      </c>
      <c r="BV7" s="53">
        <f t="shared" si="15"/>
        <v>8262</v>
      </c>
      <c r="BW7" s="53">
        <f t="shared" si="15"/>
        <v>1059</v>
      </c>
      <c r="BX7" s="53">
        <f t="shared" si="15"/>
        <v>2866</v>
      </c>
      <c r="BY7" s="53">
        <f t="shared" si="15"/>
        <v>4637</v>
      </c>
      <c r="BZ7" s="53">
        <f t="shared" si="15"/>
        <v>4223</v>
      </c>
      <c r="CA7" s="51"/>
      <c r="CB7" s="52" t="s">
        <v>122</v>
      </c>
      <c r="CC7" s="52" t="s">
        <v>122</v>
      </c>
      <c r="CD7" s="52" t="s">
        <v>122</v>
      </c>
      <c r="CE7" s="52" t="s">
        <v>122</v>
      </c>
      <c r="CF7" s="52" t="s">
        <v>122</v>
      </c>
      <c r="CG7" s="52" t="s">
        <v>122</v>
      </c>
      <c r="CH7" s="52" t="s">
        <v>122</v>
      </c>
      <c r="CI7" s="52" t="s">
        <v>122</v>
      </c>
      <c r="CJ7" s="52" t="s">
        <v>122</v>
      </c>
      <c r="CK7" s="52" t="s">
        <v>120</v>
      </c>
      <c r="CL7" s="49"/>
      <c r="CM7" s="51">
        <f>CM8</f>
        <v>23895</v>
      </c>
      <c r="CN7" s="51">
        <f>CN8</f>
        <v>0</v>
      </c>
      <c r="CO7" s="52" t="s">
        <v>122</v>
      </c>
      <c r="CP7" s="52" t="s">
        <v>122</v>
      </c>
      <c r="CQ7" s="52" t="s">
        <v>122</v>
      </c>
      <c r="CR7" s="52" t="s">
        <v>122</v>
      </c>
      <c r="CS7" s="52" t="s">
        <v>122</v>
      </c>
      <c r="CT7" s="52" t="s">
        <v>122</v>
      </c>
      <c r="CU7" s="52" t="s">
        <v>122</v>
      </c>
      <c r="CV7" s="52" t="s">
        <v>122</v>
      </c>
      <c r="CW7" s="52" t="s">
        <v>122</v>
      </c>
      <c r="CX7" s="52" t="s">
        <v>120</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120.7</v>
      </c>
      <c r="DL7" s="52">
        <f t="shared" ref="DL7:DT7" si="17">DL8</f>
        <v>62.1</v>
      </c>
      <c r="DM7" s="52">
        <f t="shared" si="17"/>
        <v>75.900000000000006</v>
      </c>
      <c r="DN7" s="52">
        <f t="shared" si="17"/>
        <v>106.9</v>
      </c>
      <c r="DO7" s="52">
        <f t="shared" si="17"/>
        <v>120.7</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10</v>
      </c>
      <c r="H8" s="55" t="s">
        <v>123</v>
      </c>
      <c r="I8" s="55" t="s">
        <v>124</v>
      </c>
      <c r="J8" s="55" t="s">
        <v>125</v>
      </c>
      <c r="K8" s="55" t="s">
        <v>126</v>
      </c>
      <c r="L8" s="55" t="s">
        <v>127</v>
      </c>
      <c r="M8" s="55" t="s">
        <v>128</v>
      </c>
      <c r="N8" s="55" t="s">
        <v>129</v>
      </c>
      <c r="O8" s="56" t="s">
        <v>130</v>
      </c>
      <c r="P8" s="57" t="s">
        <v>131</v>
      </c>
      <c r="Q8" s="57" t="s">
        <v>132</v>
      </c>
      <c r="R8" s="58">
        <v>13</v>
      </c>
      <c r="S8" s="57" t="s">
        <v>133</v>
      </c>
      <c r="T8" s="57" t="s">
        <v>133</v>
      </c>
      <c r="U8" s="58">
        <v>827</v>
      </c>
      <c r="V8" s="58">
        <v>29</v>
      </c>
      <c r="W8" s="58">
        <v>21</v>
      </c>
      <c r="X8" s="57" t="s">
        <v>133</v>
      </c>
      <c r="Y8" s="59">
        <v>116.5</v>
      </c>
      <c r="Z8" s="59">
        <v>46.1</v>
      </c>
      <c r="AA8" s="59">
        <v>47.4</v>
      </c>
      <c r="AB8" s="59">
        <v>87.3</v>
      </c>
      <c r="AC8" s="59">
        <v>98.4</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14.2</v>
      </c>
      <c r="BG8" s="59">
        <v>-116.7</v>
      </c>
      <c r="BH8" s="59">
        <v>-110.9</v>
      </c>
      <c r="BI8" s="59">
        <v>-14.5</v>
      </c>
      <c r="BJ8" s="59">
        <v>-1.6</v>
      </c>
      <c r="BK8" s="59">
        <v>28.9</v>
      </c>
      <c r="BL8" s="59">
        <v>-56.4</v>
      </c>
      <c r="BM8" s="59">
        <v>16.899999999999999</v>
      </c>
      <c r="BN8" s="59">
        <v>26.4</v>
      </c>
      <c r="BO8" s="59">
        <v>-1.9</v>
      </c>
      <c r="BP8" s="56">
        <v>-55.6</v>
      </c>
      <c r="BQ8" s="60">
        <v>633</v>
      </c>
      <c r="BR8" s="60">
        <v>-1993</v>
      </c>
      <c r="BS8" s="60">
        <v>-2317</v>
      </c>
      <c r="BT8" s="61">
        <v>-477</v>
      </c>
      <c r="BU8" s="61">
        <v>-59</v>
      </c>
      <c r="BV8" s="60">
        <v>8262</v>
      </c>
      <c r="BW8" s="60">
        <v>1059</v>
      </c>
      <c r="BX8" s="60">
        <v>2866</v>
      </c>
      <c r="BY8" s="60">
        <v>4637</v>
      </c>
      <c r="BZ8" s="60">
        <v>4223</v>
      </c>
      <c r="CA8" s="58">
        <v>12639</v>
      </c>
      <c r="CB8" s="59" t="s">
        <v>127</v>
      </c>
      <c r="CC8" s="59" t="s">
        <v>127</v>
      </c>
      <c r="CD8" s="59" t="s">
        <v>127</v>
      </c>
      <c r="CE8" s="59" t="s">
        <v>127</v>
      </c>
      <c r="CF8" s="59" t="s">
        <v>127</v>
      </c>
      <c r="CG8" s="59" t="s">
        <v>127</v>
      </c>
      <c r="CH8" s="59" t="s">
        <v>127</v>
      </c>
      <c r="CI8" s="59" t="s">
        <v>127</v>
      </c>
      <c r="CJ8" s="59" t="s">
        <v>127</v>
      </c>
      <c r="CK8" s="59" t="s">
        <v>127</v>
      </c>
      <c r="CL8" s="56" t="s">
        <v>127</v>
      </c>
      <c r="CM8" s="58">
        <v>23895</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51.5</v>
      </c>
      <c r="DF8" s="59">
        <v>764.6</v>
      </c>
      <c r="DG8" s="59">
        <v>72.599999999999994</v>
      </c>
      <c r="DH8" s="59">
        <v>50.4</v>
      </c>
      <c r="DI8" s="59">
        <v>32.799999999999997</v>
      </c>
      <c r="DJ8" s="56">
        <v>79</v>
      </c>
      <c r="DK8" s="59">
        <v>120.7</v>
      </c>
      <c r="DL8" s="59">
        <v>62.1</v>
      </c>
      <c r="DM8" s="59">
        <v>75.900000000000006</v>
      </c>
      <c r="DN8" s="59">
        <v>106.9</v>
      </c>
      <c r="DO8" s="59">
        <v>120.7</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2025-02-06T02:01:28Z</cp:lastPrinted>
  <dcterms:created xsi:type="dcterms:W3CDTF">2024-12-19T01:08:19Z</dcterms:created>
  <dcterms:modified xsi:type="dcterms:W3CDTF">2024-12-19T01:08:19Z</dcterms:modified>
  <cp:category/>
</cp:coreProperties>
</file>