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iyo.local\個人$\1184\デスクトップ\202501221【214〆】公営企業に係る経営比較分析表（令和５年度決算）の分析等について（照会）\04提出\"/>
    </mc:Choice>
  </mc:AlternateContent>
  <xr:revisionPtr revIDLastSave="0" documentId="13_ncr:1_{AED5AE3C-99BC-42A7-93AA-E96C1650023E}" xr6:coauthVersionLast="36" xr6:coauthVersionMax="36" xr10:uidLastSave="{00000000-0000-0000-0000-000000000000}"/>
  <workbookProtection workbookAlgorithmName="SHA-512" workbookHashValue="KuEtu4he5ZA0OxodQuc7pwk4Wrv4p6ABJCPcuv6skQGmUFulyFmvnjwWE1kxZbeXgcky5ts/E2S6FY1Tztw4dg==" workbookSaltValue="YjgsHQQlv62rVIOq6xecxA=="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L8" i="4"/>
  <c r="P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<sst xmlns="http://schemas.openxmlformats.org/spreadsheetml/2006/main" count="247" uniqueCount="120">
  <si>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</si>
  <si>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</si>
  <si>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</si>
  <si>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</si>
  <si>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</si>
  <si>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</si>
  <si>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</si>
  <si>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</si>
  <si>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</si>
  <si>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</si>
  <si>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</si>
  <si>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</si>
  <si>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</si>
  <si>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</si>
  <si>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</si>
  <si>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</si>
  <si>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</si>
  <si>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</si>
  <si>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</si>
  <si>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</si>
  <si>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</si>
  <si>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</si>
  <si>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</si>
  <si>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</si>
  <si>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</si>
  <si>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</si>
  <si>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</si>
  <si>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</si>
  <si>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</si>
  <si>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</si>
  <si>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</si>
  <si>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</si>
  <si>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</si>
  <si>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</si>
  <si>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</si>
  <si>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</si>
  <si>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</si>
  <si>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</si>
  <si>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</si>
  <si>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</si>
  <si>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</si>
  <si>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</si>
  <si>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</si>
  <si>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</si>
  <si>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</si>
  <si>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</si>
  <si>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</si>
  <si>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</si>
  <si>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</si>
  <si>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</si>
  <si>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</si>
  <si>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</si>
  <si>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</si>
  <si>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</si>
  <si>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</si>
  <si>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</si>
  <si>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</si>
  <si>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</si>
  <si>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</si>
  <si>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</si>
  <si>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</si>
  <si>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</si>
  <si>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</si>
  <si>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</si>
  <si>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</si>
  <si>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</si>
  <si>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</si>
  <si>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</si>
  <si>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</si>
  <si>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</si>
  <si>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</si>
  <si>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</si>
  <si>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</si>
  <si>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</si>
  <si>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</si>
  <si>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</si>
  <si>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</si>
  <si>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</si>
  <si>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</si>
  <si>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</si>
  <si>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</si>
  <si>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</si>
  <si>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</si>
  <si>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</si>
  <si>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</si>
  <si>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</si>
  <si>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</si>
  <si>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</si>
  <si>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</si>
  <si>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</si>
  <si>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</si>
  <si>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</si>
  <si>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</si>
  <si>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</si>
  <si>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</si>
  <si>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</si>
  <si>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</si>
  <si>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</si>
  <si>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</si>
  <si>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</si>
  <si>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</si>
  <si>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</si>
  <si>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</si>
  <si>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</si>
  <si>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</si>
  <si>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</si>
  <si>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</si>
  <si>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</si>
  <si>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</si>
  <si>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</si>
  <si>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</si>
  <si>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</si>
  <si>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</si>
  <si>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</si>
  <si>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</si>
  <si>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</si>
  <si>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</si>
  <si>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①収益的収支比率について、料金収入で会計全体を賄う独立採算による経営が基本と考えますが、本本事業については、令和２年度から個人管理への譲与を行い、管理基数の減少となっております。そのため、使用料で運営することは困難な状況で、地方債償還金、人件費等、一般会計からの繰入金に頼らざるを得ない状況です。
　⑤経費回収率について、浄化槽の個人譲与が進んだことによる使用料収入の減少が前年度比△6.73％につながったと考えます。
　⑥汚水処理原価について、修繕基数の増加により前年度比139.6円増となりました。
　以上のことから、事業が縮小するものの適正な管理にむけて実施して参ります。</t>
    <rPh sb="45" eb="46">
      <t>モト</t>
    </rPh>
    <rPh sb="46" eb="47">
      <t>ホン</t>
    </rPh>
    <rPh sb="47" eb="49">
      <t>ジギョウ</t>
    </rPh>
    <rPh sb="55" eb="57">
      <t>レイワ</t>
    </rPh>
    <rPh sb="58" eb="60">
      <t>ネンド</t>
    </rPh>
    <rPh sb="62" eb="64">
      <t>コジン</t>
    </rPh>
    <rPh sb="64" eb="66">
      <t>カンリ</t>
    </rPh>
    <rPh sb="68" eb="70">
      <t>ジョウヨ</t>
    </rPh>
    <rPh sb="71" eb="72">
      <t>オコナ</t>
    </rPh>
    <rPh sb="74" eb="76">
      <t>カンリ</t>
    </rPh>
    <rPh sb="76" eb="78">
      <t>キスウ</t>
    </rPh>
    <rPh sb="79" eb="81">
      <t>ゲンショウ</t>
    </rPh>
    <rPh sb="95" eb="98">
      <t>シヨウリョウ</t>
    </rPh>
    <rPh sb="120" eb="123">
      <t>ジンケンヒ</t>
    </rPh>
    <rPh sb="123" eb="124">
      <t>トウ</t>
    </rPh>
    <rPh sb="171" eb="172">
      <t>スス</t>
    </rPh>
    <rPh sb="179" eb="182">
      <t>シヨウリョウ</t>
    </rPh>
    <rPh sb="182" eb="184">
      <t>シュウニュウ</t>
    </rPh>
    <rPh sb="224" eb="226">
      <t>シュウゼン</t>
    </rPh>
    <rPh sb="226" eb="228">
      <t>キスウ</t>
    </rPh>
    <rPh sb="229" eb="231">
      <t>ゾウカ</t>
    </rPh>
    <rPh sb="262" eb="264">
      <t>ジギョウ</t>
    </rPh>
    <rPh sb="265" eb="267">
      <t>シュクショウ</t>
    </rPh>
    <rPh sb="272" eb="274">
      <t>テキセイ</t>
    </rPh>
    <rPh sb="275" eb="277">
      <t>カンリ</t>
    </rPh>
    <rPh sb="281" eb="283">
      <t>ジッシ</t>
    </rPh>
    <rPh sb="285" eb="286">
      <t>マイ</t>
    </rPh>
    <phoneticPr fontId="4"/>
  </si>
  <si>
    <t>　令和２年度から個人管理への移行を行い、管理基数の減少が進んでおり、駆動機器等の消耗品を除けば、老朽化による不具合等はまだありません。</t>
    <rPh sb="20" eb="22">
      <t>カンリ</t>
    </rPh>
    <rPh sb="22" eb="24">
      <t>キスウ</t>
    </rPh>
    <rPh sb="25" eb="27">
      <t>ゲンショウ</t>
    </rPh>
    <rPh sb="28" eb="29">
      <t>スス</t>
    </rPh>
    <phoneticPr fontId="4"/>
  </si>
  <si>
    <t>　特定地域生活排水処理事業は、本市の公共下水道や特定環境保全公共下水道及び農業集落排水施設の区域外の地域で行われている事業です。
　令和２年度から個人譲与を開始し、管理基数の減少が見られます。そのため事業規模は、徐々に減少していきます。また、現状の使用料収入では浄化槽修繕費や管理委託料、人件費などの維持管理費を賄うことが困難であるため、収益的収支比率や経費回収率等の向上に繋がるよう、維持管理の節減に努めて参ります。</t>
    <rPh sb="82" eb="84">
      <t>カンリ</t>
    </rPh>
    <rPh sb="84" eb="86">
      <t>キスウ</t>
    </rPh>
    <rPh sb="87" eb="89">
      <t>ゲンショウ</t>
    </rPh>
    <rPh sb="90" eb="91">
      <t>ミ</t>
    </rPh>
    <rPh sb="100" eb="102">
      <t>ジギョウ</t>
    </rPh>
    <rPh sb="102" eb="104">
      <t>キボ</t>
    </rPh>
    <rPh sb="106" eb="108">
      <t>ジョジョ</t>
    </rPh>
    <rPh sb="138" eb="140">
      <t>カンリ</t>
    </rPh>
    <rPh sb="144" eb="147">
      <t>ジンケンヒ</t>
    </rPh>
    <rPh sb="187" eb="188">
      <t>ツナ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</si>
</sst>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18-4A41-9F86-24707EA3E13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518-4A41-9F86-24707EA3E13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62A-4FFD-B40A-3C449553069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E62A-4FFD-B40A-3C449553069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206-4C73-869B-9BD53DCA7D5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F206-4C73-869B-9BD53DCA7D5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89.02</c:v>
                </c:pt>
                <c:pt idx="1">
                  <c:v>90.48</c:v>
                </c:pt>
                <c:pt idx="2">
                  <c:v>86.12</c:v>
                </c:pt>
                <c:pt idx="3">
                  <c:v>71.510000000000005</c:v>
                </c:pt>
                <c:pt idx="4">
                  <c:v>70.75</c:v>
                </c:pt>
              </c:numCache>
            </c:numRef>
          </c:val>
          <c:extLst>
            <c:ext xmlns:c16="http://schemas.microsoft.com/office/drawing/2014/chart" uri="{C3380CC4-5D6E-409C-BE32-E72D297353CC}">
              <c16:uniqueId val="{00000000-88A2-49F5-A886-1C5CBFA2ED9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A2-49F5-A886-1C5CBFA2ED9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ED-47EE-8128-3470E2DE95B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ED-47EE-8128-3470E2DE95B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47-4BDD-B017-5E7F9F72616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47-4BDD-B017-5E7F9F72616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4B-4B60-9E40-39C212D9DE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4B-4B60-9E40-39C212D9DE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39-4B42-91A9-FB388FEEF4E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39-4B42-91A9-FB388FEEF4E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25-4447-AFDC-9AD66E9DA86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9925-4447-AFDC-9AD66E9DA86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50.04</c:v>
                </c:pt>
                <c:pt idx="1">
                  <c:v>40.4</c:v>
                </c:pt>
                <c:pt idx="2">
                  <c:v>23.05</c:v>
                </c:pt>
                <c:pt idx="3">
                  <c:v>40.049999999999997</c:v>
                </c:pt>
                <c:pt idx="4">
                  <c:v>33.32</c:v>
                </c:pt>
              </c:numCache>
            </c:numRef>
          </c:val>
          <c:extLst>
            <c:ext xmlns:c16="http://schemas.microsoft.com/office/drawing/2014/chart" uri="{C3380CC4-5D6E-409C-BE32-E72D297353CC}">
              <c16:uniqueId val="{00000000-A58C-48C4-894F-B7F40E471B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A58C-48C4-894F-B7F40E471B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410.86</c:v>
                </c:pt>
                <c:pt idx="1">
                  <c:v>507.93</c:v>
                </c:pt>
                <c:pt idx="2">
                  <c:v>949.17</c:v>
                </c:pt>
                <c:pt idx="3">
                  <c:v>460.49</c:v>
                </c:pt>
                <c:pt idx="4">
                  <c:v>600.09</c:v>
                </c:pt>
              </c:numCache>
            </c:numRef>
          </c:val>
          <c:extLst>
            <c:ext xmlns:c16="http://schemas.microsoft.com/office/drawing/2014/chart" uri="{C3380CC4-5D6E-409C-BE32-E72D297353CC}">
              <c16:uniqueId val="{00000000-1308-4D0B-93D0-9315F86779E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1308-4D0B-93D0-9315F86779E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愛媛県　伊予市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35518</v>
      </c>
      <c r="AM8" s="36"/>
      <c r="AN8" s="36"/>
      <c r="AO8" s="36"/>
      <c r="AP8" s="36"/>
      <c r="AQ8" s="36"/>
      <c r="AR8" s="36"/>
      <c r="AS8" s="36"/>
      <c r="AT8" s="37">
        <f>データ!T6</f>
        <v>194.43</v>
      </c>
      <c r="AU8" s="37"/>
      <c r="AV8" s="37"/>
      <c r="AW8" s="37"/>
      <c r="AX8" s="37"/>
      <c r="AY8" s="37"/>
      <c r="AZ8" s="37"/>
      <c r="BA8" s="37"/>
      <c r="BB8" s="37">
        <f>データ!U6</f>
        <v>182.68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0.63</v>
      </c>
      <c r="Q10" s="37"/>
      <c r="R10" s="37"/>
      <c r="S10" s="37"/>
      <c r="T10" s="37"/>
      <c r="U10" s="37"/>
      <c r="V10" s="37"/>
      <c r="W10" s="37">
        <f>データ!Q6</f>
        <v>100</v>
      </c>
      <c r="X10" s="37"/>
      <c r="Y10" s="37"/>
      <c r="Z10" s="37"/>
      <c r="AA10" s="37"/>
      <c r="AB10" s="37"/>
      <c r="AC10" s="37"/>
      <c r="AD10" s="36">
        <f>データ!R6</f>
        <v>3600</v>
      </c>
      <c r="AE10" s="36"/>
      <c r="AF10" s="36"/>
      <c r="AG10" s="36"/>
      <c r="AH10" s="36"/>
      <c r="AI10" s="36"/>
      <c r="AJ10" s="36"/>
      <c r="AK10" s="2"/>
      <c r="AL10" s="36">
        <f>データ!V6</f>
        <v>224</v>
      </c>
      <c r="AM10" s="36"/>
      <c r="AN10" s="36"/>
      <c r="AO10" s="36"/>
      <c r="AP10" s="36"/>
      <c r="AQ10" s="36"/>
      <c r="AR10" s="36"/>
      <c r="AS10" s="36"/>
      <c r="AT10" s="37">
        <f>データ!W6</f>
        <v>136.83000000000001</v>
      </c>
      <c r="AU10" s="37"/>
      <c r="AV10" s="37"/>
      <c r="AW10" s="37"/>
      <c r="AX10" s="37"/>
      <c r="AY10" s="37"/>
      <c r="AZ10" s="37"/>
      <c r="BA10" s="37"/>
      <c r="BB10" s="37">
        <f>データ!X6</f>
        <v>1.64</v>
      </c>
      <c r="BC10" s="37"/>
      <c r="BD10" s="37"/>
      <c r="BE10" s="37"/>
      <c r="BF10" s="37"/>
      <c r="BG10" s="37"/>
      <c r="BH10" s="37"/>
      <c r="BI10" s="37"/>
      <c r="BJ10" s="2"/>
      <c r="BK10" s="2"/>
      <c r="BL10" s="52" t="s">
        <v>22</v>
      </c>
      <c r="BM10" s="53"/>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4"/>
      <c r="BM48" s="55"/>
      <c r="BN48" s="55"/>
      <c r="BO48" s="55"/>
      <c r="BP48" s="55"/>
      <c r="BQ48" s="55"/>
      <c r="BR48" s="55"/>
      <c r="BS48" s="55"/>
      <c r="BT48" s="55"/>
      <c r="BU48" s="55"/>
      <c r="BV48" s="55"/>
      <c r="BW48" s="55"/>
      <c r="BX48" s="55"/>
      <c r="BY48" s="55"/>
      <c r="BZ48" s="5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4"/>
      <c r="BM49" s="55"/>
      <c r="BN49" s="55"/>
      <c r="BO49" s="55"/>
      <c r="BP49" s="55"/>
      <c r="BQ49" s="55"/>
      <c r="BR49" s="55"/>
      <c r="BS49" s="55"/>
      <c r="BT49" s="55"/>
      <c r="BU49" s="55"/>
      <c r="BV49" s="55"/>
      <c r="BW49" s="55"/>
      <c r="BX49" s="55"/>
      <c r="BY49" s="55"/>
      <c r="BZ49" s="5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4"/>
      <c r="BM50" s="55"/>
      <c r="BN50" s="55"/>
      <c r="BO50" s="55"/>
      <c r="BP50" s="55"/>
      <c r="BQ50" s="55"/>
      <c r="BR50" s="55"/>
      <c r="BS50" s="55"/>
      <c r="BT50" s="55"/>
      <c r="BU50" s="55"/>
      <c r="BV50" s="55"/>
      <c r="BW50" s="55"/>
      <c r="BX50" s="55"/>
      <c r="BY50" s="55"/>
      <c r="BZ50" s="5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4"/>
      <c r="BM51" s="55"/>
      <c r="BN51" s="55"/>
      <c r="BO51" s="55"/>
      <c r="BP51" s="55"/>
      <c r="BQ51" s="55"/>
      <c r="BR51" s="55"/>
      <c r="BS51" s="55"/>
      <c r="BT51" s="55"/>
      <c r="BU51" s="55"/>
      <c r="BV51" s="55"/>
      <c r="BW51" s="55"/>
      <c r="BX51" s="55"/>
      <c r="BY51" s="55"/>
      <c r="BZ51" s="5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4"/>
      <c r="BM52" s="55"/>
      <c r="BN52" s="55"/>
      <c r="BO52" s="55"/>
      <c r="BP52" s="55"/>
      <c r="BQ52" s="55"/>
      <c r="BR52" s="55"/>
      <c r="BS52" s="55"/>
      <c r="BT52" s="55"/>
      <c r="BU52" s="55"/>
      <c r="BV52" s="55"/>
      <c r="BW52" s="55"/>
      <c r="BX52" s="55"/>
      <c r="BY52" s="55"/>
      <c r="BZ52" s="5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4"/>
      <c r="BM53" s="55"/>
      <c r="BN53" s="55"/>
      <c r="BO53" s="55"/>
      <c r="BP53" s="55"/>
      <c r="BQ53" s="55"/>
      <c r="BR53" s="55"/>
      <c r="BS53" s="55"/>
      <c r="BT53" s="55"/>
      <c r="BU53" s="55"/>
      <c r="BV53" s="55"/>
      <c r="BW53" s="55"/>
      <c r="BX53" s="55"/>
      <c r="BY53" s="55"/>
      <c r="BZ53" s="5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4"/>
      <c r="BM54" s="55"/>
      <c r="BN54" s="55"/>
      <c r="BO54" s="55"/>
      <c r="BP54" s="55"/>
      <c r="BQ54" s="55"/>
      <c r="BR54" s="55"/>
      <c r="BS54" s="55"/>
      <c r="BT54" s="55"/>
      <c r="BU54" s="55"/>
      <c r="BV54" s="55"/>
      <c r="BW54" s="55"/>
      <c r="BX54" s="55"/>
      <c r="BY54" s="55"/>
      <c r="BZ54" s="5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4"/>
      <c r="BM55" s="55"/>
      <c r="BN55" s="55"/>
      <c r="BO55" s="55"/>
      <c r="BP55" s="55"/>
      <c r="BQ55" s="55"/>
      <c r="BR55" s="55"/>
      <c r="BS55" s="55"/>
      <c r="BT55" s="55"/>
      <c r="BU55" s="55"/>
      <c r="BV55" s="55"/>
      <c r="BW55" s="55"/>
      <c r="BX55" s="55"/>
      <c r="BY55" s="55"/>
      <c r="BZ55" s="5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4"/>
      <c r="BM56" s="55"/>
      <c r="BN56" s="55"/>
      <c r="BO56" s="55"/>
      <c r="BP56" s="55"/>
      <c r="BQ56" s="55"/>
      <c r="BR56" s="55"/>
      <c r="BS56" s="55"/>
      <c r="BT56" s="55"/>
      <c r="BU56" s="55"/>
      <c r="BV56" s="55"/>
      <c r="BW56" s="55"/>
      <c r="BX56" s="55"/>
      <c r="BY56" s="55"/>
      <c r="BZ56" s="5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4"/>
      <c r="BM57" s="55"/>
      <c r="BN57" s="55"/>
      <c r="BO57" s="55"/>
      <c r="BP57" s="55"/>
      <c r="BQ57" s="55"/>
      <c r="BR57" s="55"/>
      <c r="BS57" s="55"/>
      <c r="BT57" s="55"/>
      <c r="BU57" s="55"/>
      <c r="BV57" s="55"/>
      <c r="BW57" s="55"/>
      <c r="BX57" s="55"/>
      <c r="BY57" s="55"/>
      <c r="BZ57" s="5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4"/>
      <c r="BM58" s="55"/>
      <c r="BN58" s="55"/>
      <c r="BO58" s="55"/>
      <c r="BP58" s="55"/>
      <c r="BQ58" s="55"/>
      <c r="BR58" s="55"/>
      <c r="BS58" s="55"/>
      <c r="BT58" s="55"/>
      <c r="BU58" s="55"/>
      <c r="BV58" s="55"/>
      <c r="BW58" s="55"/>
      <c r="BX58" s="55"/>
      <c r="BY58" s="55"/>
      <c r="BZ58" s="5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4"/>
      <c r="BM59" s="55"/>
      <c r="BN59" s="55"/>
      <c r="BO59" s="55"/>
      <c r="BP59" s="55"/>
      <c r="BQ59" s="55"/>
      <c r="BR59" s="55"/>
      <c r="BS59" s="55"/>
      <c r="BT59" s="55"/>
      <c r="BU59" s="55"/>
      <c r="BV59" s="55"/>
      <c r="BW59" s="55"/>
      <c r="BX59" s="55"/>
      <c r="BY59" s="55"/>
      <c r="BZ59" s="56"/>
    </row>
    <row r="60" spans="1:78" ht="13.5" customHeight="1" x14ac:dyDescent="0.15">
      <c r="A60" s="2"/>
      <c r="B60" s="67" t="s">
        <v>28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54"/>
      <c r="BM60" s="55"/>
      <c r="BN60" s="55"/>
      <c r="BO60" s="55"/>
      <c r="BP60" s="55"/>
      <c r="BQ60" s="55"/>
      <c r="BR60" s="55"/>
      <c r="BS60" s="55"/>
      <c r="BT60" s="55"/>
      <c r="BU60" s="55"/>
      <c r="BV60" s="55"/>
      <c r="BW60" s="55"/>
      <c r="BX60" s="55"/>
      <c r="BY60" s="55"/>
      <c r="BZ60" s="56"/>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54"/>
      <c r="BM61" s="55"/>
      <c r="BN61" s="55"/>
      <c r="BO61" s="55"/>
      <c r="BP61" s="55"/>
      <c r="BQ61" s="55"/>
      <c r="BR61" s="55"/>
      <c r="BS61" s="55"/>
      <c r="BT61" s="55"/>
      <c r="BU61" s="55"/>
      <c r="BV61" s="55"/>
      <c r="BW61" s="55"/>
      <c r="BX61" s="55"/>
      <c r="BY61" s="55"/>
      <c r="BZ61" s="5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4"/>
      <c r="BM62" s="55"/>
      <c r="BN62" s="55"/>
      <c r="BO62" s="55"/>
      <c r="BP62" s="55"/>
      <c r="BQ62" s="55"/>
      <c r="BR62" s="55"/>
      <c r="BS62" s="55"/>
      <c r="BT62" s="55"/>
      <c r="BU62" s="55"/>
      <c r="BV62" s="55"/>
      <c r="BW62" s="55"/>
      <c r="BX62" s="55"/>
      <c r="BY62" s="55"/>
      <c r="BZ62" s="5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5"/>
      <c r="BN67" s="55"/>
      <c r="BO67" s="55"/>
      <c r="BP67" s="55"/>
      <c r="BQ67" s="55"/>
      <c r="BR67" s="55"/>
      <c r="BS67" s="55"/>
      <c r="BT67" s="55"/>
      <c r="BU67" s="55"/>
      <c r="BV67" s="55"/>
      <c r="BW67" s="55"/>
      <c r="BX67" s="55"/>
      <c r="BY67" s="55"/>
      <c r="BZ67" s="5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5"/>
      <c r="BN68" s="55"/>
      <c r="BO68" s="55"/>
      <c r="BP68" s="55"/>
      <c r="BQ68" s="55"/>
      <c r="BR68" s="55"/>
      <c r="BS68" s="55"/>
      <c r="BT68" s="55"/>
      <c r="BU68" s="55"/>
      <c r="BV68" s="55"/>
      <c r="BW68" s="55"/>
      <c r="BX68" s="55"/>
      <c r="BY68" s="55"/>
      <c r="BZ68" s="5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5"/>
      <c r="BN69" s="55"/>
      <c r="BO69" s="55"/>
      <c r="BP69" s="55"/>
      <c r="BQ69" s="55"/>
      <c r="BR69" s="55"/>
      <c r="BS69" s="55"/>
      <c r="BT69" s="55"/>
      <c r="BU69" s="55"/>
      <c r="BV69" s="55"/>
      <c r="BW69" s="55"/>
      <c r="BX69" s="55"/>
      <c r="BY69" s="55"/>
      <c r="BZ69" s="5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5"/>
      <c r="BN70" s="55"/>
      <c r="BO70" s="55"/>
      <c r="BP70" s="55"/>
      <c r="BQ70" s="55"/>
      <c r="BR70" s="55"/>
      <c r="BS70" s="55"/>
      <c r="BT70" s="55"/>
      <c r="BU70" s="55"/>
      <c r="BV70" s="55"/>
      <c r="BW70" s="55"/>
      <c r="BX70" s="55"/>
      <c r="BY70" s="55"/>
      <c r="BZ70" s="5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5"/>
      <c r="BN71" s="55"/>
      <c r="BO71" s="55"/>
      <c r="BP71" s="55"/>
      <c r="BQ71" s="55"/>
      <c r="BR71" s="55"/>
      <c r="BS71" s="55"/>
      <c r="BT71" s="55"/>
      <c r="BU71" s="55"/>
      <c r="BV71" s="55"/>
      <c r="BW71" s="55"/>
      <c r="BX71" s="55"/>
      <c r="BY71" s="55"/>
      <c r="BZ71" s="5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5"/>
      <c r="BN72" s="55"/>
      <c r="BO72" s="55"/>
      <c r="BP72" s="55"/>
      <c r="BQ72" s="55"/>
      <c r="BR72" s="55"/>
      <c r="BS72" s="55"/>
      <c r="BT72" s="55"/>
      <c r="BU72" s="55"/>
      <c r="BV72" s="55"/>
      <c r="BW72" s="55"/>
      <c r="BX72" s="55"/>
      <c r="BY72" s="55"/>
      <c r="BZ72" s="5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5"/>
      <c r="BN73" s="55"/>
      <c r="BO73" s="55"/>
      <c r="BP73" s="55"/>
      <c r="BQ73" s="55"/>
      <c r="BR73" s="55"/>
      <c r="BS73" s="55"/>
      <c r="BT73" s="55"/>
      <c r="BU73" s="55"/>
      <c r="BV73" s="55"/>
      <c r="BW73" s="55"/>
      <c r="BX73" s="55"/>
      <c r="BY73" s="55"/>
      <c r="BZ73" s="5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5"/>
      <c r="BN74" s="55"/>
      <c r="BO74" s="55"/>
      <c r="BP74" s="55"/>
      <c r="BQ74" s="55"/>
      <c r="BR74" s="55"/>
      <c r="BS74" s="55"/>
      <c r="BT74" s="55"/>
      <c r="BU74" s="55"/>
      <c r="BV74" s="55"/>
      <c r="BW74" s="55"/>
      <c r="BX74" s="55"/>
      <c r="BY74" s="55"/>
      <c r="BZ74" s="5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5"/>
      <c r="BN75" s="55"/>
      <c r="BO75" s="55"/>
      <c r="BP75" s="55"/>
      <c r="BQ75" s="55"/>
      <c r="BR75" s="55"/>
      <c r="BS75" s="55"/>
      <c r="BT75" s="55"/>
      <c r="BU75" s="55"/>
      <c r="BV75" s="55"/>
      <c r="BW75" s="55"/>
      <c r="BX75" s="55"/>
      <c r="BY75" s="55"/>
      <c r="BZ75" s="5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5"/>
      <c r="BN76" s="55"/>
      <c r="BO76" s="55"/>
      <c r="BP76" s="55"/>
      <c r="BQ76" s="55"/>
      <c r="BR76" s="55"/>
      <c r="BS76" s="55"/>
      <c r="BT76" s="55"/>
      <c r="BU76" s="55"/>
      <c r="BV76" s="55"/>
      <c r="BW76" s="55"/>
      <c r="BX76" s="55"/>
      <c r="BY76" s="55"/>
      <c r="BZ76" s="5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5"/>
      <c r="BN77" s="55"/>
      <c r="BO77" s="55"/>
      <c r="BP77" s="55"/>
      <c r="BQ77" s="55"/>
      <c r="BR77" s="55"/>
      <c r="BS77" s="55"/>
      <c r="BT77" s="55"/>
      <c r="BU77" s="55"/>
      <c r="BV77" s="55"/>
      <c r="BW77" s="55"/>
      <c r="BX77" s="55"/>
      <c r="BY77" s="55"/>
      <c r="BZ77" s="5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5"/>
      <c r="BN78" s="55"/>
      <c r="BO78" s="55"/>
      <c r="BP78" s="55"/>
      <c r="BQ78" s="55"/>
      <c r="BR78" s="55"/>
      <c r="BS78" s="55"/>
      <c r="BT78" s="55"/>
      <c r="BU78" s="55"/>
      <c r="BV78" s="55"/>
      <c r="BW78" s="55"/>
      <c r="BX78" s="55"/>
      <c r="BY78" s="55"/>
      <c r="BZ78" s="5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5"/>
      <c r="BN79" s="55"/>
      <c r="BO79" s="55"/>
      <c r="BP79" s="55"/>
      <c r="BQ79" s="55"/>
      <c r="BR79" s="55"/>
      <c r="BS79" s="55"/>
      <c r="BT79" s="55"/>
      <c r="BU79" s="55"/>
      <c r="BV79" s="55"/>
      <c r="BW79" s="55"/>
      <c r="BX79" s="55"/>
      <c r="BY79" s="55"/>
      <c r="BZ79" s="5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5"/>
      <c r="BN80" s="55"/>
      <c r="BO80" s="55"/>
      <c r="BP80" s="55"/>
      <c r="BQ80" s="55"/>
      <c r="BR80" s="55"/>
      <c r="BS80" s="55"/>
      <c r="BT80" s="55"/>
      <c r="BU80" s="55"/>
      <c r="BV80" s="55"/>
      <c r="BW80" s="55"/>
      <c r="BX80" s="55"/>
      <c r="BY80" s="55"/>
      <c r="BZ80" s="5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5"/>
      <c r="BN81" s="55"/>
      <c r="BO81" s="55"/>
      <c r="BP81" s="55"/>
      <c r="BQ81" s="55"/>
      <c r="BR81" s="55"/>
      <c r="BS81" s="55"/>
      <c r="BT81" s="55"/>
      <c r="BU81" s="55"/>
      <c r="BV81" s="55"/>
      <c r="BW81" s="55"/>
      <c r="BX81" s="55"/>
      <c r="BY81" s="55"/>
      <c r="BZ81" s="5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44</v>
      </c>
      <c r="O86" s="12" t="str">
        <f>データ!EO6</f>
        <v>【-】</v>
      </c>
    </row>
  </sheetData>
  <sheetProtection algorithmName="SHA-512" hashValue="jXO00/8YcXdbHs9SwlklNeTsKPMyVu4dlbHiUtl+uMlXoSlV7yA7aebt01QF21Yl+XfqUpYRQrvrA9F0hb8B7Q==" saltValue="1f4VaEdIQPcdjs09Z2IYaA=="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382108</v>
      </c>
      <c r="D6" s="19">
        <f t="shared" si="3"/>
        <v>47</v>
      </c>
      <c r="E6" s="19">
        <f t="shared" si="3"/>
        <v>18</v>
      </c>
      <c r="F6" s="19">
        <f t="shared" si="3"/>
        <v>0</v>
      </c>
      <c r="G6" s="19">
        <f t="shared" si="3"/>
        <v>0</v>
      </c>
      <c r="H6" s="19" t="str">
        <f t="shared" si="3"/>
        <v>愛媛県　伊予市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0.63</v>
      </c>
      <c r="Q6" s="20">
        <f t="shared" si="3"/>
        <v>100</v>
      </c>
      <c r="R6" s="20">
        <f t="shared" si="3"/>
        <v>3600</v>
      </c>
      <c r="S6" s="20">
        <f t="shared" si="3"/>
        <v>35518</v>
      </c>
      <c r="T6" s="20">
        <f t="shared" si="3"/>
        <v>194.43</v>
      </c>
      <c r="U6" s="20">
        <f t="shared" si="3"/>
        <v>182.68</v>
      </c>
      <c r="V6" s="20">
        <f t="shared" si="3"/>
        <v>224</v>
      </c>
      <c r="W6" s="20">
        <f t="shared" si="3"/>
        <v>136.83000000000001</v>
      </c>
      <c r="X6" s="20">
        <f t="shared" si="3"/>
        <v>1.64</v>
      </c>
      <c r="Y6" s="21">
        <f>IF(Y7="",NA(),Y7)</f>
        <v>89.02</v>
      </c>
      <c r="Z6" s="21">
        <f t="shared" ref="Z6:AH6" si="4">IF(Z7="",NA(),Z7)</f>
        <v>90.48</v>
      </c>
      <c r="AA6" s="21">
        <f t="shared" si="4"/>
        <v>86.12</v>
      </c>
      <c r="AB6" s="21">
        <f t="shared" si="4"/>
        <v>71.510000000000005</v>
      </c>
      <c r="AC6" s="21">
        <f t="shared" si="4"/>
        <v>70.75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50.04</v>
      </c>
      <c r="BR6" s="21">
        <f t="shared" ref="BR6:BZ6" si="8">IF(BR7="",NA(),BR7)</f>
        <v>40.4</v>
      </c>
      <c r="BS6" s="21">
        <f t="shared" si="8"/>
        <v>23.05</v>
      </c>
      <c r="BT6" s="21">
        <f t="shared" si="8"/>
        <v>40.049999999999997</v>
      </c>
      <c r="BU6" s="21">
        <f t="shared" si="8"/>
        <v>33.32</v>
      </c>
      <c r="BV6" s="21">
        <f t="shared" si="8"/>
        <v>62.5</v>
      </c>
      <c r="BW6" s="21">
        <f t="shared" si="8"/>
        <v>60.59</v>
      </c>
      <c r="BX6" s="21">
        <f t="shared" si="8"/>
        <v>60</v>
      </c>
      <c r="BY6" s="21">
        <f t="shared" si="8"/>
        <v>59.01</v>
      </c>
      <c r="BZ6" s="21">
        <f t="shared" si="8"/>
        <v>56.06</v>
      </c>
      <c r="CA6" s="20" t="str">
        <f>IF(CA7="","",IF(CA7="-","【-】","【"&amp;SUBSTITUTE(TEXT(CA7,"#,##0.00"),"-","△")&amp;"】"))</f>
        <v>【53.65】</v>
      </c>
      <c r="CB6" s="21">
        <f>IF(CB7="",NA(),CB7)</f>
        <v>410.86</v>
      </c>
      <c r="CC6" s="21">
        <f t="shared" ref="CC6:CK6" si="9">IF(CC7="",NA(),CC7)</f>
        <v>507.93</v>
      </c>
      <c r="CD6" s="21">
        <f t="shared" si="9"/>
        <v>949.17</v>
      </c>
      <c r="CE6" s="21">
        <f t="shared" si="9"/>
        <v>460.49</v>
      </c>
      <c r="CF6" s="21">
        <f t="shared" si="9"/>
        <v>600.09</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100</v>
      </c>
      <c r="CN6" s="21">
        <f t="shared" ref="CN6:CV6" si="10">IF(CN7="",NA(),CN7)</f>
        <v>100</v>
      </c>
      <c r="CO6" s="21">
        <f t="shared" si="10"/>
        <v>100</v>
      </c>
      <c r="CP6" s="21">
        <f t="shared" si="10"/>
        <v>100</v>
      </c>
      <c r="CQ6" s="21">
        <f t="shared" si="10"/>
        <v>100</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382108</v>
      </c>
      <c r="D7" s="23">
        <v>47</v>
      </c>
      <c r="E7" s="23">
        <v>18</v>
      </c>
      <c r="F7" s="23">
        <v>0</v>
      </c>
      <c r="G7" s="23">
        <v>0</v>
      </c>
      <c r="H7" s="23" t="s">
        <v>98</v>
      </c>
      <c r="I7" s="23" t="s">
        <v>99</v>
      </c>
      <c r="J7" s="23" t="s">
        <v>100</v>
      </c>
      <c r="K7" s="23" t="s">
        <v>101</v>
      </c>
      <c r="L7" s="23" t="s">
        <v>102</v>
      </c>
      <c r="M7" s="23" t="s">
        <v>103</v>
      </c>
      <c r="N7" s="24" t="s">
        <v>104</v>
      </c>
      <c r="O7" s="24" t="s">
        <v>105</v>
      </c>
      <c r="P7" s="24">
        <v>0.63</v>
      </c>
      <c r="Q7" s="24">
        <v>100</v>
      </c>
      <c r="R7" s="24">
        <v>3600</v>
      </c>
      <c r="S7" s="24">
        <v>35518</v>
      </c>
      <c r="T7" s="24">
        <v>194.43</v>
      </c>
      <c r="U7" s="24">
        <v>182.68</v>
      </c>
      <c r="V7" s="24">
        <v>224</v>
      </c>
      <c r="W7" s="24">
        <v>136.83000000000001</v>
      </c>
      <c r="X7" s="24">
        <v>1.64</v>
      </c>
      <c r="Y7" s="24">
        <v>89.02</v>
      </c>
      <c r="Z7" s="24">
        <v>90.48</v>
      </c>
      <c r="AA7" s="24">
        <v>86.12</v>
      </c>
      <c r="AB7" s="24">
        <v>71.510000000000005</v>
      </c>
      <c r="AC7" s="24">
        <v>70.75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270.57</v>
      </c>
      <c r="BL7" s="24">
        <v>294.27</v>
      </c>
      <c r="BM7" s="24">
        <v>294.08999999999997</v>
      </c>
      <c r="BN7" s="24">
        <v>294.08999999999997</v>
      </c>
      <c r="BO7" s="24">
        <v>338.47</v>
      </c>
      <c r="BP7" s="24">
        <v>349.83</v>
      </c>
      <c r="BQ7" s="24">
        <v>50.04</v>
      </c>
      <c r="BR7" s="24">
        <v>40.4</v>
      </c>
      <c r="BS7" s="24">
        <v>23.05</v>
      </c>
      <c r="BT7" s="24">
        <v>40.049999999999997</v>
      </c>
      <c r="BU7" s="24">
        <v>33.32</v>
      </c>
      <c r="BV7" s="24">
        <v>62.5</v>
      </c>
      <c r="BW7" s="24">
        <v>60.59</v>
      </c>
      <c r="BX7" s="24">
        <v>60</v>
      </c>
      <c r="BY7" s="24">
        <v>59.01</v>
      </c>
      <c r="BZ7" s="24">
        <v>56.06</v>
      </c>
      <c r="CA7" s="24">
        <v>53.65</v>
      </c>
      <c r="CB7" s="24">
        <v>410.86</v>
      </c>
      <c r="CC7" s="24">
        <v>507.93</v>
      </c>
      <c r="CD7" s="24">
        <v>949.17</v>
      </c>
      <c r="CE7" s="24">
        <v>460.49</v>
      </c>
      <c r="CF7" s="24">
        <v>600.09</v>
      </c>
      <c r="CG7" s="24">
        <v>269.33</v>
      </c>
      <c r="CH7" s="24">
        <v>280.23</v>
      </c>
      <c r="CI7" s="24">
        <v>282.70999999999998</v>
      </c>
      <c r="CJ7" s="24">
        <v>291.82</v>
      </c>
      <c r="CK7" s="24">
        <v>304.36</v>
      </c>
      <c r="CL7" s="24">
        <v>307.86</v>
      </c>
      <c r="CM7" s="24">
        <v>100</v>
      </c>
      <c r="CN7" s="24">
        <v>100</v>
      </c>
      <c r="CO7" s="24">
        <v>100</v>
      </c>
      <c r="CP7" s="24">
        <v>100</v>
      </c>
      <c r="CQ7" s="24">
        <v>100</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2025-02-13T01:57:38Z</cp:lastPrinted>
  <dcterms:created xsi:type="dcterms:W3CDTF">2025-01-24T07:41:13Z</dcterms:created>
  <dcterms:modified xsi:type="dcterms:W3CDTF">2025-02-13T02:06:49Z</dcterms:modified>
  <cp:category/>
</cp:coreProperties>
</file>