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184\デスクトップ\202501221【214〆】公営企業に係る経営比較分析表（令和５年度決算）の分析等について（照会）\04提出\"/>
    </mc:Choice>
  </mc:AlternateContent>
  <xr:revisionPtr revIDLastSave="0" documentId="13_ncr:1_{61AC60A0-3422-4090-99D9-69720F85D76A}" xr6:coauthVersionLast="36" xr6:coauthVersionMax="36" xr10:uidLastSave="{00000000-0000-0000-0000-000000000000}"/>
  <workbookProtection workbookAlgorithmName="SHA-512" workbookHashValue="Ix31BtEHcgGI4MjeOAo65tMKm7zGXgfRVG83YXWi1Yblrl5ZGRJAxxx14kGmvuYPn+nwSX81tBj/GX2lMewpHQ==" workbookSaltValue="chb4e0uWcX9jbjSTdKIKc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I10" i="4"/>
  <c r="B10" i="4"/>
  <c r="AT8"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<sst xmlns="http://schemas.openxmlformats.org/spreadsheetml/2006/main" count="236" uniqueCount="119">
  <si>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</si>
  <si>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</si>
  <si>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</si>
  <si>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</si>
  <si>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</si>
  <si>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</si>
  <si>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</si>
  <si>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</si>
  <si>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</si>
  <si>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</si>
  <si>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</si>
  <si>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</si>
  <si>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</si>
  <si>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</si>
  <si>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</si>
  <si>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</si>
  <si>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</si>
  <si>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</si>
  <si>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</si>
  <si>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</si>
  <si>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</si>
  <si>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</si>
  <si>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</si>
  <si>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</si>
  <si>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</si>
  <si>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</si>
  <si>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</si>
  <si>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</si>
  <si>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</si>
  <si>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</si>
  <si>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</si>
  <si>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</si>
  <si>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</si>
  <si>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</si>
  <si>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</si>
  <si>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</si>
  <si>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</si>
  <si>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</si>
  <si>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</si>
  <si>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</si>
  <si>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</si>
  <si>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</si>
  <si>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</si>
  <si>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</si>
  <si>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</si>
  <si>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</si>
  <si>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</si>
  <si>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</si>
  <si>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</si>
  <si>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</si>
  <si>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</si>
  <si>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</si>
  <si>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</si>
  <si>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</si>
  <si>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</si>
  <si>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</si>
  <si>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</si>
  <si>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</si>
  <si>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</si>
  <si>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</si>
  <si>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</si>
  <si>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</si>
  <si>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</si>
  <si>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</si>
  <si>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</si>
  <si>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</si>
  <si>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</si>
  <si>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</si>
  <si>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</si>
  <si>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</si>
  <si>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</si>
  <si>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</si>
  <si>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</si>
  <si>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</si>
  <si>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</si>
  <si>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</si>
  <si>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</si>
  <si>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</si>
  <si>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</si>
  <si>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</si>
  <si>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</si>
  <si>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</si>
  <si>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</si>
  <si>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</si>
  <si>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</si>
  <si>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</si>
  <si>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</si>
  <si>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</si>
  <si>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</si>
  <si>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</si>
  <si>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</si>
  <si>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</si>
  <si>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</si>
  <si>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</si>
  <si>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</si>
  <si>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</si>
  <si>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</si>
  <si>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</si>
  <si>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</si>
  <si>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</si>
  <si>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</si>
  <si>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</si>
  <si>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</si>
  <si>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</si>
  <si>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</si>
  <si>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</si>
  <si>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</si>
  <si>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</si>
  <si>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</si>
  <si>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</si>
  <si>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</si>
  <si>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</si>
  <si>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</si>
  <si>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</si>
  <si>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</si>
  <si>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</si>
  <si>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①収益的収支比率について、近年増加傾向にあるが、事業の成り立ちから、生活環境の向上、公衆衛生の関係から、一般会計繰入金に依存している状況である。④企業債残高対事業規模比率については、0％となっている。整備事業終了していることから、起債残高は償還が進み年々減少している。今後は、施設機器等の更新に向けた資金の確保が必要で更新整備計画に則り計画的に進めていきたい。⑤経費回収率減少しているものの平均値と同等で推移している。⑥汚水処理原価については、事業規模が比較的小さいため、機器修繕に影響され、年度ごとの変化が大きく表れる。以上の指標から、本市の経営状況については、人口減少や節水機器の普及により、水量が減少し使用料収入が減っていることが、各指標に少しずつ影響を与えていることが分かる。今後は、使用料改定を視野に入れながら計画的に行うなど、使用料の確保に向けた取り組みが重要である。今後は、老朽化する施設の更新など、必要最小限経費にとどめ、経営改善を図っていく必要がある。⑦施設利用率は、3期ぶりに類似団体平均を少し上回る水準となっている。⑧水洗化率は、類似団体平均を大きく上回る水準となっているため現状を維持していきたい。</t>
    <rPh sb="2" eb="5">
      <t>シュウエキテキ</t>
    </rPh>
    <rPh sb="5" eb="7">
      <t>シュウシ</t>
    </rPh>
    <rPh sb="7" eb="9">
      <t>ヒリツ</t>
    </rPh>
    <rPh sb="14" eb="16">
      <t>キンネン</t>
    </rPh>
    <rPh sb="16" eb="18">
      <t>ゾウカ</t>
    </rPh>
    <rPh sb="18" eb="20">
      <t>ケイコウ</t>
    </rPh>
    <rPh sb="25" eb="27">
      <t>ジギョウ</t>
    </rPh>
    <rPh sb="28" eb="29">
      <t>ナ</t>
    </rPh>
    <rPh sb="30" eb="31">
      <t>タ</t>
    </rPh>
    <rPh sb="35" eb="37">
      <t>セイカツ</t>
    </rPh>
    <rPh sb="37" eb="39">
      <t>カンキョウ</t>
    </rPh>
    <rPh sb="40" eb="42">
      <t>コウジョウ</t>
    </rPh>
    <rPh sb="43" eb="45">
      <t>コウシュウ</t>
    </rPh>
    <rPh sb="45" eb="47">
      <t>エイセイ</t>
    </rPh>
    <rPh sb="48" eb="50">
      <t>カンケイ</t>
    </rPh>
    <rPh sb="53" eb="55">
      <t>イッパン</t>
    </rPh>
    <rPh sb="55" eb="57">
      <t>カイケイ</t>
    </rPh>
    <rPh sb="57" eb="59">
      <t>クリイレ</t>
    </rPh>
    <rPh sb="59" eb="60">
      <t>キン</t>
    </rPh>
    <rPh sb="61" eb="63">
      <t>イゾン</t>
    </rPh>
    <rPh sb="67" eb="69">
      <t>ジョウキョウ</t>
    </rPh>
    <rPh sb="74" eb="76">
      <t>キギョウ</t>
    </rPh>
    <rPh sb="76" eb="77">
      <t>サイ</t>
    </rPh>
    <rPh sb="77" eb="79">
      <t>ザンダカ</t>
    </rPh>
    <rPh sb="79" eb="80">
      <t>タイ</t>
    </rPh>
    <rPh sb="80" eb="82">
      <t>ジギョウ</t>
    </rPh>
    <rPh sb="82" eb="84">
      <t>キボ</t>
    </rPh>
    <rPh sb="84" eb="86">
      <t>ヒリツ</t>
    </rPh>
    <rPh sb="101" eb="103">
      <t>セイビ</t>
    </rPh>
    <rPh sb="103" eb="105">
      <t>ジギョウ</t>
    </rPh>
    <rPh sb="105" eb="107">
      <t>シュウリョウ</t>
    </rPh>
    <rPh sb="116" eb="118">
      <t>キサイ</t>
    </rPh>
    <rPh sb="118" eb="120">
      <t>ザンダカ</t>
    </rPh>
    <rPh sb="128" eb="130">
      <t>ゲンショウ</t>
    </rPh>
    <rPh sb="135" eb="137">
      <t>コンゴ</t>
    </rPh>
    <rPh sb="139" eb="141">
      <t>シセツ</t>
    </rPh>
    <rPh sb="141" eb="143">
      <t>キキ</t>
    </rPh>
    <rPh sb="143" eb="144">
      <t>トウ</t>
    </rPh>
    <rPh sb="145" eb="147">
      <t>コウシン</t>
    </rPh>
    <rPh sb="148" eb="149">
      <t>ム</t>
    </rPh>
    <rPh sb="151" eb="153">
      <t>シキン</t>
    </rPh>
    <rPh sb="154" eb="156">
      <t>カクホ</t>
    </rPh>
    <rPh sb="157" eb="159">
      <t>ヒツヨウ</t>
    </rPh>
    <rPh sb="160" eb="162">
      <t>コウシン</t>
    </rPh>
    <rPh sb="162" eb="164">
      <t>セイビ</t>
    </rPh>
    <rPh sb="164" eb="166">
      <t>ケイカク</t>
    </rPh>
    <rPh sb="167" eb="168">
      <t>ノット</t>
    </rPh>
    <rPh sb="169" eb="172">
      <t>ケイカクテキ</t>
    </rPh>
    <rPh sb="173" eb="174">
      <t>スス</t>
    </rPh>
    <rPh sb="182" eb="184">
      <t>ケイヒ</t>
    </rPh>
    <rPh sb="184" eb="186">
      <t>カイシュウ</t>
    </rPh>
    <rPh sb="186" eb="187">
      <t>リツ</t>
    </rPh>
    <rPh sb="187" eb="189">
      <t>ゲンショウ</t>
    </rPh>
    <rPh sb="196" eb="199">
      <t>ヘイキンチ</t>
    </rPh>
    <rPh sb="200" eb="202">
      <t>ドウトウ</t>
    </rPh>
    <rPh sb="203" eb="205">
      <t>スイイ</t>
    </rPh>
    <rPh sb="211" eb="213">
      <t>オスイ</t>
    </rPh>
    <rPh sb="213" eb="215">
      <t>ショリ</t>
    </rPh>
    <rPh sb="215" eb="217">
      <t>ゲンカ</t>
    </rPh>
    <rPh sb="223" eb="225">
      <t>ジギョウ</t>
    </rPh>
    <rPh sb="225" eb="227">
      <t>キボ</t>
    </rPh>
    <rPh sb="228" eb="231">
      <t>ヒカクテキ</t>
    </rPh>
    <rPh sb="231" eb="232">
      <t>チイ</t>
    </rPh>
    <rPh sb="237" eb="239">
      <t>キキ</t>
    </rPh>
    <rPh sb="239" eb="241">
      <t>シュウゼン</t>
    </rPh>
    <rPh sb="242" eb="244">
      <t>エイキョウ</t>
    </rPh>
    <rPh sb="247" eb="249">
      <t>ネンド</t>
    </rPh>
    <rPh sb="252" eb="254">
      <t>ヘンカ</t>
    </rPh>
    <rPh sb="255" eb="256">
      <t>オオ</t>
    </rPh>
    <rPh sb="258" eb="259">
      <t>アラワ</t>
    </rPh>
    <rPh sb="262" eb="264">
      <t>イジョウ</t>
    </rPh>
    <rPh sb="265" eb="267">
      <t>シヒョウ</t>
    </rPh>
    <rPh sb="270" eb="272">
      <t>ホンシ</t>
    </rPh>
    <rPh sb="273" eb="275">
      <t>ケイエイ</t>
    </rPh>
    <rPh sb="275" eb="277">
      <t>ジョウキョウ</t>
    </rPh>
    <rPh sb="283" eb="285">
      <t>ジンコウ</t>
    </rPh>
    <rPh sb="285" eb="287">
      <t>ゲンショウ</t>
    </rPh>
    <rPh sb="288" eb="290">
      <t>セッスイ</t>
    </rPh>
    <rPh sb="290" eb="292">
      <t>キキ</t>
    </rPh>
    <rPh sb="293" eb="295">
      <t>フキュウ</t>
    </rPh>
    <rPh sb="299" eb="301">
      <t>スイリョウ</t>
    </rPh>
    <rPh sb="302" eb="304">
      <t>ゲンショウ</t>
    </rPh>
    <rPh sb="305" eb="308">
      <t>シヨウリョウ</t>
    </rPh>
    <rPh sb="308" eb="310">
      <t>シュウニュウ</t>
    </rPh>
    <rPh sb="311" eb="312">
      <t>ヘ</t>
    </rPh>
    <rPh sb="320" eb="321">
      <t>カク</t>
    </rPh>
    <rPh sb="321" eb="323">
      <t>シヒョウ</t>
    </rPh>
    <rPh sb="324" eb="325">
      <t>スコ</t>
    </rPh>
    <rPh sb="328" eb="330">
      <t>エイキョウ</t>
    </rPh>
    <rPh sb="331" eb="332">
      <t>アタ</t>
    </rPh>
    <rPh sb="339" eb="340">
      <t>ワ</t>
    </rPh>
    <rPh sb="343" eb="345">
      <t>コンゴ</t>
    </rPh>
    <rPh sb="347" eb="350">
      <t>シヨウリョウ</t>
    </rPh>
    <rPh sb="350" eb="352">
      <t>カイテイ</t>
    </rPh>
    <rPh sb="353" eb="355">
      <t>シヤ</t>
    </rPh>
    <rPh sb="356" eb="357">
      <t>イ</t>
    </rPh>
    <rPh sb="361" eb="364">
      <t>ケイカクテキ</t>
    </rPh>
    <rPh sb="365" eb="366">
      <t>オコナ</t>
    </rPh>
    <rPh sb="370" eb="373">
      <t>シヨウリョウ</t>
    </rPh>
    <rPh sb="374" eb="376">
      <t>カクホ</t>
    </rPh>
    <rPh sb="377" eb="378">
      <t>ム</t>
    </rPh>
    <rPh sb="380" eb="381">
      <t>ト</t>
    </rPh>
    <rPh sb="382" eb="383">
      <t>ク</t>
    </rPh>
    <rPh sb="385" eb="387">
      <t>ジュウヨウ</t>
    </rPh>
    <rPh sb="391" eb="393">
      <t>コンゴ</t>
    </rPh>
    <rPh sb="395" eb="398">
      <t>ロウキュウカ</t>
    </rPh>
    <rPh sb="400" eb="402">
      <t>シセツ</t>
    </rPh>
    <rPh sb="403" eb="405">
      <t>コウシン</t>
    </rPh>
    <rPh sb="408" eb="410">
      <t>ヒツヨウ</t>
    </rPh>
    <rPh sb="410" eb="413">
      <t>サイショウゲン</t>
    </rPh>
    <rPh sb="413" eb="415">
      <t>ケイヒ</t>
    </rPh>
    <rPh sb="420" eb="422">
      <t>ケイエイ</t>
    </rPh>
    <rPh sb="422" eb="424">
      <t>カイゼン</t>
    </rPh>
    <rPh sb="425" eb="426">
      <t>ハカ</t>
    </rPh>
    <rPh sb="430" eb="432">
      <t>ヒツヨウ</t>
    </rPh>
    <rPh sb="437" eb="439">
      <t>シセツ</t>
    </rPh>
    <rPh sb="439" eb="441">
      <t>リヨウ</t>
    </rPh>
    <rPh sb="441" eb="442">
      <t>リツ</t>
    </rPh>
    <rPh sb="445" eb="446">
      <t>キ</t>
    </rPh>
    <rPh sb="449" eb="451">
      <t>ルイジ</t>
    </rPh>
    <rPh sb="451" eb="453">
      <t>ダンタイ</t>
    </rPh>
    <rPh sb="453" eb="455">
      <t>ヘイキン</t>
    </rPh>
    <rPh sb="456" eb="457">
      <t>スコ</t>
    </rPh>
    <rPh sb="458" eb="460">
      <t>ウワマワ</t>
    </rPh>
    <rPh sb="461" eb="463">
      <t>スイジュン</t>
    </rPh>
    <rPh sb="471" eb="474">
      <t>スイセンカ</t>
    </rPh>
    <rPh sb="474" eb="475">
      <t>リツ</t>
    </rPh>
    <rPh sb="477" eb="479">
      <t>ルイジ</t>
    </rPh>
    <rPh sb="479" eb="481">
      <t>ダンタイ</t>
    </rPh>
    <rPh sb="481" eb="483">
      <t>ヘイキン</t>
    </rPh>
    <rPh sb="484" eb="485">
      <t>オオ</t>
    </rPh>
    <rPh sb="487" eb="489">
      <t>ウワマワ</t>
    </rPh>
    <rPh sb="490" eb="492">
      <t>スイジュン</t>
    </rPh>
    <rPh sb="500" eb="502">
      <t>ゲンジョウ</t>
    </rPh>
    <rPh sb="503" eb="505">
      <t>イジ</t>
    </rPh>
    <phoneticPr fontId="4"/>
  </si>
  <si>
    <t>　各施設とも供用開始から約25年以上経過しており、電気機器、機械設備、ポンプ機器等の更新時期を迎えているが、通常運転に支障が出ないようにメンテナンスを実施し、市民生活に影響がないように努めている。
　管渠についても老朽化による大きな不具合はまだないが、維持管理業者と協力し、早期発見し迅速な対応なできるよう努める必要がある。
　</t>
    <rPh sb="1" eb="4">
      <t>カクシセツ</t>
    </rPh>
    <rPh sb="6" eb="8">
      <t>キョウヨウ</t>
    </rPh>
    <rPh sb="8" eb="10">
      <t>カイシ</t>
    </rPh>
    <rPh sb="12" eb="13">
      <t>ヤク</t>
    </rPh>
    <rPh sb="15" eb="16">
      <t>ネン</t>
    </rPh>
    <rPh sb="16" eb="18">
      <t>イジョウ</t>
    </rPh>
    <rPh sb="18" eb="20">
      <t>ケイカ</t>
    </rPh>
    <rPh sb="25" eb="27">
      <t>デンキ</t>
    </rPh>
    <rPh sb="27" eb="29">
      <t>キキ</t>
    </rPh>
    <rPh sb="30" eb="32">
      <t>キカイ</t>
    </rPh>
    <rPh sb="32" eb="34">
      <t>セツビ</t>
    </rPh>
    <rPh sb="38" eb="40">
      <t>キキ</t>
    </rPh>
    <rPh sb="40" eb="41">
      <t>トウ</t>
    </rPh>
    <rPh sb="42" eb="44">
      <t>コウシン</t>
    </rPh>
    <rPh sb="44" eb="46">
      <t>ジキ</t>
    </rPh>
    <rPh sb="47" eb="48">
      <t>ムカ</t>
    </rPh>
    <rPh sb="54" eb="56">
      <t>ツウジョウ</t>
    </rPh>
    <rPh sb="56" eb="58">
      <t>ウンテン</t>
    </rPh>
    <rPh sb="59" eb="61">
      <t>シショウ</t>
    </rPh>
    <rPh sb="62" eb="63">
      <t>デ</t>
    </rPh>
    <rPh sb="75" eb="77">
      <t>ジッシ</t>
    </rPh>
    <rPh sb="79" eb="81">
      <t>シミン</t>
    </rPh>
    <rPh sb="81" eb="83">
      <t>セイカツ</t>
    </rPh>
    <rPh sb="84" eb="86">
      <t>エイキョウ</t>
    </rPh>
    <rPh sb="92" eb="93">
      <t>ツト</t>
    </rPh>
    <rPh sb="100" eb="102">
      <t>カンキョ</t>
    </rPh>
    <rPh sb="107" eb="110">
      <t>ロウキュウカ</t>
    </rPh>
    <rPh sb="113" eb="114">
      <t>オオ</t>
    </rPh>
    <rPh sb="116" eb="119">
      <t>フグアイ</t>
    </rPh>
    <rPh sb="126" eb="128">
      <t>イジ</t>
    </rPh>
    <rPh sb="128" eb="130">
      <t>カンリ</t>
    </rPh>
    <rPh sb="130" eb="132">
      <t>ギョウシャ</t>
    </rPh>
    <rPh sb="133" eb="135">
      <t>キョウリョク</t>
    </rPh>
    <rPh sb="137" eb="139">
      <t>ソウキ</t>
    </rPh>
    <rPh sb="139" eb="141">
      <t>ハッケン</t>
    </rPh>
    <rPh sb="142" eb="144">
      <t>ジンソク</t>
    </rPh>
    <rPh sb="145" eb="147">
      <t>タイオウ</t>
    </rPh>
    <phoneticPr fontId="4"/>
  </si>
  <si>
    <t>　本事業は、農山村地域の生活改善、公衆衛生の観点から事業を実施したもので、大幅な使用料収入の増加は見込めない状況である。そのため、使用料改定を計画的に行うとともに、維持管理経費等の見直しも含めて、経営改善に取り組む必要がある。
　令和６年度からは、地方公営企業法の適用を受け会計処理を行っており、より細やかな経営状況を把握できるものと思われる。今後はより一層の資産管理や、適正な事業運営が求められるため、経営戦略見直すなどの、経営効率に取り組んでいきたい。</t>
    <rPh sb="1" eb="2">
      <t>ホン</t>
    </rPh>
    <rPh sb="2" eb="4">
      <t>ジギョウ</t>
    </rPh>
    <rPh sb="6" eb="9">
      <t>ノウサンソン</t>
    </rPh>
    <rPh sb="9" eb="11">
      <t>チイキ</t>
    </rPh>
    <rPh sb="12" eb="14">
      <t>セイカツ</t>
    </rPh>
    <rPh sb="14" eb="16">
      <t>カイゼン</t>
    </rPh>
    <rPh sb="17" eb="19">
      <t>コウシュウ</t>
    </rPh>
    <rPh sb="19" eb="21">
      <t>エイセイ</t>
    </rPh>
    <rPh sb="22" eb="24">
      <t>カンテン</t>
    </rPh>
    <rPh sb="26" eb="28">
      <t>ジギョウ</t>
    </rPh>
    <rPh sb="29" eb="31">
      <t>ジッシ</t>
    </rPh>
    <rPh sb="37" eb="39">
      <t>オオハバ</t>
    </rPh>
    <rPh sb="40" eb="43">
      <t>シヨウリョウ</t>
    </rPh>
    <rPh sb="43" eb="45">
      <t>シュウニュウ</t>
    </rPh>
    <rPh sb="46" eb="48">
      <t>ゾウカ</t>
    </rPh>
    <rPh sb="49" eb="51">
      <t>ミコ</t>
    </rPh>
    <rPh sb="54" eb="56">
      <t>ジョウキョウ</t>
    </rPh>
    <rPh sb="65" eb="68">
      <t>シヨウリョウ</t>
    </rPh>
    <rPh sb="68" eb="70">
      <t>カイテイ</t>
    </rPh>
    <rPh sb="71" eb="74">
      <t>ケイカクテキ</t>
    </rPh>
    <rPh sb="75" eb="76">
      <t>オコナ</t>
    </rPh>
    <rPh sb="82" eb="84">
      <t>イジ</t>
    </rPh>
    <rPh sb="84" eb="86">
      <t>カンリ</t>
    </rPh>
    <rPh sb="86" eb="88">
      <t>ケイヒ</t>
    </rPh>
    <rPh sb="88" eb="89">
      <t>トウ</t>
    </rPh>
    <rPh sb="90" eb="92">
      <t>ミナオ</t>
    </rPh>
    <rPh sb="94" eb="95">
      <t>フク</t>
    </rPh>
    <rPh sb="98" eb="100">
      <t>ケイエイ</t>
    </rPh>
    <rPh sb="100" eb="102">
      <t>カイゼン</t>
    </rPh>
    <rPh sb="103" eb="104">
      <t>ト</t>
    </rPh>
    <rPh sb="105" eb="106">
      <t>ク</t>
    </rPh>
    <rPh sb="107" eb="109">
      <t>ヒツヨウ</t>
    </rPh>
    <rPh sb="135" eb="136">
      <t>ウ</t>
    </rPh>
    <rPh sb="137" eb="139">
      <t>カイケイ</t>
    </rPh>
    <rPh sb="139" eb="141">
      <t>ショリ</t>
    </rPh>
    <rPh sb="142" eb="143">
      <t>オコナ</t>
    </rPh>
    <rPh sb="150" eb="151">
      <t>コマ</t>
    </rPh>
    <rPh sb="154" eb="156">
      <t>ケイエイ</t>
    </rPh>
    <rPh sb="156" eb="158">
      <t>ジョウキョウ</t>
    </rPh>
    <rPh sb="159" eb="161">
      <t>ハアク</t>
    </rPh>
    <rPh sb="167" eb="168">
      <t>オモ</t>
    </rPh>
    <rPh sb="172" eb="174">
      <t>コンゴ</t>
    </rPh>
    <rPh sb="178" eb="179">
      <t>ソウ</t>
    </rPh>
    <rPh sb="186" eb="188">
      <t>テキセイ</t>
    </rPh>
    <rPh sb="206" eb="208">
      <t>ミナオ</t>
    </rPh>
    <rPh sb="213" eb="215">
      <t>ケイエイ</t>
    </rPh>
    <rPh sb="215" eb="217">
      <t>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</si>
</sst>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6-4C16-9A4B-42FE5DFCCE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5F6-4C16-9A4B-42FE5DFCCE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48.43</c:v>
                </c:pt>
                <c:pt idx="1">
                  <c:v>56.28</c:v>
                </c:pt>
                <c:pt idx="2">
                  <c:v>57.74</c:v>
                </c:pt>
                <c:pt idx="3">
                  <c:v>47.64</c:v>
                </c:pt>
                <c:pt idx="4">
                  <c:v>47.83</c:v>
                </c:pt>
              </c:numCache>
            </c:numRef>
          </c:val>
          <c:extLst>
            <c:ext xmlns:c16="http://schemas.microsoft.com/office/drawing/2014/chart" uri="{C3380CC4-5D6E-409C-BE32-E72D297353CC}">
              <c16:uniqueId val="{00000000-0D72-45B6-B430-5BECA5F02B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D72-45B6-B430-5BECA5F02B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84.78</c:v>
                </c:pt>
                <c:pt idx="1">
                  <c:v>85.78</c:v>
                </c:pt>
                <c:pt idx="2">
                  <c:v>86.59</c:v>
                </c:pt>
                <c:pt idx="3">
                  <c:v>85.57</c:v>
                </c:pt>
                <c:pt idx="4">
                  <c:v>85.74</c:v>
                </c:pt>
              </c:numCache>
            </c:numRef>
          </c:val>
          <c:extLst>
            <c:ext xmlns:c16="http://schemas.microsoft.com/office/drawing/2014/chart" uri="{C3380CC4-5D6E-409C-BE32-E72D297353CC}">
              <c16:uniqueId val="{00000000-4618-467E-A9C2-5FF0ED2D8C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618-467E-A9C2-5FF0ED2D8C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60.98</c:v>
                </c:pt>
                <c:pt idx="1">
                  <c:v>59.22</c:v>
                </c:pt>
                <c:pt idx="2">
                  <c:v>59.74</c:v>
                </c:pt>
                <c:pt idx="3">
                  <c:v>63.51</c:v>
                </c:pt>
                <c:pt idx="4">
                  <c:v>77.900000000000006</c:v>
                </c:pt>
              </c:numCache>
            </c:numRef>
          </c:val>
          <c:extLst>
            <c:ext xmlns:c16="http://schemas.microsoft.com/office/drawing/2014/chart" uri="{C3380CC4-5D6E-409C-BE32-E72D297353CC}">
              <c16:uniqueId val="{00000000-2E4B-4388-9EF7-22DCE8E7C8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B-4388-9EF7-22DCE8E7C8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2-4DBC-AF10-4985439491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2-4DBC-AF10-4985439491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D-4FCB-8E0D-B944E7D862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D-4FCB-8E0D-B944E7D862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0-4265-842C-0DACF36971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0-4265-842C-0DACF36971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6-4EB0-A929-C77AB682C9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6-4EB0-A929-C77AB682C9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3B-4901-B36D-1FBCF88CE3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F3B-4901-B36D-1FBCF88CE3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67.349999999999994</c:v>
                </c:pt>
                <c:pt idx="1">
                  <c:v>69.540000000000006</c:v>
                </c:pt>
                <c:pt idx="2">
                  <c:v>64.61</c:v>
                </c:pt>
                <c:pt idx="3">
                  <c:v>58.87</c:v>
                </c:pt>
                <c:pt idx="4">
                  <c:v>52.91</c:v>
                </c:pt>
              </c:numCache>
            </c:numRef>
          </c:val>
          <c:extLst>
            <c:ext xmlns:c16="http://schemas.microsoft.com/office/drawing/2014/chart" uri="{C3380CC4-5D6E-409C-BE32-E72D297353CC}">
              <c16:uniqueId val="{00000000-B7F8-4B11-85ED-8100A47714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B7F8-4B11-85ED-8100A47714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271.98</c:v>
                </c:pt>
                <c:pt idx="1">
                  <c:v>263.72000000000003</c:v>
                </c:pt>
                <c:pt idx="2">
                  <c:v>288.02</c:v>
                </c:pt>
                <c:pt idx="3">
                  <c:v>314.3</c:v>
                </c:pt>
                <c:pt idx="4">
                  <c:v>299.60000000000002</c:v>
                </c:pt>
              </c:numCache>
            </c:numRef>
          </c:val>
          <c:extLst>
            <c:ext xmlns:c16="http://schemas.microsoft.com/office/drawing/2014/chart" uri="{C3380CC4-5D6E-409C-BE32-E72D297353CC}">
              <c16:uniqueId val="{00000000-8CD1-4F8D-893A-659527D1C1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CD1-4F8D-893A-659527D1C1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H71" sqref="CH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愛媛県　伊予市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35518</v>
      </c>
      <c r="AM8" s="54"/>
      <c r="AN8" s="54"/>
      <c r="AO8" s="54"/>
      <c r="AP8" s="54"/>
      <c r="AQ8" s="54"/>
      <c r="AR8" s="54"/>
      <c r="AS8" s="54"/>
      <c r="AT8" s="53">
        <f>データ!T6</f>
        <v>194.43</v>
      </c>
      <c r="AU8" s="53"/>
      <c r="AV8" s="53"/>
      <c r="AW8" s="53"/>
      <c r="AX8" s="53"/>
      <c r="AY8" s="53"/>
      <c r="AZ8" s="53"/>
      <c r="BA8" s="53"/>
      <c r="BB8" s="53">
        <f>データ!U6</f>
        <v>182.68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5.52</v>
      </c>
      <c r="Q10" s="53"/>
      <c r="R10" s="53"/>
      <c r="S10" s="53"/>
      <c r="T10" s="53"/>
      <c r="U10" s="53"/>
      <c r="V10" s="53"/>
      <c r="W10" s="53">
        <f>データ!Q6</f>
        <v>89.44</v>
      </c>
      <c r="X10" s="53"/>
      <c r="Y10" s="53"/>
      <c r="Z10" s="53"/>
      <c r="AA10" s="53"/>
      <c r="AB10" s="53"/>
      <c r="AC10" s="53"/>
      <c r="AD10" s="54">
        <f>データ!R6</f>
        <v>2910</v>
      </c>
      <c r="AE10" s="54"/>
      <c r="AF10" s="54"/>
      <c r="AG10" s="54"/>
      <c r="AH10" s="54"/>
      <c r="AI10" s="54"/>
      <c r="AJ10" s="54"/>
      <c r="AK10" s="2"/>
      <c r="AL10" s="54">
        <f>データ!V6</f>
        <v>1956</v>
      </c>
      <c r="AM10" s="54"/>
      <c r="AN10" s="54"/>
      <c r="AO10" s="54"/>
      <c r="AP10" s="54"/>
      <c r="AQ10" s="54"/>
      <c r="AR10" s="54"/>
      <c r="AS10" s="54"/>
      <c r="AT10" s="53">
        <f>データ!W6</f>
        <v>1.1200000000000001</v>
      </c>
      <c r="AU10" s="53"/>
      <c r="AV10" s="53"/>
      <c r="AW10" s="53"/>
      <c r="AX10" s="53"/>
      <c r="AY10" s="53"/>
      <c r="AZ10" s="53"/>
      <c r="BA10" s="53"/>
      <c r="BB10" s="53">
        <f>データ!X6</f>
        <v>1746.43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UdOHnX/82Tb+KSVk9WgFx8CEsgEpzQwSX7/g90FUSSVGmpCo9Z1Na49SXUEKxYLMvZWbcgVPmsiN8VtclBBU3g==" saltValue="9mq8a9LA1mxHvuhS/Ibn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382108</v>
      </c>
      <c r="D6" s="19">
        <f t="shared" si="3"/>
        <v>47</v>
      </c>
      <c r="E6" s="19">
        <f t="shared" si="3"/>
        <v>17</v>
      </c>
      <c r="F6" s="19">
        <f t="shared" si="3"/>
        <v>5</v>
      </c>
      <c r="G6" s="19">
        <f t="shared" si="3"/>
        <v>0</v>
      </c>
      <c r="H6" s="19" t="str">
        <f t="shared" si="3"/>
        <v>愛媛県　伊予市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5.52</v>
      </c>
      <c r="Q6" s="20">
        <f t="shared" si="3"/>
        <v>89.44</v>
      </c>
      <c r="R6" s="20">
        <f t="shared" si="3"/>
        <v>2910</v>
      </c>
      <c r="S6" s="20">
        <f t="shared" si="3"/>
        <v>35518</v>
      </c>
      <c r="T6" s="20">
        <f t="shared" si="3"/>
        <v>194.43</v>
      </c>
      <c r="U6" s="20">
        <f t="shared" si="3"/>
        <v>182.68</v>
      </c>
      <c r="V6" s="20">
        <f t="shared" si="3"/>
        <v>1956</v>
      </c>
      <c r="W6" s="20">
        <f t="shared" si="3"/>
        <v>1.1200000000000001</v>
      </c>
      <c r="X6" s="20">
        <f t="shared" si="3"/>
        <v>1746.43</v>
      </c>
      <c r="Y6" s="21">
        <f>IF(Y7="",NA(),Y7)</f>
        <v>60.98</v>
      </c>
      <c r="Z6" s="21">
        <f t="shared" ref="Z6:AH6" si="4">IF(Z7="",NA(),Z7)</f>
        <v>59.22</v>
      </c>
      <c r="AA6" s="21">
        <f t="shared" si="4"/>
        <v>59.74</v>
      </c>
      <c r="AB6" s="21">
        <f t="shared" si="4"/>
        <v>63.51</v>
      </c>
      <c r="AC6" s="21">
        <f t="shared" si="4"/>
        <v>77.900000000000006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67.349999999999994</v>
      </c>
      <c r="BR6" s="21">
        <f t="shared" ref="BR6:BZ6" si="8">IF(BR7="",NA(),BR7)</f>
        <v>69.540000000000006</v>
      </c>
      <c r="BS6" s="21">
        <f t="shared" si="8"/>
        <v>64.61</v>
      </c>
      <c r="BT6" s="21">
        <f t="shared" si="8"/>
        <v>58.87</v>
      </c>
      <c r="BU6" s="21">
        <f t="shared" si="8"/>
        <v>52.91</v>
      </c>
      <c r="BV6" s="21">
        <f t="shared" si="8"/>
        <v>57.31</v>
      </c>
      <c r="BW6" s="21">
        <f t="shared" si="8"/>
        <v>57.08</v>
      </c>
      <c r="BX6" s="21">
        <f t="shared" si="8"/>
        <v>56.26</v>
      </c>
      <c r="BY6" s="21">
        <f t="shared" si="8"/>
        <v>52.94</v>
      </c>
      <c r="BZ6" s="21">
        <f t="shared" si="8"/>
        <v>52.05</v>
      </c>
      <c r="CA6" s="20" t="str">
        <f>IF(CA7="","",IF(CA7="-","【-】","【"&amp;SUBSTITUTE(TEXT(CA7,"#,##0.00"),"-","△")&amp;"】"))</f>
        <v>【56.93】</v>
      </c>
      <c r="CB6" s="21">
        <f>IF(CB7="",NA(),CB7)</f>
        <v>271.98</v>
      </c>
      <c r="CC6" s="21">
        <f t="shared" ref="CC6:CK6" si="9">IF(CC7="",NA(),CC7)</f>
        <v>263.72000000000003</v>
      </c>
      <c r="CD6" s="21">
        <f t="shared" si="9"/>
        <v>288.02</v>
      </c>
      <c r="CE6" s="21">
        <f t="shared" si="9"/>
        <v>314.3</v>
      </c>
      <c r="CF6" s="21">
        <f t="shared" si="9"/>
        <v>299.60000000000002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48.43</v>
      </c>
      <c r="CN6" s="21">
        <f t="shared" ref="CN6:CV6" si="10">IF(CN7="",NA(),CN7)</f>
        <v>56.28</v>
      </c>
      <c r="CO6" s="21">
        <f t="shared" si="10"/>
        <v>57.74</v>
      </c>
      <c r="CP6" s="21">
        <f t="shared" si="10"/>
        <v>47.64</v>
      </c>
      <c r="CQ6" s="21">
        <f t="shared" si="10"/>
        <v>47.83</v>
      </c>
      <c r="CR6" s="21">
        <f t="shared" si="10"/>
        <v>50.14</v>
      </c>
      <c r="CS6" s="21">
        <f t="shared" si="10"/>
        <v>54.83</v>
      </c>
      <c r="CT6" s="21">
        <f t="shared" si="10"/>
        <v>66.53</v>
      </c>
      <c r="CU6" s="21">
        <f t="shared" si="10"/>
        <v>52.35</v>
      </c>
      <c r="CV6" s="21">
        <f t="shared" si="10"/>
        <v>46.25</v>
      </c>
      <c r="CW6" s="20" t="str">
        <f>IF(CW7="","",IF(CW7="-","【-】","【"&amp;SUBSTITUTE(TEXT(CW7,"#,##0.00"),"-","△")&amp;"】"))</f>
        <v>【49.87】</v>
      </c>
      <c r="CX6" s="21">
        <f>IF(CX7="",NA(),CX7)</f>
        <v>84.78</v>
      </c>
      <c r="CY6" s="21">
        <f t="shared" ref="CY6:DG6" si="11">IF(CY7="",NA(),CY7)</f>
        <v>85.78</v>
      </c>
      <c r="CZ6" s="21">
        <f t="shared" si="11"/>
        <v>86.59</v>
      </c>
      <c r="DA6" s="21">
        <f t="shared" si="11"/>
        <v>85.57</v>
      </c>
      <c r="DB6" s="21">
        <f t="shared" si="11"/>
        <v>85.74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382108</v>
      </c>
      <c r="D7" s="23">
        <v>47</v>
      </c>
      <c r="E7" s="23">
        <v>17</v>
      </c>
      <c r="F7" s="23">
        <v>5</v>
      </c>
      <c r="G7" s="23">
        <v>0</v>
      </c>
      <c r="H7" s="23" t="s">
        <v>98</v>
      </c>
      <c r="I7" s="23" t="s">
        <v>99</v>
      </c>
      <c r="J7" s="23" t="s">
        <v>100</v>
      </c>
      <c r="K7" s="23" t="s">
        <v>101</v>
      </c>
      <c r="L7" s="23" t="s">
        <v>102</v>
      </c>
      <c r="M7" s="23" t="s">
        <v>103</v>
      </c>
      <c r="N7" s="24" t="s">
        <v>104</v>
      </c>
      <c r="O7" s="24" t="s">
        <v>105</v>
      </c>
      <c r="P7" s="24">
        <v>5.52</v>
      </c>
      <c r="Q7" s="24">
        <v>89.44</v>
      </c>
      <c r="R7" s="24">
        <v>2910</v>
      </c>
      <c r="S7" s="24">
        <v>35518</v>
      </c>
      <c r="T7" s="24">
        <v>194.43</v>
      </c>
      <c r="U7" s="24">
        <v>182.68</v>
      </c>
      <c r="V7" s="24">
        <v>1956</v>
      </c>
      <c r="W7" s="24">
        <v>1.1200000000000001</v>
      </c>
      <c r="X7" s="24">
        <v>1746.43</v>
      </c>
      <c r="Y7" s="24">
        <v>60.98</v>
      </c>
      <c r="Z7" s="24">
        <v>59.22</v>
      </c>
      <c r="AA7" s="24">
        <v>59.74</v>
      </c>
      <c r="AB7" s="24">
        <v>63.51</v>
      </c>
      <c r="AC7" s="24">
        <v>77.900000000000006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67.349999999999994</v>
      </c>
      <c r="BR7" s="24">
        <v>69.540000000000006</v>
      </c>
      <c r="BS7" s="24">
        <v>64.61</v>
      </c>
      <c r="BT7" s="24">
        <v>58.87</v>
      </c>
      <c r="BU7" s="24">
        <v>52.91</v>
      </c>
      <c r="BV7" s="24">
        <v>57.31</v>
      </c>
      <c r="BW7" s="24">
        <v>57.08</v>
      </c>
      <c r="BX7" s="24">
        <v>56.26</v>
      </c>
      <c r="BY7" s="24">
        <v>52.94</v>
      </c>
      <c r="BZ7" s="24">
        <v>52.05</v>
      </c>
      <c r="CA7" s="24">
        <v>56.93</v>
      </c>
      <c r="CB7" s="24">
        <v>271.98</v>
      </c>
      <c r="CC7" s="24">
        <v>263.72000000000003</v>
      </c>
      <c r="CD7" s="24">
        <v>288.02</v>
      </c>
      <c r="CE7" s="24">
        <v>314.3</v>
      </c>
      <c r="CF7" s="24">
        <v>299.60000000000002</v>
      </c>
      <c r="CG7" s="24">
        <v>273.52</v>
      </c>
      <c r="CH7" s="24">
        <v>274.99</v>
      </c>
      <c r="CI7" s="24">
        <v>282.08999999999997</v>
      </c>
      <c r="CJ7" s="24">
        <v>303.27999999999997</v>
      </c>
      <c r="CK7" s="24">
        <v>301.86</v>
      </c>
      <c r="CL7" s="24">
        <v>271.14999999999998</v>
      </c>
      <c r="CM7" s="24">
        <v>48.43</v>
      </c>
      <c r="CN7" s="24">
        <v>56.28</v>
      </c>
      <c r="CO7" s="24">
        <v>57.74</v>
      </c>
      <c r="CP7" s="24">
        <v>47.64</v>
      </c>
      <c r="CQ7" s="24">
        <v>47.83</v>
      </c>
      <c r="CR7" s="24">
        <v>50.14</v>
      </c>
      <c r="CS7" s="24">
        <v>54.83</v>
      </c>
      <c r="CT7" s="24">
        <v>66.53</v>
      </c>
      <c r="CU7" s="24">
        <v>52.35</v>
      </c>
      <c r="CV7" s="24">
        <v>46.25</v>
      </c>
      <c r="CW7" s="24">
        <v>49.87</v>
      </c>
      <c r="CX7" s="24">
        <v>84.78</v>
      </c>
      <c r="CY7" s="24">
        <v>85.78</v>
      </c>
      <c r="CZ7" s="24">
        <v>86.59</v>
      </c>
      <c r="DA7" s="24">
        <v>85.57</v>
      </c>
      <c r="DB7" s="24">
        <v>85.74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2025-01-24T07:36:17Z</dcterms:created>
  <dcterms:modified xsi:type="dcterms:W3CDTF">2025-02-13T01:49:07Z</dcterms:modified>
  <cp:category/>
</cp:coreProperties>
</file>