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jcoels406\財務企画部-財政課$\03020_地方公営企業決算状況調査\R06公営企業決算統計_R05年度分\05　県照会・その他調査・通知\20250122 お知らせ【214〆】公営企業に係る経営比較分析表（令和５年度決算）の分析等について（照会\各課回答\"/>
    </mc:Choice>
  </mc:AlternateContent>
  <xr:revisionPtr revIDLastSave="0" documentId="8_{A3B22E4C-4A92-4A7D-AC1D-12E064263595}" xr6:coauthVersionLast="47" xr6:coauthVersionMax="47" xr10:uidLastSave="{00000000-0000-0000-0000-000000000000}"/>
  <workbookProtection workbookAlgorithmName="SHA-512" workbookHashValue="Vm2AvHcg0APrGfjKI4G6OG86v71GRuSvN1Y4o3Pd3Whf16C1EN6VkMwmPqp0OXZsez/QXUGe300OYkwxoNjH6Q==" workbookSaltValue="J6oI0WycL4Y2vss40D9dQw=="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BB10" i="4"/>
  <c r="AT10" i="4"/>
  <c r="P10"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<sst xmlns="http://schemas.openxmlformats.org/spreadsheetml/2006/main" count="253" uniqueCount="116">
  <si>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</si>
  <si>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</si>
  <si>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</si>
  <si>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</si>
  <si>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</si>
  <si>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</si>
  <si>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</si>
  <si>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</si>
  <si>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</si>
  <si>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</si>
  <si>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</si>
  <si>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</si>
  <si>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</si>
  <si>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</si>
  <si>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</si>
  <si>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</si>
  <si>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</si>
  <si>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</si>
  <si>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</si>
  <si>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</si>
  <si>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</si>
  <si>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</si>
  <si>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</si>
  <si>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</si>
  <si>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</si>
  <si>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</si>
  <si>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</si>
  <si>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</si>
  <si>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</si>
  <si>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</si>
  <si>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</si>
  <si>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</si>
  <si>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</si>
  <si>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</si>
  <si>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</si>
  <si>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</si>
  <si>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</si>
  <si>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</si>
  <si>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</si>
  <si>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</si>
  <si>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</si>
  <si>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</si>
  <si>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</si>
  <si>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</si>
  <si>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</si>
  <si>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</si>
  <si>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</si>
  <si>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</si>
  <si>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</si>
  <si>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</si>
  <si>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</si>
  <si>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</si>
  <si>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</si>
  <si>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</si>
  <si>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</si>
  <si>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</si>
  <si>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</si>
  <si>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</si>
  <si>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</si>
  <si>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</si>
  <si>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</si>
  <si>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</si>
  <si>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</si>
  <si>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</si>
  <si>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</si>
  <si>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</si>
  <si>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</si>
  <si>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</si>
  <si>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</si>
  <si>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</si>
  <si>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</si>
  <si>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</si>
  <si>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</si>
  <si>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</si>
  <si>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</si>
  <si>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</si>
  <si>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</si>
  <si>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</si>
  <si>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</si>
  <si>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</si>
  <si>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</si>
  <si>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</si>
  <si>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</si>
  <si>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</si>
  <si>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</si>
  <si>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</si>
  <si>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</si>
  <si>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</si>
  <si>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</si>
  <si>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</si>
  <si>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</si>
  <si>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</si>
  <si>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</si>
  <si>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</si>
  <si>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</si>
  <si>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</si>
  <si>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</si>
  <si>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</si>
  <si>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</si>
  <si>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</si>
  <si>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</si>
  <si>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</si>
  <si>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</si>
  <si>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</si>
  <si>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</si>
  <si>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</si>
  <si>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</si>
  <si>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</si>
  <si>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</si>
  <si>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</si>
  <si>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</si>
  <si>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</si>
  <si>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</si>
  <si>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「①経常収支比率」については、類似団体の平均値107.64％を少し下回る98.62％となっている。100％に満たない理由として、使用料収入が少ないことが挙げられる。
　「②累積欠損金比率」については、類似団体の平均値及び令和4年度を上回る34.06％となっている。これは毎年、当年度純損失が生じているからである。
　「③流動比率」については、企業債元金償還額が多額であるため、類似団体と比べ低くなっている。
　「④企業債残高対事業規模比率」については、工事等の財源を企業債の借入に頼ってきたため企業債の残高が多額となっていることから、類似団体と比べ高くなっている。
　「⑤経費回収率」については、類似団体の平均値98.46％を大きく下回る55.02％となっている。現行の使用料で賄えている経費は維持管理費と僅かな資本費のみであり、資本費の大半は、一般会計からの繰入金に頼らざるを得ない状況である。よって、経費回収率100％に近付けるよう使用料の見直し及び汚水処理費の削減が必要である。
　「⑥汚水処理原価」は類似団体の平均値に比べ低い数値となっている。
　「⑦施設利用率」及び「⑧水洗化率」については、類似団体の平均値より高い数値となっているが、さらなる向上に向けて取り組んでいく。</t>
    <rPh sb="55" eb="56">
      <t>ミ</t>
    </rPh>
    <rPh sb="59" eb="61">
      <t>リユウ</t>
    </rPh>
    <rPh sb="65" eb="68">
      <t>シヨウリョウ</t>
    </rPh>
    <rPh sb="68" eb="70">
      <t>シュウニュウ</t>
    </rPh>
    <rPh sb="71" eb="72">
      <t>スク</t>
    </rPh>
    <rPh sb="77" eb="78">
      <t>ア</t>
    </rPh>
    <rPh sb="144" eb="146">
      <t>マイトシ</t>
    </rPh>
    <rPh sb="239" eb="241">
      <t>ザイゲン</t>
    </rPh>
    <rPh sb="242" eb="245">
      <t>キギョウサイ</t>
    </rPh>
    <rPh sb="246" eb="248">
      <t>カリイレ</t>
    </rPh>
    <rPh sb="249" eb="250">
      <t>タヨ</t>
    </rPh>
    <rPh sb="256" eb="259">
      <t>キギョウサイ</t>
    </rPh>
    <rPh sb="260" eb="262">
      <t>ザンダカ</t>
    </rPh>
    <rPh sb="263" eb="265">
      <t>タガク</t>
    </rPh>
    <phoneticPr fontId="4"/>
  </si>
  <si>
    <t>　「①有形固定資産減価償却率」については、類似団体の平均値29.93％より低い15.28％となっているが、今後も上昇していくことが見込まれる。
　「②管渠老朽化率」及び「③管渠改善率」については0であるが、建設後49年が経過し改築更新時期を迎える管渠が増加すると見込まれるため、今後においては緊急を要する修繕等が発生する可能性がある。これを回避するため、ストックマネジメント計画に基づく管渠の点検調査や改築工事、施設の回復・予防保全のための修繕を実施するとともに、事業費の平準化を図り、計画的かつ効率的な維持修繕・改築更新に取り組む必要がある。
　また、供用開始から39年が経過した西条浄化センター等の施設においても、ストックマネジメント計画に基づき、順次改築工事を実施している。</t>
    <rPh sb="108" eb="109">
      <t>ネン</t>
    </rPh>
    <rPh sb="299" eb="300">
      <t>トウ</t>
    </rPh>
    <rPh sb="301" eb="303">
      <t>シセツ</t>
    </rPh>
    <phoneticPr fontId="4"/>
  </si>
  <si>
    <t>　西条市の下水道事業は、経費回収率が55.02％と非常に低く、使用料で賄うべき経費を約半分しか賄えていない状況である。そのため、平成28年度から3年毎に、使用料改定を実施しており、今後も適正な水準に達するまで使用料改定を継続していくとともに、事業の見直し等による経費の削減を図り、経費回収率100％の達成に努めていく。
　また、流動比率及び企業債残高対事業規模比率の指標が、類似団体平均値と比較して著しく悪いのは、これまでの事業運営が、財源を企業債に過大に頼ってきたためであり、今後は、企業債の借入額を抑えた事業運営が必要である。
　これらを踏まえ、持続可能な下水道事業を目指し、経営改善に努めていく。</t>
    <rPh sb="191" eb="194">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</si>
</sst>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58E-4805-A482-B60D542396D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358E-4805-A482-B60D542396D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77.38</c:v>
                </c:pt>
                <c:pt idx="2">
                  <c:v>76.36</c:v>
                </c:pt>
                <c:pt idx="3">
                  <c:v>73.83</c:v>
                </c:pt>
                <c:pt idx="4">
                  <c:v>74.8</c:v>
                </c:pt>
              </c:numCache>
            </c:numRef>
          </c:val>
          <c:extLst>
            <c:ext xmlns:c16="http://schemas.microsoft.com/office/drawing/2014/chart" uri="{C3380CC4-5D6E-409C-BE32-E72D297353CC}">
              <c16:uniqueId val="{00000000-4090-4804-B371-227F22B8188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4090-4804-B371-227F22B8188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94.2</c:v>
                </c:pt>
                <c:pt idx="2">
                  <c:v>94.55</c:v>
                </c:pt>
                <c:pt idx="3">
                  <c:v>94.71</c:v>
                </c:pt>
                <c:pt idx="4">
                  <c:v>95.14</c:v>
                </c:pt>
              </c:numCache>
            </c:numRef>
          </c:val>
          <c:extLst>
            <c:ext xmlns:c16="http://schemas.microsoft.com/office/drawing/2014/chart" uri="{C3380CC4-5D6E-409C-BE32-E72D297353CC}">
              <c16:uniqueId val="{00000000-E284-4C16-AF04-39DDA7AD42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E284-4C16-AF04-39DDA7AD42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102.12</c:v>
                </c:pt>
                <c:pt idx="2">
                  <c:v>98.87</c:v>
                </c:pt>
                <c:pt idx="3">
                  <c:v>97.81</c:v>
                </c:pt>
                <c:pt idx="4">
                  <c:v>98.62</c:v>
                </c:pt>
              </c:numCache>
            </c:numRef>
          </c:val>
          <c:extLst>
            <c:ext xmlns:c16="http://schemas.microsoft.com/office/drawing/2014/chart" uri="{C3380CC4-5D6E-409C-BE32-E72D297353CC}">
              <c16:uniqueId val="{00000000-F23A-4DE9-84DD-590087EFD7E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F23A-4DE9-84DD-590087EFD7E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4.2300000000000004</c:v>
                </c:pt>
                <c:pt idx="2">
                  <c:v>8.35</c:v>
                </c:pt>
                <c:pt idx="3">
                  <c:v>11.82</c:v>
                </c:pt>
                <c:pt idx="4">
                  <c:v>15.28</c:v>
                </c:pt>
              </c:numCache>
            </c:numRef>
          </c:val>
          <c:extLst>
            <c:ext xmlns:c16="http://schemas.microsoft.com/office/drawing/2014/chart" uri="{C3380CC4-5D6E-409C-BE32-E72D297353CC}">
              <c16:uniqueId val="{00000000-B72E-4B68-BC88-D13C241EBFD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B72E-4B68-BC88-D13C241EBFD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5F6-445B-B0C6-C31618A9F7C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95F6-445B-B0C6-C31618A9F7C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17.95</c:v>
                </c:pt>
                <c:pt idx="2">
                  <c:v>21.05</c:v>
                </c:pt>
                <c:pt idx="3">
                  <c:v>29.65</c:v>
                </c:pt>
                <c:pt idx="4">
                  <c:v>34.06</c:v>
                </c:pt>
              </c:numCache>
            </c:numRef>
          </c:val>
          <c:extLst>
            <c:ext xmlns:c16="http://schemas.microsoft.com/office/drawing/2014/chart" uri="{C3380CC4-5D6E-409C-BE32-E72D297353CC}">
              <c16:uniqueId val="{00000000-2040-4583-BCB5-0A520BC1398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2040-4583-BCB5-0A520BC1398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19.61</c:v>
                </c:pt>
                <c:pt idx="2">
                  <c:v>24.08</c:v>
                </c:pt>
                <c:pt idx="3">
                  <c:v>24.05</c:v>
                </c:pt>
                <c:pt idx="4">
                  <c:v>44.69</c:v>
                </c:pt>
              </c:numCache>
            </c:numRef>
          </c:val>
          <c:extLst>
            <c:ext xmlns:c16="http://schemas.microsoft.com/office/drawing/2014/chart" uri="{C3380CC4-5D6E-409C-BE32-E72D297353CC}">
              <c16:uniqueId val="{00000000-090B-42F4-9535-F02C571CF3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090B-42F4-9535-F02C571CF3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2877.56</c:v>
                </c:pt>
                <c:pt idx="2">
                  <c:v>2793.5</c:v>
                </c:pt>
                <c:pt idx="3">
                  <c:v>2693.71</c:v>
                </c:pt>
                <c:pt idx="4">
                  <c:v>2610.06</c:v>
                </c:pt>
              </c:numCache>
            </c:numRef>
          </c:val>
          <c:extLst>
            <c:ext xmlns:c16="http://schemas.microsoft.com/office/drawing/2014/chart" uri="{C3380CC4-5D6E-409C-BE32-E72D297353CC}">
              <c16:uniqueId val="{00000000-791E-4A82-8D76-4681F0A8864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791E-4A82-8D76-4681F0A8864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48.67</c:v>
                </c:pt>
                <c:pt idx="2">
                  <c:v>49.15</c:v>
                </c:pt>
                <c:pt idx="3">
                  <c:v>53.86</c:v>
                </c:pt>
                <c:pt idx="4">
                  <c:v>55.02</c:v>
                </c:pt>
              </c:numCache>
            </c:numRef>
          </c:val>
          <c:extLst>
            <c:ext xmlns:c16="http://schemas.microsoft.com/office/drawing/2014/chart" uri="{C3380CC4-5D6E-409C-BE32-E72D297353CC}">
              <c16:uniqueId val="{00000000-A832-4973-8207-56C8D6B1762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A832-4973-8207-56C8D6B1762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154.06</c:v>
                </c:pt>
                <c:pt idx="2">
                  <c:v>152.69</c:v>
                </c:pt>
                <c:pt idx="3">
                  <c:v>155.21</c:v>
                </c:pt>
                <c:pt idx="4">
                  <c:v>155.22999999999999</c:v>
                </c:pt>
              </c:numCache>
            </c:numRef>
          </c:val>
          <c:extLst>
            <c:ext xmlns:c16="http://schemas.microsoft.com/office/drawing/2014/chart" uri="{C3380CC4-5D6E-409C-BE32-E72D297353CC}">
              <c16:uniqueId val="{00000000-7B74-4BC7-BE8F-9B27CC3D6C6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7B74-4BC7-BE8F-9B27CC3D6C6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6" zoomScaleNormal="100" workbookViewId="0">
      <selection activeCell="CL66" sqref="CL6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愛媛県　西条市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Bd1</v>
      </c>
      <c r="X8" s="39"/>
      <c r="Y8" s="39"/>
      <c r="Z8" s="39"/>
      <c r="AA8" s="39"/>
      <c r="AB8" s="39"/>
      <c r="AC8" s="39"/>
      <c r="AD8" s="40" t="str">
        <f>データ!$M$6</f>
        <v>非設置</v>
      </c>
      <c r="AE8" s="40"/>
      <c r="AF8" s="40"/>
      <c r="AG8" s="40"/>
      <c r="AH8" s="40"/>
      <c r="AI8" s="40"/>
      <c r="AJ8" s="40"/>
      <c r="AK8" s="3"/>
      <c r="AL8" s="41">
        <f>データ!S6</f>
        <v>104474</v>
      </c>
      <c r="AM8" s="41"/>
      <c r="AN8" s="41"/>
      <c r="AO8" s="41"/>
      <c r="AP8" s="41"/>
      <c r="AQ8" s="41"/>
      <c r="AR8" s="41"/>
      <c r="AS8" s="41"/>
      <c r="AT8" s="34">
        <f>データ!T6</f>
        <v>510.04</v>
      </c>
      <c r="AU8" s="34"/>
      <c r="AV8" s="34"/>
      <c r="AW8" s="34"/>
      <c r="AX8" s="34"/>
      <c r="AY8" s="34"/>
      <c r="AZ8" s="34"/>
      <c r="BA8" s="34"/>
      <c r="BB8" s="34">
        <f>データ!U6</f>
        <v>204.83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53.84</v>
      </c>
      <c r="J10" s="34"/>
      <c r="K10" s="34"/>
      <c r="L10" s="34"/>
      <c r="M10" s="34"/>
      <c r="N10" s="34"/>
      <c r="O10" s="34"/>
      <c r="P10" s="34">
        <f>データ!P6</f>
        <v>62.4</v>
      </c>
      <c r="Q10" s="34"/>
      <c r="R10" s="34"/>
      <c r="S10" s="34"/>
      <c r="T10" s="34"/>
      <c r="U10" s="34"/>
      <c r="V10" s="34"/>
      <c r="W10" s="34">
        <f>データ!Q6</f>
        <v>62.6</v>
      </c>
      <c r="X10" s="34"/>
      <c r="Y10" s="34"/>
      <c r="Z10" s="34"/>
      <c r="AA10" s="34"/>
      <c r="AB10" s="34"/>
      <c r="AC10" s="34"/>
      <c r="AD10" s="41">
        <f>データ!R6</f>
        <v>1610</v>
      </c>
      <c r="AE10" s="41"/>
      <c r="AF10" s="41"/>
      <c r="AG10" s="41"/>
      <c r="AH10" s="41"/>
      <c r="AI10" s="41"/>
      <c r="AJ10" s="41"/>
      <c r="AK10" s="2"/>
      <c r="AL10" s="41">
        <f>データ!V6</f>
        <v>64881</v>
      </c>
      <c r="AM10" s="41"/>
      <c r="AN10" s="41"/>
      <c r="AO10" s="41"/>
      <c r="AP10" s="41"/>
      <c r="AQ10" s="41"/>
      <c r="AR10" s="41"/>
      <c r="AS10" s="41"/>
      <c r="AT10" s="34">
        <f>データ!W6</f>
        <v>19.82</v>
      </c>
      <c r="AU10" s="34"/>
      <c r="AV10" s="34"/>
      <c r="AW10" s="34"/>
      <c r="AX10" s="34"/>
      <c r="AY10" s="34"/>
      <c r="AZ10" s="34"/>
      <c r="BA10" s="34"/>
      <c r="BB10" s="34">
        <f>データ!X6</f>
        <v>3273.51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8QjQWZ8g8E/emzz1SCbacbBD2GJmS4ZZRPbfy8nSwsJYqTz8sHtPUIVXbfkeo6T6bHLzZMSRJoaBUQWDY930nA==" saltValue="ecnaagIkjjDLdajh0z4aG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382060</v>
      </c>
      <c r="D6" s="19">
        <f t="shared" si="3"/>
        <v>46</v>
      </c>
      <c r="E6" s="19">
        <f t="shared" si="3"/>
        <v>17</v>
      </c>
      <c r="F6" s="19">
        <f t="shared" si="3"/>
        <v>1</v>
      </c>
      <c r="G6" s="19">
        <f t="shared" si="3"/>
        <v>0</v>
      </c>
      <c r="H6" s="19" t="str">
        <f t="shared" si="3"/>
        <v>愛媛県　西条市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53.84</v>
      </c>
      <c r="P6" s="20">
        <f t="shared" si="3"/>
        <v>62.4</v>
      </c>
      <c r="Q6" s="20">
        <f t="shared" si="3"/>
        <v>62.6</v>
      </c>
      <c r="R6" s="20">
        <f t="shared" si="3"/>
        <v>1610</v>
      </c>
      <c r="S6" s="20">
        <f t="shared" si="3"/>
        <v>104474</v>
      </c>
      <c r="T6" s="20">
        <f t="shared" si="3"/>
        <v>510.04</v>
      </c>
      <c r="U6" s="20">
        <f t="shared" si="3"/>
        <v>204.83</v>
      </c>
      <c r="V6" s="20">
        <f t="shared" si="3"/>
        <v>64881</v>
      </c>
      <c r="W6" s="20">
        <f t="shared" si="3"/>
        <v>19.82</v>
      </c>
      <c r="X6" s="20">
        <f t="shared" si="3"/>
        <v>3273.51</v>
      </c>
      <c r="Y6" s="21" t="str">
        <f>IF(Y7="",NA(),Y7)</f>
        <v>-</v>
      </c>
      <c r="Z6" s="21">
        <f t="shared" ref="Z6:AH6" si="4">IF(Z7="",NA(),Z7)</f>
        <v>102.12</v>
      </c>
      <c r="AA6" s="21">
        <f t="shared" si="4"/>
        <v>98.87</v>
      </c>
      <c r="AB6" s="21">
        <f t="shared" si="4"/>
        <v>97.81</v>
      </c>
      <c r="AC6" s="21">
        <f t="shared" si="4"/>
        <v>98.62</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1">
        <f t="shared" ref="AK6:AS6" si="5">IF(AK7="",NA(),AK7)</f>
        <v>17.95</v>
      </c>
      <c r="AL6" s="21">
        <f t="shared" si="5"/>
        <v>21.05</v>
      </c>
      <c r="AM6" s="21">
        <f t="shared" si="5"/>
        <v>29.65</v>
      </c>
      <c r="AN6" s="21">
        <f t="shared" si="5"/>
        <v>34.06</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19.61</v>
      </c>
      <c r="AW6" s="21">
        <f t="shared" si="6"/>
        <v>24.08</v>
      </c>
      <c r="AX6" s="21">
        <f t="shared" si="6"/>
        <v>24.05</v>
      </c>
      <c r="AY6" s="21">
        <f t="shared" si="6"/>
        <v>44.69</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2877.56</v>
      </c>
      <c r="BH6" s="21">
        <f t="shared" si="7"/>
        <v>2793.5</v>
      </c>
      <c r="BI6" s="21">
        <f t="shared" si="7"/>
        <v>2693.71</v>
      </c>
      <c r="BJ6" s="21">
        <f t="shared" si="7"/>
        <v>2610.06</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48.67</v>
      </c>
      <c r="BS6" s="21">
        <f t="shared" si="8"/>
        <v>49.15</v>
      </c>
      <c r="BT6" s="21">
        <f t="shared" si="8"/>
        <v>53.86</v>
      </c>
      <c r="BU6" s="21">
        <f t="shared" si="8"/>
        <v>55.02</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154.06</v>
      </c>
      <c r="CD6" s="21">
        <f t="shared" si="9"/>
        <v>152.69</v>
      </c>
      <c r="CE6" s="21">
        <f t="shared" si="9"/>
        <v>155.21</v>
      </c>
      <c r="CF6" s="21">
        <f t="shared" si="9"/>
        <v>155.22999999999999</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f t="shared" ref="CN6:CV6" si="10">IF(CN7="",NA(),CN7)</f>
        <v>77.38</v>
      </c>
      <c r="CO6" s="21">
        <f t="shared" si="10"/>
        <v>76.36</v>
      </c>
      <c r="CP6" s="21">
        <f t="shared" si="10"/>
        <v>73.83</v>
      </c>
      <c r="CQ6" s="21">
        <f t="shared" si="10"/>
        <v>74.8</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94.2</v>
      </c>
      <c r="CZ6" s="21">
        <f t="shared" si="11"/>
        <v>94.55</v>
      </c>
      <c r="DA6" s="21">
        <f t="shared" si="11"/>
        <v>94.71</v>
      </c>
      <c r="DB6" s="21">
        <f t="shared" si="11"/>
        <v>95.14</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4.2300000000000004</v>
      </c>
      <c r="DK6" s="21">
        <f t="shared" si="12"/>
        <v>8.35</v>
      </c>
      <c r="DL6" s="21">
        <f t="shared" si="12"/>
        <v>11.82</v>
      </c>
      <c r="DM6" s="21">
        <f t="shared" si="12"/>
        <v>15.28</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382060</v>
      </c>
      <c r="D7" s="23">
        <v>46</v>
      </c>
      <c r="E7" s="23">
        <v>17</v>
      </c>
      <c r="F7" s="23">
        <v>1</v>
      </c>
      <c r="G7" s="23">
        <v>0</v>
      </c>
      <c r="H7" s="23" t="s">
        <v>96</v>
      </c>
      <c r="I7" s="23" t="s">
        <v>97</v>
      </c>
      <c r="J7" s="23" t="s">
        <v>98</v>
      </c>
      <c r="K7" s="23" t="s">
        <v>99</v>
      </c>
      <c r="L7" s="23" t="s">
        <v>100</v>
      </c>
      <c r="M7" s="23" t="s">
        <v>101</v>
      </c>
      <c r="N7" s="24" t="s">
        <v>102</v>
      </c>
      <c r="O7" s="24">
        <v>53.84</v>
      </c>
      <c r="P7" s="24">
        <v>62.4</v>
      </c>
      <c r="Q7" s="24">
        <v>62.6</v>
      </c>
      <c r="R7" s="24">
        <v>1610</v>
      </c>
      <c r="S7" s="24">
        <v>104474</v>
      </c>
      <c r="T7" s="24">
        <v>510.04</v>
      </c>
      <c r="U7" s="24">
        <v>204.83</v>
      </c>
      <c r="V7" s="24">
        <v>64881</v>
      </c>
      <c r="W7" s="24">
        <v>19.82</v>
      </c>
      <c r="X7" s="24">
        <v>3273.51</v>
      </c>
      <c r="Y7" s="24" t="s">
        <v>102</v>
      </c>
      <c r="Z7" s="24">
        <v>102.12</v>
      </c>
      <c r="AA7" s="24">
        <v>98.87</v>
      </c>
      <c r="AB7" s="24">
        <v>97.81</v>
      </c>
      <c r="AC7" s="24">
        <v>98.62</v>
      </c>
      <c r="AD7" s="24" t="s">
        <v>102</v>
      </c>
      <c r="AE7" s="24">
        <v>107.85</v>
      </c>
      <c r="AF7" s="24">
        <v>108.04</v>
      </c>
      <c r="AG7" s="24">
        <v>107.49</v>
      </c>
      <c r="AH7" s="24">
        <v>107.64</v>
      </c>
      <c r="AI7" s="24">
        <v>105.91</v>
      </c>
      <c r="AJ7" s="24" t="s">
        <v>102</v>
      </c>
      <c r="AK7" s="24">
        <v>17.95</v>
      </c>
      <c r="AL7" s="24">
        <v>21.05</v>
      </c>
      <c r="AM7" s="24">
        <v>29.65</v>
      </c>
      <c r="AN7" s="24">
        <v>34.06</v>
      </c>
      <c r="AO7" s="24" t="s">
        <v>102</v>
      </c>
      <c r="AP7" s="24">
        <v>4.72</v>
      </c>
      <c r="AQ7" s="24">
        <v>4.49</v>
      </c>
      <c r="AR7" s="24">
        <v>5.41</v>
      </c>
      <c r="AS7" s="24">
        <v>5.61</v>
      </c>
      <c r="AT7" s="24">
        <v>3.03</v>
      </c>
      <c r="AU7" s="24" t="s">
        <v>102</v>
      </c>
      <c r="AV7" s="24">
        <v>19.61</v>
      </c>
      <c r="AW7" s="24">
        <v>24.08</v>
      </c>
      <c r="AX7" s="24">
        <v>24.05</v>
      </c>
      <c r="AY7" s="24">
        <v>44.69</v>
      </c>
      <c r="AZ7" s="24" t="s">
        <v>102</v>
      </c>
      <c r="BA7" s="24">
        <v>67.930000000000007</v>
      </c>
      <c r="BB7" s="24">
        <v>68.53</v>
      </c>
      <c r="BC7" s="24">
        <v>69.180000000000007</v>
      </c>
      <c r="BD7" s="24">
        <v>76.319999999999993</v>
      </c>
      <c r="BE7" s="24">
        <v>78.430000000000007</v>
      </c>
      <c r="BF7" s="24" t="s">
        <v>102</v>
      </c>
      <c r="BG7" s="24">
        <v>2877.56</v>
      </c>
      <c r="BH7" s="24">
        <v>2793.5</v>
      </c>
      <c r="BI7" s="24">
        <v>2693.71</v>
      </c>
      <c r="BJ7" s="24">
        <v>2610.06</v>
      </c>
      <c r="BK7" s="24" t="s">
        <v>102</v>
      </c>
      <c r="BL7" s="24">
        <v>857.88</v>
      </c>
      <c r="BM7" s="24">
        <v>825.1</v>
      </c>
      <c r="BN7" s="24">
        <v>789.87</v>
      </c>
      <c r="BO7" s="24">
        <v>749.43</v>
      </c>
      <c r="BP7" s="24">
        <v>630.82000000000005</v>
      </c>
      <c r="BQ7" s="24" t="s">
        <v>102</v>
      </c>
      <c r="BR7" s="24">
        <v>48.67</v>
      </c>
      <c r="BS7" s="24">
        <v>49.15</v>
      </c>
      <c r="BT7" s="24">
        <v>53.86</v>
      </c>
      <c r="BU7" s="24">
        <v>55.02</v>
      </c>
      <c r="BV7" s="24" t="s">
        <v>102</v>
      </c>
      <c r="BW7" s="24">
        <v>94.97</v>
      </c>
      <c r="BX7" s="24">
        <v>97.07</v>
      </c>
      <c r="BY7" s="24">
        <v>98.06</v>
      </c>
      <c r="BZ7" s="24">
        <v>98.46</v>
      </c>
      <c r="CA7" s="24">
        <v>97.81</v>
      </c>
      <c r="CB7" s="24" t="s">
        <v>102</v>
      </c>
      <c r="CC7" s="24">
        <v>154.06</v>
      </c>
      <c r="CD7" s="24">
        <v>152.69</v>
      </c>
      <c r="CE7" s="24">
        <v>155.21</v>
      </c>
      <c r="CF7" s="24">
        <v>155.22999999999999</v>
      </c>
      <c r="CG7" s="24" t="s">
        <v>102</v>
      </c>
      <c r="CH7" s="24">
        <v>159.49</v>
      </c>
      <c r="CI7" s="24">
        <v>157.81</v>
      </c>
      <c r="CJ7" s="24">
        <v>157.37</v>
      </c>
      <c r="CK7" s="24">
        <v>157.44999999999999</v>
      </c>
      <c r="CL7" s="24">
        <v>138.75</v>
      </c>
      <c r="CM7" s="24" t="s">
        <v>102</v>
      </c>
      <c r="CN7" s="24">
        <v>77.38</v>
      </c>
      <c r="CO7" s="24">
        <v>76.36</v>
      </c>
      <c r="CP7" s="24">
        <v>73.83</v>
      </c>
      <c r="CQ7" s="24">
        <v>74.8</v>
      </c>
      <c r="CR7" s="24" t="s">
        <v>102</v>
      </c>
      <c r="CS7" s="24">
        <v>65.28</v>
      </c>
      <c r="CT7" s="24">
        <v>64.92</v>
      </c>
      <c r="CU7" s="24">
        <v>64.14</v>
      </c>
      <c r="CV7" s="24">
        <v>63.71</v>
      </c>
      <c r="CW7" s="24">
        <v>58.94</v>
      </c>
      <c r="CX7" s="24" t="s">
        <v>102</v>
      </c>
      <c r="CY7" s="24">
        <v>94.2</v>
      </c>
      <c r="CZ7" s="24">
        <v>94.55</v>
      </c>
      <c r="DA7" s="24">
        <v>94.71</v>
      </c>
      <c r="DB7" s="24">
        <v>95.14</v>
      </c>
      <c r="DC7" s="24" t="s">
        <v>102</v>
      </c>
      <c r="DD7" s="24">
        <v>92.72</v>
      </c>
      <c r="DE7" s="24">
        <v>92.88</v>
      </c>
      <c r="DF7" s="24">
        <v>92.9</v>
      </c>
      <c r="DG7" s="24">
        <v>92.89</v>
      </c>
      <c r="DH7" s="24">
        <v>95.91</v>
      </c>
      <c r="DI7" s="24" t="s">
        <v>102</v>
      </c>
      <c r="DJ7" s="24">
        <v>4.2300000000000004</v>
      </c>
      <c r="DK7" s="24">
        <v>8.35</v>
      </c>
      <c r="DL7" s="24">
        <v>11.82</v>
      </c>
      <c r="DM7" s="24">
        <v>15.28</v>
      </c>
      <c r="DN7" s="24" t="s">
        <v>102</v>
      </c>
      <c r="DO7" s="24">
        <v>23.79</v>
      </c>
      <c r="DP7" s="24">
        <v>25.66</v>
      </c>
      <c r="DQ7" s="24">
        <v>27.46</v>
      </c>
      <c r="DR7" s="24">
        <v>29.93</v>
      </c>
      <c r="DS7" s="24">
        <v>41.09</v>
      </c>
      <c r="DT7" s="24" t="s">
        <v>102</v>
      </c>
      <c r="DU7" s="24">
        <v>0</v>
      </c>
      <c r="DV7" s="24">
        <v>0</v>
      </c>
      <c r="DW7" s="24">
        <v>0</v>
      </c>
      <c r="DX7" s="24">
        <v>0</v>
      </c>
      <c r="DY7" s="24" t="s">
        <v>102</v>
      </c>
      <c r="DZ7" s="24">
        <v>1.22</v>
      </c>
      <c r="EA7" s="24">
        <v>1.61</v>
      </c>
      <c r="EB7" s="24">
        <v>2.08</v>
      </c>
      <c r="EC7" s="24">
        <v>2.74</v>
      </c>
      <c r="ED7" s="24">
        <v>8.68</v>
      </c>
      <c r="EE7" s="24" t="s">
        <v>102</v>
      </c>
      <c r="EF7" s="24">
        <v>0</v>
      </c>
      <c r="EG7" s="24">
        <v>0</v>
      </c>
      <c r="EH7" s="24">
        <v>0</v>
      </c>
      <c r="EI7" s="24">
        <v>0</v>
      </c>
      <c r="EJ7" s="24" t="s">
        <v>102</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2025-01-30T00:52:39Z</cp:lastPrinted>
  <dcterms:created xsi:type="dcterms:W3CDTF">2025-01-24T07:06:13Z</dcterms:created>
  <dcterms:modified xsi:type="dcterms:W3CDTF">2025-01-24T07:06:13Z</dcterms:modified>
  <cp:category/>
</cp:coreProperties>
</file>