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jcoels406\財務企画部-財政課$\03020_地方公営企業決算状況調査\R06公営企業決算統計_R05年度分\05　県照会・その他調査・通知\20250122 お知らせ【214〆】公営企業に係る経営比較分析表（令和５年度決算）の分析等について（照会\各課回答\"/>
    </mc:Choice>
  </mc:AlternateContent>
  <xr:revisionPtr revIDLastSave="0" documentId="13_ncr:1_{DC168E6B-5ADB-46D2-8400-837D4C9FB3D2}" xr6:coauthVersionLast="47" xr6:coauthVersionMax="47" xr10:uidLastSave="{00000000-0000-0000-0000-000000000000}"/>
  <workbookProtection workbookAlgorithmName="SHA-512" workbookHashValue="Lgk0LJEZqtL+lC7/qWm22HnJVPkGX19CG+yDyZdM36sKPJ2t6tDb7NjpeiyzrR9CNf/UWiWYmiksKCu4uO5q9g==" workbookSaltValue="Xwv4LeNBPlw6fovA29LOoA=="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W10" i="4" s="1"/>
  <c r="P6" i="5"/>
  <c r="P10" i="4" s="1"/>
  <c r="O6" i="5"/>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E85" i="4"/>
  <c r="BB10" i="4"/>
  <c r="AT10" i="4"/>
  <c r="AL10" i="4"/>
  <c r="I10" i="4"/>
  <c r="B10" i="4"/>
  <c r="AL8" i="4"/>
  <c r="AD8" i="4"/>
  <c r="W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<sst xmlns="http://schemas.openxmlformats.org/spreadsheetml/2006/main" count="228" uniqueCount="113">
  <si>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</si>
  <si>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</si>
  <si>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</si>
  <si>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</si>
  <si>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</si>
  <si>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</si>
  <si>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</si>
  <si>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</si>
  <si>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</si>
  <si>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</si>
  <si>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</si>
  <si>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</si>
  <si>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</si>
  <si>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</si>
  <si>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</si>
  <si>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</si>
  <si>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</si>
  <si>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</si>
  <si>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</si>
  <si>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</si>
  <si>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</si>
  <si>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</si>
  <si>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</si>
  <si>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</si>
  <si>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</si>
  <si>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</si>
  <si>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</si>
  <si>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</si>
  <si>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</si>
  <si>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</si>
  <si>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</si>
  <si>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</si>
  <si>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</si>
  <si>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</si>
  <si>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</si>
  <si>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</si>
  <si>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</si>
  <si>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</si>
  <si>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</si>
  <si>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</si>
  <si>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</si>
  <si>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</si>
  <si>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</si>
  <si>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</si>
  <si>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</si>
  <si>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</si>
  <si>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</si>
  <si>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</si>
  <si>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</si>
  <si>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</si>
  <si>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</si>
  <si>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</si>
  <si>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</si>
  <si>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</si>
  <si>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</si>
  <si>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</si>
  <si>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</si>
  <si>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</si>
  <si>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</si>
  <si>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</si>
  <si>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</si>
  <si>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</si>
  <si>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</si>
  <si>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</si>
  <si>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</si>
  <si>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</si>
  <si>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</si>
  <si>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</si>
  <si>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</si>
  <si>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</si>
  <si>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</si>
  <si>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</si>
  <si>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</si>
  <si>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</si>
  <si>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</si>
  <si>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</si>
  <si>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</si>
  <si>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</si>
  <si>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</si>
  <si>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</si>
  <si>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</si>
  <si>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</si>
  <si>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</si>
  <si>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</si>
  <si>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</si>
  <si>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</si>
  <si>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</si>
  <si>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</si>
  <si>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</si>
  <si>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</si>
  <si>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</si>
  <si>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</si>
  <si>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</si>
  <si>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</si>
  <si>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</si>
  <si>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</si>
  <si>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</si>
  <si>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</si>
  <si>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</si>
  <si>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</si>
  <si>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</si>
  <si>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</si>
  <si>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</si>
  <si>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</si>
  <si>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</si>
  <si>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</si>
  <si>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</si>
  <si>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</si>
  <si>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</si>
  <si>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</si>
  <si>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水道料金について、令和4年4月使用分より平均改定率1.1%の値上げを行っているが、前年度に引き続き、①経常収支比率及び⑤料金回収率は低下した。これは、給水人口の減少などによる有収水量の減少によるものである。この率の低下は注視する必要があるが、現状としてはいずれも100%以上で類似団体平均値を上回っており、料金収入で費用を賄うことができている状況である。
　⑥給水原価については、国の激変緩和策による負担軽減などにより費用は減少したものの、有収水量が減少したため、前年比で増加しているが、類似団体と比べて低い水準で推移している。これは、良質な地下水が豊富な当市の特徴である。
　③流動比率については、類似団体平均値を下回っているが、100％を大きく上回っており、短期的な支払能力に問題はない。近年の流動比率の低下は、④企業債残高対給水収益比率を改善するための財源見直しの取組によるものである。
　⑦施設利用率については、類似団体と比較して低くなっている。今後、大幅な低下が見られるようであれば、ダウンサイジング等も含めて検討する必要がある。
　⑧有収率については、改善しつつあるが、未だ類似団体と比べて低いため、今後も引き続き漏水調査を行うなどして原因を特定し、改善する必要がある。
</t>
    <rPh sb="1" eb="5">
      <t>スイドウリョウキン</t>
    </rPh>
    <rPh sb="10" eb="12">
      <t>レイワ</t>
    </rPh>
    <rPh sb="13" eb="14">
      <t>ネン</t>
    </rPh>
    <rPh sb="15" eb="16">
      <t>ガツ</t>
    </rPh>
    <rPh sb="16" eb="19">
      <t>シヨウブン</t>
    </rPh>
    <rPh sb="21" eb="26">
      <t>ヘイキンカイテイリツ</t>
    </rPh>
    <rPh sb="31" eb="33">
      <t>ネア</t>
    </rPh>
    <rPh sb="35" eb="36">
      <t>オコナ</t>
    </rPh>
    <rPh sb="42" eb="45">
      <t>ゼンネンド</t>
    </rPh>
    <rPh sb="46" eb="47">
      <t>ヒ</t>
    </rPh>
    <rPh sb="48" eb="49">
      <t>ツヅ</t>
    </rPh>
    <rPh sb="52" eb="56">
      <t>ケイジョウシュウシ</t>
    </rPh>
    <rPh sb="56" eb="58">
      <t>ヒリツ</t>
    </rPh>
    <rPh sb="58" eb="59">
      <t>オヨ</t>
    </rPh>
    <rPh sb="61" eb="66">
      <t>リョウキンカイシュウリツ</t>
    </rPh>
    <rPh sb="67" eb="69">
      <t>テイカ</t>
    </rPh>
    <rPh sb="106" eb="107">
      <t>リツ</t>
    </rPh>
    <rPh sb="108" eb="110">
      <t>テイカ</t>
    </rPh>
    <rPh sb="111" eb="113">
      <t>チュウシ</t>
    </rPh>
    <rPh sb="115" eb="117">
      <t>ヒツヨウ</t>
    </rPh>
    <rPh sb="122" eb="124">
      <t>ゲンジョウ</t>
    </rPh>
    <rPh sb="136" eb="138">
      <t>イジョウ</t>
    </rPh>
    <rPh sb="139" eb="143">
      <t>ルイジダンタイ</t>
    </rPh>
    <rPh sb="143" eb="146">
      <t>ヘイキンチ</t>
    </rPh>
    <rPh sb="147" eb="149">
      <t>ウワマワ</t>
    </rPh>
    <rPh sb="154" eb="158">
      <t>リョウキンシュウニュウ</t>
    </rPh>
    <rPh sb="159" eb="161">
      <t>ヒヨウ</t>
    </rPh>
    <rPh sb="162" eb="163">
      <t>マカナ</t>
    </rPh>
    <rPh sb="172" eb="174">
      <t>ジョウキョウ</t>
    </rPh>
    <rPh sb="181" eb="183">
      <t>キュウスイ</t>
    </rPh>
    <rPh sb="183" eb="185">
      <t>ゲンカ</t>
    </rPh>
    <rPh sb="191" eb="192">
      <t>クニ</t>
    </rPh>
    <rPh sb="193" eb="197">
      <t>ゲキヘンカンワ</t>
    </rPh>
    <rPh sb="201" eb="205">
      <t>フタンケイゲン</t>
    </rPh>
    <rPh sb="210" eb="212">
      <t>ヒヨウ</t>
    </rPh>
    <rPh sb="213" eb="215">
      <t>ゲンショウ</t>
    </rPh>
    <rPh sb="221" eb="225">
      <t>ユウシュウスイリョウ</t>
    </rPh>
    <rPh sb="226" eb="228">
      <t>ゲンショウ</t>
    </rPh>
    <rPh sb="233" eb="236">
      <t>ゼンネンヒ</t>
    </rPh>
    <rPh sb="237" eb="239">
      <t>ゾウカ</t>
    </rPh>
    <rPh sb="245" eb="247">
      <t>ルイジ</t>
    </rPh>
    <rPh sb="247" eb="249">
      <t>ダンタイ</t>
    </rPh>
    <rPh sb="250" eb="251">
      <t>クラ</t>
    </rPh>
    <rPh sb="253" eb="254">
      <t>ヒク</t>
    </rPh>
    <rPh sb="255" eb="257">
      <t>スイジュン</t>
    </rPh>
    <rPh sb="258" eb="260">
      <t>スイイ</t>
    </rPh>
    <rPh sb="269" eb="271">
      <t>リョウシツ</t>
    </rPh>
    <rPh sb="272" eb="275">
      <t>チカスイ</t>
    </rPh>
    <rPh sb="276" eb="278">
      <t>ホウフ</t>
    </rPh>
    <rPh sb="279" eb="281">
      <t>トウシ</t>
    </rPh>
    <rPh sb="282" eb="284">
      <t>トクチョウ</t>
    </rPh>
    <rPh sb="386" eb="388">
      <t>トリクミ</t>
    </rPh>
    <phoneticPr fontId="4"/>
  </si>
  <si>
    <t>　①有形固定資産減価償却率については、類似団体と同程度の水準にあり、平均値の傾向と同様に今後も上昇していくことが見込まれている。
　②管路経年化率については、類似団体の率が高まったことにより同水準となった。当市の管路経年化は今後も上昇していくことが見込まれている（※）が、③管路更新率は、類似団体に比べて低いという現状がある。創設期・拡張期に布設された管路が耐用年数を迎えていく中で、効率的な施設利用のためにも、中長期的な視点で計画的に更新等を行うことが求められる。
※逓増していた経年化率が令和3年度に減少しているのは、令和3年度に統合した簡易水道及び専用水道の大半が比較的新しく創設された事業であり、耐用年数を迎えていない管路が多いためである。</t>
    <rPh sb="81" eb="83">
      <t>ダンタイ</t>
    </rPh>
    <rPh sb="84" eb="85">
      <t>リツ</t>
    </rPh>
    <rPh sb="86" eb="87">
      <t>タカ</t>
    </rPh>
    <rPh sb="95" eb="96">
      <t>ドウ</t>
    </rPh>
    <rPh sb="103" eb="105">
      <t>トウシ</t>
    </rPh>
    <rPh sb="106" eb="108">
      <t>カンロ</t>
    </rPh>
    <rPh sb="108" eb="111">
      <t>ケイネンカ</t>
    </rPh>
    <rPh sb="157" eb="159">
      <t>ゲンジョウ</t>
    </rPh>
    <phoneticPr fontId="4"/>
  </si>
  <si>
    <t>　西条市では、令和3年度の上水道及び簡易水道等の事業統合をはじめとするさまざまな経営基盤強化の取組を行ってきた。
　しかし、近年の物価高騰の影響により、使用者の節水意識が高まったことなどから、料金収入の減少が見られている。費用については、令和5年度は国の政策などにより減少したものの、次年度以降は負担緩和策の終了と継続すると見られる物価上昇が水道事業に大きな影響を与えることが想定され、大変厳しい経営環境に置かれている。
　当市は良質な地下水が豊富であるがゆえに普及率が低く、効率性に欠ける部分がある。また、年々老朽化の進む施設について、計画的に耐震化を含めた更新を行っていく必要がある。今後も使用者に安心・安全な水道水を供給するため、経済状況を注視しつつ、適切な料金改定や経費削減などの安定経営のための取組を続けていく。</t>
    <rPh sb="1" eb="4">
      <t>サイジョウシ</t>
    </rPh>
    <rPh sb="7" eb="9">
      <t>レイワ</t>
    </rPh>
    <rPh sb="47" eb="49">
      <t>トリクミ</t>
    </rPh>
    <rPh sb="50" eb="51">
      <t>オコナ</t>
    </rPh>
    <rPh sb="62" eb="64">
      <t>キンネン</t>
    </rPh>
    <rPh sb="65" eb="69">
      <t>ブッカコウトウ</t>
    </rPh>
    <rPh sb="76" eb="79">
      <t>シヨウシャ</t>
    </rPh>
    <rPh sb="96" eb="100">
      <t>リョウキンシュウニュウ</t>
    </rPh>
    <rPh sb="101" eb="103">
      <t>ゲンショウ</t>
    </rPh>
    <rPh sb="104" eb="105">
      <t>ミ</t>
    </rPh>
    <rPh sb="111" eb="113">
      <t>ヒヨウ</t>
    </rPh>
    <rPh sb="119" eb="121">
      <t>レイワ</t>
    </rPh>
    <rPh sb="122" eb="124">
      <t>ネンド</t>
    </rPh>
    <rPh sb="125" eb="126">
      <t>クニ</t>
    </rPh>
    <rPh sb="127" eb="129">
      <t>セイサク</t>
    </rPh>
    <rPh sb="134" eb="136">
      <t>ゲンショウ</t>
    </rPh>
    <rPh sb="142" eb="145">
      <t>ジネンド</t>
    </rPh>
    <rPh sb="145" eb="147">
      <t>イコウ</t>
    </rPh>
    <rPh sb="148" eb="150">
      <t>フタン</t>
    </rPh>
    <rPh sb="150" eb="153">
      <t>カンワサク</t>
    </rPh>
    <rPh sb="154" eb="156">
      <t>シュウリョウ</t>
    </rPh>
    <rPh sb="157" eb="159">
      <t>ケイゾク</t>
    </rPh>
    <rPh sb="162" eb="163">
      <t>ミ</t>
    </rPh>
    <rPh sb="166" eb="168">
      <t>ブッカ</t>
    </rPh>
    <rPh sb="168" eb="170">
      <t>ジョウショウ</t>
    </rPh>
    <rPh sb="171" eb="175">
      <t>スイドウジギョウ</t>
    </rPh>
    <rPh sb="176" eb="177">
      <t>オオ</t>
    </rPh>
    <rPh sb="179" eb="181">
      <t>エイキョウ</t>
    </rPh>
    <rPh sb="182" eb="183">
      <t>アタ</t>
    </rPh>
    <rPh sb="188" eb="190">
      <t>ソウテイ</t>
    </rPh>
    <rPh sb="193" eb="195">
      <t>タイヘン</t>
    </rPh>
    <rPh sb="195" eb="196">
      <t>キビ</t>
    </rPh>
    <rPh sb="198" eb="202">
      <t>ケイエイカンキョウ</t>
    </rPh>
    <rPh sb="203" eb="204">
      <t>オ</t>
    </rPh>
    <rPh sb="212" eb="213">
      <t>トウ</t>
    </rPh>
    <rPh sb="254" eb="256">
      <t>ネンネン</t>
    </rPh>
    <rPh sb="260" eb="261">
      <t>スス</t>
    </rPh>
    <rPh sb="262" eb="264">
      <t>シセツ</t>
    </rPh>
    <rPh sb="273" eb="276">
      <t>タイシンカ</t>
    </rPh>
    <rPh sb="277" eb="278">
      <t>フク</t>
    </rPh>
    <rPh sb="294" eb="296">
      <t>コンゴ</t>
    </rPh>
    <rPh sb="297" eb="300">
      <t>シヨウシャ</t>
    </rPh>
    <rPh sb="301" eb="303">
      <t>アンシン</t>
    </rPh>
    <rPh sb="304" eb="306">
      <t>アンゼン</t>
    </rPh>
    <rPh sb="307" eb="310">
      <t>スイドウスイ</t>
    </rPh>
    <rPh sb="311" eb="313">
      <t>キョウキュウ</t>
    </rPh>
    <rPh sb="318" eb="322">
      <t>ケイザイジョウキョウ</t>
    </rPh>
    <rPh sb="323" eb="325">
      <t>チュウシ</t>
    </rPh>
    <rPh sb="329" eb="331">
      <t>テキセツ</t>
    </rPh>
    <rPh sb="332" eb="336">
      <t>リョウキンカイテイ</t>
    </rPh>
    <rPh sb="337" eb="341">
      <t>ケイヒサクゲン</t>
    </rPh>
    <rPh sb="344" eb="346">
      <t>アンテイ</t>
    </rPh>
    <rPh sb="346" eb="348">
      <t>ケイエイ</t>
    </rPh>
    <rPh sb="352" eb="354">
      <t>トリクミ</t>
    </rPh>
    <rPh sb="355" eb="356">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</si>
</sst>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0.43</c:v>
                </c:pt>
                <c:pt idx="1">
                  <c:v>0.32</c:v>
                </c:pt>
                <c:pt idx="2">
                  <c:v>0.31</c:v>
                </c:pt>
                <c:pt idx="3">
                  <c:v>0.18</c:v>
                </c:pt>
                <c:pt idx="4">
                  <c:v>0.18</c:v>
                </c:pt>
              </c:numCache>
            </c:numRef>
          </c:val>
          <c:extLst>
            <c:ext xmlns:c16="http://schemas.microsoft.com/office/drawing/2014/chart" uri="{C3380CC4-5D6E-409C-BE32-E72D297353CC}">
              <c16:uniqueId val="{00000000-34E7-4FBF-AD22-6E5676345FB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0.56000000000000005</c:v>
                </c:pt>
                <c:pt idx="3">
                  <c:v>0.6</c:v>
                </c:pt>
                <c:pt idx="4">
                  <c:v>0.53</c:v>
                </c:pt>
              </c:numCache>
            </c:numRef>
          </c:val>
          <c:smooth val="0"/>
          <c:extLst>
            <c:ext xmlns:c16="http://schemas.microsoft.com/office/drawing/2014/chart" uri="{C3380CC4-5D6E-409C-BE32-E72D297353CC}">
              <c16:uniqueId val="{00000001-34E7-4FBF-AD22-6E5676345FB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46.21</c:v>
                </c:pt>
                <c:pt idx="1">
                  <c:v>46.04</c:v>
                </c:pt>
                <c:pt idx="2">
                  <c:v>40.93</c:v>
                </c:pt>
                <c:pt idx="3">
                  <c:v>40.049999999999997</c:v>
                </c:pt>
                <c:pt idx="4">
                  <c:v>39.17</c:v>
                </c:pt>
              </c:numCache>
            </c:numRef>
          </c:val>
          <c:extLst>
            <c:ext xmlns:c16="http://schemas.microsoft.com/office/drawing/2014/chart" uri="{C3380CC4-5D6E-409C-BE32-E72D297353CC}">
              <c16:uniqueId val="{00000000-FE64-4969-8323-676EFD823CB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59.4</c:v>
                </c:pt>
                <c:pt idx="3">
                  <c:v>59.24</c:v>
                </c:pt>
                <c:pt idx="4">
                  <c:v>58.77</c:v>
                </c:pt>
              </c:numCache>
            </c:numRef>
          </c:val>
          <c:smooth val="0"/>
          <c:extLst>
            <c:ext xmlns:c16="http://schemas.microsoft.com/office/drawing/2014/chart" uri="{C3380CC4-5D6E-409C-BE32-E72D297353CC}">
              <c16:uniqueId val="{00000001-FE64-4969-8323-676EFD823CB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80.81</c:v>
                </c:pt>
                <c:pt idx="1">
                  <c:v>81.64</c:v>
                </c:pt>
                <c:pt idx="2">
                  <c:v>82.91</c:v>
                </c:pt>
                <c:pt idx="3">
                  <c:v>83.15</c:v>
                </c:pt>
                <c:pt idx="4">
                  <c:v>83.24</c:v>
                </c:pt>
              </c:numCache>
            </c:numRef>
          </c:val>
          <c:extLst>
            <c:ext xmlns:c16="http://schemas.microsoft.com/office/drawing/2014/chart" uri="{C3380CC4-5D6E-409C-BE32-E72D297353CC}">
              <c16:uniqueId val="{00000000-F82A-4064-A647-6F12E0D6504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87.57</c:v>
                </c:pt>
                <c:pt idx="3">
                  <c:v>87.26</c:v>
                </c:pt>
                <c:pt idx="4">
                  <c:v>86.95</c:v>
                </c:pt>
              </c:numCache>
            </c:numRef>
          </c:val>
          <c:smooth val="0"/>
          <c:extLst>
            <c:ext xmlns:c16="http://schemas.microsoft.com/office/drawing/2014/chart" uri="{C3380CC4-5D6E-409C-BE32-E72D297353CC}">
              <c16:uniqueId val="{00000001-F82A-4064-A647-6F12E0D6504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111.79</c:v>
                </c:pt>
                <c:pt idx="1">
                  <c:v>111.39</c:v>
                </c:pt>
                <c:pt idx="2">
                  <c:v>112.31</c:v>
                </c:pt>
                <c:pt idx="3">
                  <c:v>111.73</c:v>
                </c:pt>
                <c:pt idx="4">
                  <c:v>110.87</c:v>
                </c:pt>
              </c:numCache>
            </c:numRef>
          </c:val>
          <c:extLst>
            <c:ext xmlns:c16="http://schemas.microsoft.com/office/drawing/2014/chart" uri="{C3380CC4-5D6E-409C-BE32-E72D297353CC}">
              <c16:uniqueId val="{00000000-C6E2-40FD-AFC8-FFB2E5D1C8A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111.49</c:v>
                </c:pt>
                <c:pt idx="3">
                  <c:v>109.09</c:v>
                </c:pt>
                <c:pt idx="4">
                  <c:v>109.05</c:v>
                </c:pt>
              </c:numCache>
            </c:numRef>
          </c:val>
          <c:smooth val="0"/>
          <c:extLst>
            <c:ext xmlns:c16="http://schemas.microsoft.com/office/drawing/2014/chart" uri="{C3380CC4-5D6E-409C-BE32-E72D297353CC}">
              <c16:uniqueId val="{00000001-C6E2-40FD-AFC8-FFB2E5D1C8A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47.52</c:v>
                </c:pt>
                <c:pt idx="1">
                  <c:v>48.65</c:v>
                </c:pt>
                <c:pt idx="2">
                  <c:v>50.52</c:v>
                </c:pt>
                <c:pt idx="3">
                  <c:v>50.95</c:v>
                </c:pt>
                <c:pt idx="4">
                  <c:v>52.34</c:v>
                </c:pt>
              </c:numCache>
            </c:numRef>
          </c:val>
          <c:extLst>
            <c:ext xmlns:c16="http://schemas.microsoft.com/office/drawing/2014/chart" uri="{C3380CC4-5D6E-409C-BE32-E72D297353CC}">
              <c16:uniqueId val="{00000000-E08A-4185-AC5C-E1DC87098B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50.01</c:v>
                </c:pt>
                <c:pt idx="3">
                  <c:v>50.99</c:v>
                </c:pt>
                <c:pt idx="4">
                  <c:v>51.79</c:v>
                </c:pt>
              </c:numCache>
            </c:numRef>
          </c:val>
          <c:smooth val="0"/>
          <c:extLst>
            <c:ext xmlns:c16="http://schemas.microsoft.com/office/drawing/2014/chart" uri="{C3380CC4-5D6E-409C-BE32-E72D297353CC}">
              <c16:uniqueId val="{00000001-E08A-4185-AC5C-E1DC87098B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22.17</c:v>
                </c:pt>
                <c:pt idx="1">
                  <c:v>24.45</c:v>
                </c:pt>
                <c:pt idx="2">
                  <c:v>21.69</c:v>
                </c:pt>
                <c:pt idx="3">
                  <c:v>23.35</c:v>
                </c:pt>
                <c:pt idx="4">
                  <c:v>23.37</c:v>
                </c:pt>
              </c:numCache>
            </c:numRef>
          </c:val>
          <c:extLst>
            <c:ext xmlns:c16="http://schemas.microsoft.com/office/drawing/2014/chart" uri="{C3380CC4-5D6E-409C-BE32-E72D297353CC}">
              <c16:uniqueId val="{00000000-ACD3-49B6-827B-523B2EB8473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20.27</c:v>
                </c:pt>
                <c:pt idx="3">
                  <c:v>21.69</c:v>
                </c:pt>
                <c:pt idx="4">
                  <c:v>23.19</c:v>
                </c:pt>
              </c:numCache>
            </c:numRef>
          </c:val>
          <c:smooth val="0"/>
          <c:extLst>
            <c:ext xmlns:c16="http://schemas.microsoft.com/office/drawing/2014/chart" uri="{C3380CC4-5D6E-409C-BE32-E72D297353CC}">
              <c16:uniqueId val="{00000001-ACD3-49B6-827B-523B2EB8473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EB-4391-B146-EBF79712608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0.87</c:v>
                </c:pt>
                <c:pt idx="3">
                  <c:v>0.93</c:v>
                </c:pt>
                <c:pt idx="4">
                  <c:v>1.02</c:v>
                </c:pt>
              </c:numCache>
            </c:numRef>
          </c:val>
          <c:smooth val="0"/>
          <c:extLst>
            <c:ext xmlns:c16="http://schemas.microsoft.com/office/drawing/2014/chart" uri="{C3380CC4-5D6E-409C-BE32-E72D297353CC}">
              <c16:uniqueId val="{00000001-40EB-4391-B146-EBF79712608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331.02</c:v>
                </c:pt>
                <c:pt idx="1">
                  <c:v>325.17</c:v>
                </c:pt>
                <c:pt idx="2">
                  <c:v>295.13</c:v>
                </c:pt>
                <c:pt idx="3">
                  <c:v>241.36</c:v>
                </c:pt>
                <c:pt idx="4">
                  <c:v>237.61</c:v>
                </c:pt>
              </c:numCache>
            </c:numRef>
          </c:val>
          <c:extLst>
            <c:ext xmlns:c16="http://schemas.microsoft.com/office/drawing/2014/chart" uri="{C3380CC4-5D6E-409C-BE32-E72D297353CC}">
              <c16:uniqueId val="{00000000-45DC-463A-9AC0-61CD5A4FC29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354.57</c:v>
                </c:pt>
                <c:pt idx="3">
                  <c:v>357.74</c:v>
                </c:pt>
                <c:pt idx="4">
                  <c:v>344.88</c:v>
                </c:pt>
              </c:numCache>
            </c:numRef>
          </c:val>
          <c:smooth val="0"/>
          <c:extLst>
            <c:ext xmlns:c16="http://schemas.microsoft.com/office/drawing/2014/chart" uri="{C3380CC4-5D6E-409C-BE32-E72D297353CC}">
              <c16:uniqueId val="{00000001-45DC-463A-9AC0-61CD5A4FC29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699.79</c:v>
                </c:pt>
                <c:pt idx="1">
                  <c:v>666.36</c:v>
                </c:pt>
                <c:pt idx="2">
                  <c:v>619.62</c:v>
                </c:pt>
                <c:pt idx="3">
                  <c:v>605.73</c:v>
                </c:pt>
                <c:pt idx="4">
                  <c:v>575.16</c:v>
                </c:pt>
              </c:numCache>
            </c:numRef>
          </c:val>
          <c:extLst>
            <c:ext xmlns:c16="http://schemas.microsoft.com/office/drawing/2014/chart" uri="{C3380CC4-5D6E-409C-BE32-E72D297353CC}">
              <c16:uniqueId val="{00000000-0FA9-42ED-A53C-EE378851502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303.45999999999998</c:v>
                </c:pt>
                <c:pt idx="3">
                  <c:v>307.27999999999997</c:v>
                </c:pt>
                <c:pt idx="4">
                  <c:v>304.02</c:v>
                </c:pt>
              </c:numCache>
            </c:numRef>
          </c:val>
          <c:smooth val="0"/>
          <c:extLst>
            <c:ext xmlns:c16="http://schemas.microsoft.com/office/drawing/2014/chart" uri="{C3380CC4-5D6E-409C-BE32-E72D297353CC}">
              <c16:uniqueId val="{00000001-0FA9-42ED-A53C-EE378851502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110.03</c:v>
                </c:pt>
                <c:pt idx="1">
                  <c:v>109.88</c:v>
                </c:pt>
                <c:pt idx="2">
                  <c:v>111.34</c:v>
                </c:pt>
                <c:pt idx="3">
                  <c:v>110.99</c:v>
                </c:pt>
                <c:pt idx="4">
                  <c:v>110.43</c:v>
                </c:pt>
              </c:numCache>
            </c:numRef>
          </c:val>
          <c:extLst>
            <c:ext xmlns:c16="http://schemas.microsoft.com/office/drawing/2014/chart" uri="{C3380CC4-5D6E-409C-BE32-E72D297353CC}">
              <c16:uniqueId val="{00000000-5A39-4E39-813E-FDE38011DF3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103.79</c:v>
                </c:pt>
                <c:pt idx="3">
                  <c:v>98.3</c:v>
                </c:pt>
                <c:pt idx="4">
                  <c:v>98.89</c:v>
                </c:pt>
              </c:numCache>
            </c:numRef>
          </c:val>
          <c:smooth val="0"/>
          <c:extLst>
            <c:ext xmlns:c16="http://schemas.microsoft.com/office/drawing/2014/chart" uri="{C3380CC4-5D6E-409C-BE32-E72D297353CC}">
              <c16:uniqueId val="{00000001-5A39-4E39-813E-FDE38011DF3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134.51</c:v>
                </c:pt>
                <c:pt idx="1">
                  <c:v>134.41999999999999</c:v>
                </c:pt>
                <c:pt idx="2">
                  <c:v>131.66999999999999</c:v>
                </c:pt>
                <c:pt idx="3">
                  <c:v>134.62</c:v>
                </c:pt>
                <c:pt idx="4">
                  <c:v>135.78</c:v>
                </c:pt>
              </c:numCache>
            </c:numRef>
          </c:val>
          <c:extLst>
            <c:ext xmlns:c16="http://schemas.microsoft.com/office/drawing/2014/chart" uri="{C3380CC4-5D6E-409C-BE32-E72D297353CC}">
              <c16:uniqueId val="{00000000-E890-4F22-9F0B-FAB9408763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167.86</c:v>
                </c:pt>
                <c:pt idx="3">
                  <c:v>173.68</c:v>
                </c:pt>
                <c:pt idx="4">
                  <c:v>174.52</c:v>
                </c:pt>
              </c:numCache>
            </c:numRef>
          </c:val>
          <c:smooth val="0"/>
          <c:extLst>
            <c:ext xmlns:c16="http://schemas.microsoft.com/office/drawing/2014/chart" uri="{C3380CC4-5D6E-409C-BE32-E72D297353CC}">
              <c16:uniqueId val="{00000001-E890-4F22-9F0B-FAB9408763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愛媛県　西条市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67"/>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104474</v>
      </c>
      <c r="AM8" s="66"/>
      <c r="AN8" s="66"/>
      <c r="AO8" s="66"/>
      <c r="AP8" s="66"/>
      <c r="AQ8" s="66"/>
      <c r="AR8" s="66"/>
      <c r="AS8" s="66"/>
      <c r="AT8" s="36">
        <f>データ!$S$6</f>
        <v>510.04</v>
      </c>
      <c r="AU8" s="37"/>
      <c r="AV8" s="37"/>
      <c r="AW8" s="37"/>
      <c r="AX8" s="37"/>
      <c r="AY8" s="37"/>
      <c r="AZ8" s="37"/>
      <c r="BA8" s="37"/>
      <c r="BB8" s="55">
        <f>データ!$T$6</f>
        <v>204.83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8" t="s">
        <v>12</v>
      </c>
      <c r="C9" s="49"/>
      <c r="D9" s="49"/>
      <c r="E9" s="49"/>
      <c r="F9" s="49"/>
      <c r="G9" s="49"/>
      <c r="H9" s="49"/>
      <c r="I9" s="48" t="s">
        <v>13</v>
      </c>
      <c r="J9" s="49"/>
      <c r="K9" s="49"/>
      <c r="L9" s="49"/>
      <c r="M9" s="49"/>
      <c r="N9" s="49"/>
      <c r="O9" s="67"/>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6" t="str">
        <f>データ!$N$6</f>
        <v>-</v>
      </c>
      <c r="C10" s="37"/>
      <c r="D10" s="37"/>
      <c r="E10" s="37"/>
      <c r="F10" s="37"/>
      <c r="G10" s="37"/>
      <c r="H10" s="37"/>
      <c r="I10" s="36">
        <f>データ!$O$6</f>
        <v>60.63</v>
      </c>
      <c r="J10" s="37"/>
      <c r="K10" s="37"/>
      <c r="L10" s="37"/>
      <c r="M10" s="37"/>
      <c r="N10" s="37"/>
      <c r="O10" s="65"/>
      <c r="P10" s="55">
        <f>データ!$P$6</f>
        <v>48.25</v>
      </c>
      <c r="Q10" s="55"/>
      <c r="R10" s="55"/>
      <c r="S10" s="55"/>
      <c r="T10" s="55"/>
      <c r="U10" s="55"/>
      <c r="V10" s="55"/>
      <c r="W10" s="66">
        <f>データ!$Q$6</f>
        <v>2970</v>
      </c>
      <c r="X10" s="66"/>
      <c r="Y10" s="66"/>
      <c r="Z10" s="66"/>
      <c r="AA10" s="66"/>
      <c r="AB10" s="66"/>
      <c r="AC10" s="66"/>
      <c r="AD10" s="2"/>
      <c r="AE10" s="2"/>
      <c r="AF10" s="2"/>
      <c r="AG10" s="2"/>
      <c r="AH10" s="2"/>
      <c r="AI10" s="2"/>
      <c r="AJ10" s="2"/>
      <c r="AK10" s="2"/>
      <c r="AL10" s="66">
        <f>データ!$U$6</f>
        <v>50163</v>
      </c>
      <c r="AM10" s="66"/>
      <c r="AN10" s="66"/>
      <c r="AO10" s="66"/>
      <c r="AP10" s="66"/>
      <c r="AQ10" s="66"/>
      <c r="AR10" s="66"/>
      <c r="AS10" s="66"/>
      <c r="AT10" s="36">
        <f>データ!$V$6</f>
        <v>105.61</v>
      </c>
      <c r="AU10" s="37"/>
      <c r="AV10" s="37"/>
      <c r="AW10" s="37"/>
      <c r="AX10" s="37"/>
      <c r="AY10" s="37"/>
      <c r="AZ10" s="37"/>
      <c r="BA10" s="37"/>
      <c r="BB10" s="55">
        <f>データ!$W$6</f>
        <v>474.98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0" t="s">
        <v>25</v>
      </c>
      <c r="BM14" s="31"/>
      <c r="BN14" s="31"/>
      <c r="BO14" s="31"/>
      <c r="BP14" s="31"/>
      <c r="BQ14" s="31"/>
      <c r="BR14" s="31"/>
      <c r="BS14" s="31"/>
      <c r="BT14" s="31"/>
      <c r="BU14" s="31"/>
      <c r="BV14" s="31"/>
      <c r="BW14" s="31"/>
      <c r="BX14" s="31"/>
      <c r="BY14" s="31"/>
      <c r="BZ14" s="32"/>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41"/>
      <c r="BN47" s="41"/>
      <c r="BO47" s="41"/>
      <c r="BP47" s="41"/>
      <c r="BQ47" s="41"/>
      <c r="BR47" s="41"/>
      <c r="BS47" s="41"/>
      <c r="BT47" s="41"/>
      <c r="BU47" s="41"/>
      <c r="BV47" s="41"/>
      <c r="BW47" s="41"/>
      <c r="BX47" s="41"/>
      <c r="BY47" s="41"/>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41"/>
      <c r="BN48" s="41"/>
      <c r="BO48" s="41"/>
      <c r="BP48" s="41"/>
      <c r="BQ48" s="41"/>
      <c r="BR48" s="41"/>
      <c r="BS48" s="41"/>
      <c r="BT48" s="41"/>
      <c r="BU48" s="41"/>
      <c r="BV48" s="41"/>
      <c r="BW48" s="41"/>
      <c r="BX48" s="41"/>
      <c r="BY48" s="41"/>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41"/>
      <c r="BN49" s="41"/>
      <c r="BO49" s="41"/>
      <c r="BP49" s="41"/>
      <c r="BQ49" s="41"/>
      <c r="BR49" s="41"/>
      <c r="BS49" s="41"/>
      <c r="BT49" s="41"/>
      <c r="BU49" s="41"/>
      <c r="BV49" s="41"/>
      <c r="BW49" s="41"/>
      <c r="BX49" s="41"/>
      <c r="BY49" s="41"/>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41"/>
      <c r="BN50" s="41"/>
      <c r="BO50" s="41"/>
      <c r="BP50" s="41"/>
      <c r="BQ50" s="41"/>
      <c r="BR50" s="41"/>
      <c r="BS50" s="41"/>
      <c r="BT50" s="41"/>
      <c r="BU50" s="41"/>
      <c r="BV50" s="41"/>
      <c r="BW50" s="41"/>
      <c r="BX50" s="41"/>
      <c r="BY50" s="41"/>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41"/>
      <c r="BN51" s="41"/>
      <c r="BO51" s="41"/>
      <c r="BP51" s="41"/>
      <c r="BQ51" s="41"/>
      <c r="BR51" s="41"/>
      <c r="BS51" s="41"/>
      <c r="BT51" s="41"/>
      <c r="BU51" s="41"/>
      <c r="BV51" s="41"/>
      <c r="BW51" s="41"/>
      <c r="BX51" s="41"/>
      <c r="BY51" s="41"/>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41"/>
      <c r="BN52" s="41"/>
      <c r="BO52" s="41"/>
      <c r="BP52" s="41"/>
      <c r="BQ52" s="41"/>
      <c r="BR52" s="41"/>
      <c r="BS52" s="41"/>
      <c r="BT52" s="41"/>
      <c r="BU52" s="41"/>
      <c r="BV52" s="41"/>
      <c r="BW52" s="41"/>
      <c r="BX52" s="41"/>
      <c r="BY52" s="41"/>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41"/>
      <c r="BN53" s="41"/>
      <c r="BO53" s="41"/>
      <c r="BP53" s="41"/>
      <c r="BQ53" s="41"/>
      <c r="BR53" s="41"/>
      <c r="BS53" s="41"/>
      <c r="BT53" s="41"/>
      <c r="BU53" s="41"/>
      <c r="BV53" s="41"/>
      <c r="BW53" s="41"/>
      <c r="BX53" s="41"/>
      <c r="BY53" s="41"/>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41"/>
      <c r="BN54" s="41"/>
      <c r="BO54" s="41"/>
      <c r="BP54" s="41"/>
      <c r="BQ54" s="41"/>
      <c r="BR54" s="41"/>
      <c r="BS54" s="41"/>
      <c r="BT54" s="41"/>
      <c r="BU54" s="41"/>
      <c r="BV54" s="41"/>
      <c r="BW54" s="41"/>
      <c r="BX54" s="41"/>
      <c r="BY54" s="41"/>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41"/>
      <c r="BN55" s="41"/>
      <c r="BO55" s="41"/>
      <c r="BP55" s="41"/>
      <c r="BQ55" s="41"/>
      <c r="BR55" s="41"/>
      <c r="BS55" s="41"/>
      <c r="BT55" s="41"/>
      <c r="BU55" s="41"/>
      <c r="BV55" s="41"/>
      <c r="BW55" s="41"/>
      <c r="BX55" s="41"/>
      <c r="BY55" s="41"/>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41"/>
      <c r="BN56" s="41"/>
      <c r="BO56" s="41"/>
      <c r="BP56" s="41"/>
      <c r="BQ56" s="41"/>
      <c r="BR56" s="41"/>
      <c r="BS56" s="41"/>
      <c r="BT56" s="41"/>
      <c r="BU56" s="41"/>
      <c r="BV56" s="41"/>
      <c r="BW56" s="41"/>
      <c r="BX56" s="41"/>
      <c r="BY56" s="41"/>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41"/>
      <c r="BN57" s="41"/>
      <c r="BO57" s="41"/>
      <c r="BP57" s="41"/>
      <c r="BQ57" s="41"/>
      <c r="BR57" s="41"/>
      <c r="BS57" s="41"/>
      <c r="BT57" s="41"/>
      <c r="BU57" s="41"/>
      <c r="BV57" s="41"/>
      <c r="BW57" s="41"/>
      <c r="BX57" s="41"/>
      <c r="BY57" s="41"/>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41"/>
      <c r="BN58" s="41"/>
      <c r="BO58" s="41"/>
      <c r="BP58" s="41"/>
      <c r="BQ58" s="41"/>
      <c r="BR58" s="41"/>
      <c r="BS58" s="41"/>
      <c r="BT58" s="41"/>
      <c r="BU58" s="41"/>
      <c r="BV58" s="41"/>
      <c r="BW58" s="41"/>
      <c r="BX58" s="41"/>
      <c r="BY58" s="41"/>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41"/>
      <c r="BN59" s="41"/>
      <c r="BO59" s="41"/>
      <c r="BP59" s="41"/>
      <c r="BQ59" s="41"/>
      <c r="BR59" s="41"/>
      <c r="BS59" s="41"/>
      <c r="BT59" s="41"/>
      <c r="BU59" s="41"/>
      <c r="BV59" s="41"/>
      <c r="BW59" s="41"/>
      <c r="BX59" s="41"/>
      <c r="BY59" s="41"/>
      <c r="BZ59" s="40"/>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38"/>
      <c r="BM60" s="41"/>
      <c r="BN60" s="41"/>
      <c r="BO60" s="41"/>
      <c r="BP60" s="41"/>
      <c r="BQ60" s="41"/>
      <c r="BR60" s="41"/>
      <c r="BS60" s="41"/>
      <c r="BT60" s="41"/>
      <c r="BU60" s="41"/>
      <c r="BV60" s="41"/>
      <c r="BW60" s="41"/>
      <c r="BX60" s="41"/>
      <c r="BY60" s="41"/>
      <c r="BZ60" s="40"/>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38"/>
      <c r="BM61" s="41"/>
      <c r="BN61" s="41"/>
      <c r="BO61" s="41"/>
      <c r="BP61" s="41"/>
      <c r="BQ61" s="41"/>
      <c r="BR61" s="41"/>
      <c r="BS61" s="41"/>
      <c r="BT61" s="41"/>
      <c r="BU61" s="41"/>
      <c r="BV61" s="41"/>
      <c r="BW61" s="41"/>
      <c r="BX61" s="41"/>
      <c r="BY61" s="41"/>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41"/>
      <c r="BN62" s="41"/>
      <c r="BO62" s="41"/>
      <c r="BP62" s="41"/>
      <c r="BQ62" s="41"/>
      <c r="BR62" s="41"/>
      <c r="BS62" s="41"/>
      <c r="BT62" s="41"/>
      <c r="BU62" s="41"/>
      <c r="BV62" s="41"/>
      <c r="BW62" s="41"/>
      <c r="BX62" s="41"/>
      <c r="BY62" s="41"/>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psBFQO+yLIGrT97ByvGIRSgriZUVgIOswiH28vbl59qV5VyJ5nz4sMpcwyGqwEgDxLx/17THnOu+Bz3+roX9Q==" saltValue="CU0nFb9GlvQNlPkJBuN1L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382060</v>
      </c>
      <c r="D6" s="20">
        <f t="shared" si="3"/>
        <v>46</v>
      </c>
      <c r="E6" s="20">
        <f t="shared" si="3"/>
        <v>1</v>
      </c>
      <c r="F6" s="20">
        <f t="shared" si="3"/>
        <v>0</v>
      </c>
      <c r="G6" s="20">
        <f t="shared" si="3"/>
        <v>1</v>
      </c>
      <c r="H6" s="20" t="str">
        <f t="shared" si="3"/>
        <v>愛媛県　西条市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60.63</v>
      </c>
      <c r="P6" s="21">
        <f t="shared" si="3"/>
        <v>48.25</v>
      </c>
      <c r="Q6" s="21">
        <f t="shared" si="3"/>
        <v>2970</v>
      </c>
      <c r="R6" s="21">
        <f t="shared" si="3"/>
        <v>104474</v>
      </c>
      <c r="S6" s="21">
        <f t="shared" si="3"/>
        <v>510.04</v>
      </c>
      <c r="T6" s="21">
        <f t="shared" si="3"/>
        <v>204.83</v>
      </c>
      <c r="U6" s="21">
        <f t="shared" si="3"/>
        <v>50163</v>
      </c>
      <c r="V6" s="21">
        <f t="shared" si="3"/>
        <v>105.61</v>
      </c>
      <c r="W6" s="21">
        <f t="shared" si="3"/>
        <v>474.98</v>
      </c>
      <c r="X6" s="22">
        <f>IF(X7="",NA(),X7)</f>
        <v>111.79</v>
      </c>
      <c r="Y6" s="22">
        <f t="shared" ref="Y6:AG6" si="4">IF(Y7="",NA(),Y7)</f>
        <v>111.39</v>
      </c>
      <c r="Z6" s="22">
        <f t="shared" si="4"/>
        <v>112.31</v>
      </c>
      <c r="AA6" s="22">
        <f t="shared" si="4"/>
        <v>111.73</v>
      </c>
      <c r="AB6" s="22">
        <f t="shared" si="4"/>
        <v>110.87</v>
      </c>
      <c r="AC6" s="22">
        <f t="shared" si="4"/>
        <v>109.01</v>
      </c>
      <c r="AD6" s="22">
        <f t="shared" si="4"/>
        <v>108.83</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0.87</v>
      </c>
      <c r="AQ6" s="22">
        <f t="shared" si="5"/>
        <v>0.93</v>
      </c>
      <c r="AR6" s="22">
        <f t="shared" si="5"/>
        <v>1.02</v>
      </c>
      <c r="AS6" s="21" t="str">
        <f>IF(AS7="","",IF(AS7="-","【-】","【"&amp;SUBSTITUTE(TEXT(AS7,"#,##0.00"),"-","△")&amp;"】"))</f>
        <v>【1.50】</v>
      </c>
      <c r="AT6" s="22">
        <f>IF(AT7="",NA(),AT7)</f>
        <v>331.02</v>
      </c>
      <c r="AU6" s="22">
        <f t="shared" ref="AU6:BC6" si="6">IF(AU7="",NA(),AU7)</f>
        <v>325.17</v>
      </c>
      <c r="AV6" s="22">
        <f t="shared" si="6"/>
        <v>295.13</v>
      </c>
      <c r="AW6" s="22">
        <f t="shared" si="6"/>
        <v>241.36</v>
      </c>
      <c r="AX6" s="22">
        <f t="shared" si="6"/>
        <v>237.61</v>
      </c>
      <c r="AY6" s="22">
        <f t="shared" si="6"/>
        <v>365.18</v>
      </c>
      <c r="AZ6" s="22">
        <f t="shared" si="6"/>
        <v>327.77</v>
      </c>
      <c r="BA6" s="22">
        <f t="shared" si="6"/>
        <v>354.57</v>
      </c>
      <c r="BB6" s="22">
        <f t="shared" si="6"/>
        <v>357.74</v>
      </c>
      <c r="BC6" s="22">
        <f t="shared" si="6"/>
        <v>344.88</v>
      </c>
      <c r="BD6" s="21" t="str">
        <f>IF(BD7="","",IF(BD7="-","【-】","【"&amp;SUBSTITUTE(TEXT(BD7,"#,##0.00"),"-","△")&amp;"】"))</f>
        <v>【243.36】</v>
      </c>
      <c r="BE6" s="22">
        <f>IF(BE7="",NA(),BE7)</f>
        <v>699.79</v>
      </c>
      <c r="BF6" s="22">
        <f t="shared" ref="BF6:BN6" si="7">IF(BF7="",NA(),BF7)</f>
        <v>666.36</v>
      </c>
      <c r="BG6" s="22">
        <f t="shared" si="7"/>
        <v>619.62</v>
      </c>
      <c r="BH6" s="22">
        <f t="shared" si="7"/>
        <v>605.73</v>
      </c>
      <c r="BI6" s="22">
        <f t="shared" si="7"/>
        <v>575.16</v>
      </c>
      <c r="BJ6" s="22">
        <f t="shared" si="7"/>
        <v>371.65</v>
      </c>
      <c r="BK6" s="22">
        <f t="shared" si="7"/>
        <v>397.1</v>
      </c>
      <c r="BL6" s="22">
        <f t="shared" si="7"/>
        <v>303.45999999999998</v>
      </c>
      <c r="BM6" s="22">
        <f t="shared" si="7"/>
        <v>307.27999999999997</v>
      </c>
      <c r="BN6" s="22">
        <f t="shared" si="7"/>
        <v>304.02</v>
      </c>
      <c r="BO6" s="21" t="str">
        <f>IF(BO7="","",IF(BO7="-","【-】","【"&amp;SUBSTITUTE(TEXT(BO7,"#,##0.00"),"-","△")&amp;"】"))</f>
        <v>【265.93】</v>
      </c>
      <c r="BP6" s="22">
        <f>IF(BP7="",NA(),BP7)</f>
        <v>110.03</v>
      </c>
      <c r="BQ6" s="22">
        <f t="shared" ref="BQ6:BY6" si="8">IF(BQ7="",NA(),BQ7)</f>
        <v>109.88</v>
      </c>
      <c r="BR6" s="22">
        <f t="shared" si="8"/>
        <v>111.34</v>
      </c>
      <c r="BS6" s="22">
        <f t="shared" si="8"/>
        <v>110.99</v>
      </c>
      <c r="BT6" s="22">
        <f t="shared" si="8"/>
        <v>110.43</v>
      </c>
      <c r="BU6" s="22">
        <f t="shared" si="8"/>
        <v>98.77</v>
      </c>
      <c r="BV6" s="22">
        <f t="shared" si="8"/>
        <v>95.79</v>
      </c>
      <c r="BW6" s="22">
        <f t="shared" si="8"/>
        <v>103.79</v>
      </c>
      <c r="BX6" s="22">
        <f t="shared" si="8"/>
        <v>98.3</v>
      </c>
      <c r="BY6" s="22">
        <f t="shared" si="8"/>
        <v>98.89</v>
      </c>
      <c r="BZ6" s="21" t="str">
        <f>IF(BZ7="","",IF(BZ7="-","【-】","【"&amp;SUBSTITUTE(TEXT(BZ7,"#,##0.00"),"-","△")&amp;"】"))</f>
        <v>【97.82】</v>
      </c>
      <c r="CA6" s="22">
        <f>IF(CA7="",NA(),CA7)</f>
        <v>134.51</v>
      </c>
      <c r="CB6" s="22">
        <f t="shared" ref="CB6:CJ6" si="9">IF(CB7="",NA(),CB7)</f>
        <v>134.41999999999999</v>
      </c>
      <c r="CC6" s="22">
        <f t="shared" si="9"/>
        <v>131.66999999999999</v>
      </c>
      <c r="CD6" s="22">
        <f t="shared" si="9"/>
        <v>134.62</v>
      </c>
      <c r="CE6" s="22">
        <f t="shared" si="9"/>
        <v>135.78</v>
      </c>
      <c r="CF6" s="22">
        <f t="shared" si="9"/>
        <v>173.67</v>
      </c>
      <c r="CG6" s="22">
        <f t="shared" si="9"/>
        <v>171.13</v>
      </c>
      <c r="CH6" s="22">
        <f t="shared" si="9"/>
        <v>167.86</v>
      </c>
      <c r="CI6" s="22">
        <f t="shared" si="9"/>
        <v>173.68</v>
      </c>
      <c r="CJ6" s="22">
        <f t="shared" si="9"/>
        <v>174.52</v>
      </c>
      <c r="CK6" s="21" t="str">
        <f>IF(CK7="","",IF(CK7="-","【-】","【"&amp;SUBSTITUTE(TEXT(CK7,"#,##0.00"),"-","△")&amp;"】"))</f>
        <v>【177.56】</v>
      </c>
      <c r="CL6" s="22">
        <f>IF(CL7="",NA(),CL7)</f>
        <v>46.21</v>
      </c>
      <c r="CM6" s="22">
        <f t="shared" ref="CM6:CU6" si="10">IF(CM7="",NA(),CM7)</f>
        <v>46.04</v>
      </c>
      <c r="CN6" s="22">
        <f t="shared" si="10"/>
        <v>40.93</v>
      </c>
      <c r="CO6" s="22">
        <f t="shared" si="10"/>
        <v>40.049999999999997</v>
      </c>
      <c r="CP6" s="22">
        <f t="shared" si="10"/>
        <v>39.17</v>
      </c>
      <c r="CQ6" s="22">
        <f t="shared" si="10"/>
        <v>59.67</v>
      </c>
      <c r="CR6" s="22">
        <f t="shared" si="10"/>
        <v>60.12</v>
      </c>
      <c r="CS6" s="22">
        <f t="shared" si="10"/>
        <v>59.4</v>
      </c>
      <c r="CT6" s="22">
        <f t="shared" si="10"/>
        <v>59.24</v>
      </c>
      <c r="CU6" s="22">
        <f t="shared" si="10"/>
        <v>58.77</v>
      </c>
      <c r="CV6" s="21" t="str">
        <f>IF(CV7="","",IF(CV7="-","【-】","【"&amp;SUBSTITUTE(TEXT(CV7,"#,##0.00"),"-","△")&amp;"】"))</f>
        <v>【59.81】</v>
      </c>
      <c r="CW6" s="22">
        <f>IF(CW7="",NA(),CW7)</f>
        <v>80.81</v>
      </c>
      <c r="CX6" s="22">
        <f t="shared" ref="CX6:DF6" si="11">IF(CX7="",NA(),CX7)</f>
        <v>81.64</v>
      </c>
      <c r="CY6" s="22">
        <f t="shared" si="11"/>
        <v>82.91</v>
      </c>
      <c r="CZ6" s="22">
        <f t="shared" si="11"/>
        <v>83.15</v>
      </c>
      <c r="DA6" s="22">
        <f t="shared" si="11"/>
        <v>83.24</v>
      </c>
      <c r="DB6" s="22">
        <f t="shared" si="11"/>
        <v>84.6</v>
      </c>
      <c r="DC6" s="22">
        <f t="shared" si="11"/>
        <v>84.24</v>
      </c>
      <c r="DD6" s="22">
        <f t="shared" si="11"/>
        <v>87.57</v>
      </c>
      <c r="DE6" s="22">
        <f t="shared" si="11"/>
        <v>87.26</v>
      </c>
      <c r="DF6" s="22">
        <f t="shared" si="11"/>
        <v>86.95</v>
      </c>
      <c r="DG6" s="21" t="str">
        <f>IF(DG7="","",IF(DG7="-","【-】","【"&amp;SUBSTITUTE(TEXT(DG7,"#,##0.00"),"-","△")&amp;"】"))</f>
        <v>【89.42】</v>
      </c>
      <c r="DH6" s="22">
        <f>IF(DH7="",NA(),DH7)</f>
        <v>47.52</v>
      </c>
      <c r="DI6" s="22">
        <f t="shared" ref="DI6:DQ6" si="12">IF(DI7="",NA(),DI7)</f>
        <v>48.65</v>
      </c>
      <c r="DJ6" s="22">
        <f t="shared" si="12"/>
        <v>50.52</v>
      </c>
      <c r="DK6" s="22">
        <f t="shared" si="12"/>
        <v>50.95</v>
      </c>
      <c r="DL6" s="22">
        <f t="shared" si="12"/>
        <v>52.34</v>
      </c>
      <c r="DM6" s="22">
        <f t="shared" si="12"/>
        <v>48.17</v>
      </c>
      <c r="DN6" s="22">
        <f t="shared" si="12"/>
        <v>48.83</v>
      </c>
      <c r="DO6" s="22">
        <f t="shared" si="12"/>
        <v>50.01</v>
      </c>
      <c r="DP6" s="22">
        <f t="shared" si="12"/>
        <v>50.99</v>
      </c>
      <c r="DQ6" s="22">
        <f t="shared" si="12"/>
        <v>51.79</v>
      </c>
      <c r="DR6" s="21" t="str">
        <f>IF(DR7="","",IF(DR7="-","【-】","【"&amp;SUBSTITUTE(TEXT(DR7,"#,##0.00"),"-","△")&amp;"】"))</f>
        <v>【52.02】</v>
      </c>
      <c r="DS6" s="22">
        <f>IF(DS7="",NA(),DS7)</f>
        <v>22.17</v>
      </c>
      <c r="DT6" s="22">
        <f t="shared" ref="DT6:EB6" si="13">IF(DT7="",NA(),DT7)</f>
        <v>24.45</v>
      </c>
      <c r="DU6" s="22">
        <f t="shared" si="13"/>
        <v>21.69</v>
      </c>
      <c r="DV6" s="22">
        <f t="shared" si="13"/>
        <v>23.35</v>
      </c>
      <c r="DW6" s="22">
        <f t="shared" si="13"/>
        <v>23.37</v>
      </c>
      <c r="DX6" s="22">
        <f t="shared" si="13"/>
        <v>17.12</v>
      </c>
      <c r="DY6" s="22">
        <f t="shared" si="13"/>
        <v>18.18</v>
      </c>
      <c r="DZ6" s="22">
        <f t="shared" si="13"/>
        <v>20.27</v>
      </c>
      <c r="EA6" s="22">
        <f t="shared" si="13"/>
        <v>21.69</v>
      </c>
      <c r="EB6" s="22">
        <f t="shared" si="13"/>
        <v>23.19</v>
      </c>
      <c r="EC6" s="21" t="str">
        <f>IF(EC7="","",IF(EC7="-","【-】","【"&amp;SUBSTITUTE(TEXT(EC7,"#,##0.00"),"-","△")&amp;"】"))</f>
        <v>【25.37】</v>
      </c>
      <c r="ED6" s="22">
        <f>IF(ED7="",NA(),ED7)</f>
        <v>0.43</v>
      </c>
      <c r="EE6" s="22">
        <f t="shared" ref="EE6:EM6" si="14">IF(EE7="",NA(),EE7)</f>
        <v>0.32</v>
      </c>
      <c r="EF6" s="22">
        <f t="shared" si="14"/>
        <v>0.31</v>
      </c>
      <c r="EG6" s="22">
        <f t="shared" si="14"/>
        <v>0.18</v>
      </c>
      <c r="EH6" s="22">
        <f t="shared" si="14"/>
        <v>0.18</v>
      </c>
      <c r="EI6" s="22">
        <f t="shared" si="14"/>
        <v>0.54</v>
      </c>
      <c r="EJ6" s="22">
        <f t="shared" si="14"/>
        <v>0.56999999999999995</v>
      </c>
      <c r="EK6" s="22">
        <f t="shared" si="14"/>
        <v>0.56000000000000005</v>
      </c>
      <c r="EL6" s="22">
        <f t="shared" si="14"/>
        <v>0.6</v>
      </c>
      <c r="EM6" s="22">
        <f t="shared" si="14"/>
        <v>0.53</v>
      </c>
      <c r="EN6" s="21" t="str">
        <f>IF(EN7="","",IF(EN7="-","【-】","【"&amp;SUBSTITUTE(TEXT(EN7,"#,##0.00"),"-","△")&amp;"】"))</f>
        <v>【0.62】</v>
      </c>
    </row>
    <row r="7" spans="1:144" s="23" customFormat="1" x14ac:dyDescent="0.2">
      <c r="A7" s="15"/>
      <c r="B7" s="24">
        <v>2023</v>
      </c>
      <c r="C7" s="24">
        <v>382060</v>
      </c>
      <c r="D7" s="24">
        <v>46</v>
      </c>
      <c r="E7" s="24">
        <v>1</v>
      </c>
      <c r="F7" s="24">
        <v>0</v>
      </c>
      <c r="G7" s="24">
        <v>1</v>
      </c>
      <c r="H7" s="24" t="s">
        <v>93</v>
      </c>
      <c r="I7" s="24" t="s">
        <v>94</v>
      </c>
      <c r="J7" s="24" t="s">
        <v>95</v>
      </c>
      <c r="K7" s="24" t="s">
        <v>96</v>
      </c>
      <c r="L7" s="24" t="s">
        <v>97</v>
      </c>
      <c r="M7" s="24" t="s">
        <v>98</v>
      </c>
      <c r="N7" s="25" t="s">
        <v>99</v>
      </c>
      <c r="O7" s="25">
        <v>60.63</v>
      </c>
      <c r="P7" s="25">
        <v>48.25</v>
      </c>
      <c r="Q7" s="25">
        <v>2970</v>
      </c>
      <c r="R7" s="25">
        <v>104474</v>
      </c>
      <c r="S7" s="25">
        <v>510.04</v>
      </c>
      <c r="T7" s="25">
        <v>204.83</v>
      </c>
      <c r="U7" s="25">
        <v>50163</v>
      </c>
      <c r="V7" s="25">
        <v>105.61</v>
      </c>
      <c r="W7" s="25">
        <v>474.98</v>
      </c>
      <c r="X7" s="25">
        <v>111.79</v>
      </c>
      <c r="Y7" s="25">
        <v>111.39</v>
      </c>
      <c r="Z7" s="25">
        <v>112.31</v>
      </c>
      <c r="AA7" s="25">
        <v>111.73</v>
      </c>
      <c r="AB7" s="25">
        <v>110.87</v>
      </c>
      <c r="AC7" s="25">
        <v>109.01</v>
      </c>
      <c r="AD7" s="25">
        <v>108.83</v>
      </c>
      <c r="AE7" s="25">
        <v>111.49</v>
      </c>
      <c r="AF7" s="25">
        <v>109.09</v>
      </c>
      <c r="AG7" s="25">
        <v>109.05</v>
      </c>
      <c r="AH7" s="25">
        <v>108.24</v>
      </c>
      <c r="AI7" s="25">
        <v>0</v>
      </c>
      <c r="AJ7" s="25">
        <v>0</v>
      </c>
      <c r="AK7" s="25">
        <v>0</v>
      </c>
      <c r="AL7" s="25">
        <v>0</v>
      </c>
      <c r="AM7" s="25">
        <v>0</v>
      </c>
      <c r="AN7" s="25">
        <v>3.7</v>
      </c>
      <c r="AO7" s="25">
        <v>4.34</v>
      </c>
      <c r="AP7" s="25">
        <v>0.87</v>
      </c>
      <c r="AQ7" s="25">
        <v>0.93</v>
      </c>
      <c r="AR7" s="25">
        <v>1.02</v>
      </c>
      <c r="AS7" s="25">
        <v>1.5</v>
      </c>
      <c r="AT7" s="25">
        <v>331.02</v>
      </c>
      <c r="AU7" s="25">
        <v>325.17</v>
      </c>
      <c r="AV7" s="25">
        <v>295.13</v>
      </c>
      <c r="AW7" s="25">
        <v>241.36</v>
      </c>
      <c r="AX7" s="25">
        <v>237.61</v>
      </c>
      <c r="AY7" s="25">
        <v>365.18</v>
      </c>
      <c r="AZ7" s="25">
        <v>327.77</v>
      </c>
      <c r="BA7" s="25">
        <v>354.57</v>
      </c>
      <c r="BB7" s="25">
        <v>357.74</v>
      </c>
      <c r="BC7" s="25">
        <v>344.88</v>
      </c>
      <c r="BD7" s="25">
        <v>243.36</v>
      </c>
      <c r="BE7" s="25">
        <v>699.79</v>
      </c>
      <c r="BF7" s="25">
        <v>666.36</v>
      </c>
      <c r="BG7" s="25">
        <v>619.62</v>
      </c>
      <c r="BH7" s="25">
        <v>605.73</v>
      </c>
      <c r="BI7" s="25">
        <v>575.16</v>
      </c>
      <c r="BJ7" s="25">
        <v>371.65</v>
      </c>
      <c r="BK7" s="25">
        <v>397.1</v>
      </c>
      <c r="BL7" s="25">
        <v>303.45999999999998</v>
      </c>
      <c r="BM7" s="25">
        <v>307.27999999999997</v>
      </c>
      <c r="BN7" s="25">
        <v>304.02</v>
      </c>
      <c r="BO7" s="25">
        <v>265.93</v>
      </c>
      <c r="BP7" s="25">
        <v>110.03</v>
      </c>
      <c r="BQ7" s="25">
        <v>109.88</v>
      </c>
      <c r="BR7" s="25">
        <v>111.34</v>
      </c>
      <c r="BS7" s="25">
        <v>110.99</v>
      </c>
      <c r="BT7" s="25">
        <v>110.43</v>
      </c>
      <c r="BU7" s="25">
        <v>98.77</v>
      </c>
      <c r="BV7" s="25">
        <v>95.79</v>
      </c>
      <c r="BW7" s="25">
        <v>103.79</v>
      </c>
      <c r="BX7" s="25">
        <v>98.3</v>
      </c>
      <c r="BY7" s="25">
        <v>98.89</v>
      </c>
      <c r="BZ7" s="25">
        <v>97.82</v>
      </c>
      <c r="CA7" s="25">
        <v>134.51</v>
      </c>
      <c r="CB7" s="25">
        <v>134.41999999999999</v>
      </c>
      <c r="CC7" s="25">
        <v>131.66999999999999</v>
      </c>
      <c r="CD7" s="25">
        <v>134.62</v>
      </c>
      <c r="CE7" s="25">
        <v>135.78</v>
      </c>
      <c r="CF7" s="25">
        <v>173.67</v>
      </c>
      <c r="CG7" s="25">
        <v>171.13</v>
      </c>
      <c r="CH7" s="25">
        <v>167.86</v>
      </c>
      <c r="CI7" s="25">
        <v>173.68</v>
      </c>
      <c r="CJ7" s="25">
        <v>174.52</v>
      </c>
      <c r="CK7" s="25">
        <v>177.56</v>
      </c>
      <c r="CL7" s="25">
        <v>46.21</v>
      </c>
      <c r="CM7" s="25">
        <v>46.04</v>
      </c>
      <c r="CN7" s="25">
        <v>40.93</v>
      </c>
      <c r="CO7" s="25">
        <v>40.049999999999997</v>
      </c>
      <c r="CP7" s="25">
        <v>39.17</v>
      </c>
      <c r="CQ7" s="25">
        <v>59.67</v>
      </c>
      <c r="CR7" s="25">
        <v>60.12</v>
      </c>
      <c r="CS7" s="25">
        <v>59.4</v>
      </c>
      <c r="CT7" s="25">
        <v>59.24</v>
      </c>
      <c r="CU7" s="25">
        <v>58.77</v>
      </c>
      <c r="CV7" s="25">
        <v>59.81</v>
      </c>
      <c r="CW7" s="25">
        <v>80.81</v>
      </c>
      <c r="CX7" s="25">
        <v>81.64</v>
      </c>
      <c r="CY7" s="25">
        <v>82.91</v>
      </c>
      <c r="CZ7" s="25">
        <v>83.15</v>
      </c>
      <c r="DA7" s="25">
        <v>83.24</v>
      </c>
      <c r="DB7" s="25">
        <v>84.6</v>
      </c>
      <c r="DC7" s="25">
        <v>84.24</v>
      </c>
      <c r="DD7" s="25">
        <v>87.57</v>
      </c>
      <c r="DE7" s="25">
        <v>87.26</v>
      </c>
      <c r="DF7" s="25">
        <v>86.95</v>
      </c>
      <c r="DG7" s="25">
        <v>89.42</v>
      </c>
      <c r="DH7" s="25">
        <v>47.52</v>
      </c>
      <c r="DI7" s="25">
        <v>48.65</v>
      </c>
      <c r="DJ7" s="25">
        <v>50.52</v>
      </c>
      <c r="DK7" s="25">
        <v>50.95</v>
      </c>
      <c r="DL7" s="25">
        <v>52.34</v>
      </c>
      <c r="DM7" s="25">
        <v>48.17</v>
      </c>
      <c r="DN7" s="25">
        <v>48.83</v>
      </c>
      <c r="DO7" s="25">
        <v>50.01</v>
      </c>
      <c r="DP7" s="25">
        <v>50.99</v>
      </c>
      <c r="DQ7" s="25">
        <v>51.79</v>
      </c>
      <c r="DR7" s="25">
        <v>52.02</v>
      </c>
      <c r="DS7" s="25">
        <v>22.17</v>
      </c>
      <c r="DT7" s="25">
        <v>24.45</v>
      </c>
      <c r="DU7" s="25">
        <v>21.69</v>
      </c>
      <c r="DV7" s="25">
        <v>23.35</v>
      </c>
      <c r="DW7" s="25">
        <v>23.37</v>
      </c>
      <c r="DX7" s="25">
        <v>17.12</v>
      </c>
      <c r="DY7" s="25">
        <v>18.18</v>
      </c>
      <c r="DZ7" s="25">
        <v>20.27</v>
      </c>
      <c r="EA7" s="25">
        <v>21.69</v>
      </c>
      <c r="EB7" s="25">
        <v>23.19</v>
      </c>
      <c r="EC7" s="25">
        <v>25.37</v>
      </c>
      <c r="ED7" s="25">
        <v>0.43</v>
      </c>
      <c r="EE7" s="25">
        <v>0.32</v>
      </c>
      <c r="EF7" s="25">
        <v>0.31</v>
      </c>
      <c r="EG7" s="25">
        <v>0.18</v>
      </c>
      <c r="EH7" s="25">
        <v>0.18</v>
      </c>
      <c r="EI7" s="25">
        <v>0.54</v>
      </c>
      <c r="EJ7" s="25">
        <v>0.56999999999999995</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2025-02-07T02:01:52Z</cp:lastPrinted>
  <dcterms:created xsi:type="dcterms:W3CDTF">2025-01-24T06:54:10Z</dcterms:created>
  <dcterms:modified xsi:type="dcterms:W3CDTF">2025-01-24T06:54:10Z</dcterms:modified>
  <cp:category/>
</cp:coreProperties>
</file>