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S:\商工観光課\100_庶務係\◆第3係\■第３係\02-2　公営企業関係\R06\【R070123】【〆切：0207（金）】公営企業に係る経営比較分析表（令和５年度決算）の分析等について（依頼）\02　提出用　編集中\"/>
    </mc:Choice>
  </mc:AlternateContent>
  <xr:revisionPtr revIDLastSave="0" documentId="13_ncr:1_{34480E36-282E-41CA-BB24-8437B892E393}" xr6:coauthVersionLast="47" xr6:coauthVersionMax="47" xr10:uidLastSave="{00000000-0000-0000-0000-000000000000}"/>
  <workbookProtection workbookAlgorithmName="SHA-512" workbookHashValue="2+nYWeJduIpmdqrbCpVUTQQDC/eUALtFpWSetKHJVHasIlCCBhHvuGRmCXc+0UCtayc/nv+wUv3EcsUngYYg4g==" workbookSaltValue="IBxHeRF1mhFaahbfv2avtQ==" workbookSpinCount="100000" lockStructure="1"/>
  <bookViews>
    <workbookView xWindow="-110" yWindow="-110" windowWidth="19420" windowHeight="1030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MA32" i="4" s="1"/>
  <c r="DS7" i="5"/>
  <c r="LH32" i="4" s="1"/>
  <c r="DR7" i="5"/>
  <c r="DQ7" i="5"/>
  <c r="DP7" i="5"/>
  <c r="JC32" i="4" s="1"/>
  <c r="DO7" i="5"/>
  <c r="DN7" i="5"/>
  <c r="DM7" i="5"/>
  <c r="DL7" i="5"/>
  <c r="DK7" i="5"/>
  <c r="DI7" i="5"/>
  <c r="DH7" i="5"/>
  <c r="DG7" i="5"/>
  <c r="DF7" i="5"/>
  <c r="DE7" i="5"/>
  <c r="DD7" i="5"/>
  <c r="DC7" i="5"/>
  <c r="LT77" i="4" s="1"/>
  <c r="DB7" i="5"/>
  <c r="LE77" i="4" s="1"/>
  <c r="DA7" i="5"/>
  <c r="CZ7" i="5"/>
  <c r="CN7" i="5"/>
  <c r="CV76" i="4" s="1"/>
  <c r="CM7" i="5"/>
  <c r="BZ7" i="5"/>
  <c r="BY7" i="5"/>
  <c r="BX7" i="5"/>
  <c r="KO53" i="4" s="1"/>
  <c r="BW7" i="5"/>
  <c r="BV7" i="5"/>
  <c r="BU7" i="5"/>
  <c r="BT7" i="5"/>
  <c r="BS7" i="5"/>
  <c r="KO52" i="4" s="1"/>
  <c r="BR7" i="5"/>
  <c r="BQ7" i="5"/>
  <c r="BO7" i="5"/>
  <c r="HJ53" i="4" s="1"/>
  <c r="BN7" i="5"/>
  <c r="GQ53" i="4" s="1"/>
  <c r="BM7" i="5"/>
  <c r="BL7" i="5"/>
  <c r="BK7" i="5"/>
  <c r="EL53" i="4" s="1"/>
  <c r="BJ7" i="5"/>
  <c r="BI7" i="5"/>
  <c r="BH7" i="5"/>
  <c r="BG7" i="5"/>
  <c r="BF7" i="5"/>
  <c r="BD7" i="5"/>
  <c r="BC7" i="5"/>
  <c r="BB7" i="5"/>
  <c r="BA7" i="5"/>
  <c r="AN53" i="4" s="1"/>
  <c r="AZ7" i="5"/>
  <c r="AY7" i="5"/>
  <c r="AX7" i="5"/>
  <c r="BZ52" i="4" s="1"/>
  <c r="AW7" i="5"/>
  <c r="AV7" i="5"/>
  <c r="AU7" i="5"/>
  <c r="AS7" i="5"/>
  <c r="HJ32" i="4" s="1"/>
  <c r="AR7" i="5"/>
  <c r="AQ7" i="5"/>
  <c r="AP7" i="5"/>
  <c r="AO7" i="5"/>
  <c r="EL32" i="4" s="1"/>
  <c r="AN7" i="5"/>
  <c r="HJ31" i="4" s="1"/>
  <c r="AM7" i="5"/>
  <c r="AL7" i="5"/>
  <c r="AK7" i="5"/>
  <c r="AJ7" i="5"/>
  <c r="EL31" i="4" s="1"/>
  <c r="AH7" i="5"/>
  <c r="AG7" i="5"/>
  <c r="AF7" i="5"/>
  <c r="BG32" i="4" s="1"/>
  <c r="AE7" i="5"/>
  <c r="AN32" i="4" s="1"/>
  <c r="AD7" i="5"/>
  <c r="AC7" i="5"/>
  <c r="AB7" i="5"/>
  <c r="AA7" i="5"/>
  <c r="Z7" i="5"/>
  <c r="Y7" i="5"/>
  <c r="X7" i="5"/>
  <c r="LJ10" i="4" s="1"/>
  <c r="W7" i="5"/>
  <c r="V7" i="5"/>
  <c r="U7" i="5"/>
  <c r="T7" i="5"/>
  <c r="JQ8" i="4" s="1"/>
  <c r="S7" i="5"/>
  <c r="R7" i="5"/>
  <c r="Q7" i="5"/>
  <c r="P7" i="5"/>
  <c r="O7" i="5"/>
  <c r="N7" i="5"/>
  <c r="M7" i="5"/>
  <c r="L7" i="5"/>
  <c r="CF8" i="4" s="1"/>
  <c r="K7" i="5"/>
  <c r="AQ8" i="4" s="1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67" i="4"/>
  <c r="MA53" i="4"/>
  <c r="LH53" i="4"/>
  <c r="JV53" i="4"/>
  <c r="JC53" i="4"/>
  <c r="FX53" i="4"/>
  <c r="FE53" i="4"/>
  <c r="CS53" i="4"/>
  <c r="BZ53" i="4"/>
  <c r="BG53" i="4"/>
  <c r="U53" i="4"/>
  <c r="MA52" i="4"/>
  <c r="LH52" i="4"/>
  <c r="JV52" i="4"/>
  <c r="JC52" i="4"/>
  <c r="HJ52" i="4"/>
  <c r="GQ52" i="4"/>
  <c r="FX52" i="4"/>
  <c r="FE52" i="4"/>
  <c r="EL52" i="4"/>
  <c r="CS52" i="4"/>
  <c r="BG52" i="4"/>
  <c r="AN52" i="4"/>
  <c r="U52" i="4"/>
  <c r="KO32" i="4"/>
  <c r="JV32" i="4"/>
  <c r="GQ32" i="4"/>
  <c r="FX32" i="4"/>
  <c r="FE32" i="4"/>
  <c r="CS32" i="4"/>
  <c r="BZ32" i="4"/>
  <c r="U32" i="4"/>
  <c r="MA31" i="4"/>
  <c r="LH31" i="4"/>
  <c r="KO31" i="4"/>
  <c r="JV31" i="4"/>
  <c r="JC31" i="4"/>
  <c r="GQ31" i="4"/>
  <c r="FX31" i="4"/>
  <c r="FE31" i="4"/>
  <c r="CS31" i="4"/>
  <c r="BZ31" i="4"/>
  <c r="BG31" i="4"/>
  <c r="AN31" i="4"/>
  <c r="U31" i="4"/>
  <c r="JQ10" i="4"/>
  <c r="HX10" i="4"/>
  <c r="DU10" i="4"/>
  <c r="CF10" i="4"/>
  <c r="B10" i="4"/>
  <c r="LJ8" i="4"/>
  <c r="HX8" i="4"/>
  <c r="FJ8" i="4"/>
  <c r="DU8" i="4"/>
  <c r="B8" i="4"/>
  <c r="B6" i="4" l="1"/>
  <c r="CS30" i="4"/>
  <c r="BZ76" i="4"/>
  <c r="MA51" i="4"/>
  <c r="MI76" i="4"/>
  <c r="HJ51" i="4"/>
  <c r="MA30" i="4"/>
  <c r="IT76" i="4"/>
  <c r="CS51" i="4"/>
  <c r="HJ30" i="4"/>
  <c r="E11" i="5"/>
  <c r="C11" i="5"/>
  <c r="D11" i="5"/>
  <c r="B11" i="5"/>
  <c r="LE76" i="4" l="1"/>
  <c r="FX51" i="4"/>
  <c r="KO30" i="4"/>
  <c r="HP76" i="4"/>
  <c r="BG51" i="4"/>
  <c r="FX30" i="4"/>
  <c r="BG30" i="4"/>
  <c r="AV76" i="4"/>
  <c r="KO51" i="4"/>
  <c r="AG76" i="4"/>
  <c r="JV51" i="4"/>
  <c r="KP76" i="4"/>
  <c r="FE51" i="4"/>
  <c r="JV30" i="4"/>
  <c r="HA76" i="4"/>
  <c r="AN51" i="4"/>
  <c r="FE30" i="4"/>
  <c r="AN30" i="4"/>
  <c r="LH51" i="4"/>
  <c r="LT76" i="4"/>
  <c r="GQ51" i="4"/>
  <c r="IE76" i="4"/>
  <c r="BZ51" i="4"/>
  <c r="GQ30" i="4"/>
  <c r="BZ30" i="4"/>
  <c r="BK76" i="4"/>
  <c r="LH30" i="4"/>
  <c r="U30" i="4"/>
  <c r="R76" i="4"/>
  <c r="JC51" i="4"/>
  <c r="KA76" i="4"/>
  <c r="EL51" i="4"/>
  <c r="JC30" i="4"/>
  <c r="GL76" i="4"/>
  <c r="U51" i="4"/>
  <c r="EL30" i="4"/>
</calcChain>
</file>

<file path=xl/sharedStrings.xml><?xml version="1.0" encoding="utf-8"?>
<sst xmlns="http://schemas.openxmlformats.org/spreadsheetml/2006/main" count="278" uniqueCount="131">
  <si>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</si>
  <si>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</si>
  <si>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</si>
  <si>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</si>
  <si>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</si>
  <si>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</si>
  <si>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</si>
  <si>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</si>
  <si>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</si>
  <si>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</si>
  <si>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</si>
  <si>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</si>
  <si>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</si>
  <si>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</si>
  <si>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</si>
  <si>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</si>
  <si>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</si>
  <si>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</si>
  <si>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</si>
  <si>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</si>
  <si>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</si>
  <si>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</si>
  <si>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</si>
  <si>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</si>
  <si>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</si>
  <si>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</si>
  <si>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</si>
  <si>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</si>
  <si>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</si>
  <si>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</si>
  <si>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</si>
  <si>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</si>
  <si>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</si>
  <si>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</si>
  <si>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</si>
  <si>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</si>
  <si>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</si>
  <si>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</si>
  <si>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</si>
  <si>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</si>
  <si>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</si>
  <si>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</si>
  <si>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</si>
  <si>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</si>
  <si>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</si>
  <si>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</si>
  <si>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</si>
  <si>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</si>
  <si>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</si>
  <si>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</si>
  <si>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</si>
  <si>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</si>
  <si>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</si>
  <si>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</si>
  <si>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</si>
  <si>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</si>
  <si>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</si>
  <si>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</si>
  <si>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</si>
  <si>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</si>
  <si>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</si>
  <si>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</si>
  <si>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</si>
  <si>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</si>
  <si>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</si>
  <si>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</si>
  <si>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</si>
  <si>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</si>
  <si>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</si>
  <si>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</si>
  <si>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</si>
  <si>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</si>
  <si>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</si>
  <si>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</si>
  <si>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</si>
  <si>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</si>
  <si>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</si>
  <si>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</si>
  <si>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</si>
  <si>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</si>
  <si>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</si>
  <si>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</si>
  <si>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</si>
  <si>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</si>
  <si>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</si>
  <si>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</si>
  <si>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</si>
  <si>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</si>
  <si>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</si>
  <si>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</si>
  <si>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</si>
  <si>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</si>
  <si>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</si>
  <si>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</si>
  <si>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</si>
  <si>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</si>
  <si>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</si>
  <si>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</si>
  <si>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</si>
  <si>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</si>
  <si>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</si>
  <si>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</si>
  <si>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</si>
  <si>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当該値(N-3)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</si>
  <si>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</si>
  <si>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</si>
  <si>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</si>
  <si>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</si>
  <si>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</si>
  <si>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</si>
  <si>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愛媛県　八幡浜市</t>
  </si>
  <si>
    <t>北浜駐車場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</si>
  <si>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</si>
  <si>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</si>
  <si>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</si>
  <si>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</si>
  <si>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</si>
  <si>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</si>
  <si>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</si>
  <si>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</si>
  <si>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</si>
  <si>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</si>
  <si>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</si>
  <si>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</si>
  <si>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</si>
  <si>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</si>
  <si>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</si>
  <si>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⑧設備投資見込額
　平面駐車場であり、大きな改修等、新たな設備投資については見込んでいない。</t>
    <rPh sb="1" eb="3">
      <t>セツビ</t>
    </rPh>
    <rPh sb="3" eb="5">
      <t>トウシ</t>
    </rPh>
    <rPh sb="5" eb="8">
      <t>ミコミガク</t>
    </rPh>
    <rPh sb="10" eb="12">
      <t>ヘイメン</t>
    </rPh>
    <rPh sb="12" eb="15">
      <t>チュウシャジョウ</t>
    </rPh>
    <rPh sb="19" eb="20">
      <t>オオ</t>
    </rPh>
    <rPh sb="22" eb="25">
      <t>カイシュウトウ</t>
    </rPh>
    <rPh sb="26" eb="27">
      <t>アラ</t>
    </rPh>
    <rPh sb="29" eb="33">
      <t>セツビトウシ</t>
    </rPh>
    <rPh sb="38" eb="40">
      <t>ミコ</t>
    </rPh>
    <phoneticPr fontId="5"/>
  </si>
  <si>
    <t>⑪稼働率
　定期駐車場のみであり、ほぼ空きがない状態で推移している。</t>
    <rPh sb="1" eb="4">
      <t>カドウリツ</t>
    </rPh>
    <rPh sb="6" eb="8">
      <t>テイキ</t>
    </rPh>
    <rPh sb="8" eb="11">
      <t>チュウシャジョウ</t>
    </rPh>
    <rPh sb="19" eb="20">
      <t>ア</t>
    </rPh>
    <rPh sb="24" eb="26">
      <t>ジョウタイ</t>
    </rPh>
    <rPh sb="27" eb="29">
      <t>スイイ</t>
    </rPh>
    <phoneticPr fontId="5"/>
  </si>
  <si>
    <t>　平面駐車場であり、機械等の設備もないため、修繕等の支出も少ない。定期駐車のみであり、ほとんど空きがない状態であるため収入は安定している。
　営業に関する収益性は高いが、駐車場事業全体の消費税を毎年計上しているため、消費税額により支出が変動している。</t>
    <rPh sb="1" eb="6">
      <t>ヘイメンチュウシャジョウ</t>
    </rPh>
    <rPh sb="10" eb="13">
      <t>キカイトウ</t>
    </rPh>
    <rPh sb="14" eb="16">
      <t>セツビ</t>
    </rPh>
    <rPh sb="22" eb="25">
      <t>シュウゼントウ</t>
    </rPh>
    <rPh sb="26" eb="28">
      <t>シシュツ</t>
    </rPh>
    <rPh sb="29" eb="30">
      <t>スク</t>
    </rPh>
    <rPh sb="33" eb="37">
      <t>テイキチュウシャ</t>
    </rPh>
    <rPh sb="47" eb="48">
      <t>ア</t>
    </rPh>
    <rPh sb="52" eb="54">
      <t>ジョウタイ</t>
    </rPh>
    <rPh sb="59" eb="61">
      <t>シュウニュウ</t>
    </rPh>
    <rPh sb="62" eb="64">
      <t>アンテイ</t>
    </rPh>
    <rPh sb="71" eb="73">
      <t>エイギョウ</t>
    </rPh>
    <rPh sb="74" eb="75">
      <t>カン</t>
    </rPh>
    <rPh sb="77" eb="80">
      <t>シュウエキセイ</t>
    </rPh>
    <rPh sb="81" eb="82">
      <t>タカ</t>
    </rPh>
    <rPh sb="85" eb="90">
      <t>チュウシャジョウジギョウ</t>
    </rPh>
    <rPh sb="90" eb="92">
      <t>ゼンタイ</t>
    </rPh>
    <rPh sb="93" eb="96">
      <t>ショウヒゼイ</t>
    </rPh>
    <rPh sb="97" eb="99">
      <t>マイトシ</t>
    </rPh>
    <rPh sb="99" eb="101">
      <t>ケイジョウ</t>
    </rPh>
    <rPh sb="108" eb="112">
      <t>ショウヒゼイガク</t>
    </rPh>
    <rPh sb="115" eb="117">
      <t>シシュツ</t>
    </rPh>
    <rPh sb="118" eb="120">
      <t>ヘンドウ</t>
    </rPh>
    <phoneticPr fontId="5"/>
  </si>
  <si>
    <t>①収益的収支比率
　定期駐車のみでほぼ空きがない状態であるため、収入は安定している。収益的収支比率が１００％を下回るのは、駐車場全体に係る消費税を当会計から支出しているためである。
④売上高GOP比率
⑤EBTIDA
　消費税納税の有無により上下する。収入は安定しており、大きな支出もないことから、収益率は好調である。</t>
    <rPh sb="1" eb="4">
      <t>シュウエキテキ</t>
    </rPh>
    <rPh sb="4" eb="6">
      <t>シュウシ</t>
    </rPh>
    <rPh sb="6" eb="8">
      <t>ヒリツ</t>
    </rPh>
    <rPh sb="10" eb="14">
      <t>テイキチュウシャ</t>
    </rPh>
    <rPh sb="19" eb="20">
      <t>ア</t>
    </rPh>
    <rPh sb="24" eb="26">
      <t>ジョウタイ</t>
    </rPh>
    <rPh sb="32" eb="34">
      <t>シュウニュウ</t>
    </rPh>
    <rPh sb="35" eb="37">
      <t>アンテイ</t>
    </rPh>
    <rPh sb="42" eb="45">
      <t>シュウエキテキ</t>
    </rPh>
    <rPh sb="45" eb="49">
      <t>シュウシヒリツ</t>
    </rPh>
    <rPh sb="55" eb="57">
      <t>シタマワ</t>
    </rPh>
    <rPh sb="61" eb="64">
      <t>チュウシャジョウ</t>
    </rPh>
    <rPh sb="64" eb="66">
      <t>ゼンタイ</t>
    </rPh>
    <rPh sb="67" eb="68">
      <t>カカ</t>
    </rPh>
    <rPh sb="69" eb="72">
      <t>ショウヒゼイ</t>
    </rPh>
    <rPh sb="73" eb="76">
      <t>トウカイケイ</t>
    </rPh>
    <rPh sb="78" eb="80">
      <t>シシュツ</t>
    </rPh>
    <rPh sb="92" eb="95">
      <t>ウリアゲダカ</t>
    </rPh>
    <rPh sb="98" eb="100">
      <t>ヒリツ</t>
    </rPh>
    <rPh sb="110" eb="113">
      <t>ショウヒゼイ</t>
    </rPh>
    <rPh sb="113" eb="115">
      <t>ノウゼイ</t>
    </rPh>
    <rPh sb="116" eb="118">
      <t>ウム</t>
    </rPh>
    <rPh sb="121" eb="123">
      <t>ジョウゲ</t>
    </rPh>
    <rPh sb="126" eb="128">
      <t>シュウニュウ</t>
    </rPh>
    <rPh sb="129" eb="131">
      <t>アンテイ</t>
    </rPh>
    <rPh sb="136" eb="137">
      <t>オオ</t>
    </rPh>
    <rPh sb="139" eb="141">
      <t>シシュツ</t>
    </rPh>
    <rPh sb="149" eb="152">
      <t>シュウエキリツ</t>
    </rPh>
    <rPh sb="153" eb="155">
      <t>コウチョウ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</si>
</sst>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402</c:v>
                </c:pt>
                <c:pt idx="1">
                  <c:v>107.5</c:v>
                </c:pt>
                <c:pt idx="2">
                  <c:v>76.7</c:v>
                </c:pt>
                <c:pt idx="3">
                  <c:v>80.099999999999994</c:v>
                </c:pt>
                <c:pt idx="4">
                  <c:v>81.8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13-4B8D-88CD-963193A88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1736.5</c:v>
                </c:pt>
                <c:pt idx="1">
                  <c:v>3200.8</c:v>
                </c:pt>
                <c:pt idx="2">
                  <c:v>274.39999999999998</c:v>
                </c:pt>
                <c:pt idx="3">
                  <c:v>972.8</c:v>
                </c:pt>
                <c:pt idx="4">
                  <c:v>2703.2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13-4B8D-88CD-963193A88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0E-4C3E-80EE-F4EFB882B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51.5</c:v>
                </c:pt>
                <c:pt idx="1">
                  <c:v>764.6</c:v>
                </c:pt>
                <c:pt idx="2">
                  <c:v>72.599999999999994</c:v>
                </c:pt>
                <c:pt idx="3">
                  <c:v>50.4</c:v>
                </c:pt>
                <c:pt idx="4">
                  <c:v>32.799999999999997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0E-4C3E-80EE-F4EFB882B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8D2-40CD-9525-A54E9628D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D2-40CD-9525-A54E9628D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177-45C3-B638-771A1FFF1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77-45C3-B638-771A1FFF1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A6-4981-9B3F-CB4852997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1.3</c:v>
                </c:pt>
                <c:pt idx="1">
                  <c:v>4.8</c:v>
                </c:pt>
                <c:pt idx="2">
                  <c:v>3.3</c:v>
                </c:pt>
                <c:pt idx="3">
                  <c:v>1.6</c:v>
                </c:pt>
                <c:pt idx="4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A6-4981-9B3F-CB4852997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7C-4DF8-9CA5-3C76E6CB3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</c:v>
                </c:pt>
                <c:pt idx="1">
                  <c:v>98</c:v>
                </c:pt>
                <c:pt idx="2">
                  <c:v>13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7C-4DF8-9CA5-3C76E6CB3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91.7</c:v>
                </c:pt>
                <c:pt idx="1">
                  <c:v>91.7</c:v>
                </c:pt>
                <c:pt idx="2">
                  <c:v>91.7</c:v>
                </c:pt>
                <c:pt idx="3">
                  <c:v>91.7</c:v>
                </c:pt>
                <c:pt idx="4">
                  <c:v>91.7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A3-42B5-A660-50DD0759C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159.6</c:v>
                </c:pt>
                <c:pt idx="1">
                  <c:v>128.5</c:v>
                </c:pt>
                <c:pt idx="2">
                  <c:v>138.1</c:v>
                </c:pt>
                <c:pt idx="3">
                  <c:v>152.4</c:v>
                </c:pt>
                <c:pt idx="4">
                  <c:v>149.80000000000001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A3-42B5-A660-50DD0759C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75.099999999999994</c:v>
                </c:pt>
                <c:pt idx="1">
                  <c:v>7</c:v>
                </c:pt>
                <c:pt idx="2">
                  <c:v>-30.3</c:v>
                </c:pt>
                <c:pt idx="3">
                  <c:v>-25</c:v>
                </c:pt>
                <c:pt idx="4">
                  <c:v>-22.3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9A-4DF6-82D8-4FD45BEEA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28.9</c:v>
                </c:pt>
                <c:pt idx="1">
                  <c:v>-56.4</c:v>
                </c:pt>
                <c:pt idx="2">
                  <c:v>16.899999999999999</c:v>
                </c:pt>
                <c:pt idx="3">
                  <c:v>26.4</c:v>
                </c:pt>
                <c:pt idx="4">
                  <c:v>-1.9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9A-4DF6-82D8-4FD45BEEA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1045</c:v>
                </c:pt>
                <c:pt idx="1">
                  <c:v>98</c:v>
                </c:pt>
                <c:pt idx="2">
                  <c:v>-443</c:v>
                </c:pt>
                <c:pt idx="3">
                  <c:v>-351</c:v>
                </c:pt>
                <c:pt idx="4">
                  <c:v>-315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B6-4426-B11F-6A7AA09DE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8262</c:v>
                </c:pt>
                <c:pt idx="1">
                  <c:v>1059</c:v>
                </c:pt>
                <c:pt idx="2">
                  <c:v>2866</c:v>
                </c:pt>
                <c:pt idx="3">
                  <c:v>4637</c:v>
                </c:pt>
                <c:pt idx="4">
                  <c:v>4223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B6-4426-B11F-6A7AA09DE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GB4" zoomScaleNormal="100" zoomScaleSheetLayoutView="70" workbookViewId="0">
      <selection activeCell="HL10" sqref="HL10"/>
    </sheetView>
  </sheetViews>
  <sheetFormatPr defaultColWidth="2.6328125" defaultRowHeight="13" x14ac:dyDescent="0.2"/>
  <cols>
    <col min="1" max="1" width="2.6328125" customWidth="1"/>
    <col min="2" max="2" width="0.90625" customWidth="1"/>
    <col min="3" max="244" width="0.6328125" customWidth="1"/>
    <col min="245" max="245" width="0.90625" customWidth="1"/>
    <col min="246" max="366" width="0.6328125" customWidth="1"/>
    <col min="368" max="382" width="3.08984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67" t="str">
        <f>データ!H6&amp;"　"&amp;データ!I6</f>
        <v>愛媛県八幡浜市　北浜駐車場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2">
      <c r="A8" s="2"/>
      <c r="B8" s="76" t="str">
        <f>データ!J7</f>
        <v>法非適用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  <c r="AQ8" s="76" t="str">
        <f>データ!K7</f>
        <v>駐車場整備事業</v>
      </c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8"/>
      <c r="CF8" s="76" t="str">
        <f>データ!L7</f>
        <v>-</v>
      </c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8"/>
      <c r="DU8" s="79" t="str">
        <f>データ!M7</f>
        <v>Ａ３Ｂ２</v>
      </c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 t="str">
        <f>データ!N7</f>
        <v>非設置</v>
      </c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79" t="str">
        <f>データ!S7</f>
        <v>公共施設</v>
      </c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  <c r="IV8" s="79"/>
      <c r="IW8" s="79"/>
      <c r="IX8" s="79"/>
      <c r="IY8" s="79"/>
      <c r="IZ8" s="79"/>
      <c r="JA8" s="79"/>
      <c r="JB8" s="79"/>
      <c r="JC8" s="79"/>
      <c r="JD8" s="79"/>
      <c r="JE8" s="79"/>
      <c r="JF8" s="79"/>
      <c r="JG8" s="79"/>
      <c r="JH8" s="79"/>
      <c r="JI8" s="79"/>
      <c r="JJ8" s="79"/>
      <c r="JK8" s="79"/>
      <c r="JL8" s="79"/>
      <c r="JM8" s="79"/>
      <c r="JN8" s="79"/>
      <c r="JO8" s="79"/>
      <c r="JP8" s="79"/>
      <c r="JQ8" s="79" t="str">
        <f>データ!T7</f>
        <v>無</v>
      </c>
      <c r="JR8" s="79"/>
      <c r="JS8" s="79"/>
      <c r="JT8" s="79"/>
      <c r="JU8" s="79"/>
      <c r="JV8" s="79"/>
      <c r="JW8" s="79"/>
      <c r="JX8" s="79"/>
      <c r="JY8" s="79"/>
      <c r="JZ8" s="79"/>
      <c r="KA8" s="79"/>
      <c r="KB8" s="79"/>
      <c r="KC8" s="79"/>
      <c r="KD8" s="79"/>
      <c r="KE8" s="79"/>
      <c r="KF8" s="79"/>
      <c r="KG8" s="79"/>
      <c r="KH8" s="79"/>
      <c r="KI8" s="79"/>
      <c r="KJ8" s="79"/>
      <c r="KK8" s="79"/>
      <c r="KL8" s="79"/>
      <c r="KM8" s="79"/>
      <c r="KN8" s="79"/>
      <c r="KO8" s="79"/>
      <c r="KP8" s="79"/>
      <c r="KQ8" s="79"/>
      <c r="KR8" s="79"/>
      <c r="KS8" s="79"/>
      <c r="KT8" s="79"/>
      <c r="KU8" s="79"/>
      <c r="KV8" s="79"/>
      <c r="KW8" s="79"/>
      <c r="KX8" s="79"/>
      <c r="KY8" s="79"/>
      <c r="KZ8" s="79"/>
      <c r="LA8" s="79"/>
      <c r="LB8" s="79"/>
      <c r="LC8" s="79"/>
      <c r="LD8" s="79"/>
      <c r="LE8" s="79"/>
      <c r="LF8" s="79"/>
      <c r="LG8" s="79"/>
      <c r="LH8" s="79"/>
      <c r="LI8" s="79"/>
      <c r="LJ8" s="80">
        <f>データ!U7</f>
        <v>350</v>
      </c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3"/>
      <c r="ND8" s="81" t="s">
        <v>10</v>
      </c>
      <c r="NE8" s="82"/>
      <c r="NF8" s="83" t="s">
        <v>11</v>
      </c>
      <c r="NG8" s="83"/>
      <c r="NH8" s="83"/>
      <c r="NI8" s="83"/>
      <c r="NJ8" s="83"/>
      <c r="NK8" s="83"/>
      <c r="NL8" s="83"/>
      <c r="NM8" s="83"/>
      <c r="NN8" s="83"/>
      <c r="NO8" s="83"/>
      <c r="NP8" s="83"/>
      <c r="NQ8" s="84"/>
    </row>
    <row r="9" spans="1:382" ht="18.75" customHeight="1" x14ac:dyDescent="0.2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85" t="s">
        <v>19</v>
      </c>
      <c r="NE9" s="86"/>
      <c r="NF9" s="87" t="s">
        <v>20</v>
      </c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8"/>
    </row>
    <row r="10" spans="1:382" ht="18.75" customHeight="1" x14ac:dyDescent="0.2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118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76" t="str">
        <f>データ!Q7</f>
        <v>広場式</v>
      </c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8"/>
      <c r="DU10" s="80">
        <f>データ!R7</f>
        <v>39</v>
      </c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0">
        <f>データ!V7</f>
        <v>24</v>
      </c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>
        <f>データ!W7</f>
        <v>0</v>
      </c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79" t="str">
        <f>データ!X7</f>
        <v>無</v>
      </c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  <c r="MN10" s="79"/>
      <c r="MO10" s="79"/>
      <c r="MP10" s="79"/>
      <c r="MQ10" s="79"/>
      <c r="MR10" s="79"/>
      <c r="MS10" s="79"/>
      <c r="MT10" s="79"/>
      <c r="MU10" s="79"/>
      <c r="MV10" s="79"/>
      <c r="MW10" s="79"/>
      <c r="MX10" s="79"/>
      <c r="MY10" s="79"/>
      <c r="MZ10" s="79"/>
      <c r="NA10" s="79"/>
      <c r="NB10" s="79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1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1"/>
      <c r="NC15" s="2"/>
      <c r="ND15" s="100" t="s">
        <v>130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1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3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1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4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1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4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1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3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1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3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1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3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1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3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1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3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1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3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1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3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1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3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1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3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1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3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12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3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12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5"/>
      <c r="S30" s="15"/>
      <c r="T30" s="15"/>
      <c r="U30" s="103" t="str">
        <f>データ!$B$11</f>
        <v>R01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R02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R03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R04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R05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2"/>
      <c r="EB30" s="2"/>
      <c r="EC30" s="2"/>
      <c r="ED30" s="2"/>
      <c r="EE30" s="2"/>
      <c r="EF30" s="2"/>
      <c r="EG30" s="2"/>
      <c r="EH30" s="2"/>
      <c r="EI30" s="15"/>
      <c r="EJ30" s="15"/>
      <c r="EK30" s="15"/>
      <c r="EL30" s="103" t="str">
        <f>データ!$B$11</f>
        <v>R01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R02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R03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R04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R05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5"/>
      <c r="ID30" s="15"/>
      <c r="IE30" s="15"/>
      <c r="IF30" s="15"/>
      <c r="IG30" s="15"/>
      <c r="IH30" s="15"/>
      <c r="II30" s="15"/>
      <c r="IJ30" s="16"/>
      <c r="IK30" s="15"/>
      <c r="IL30" s="15"/>
      <c r="IM30" s="15"/>
      <c r="IN30" s="15"/>
      <c r="IO30" s="15"/>
      <c r="IP30" s="15"/>
      <c r="IQ30" s="15"/>
      <c r="IR30" s="2"/>
      <c r="IS30" s="2"/>
      <c r="IT30" s="2"/>
      <c r="IU30" s="2"/>
      <c r="IV30" s="2"/>
      <c r="IW30" s="2"/>
      <c r="IX30" s="2"/>
      <c r="IY30" s="2"/>
      <c r="IZ30" s="15"/>
      <c r="JA30" s="15"/>
      <c r="JB30" s="15"/>
      <c r="JC30" s="103" t="str">
        <f>データ!$B$11</f>
        <v>R01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R02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R03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R04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R05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12"/>
      <c r="C31" s="2"/>
      <c r="D31" s="2"/>
      <c r="E31" s="2"/>
      <c r="F31" s="2"/>
      <c r="I31" s="17"/>
      <c r="J31" s="110" t="s">
        <v>27</v>
      </c>
      <c r="K31" s="111"/>
      <c r="L31" s="111"/>
      <c r="M31" s="111"/>
      <c r="N31" s="111"/>
      <c r="O31" s="111"/>
      <c r="P31" s="111"/>
      <c r="Q31" s="111"/>
      <c r="R31" s="111"/>
      <c r="S31" s="111"/>
      <c r="T31" s="112"/>
      <c r="U31" s="113">
        <f>データ!Y7</f>
        <v>402</v>
      </c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>
        <f>データ!Z7</f>
        <v>107.5</v>
      </c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>
        <f>データ!AA7</f>
        <v>76.7</v>
      </c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>
        <f>データ!AB7</f>
        <v>80.099999999999994</v>
      </c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>
        <f>データ!AC7</f>
        <v>81.8</v>
      </c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10" t="s">
        <v>27</v>
      </c>
      <c r="EB31" s="111"/>
      <c r="EC31" s="111"/>
      <c r="ED31" s="111"/>
      <c r="EE31" s="111"/>
      <c r="EF31" s="111"/>
      <c r="EG31" s="111"/>
      <c r="EH31" s="111"/>
      <c r="EI31" s="111"/>
      <c r="EJ31" s="111"/>
      <c r="EK31" s="112"/>
      <c r="EL31" s="113">
        <f>データ!AJ7</f>
        <v>0</v>
      </c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>
        <f>データ!AK7</f>
        <v>0</v>
      </c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>
        <f>データ!AL7</f>
        <v>0</v>
      </c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>
        <f>データ!AM7</f>
        <v>0</v>
      </c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>
        <f>データ!AN7</f>
        <v>0</v>
      </c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9"/>
      <c r="ID31" s="19"/>
      <c r="IE31" s="19"/>
      <c r="IF31" s="19"/>
      <c r="IG31" s="19"/>
      <c r="IH31" s="19"/>
      <c r="II31" s="19"/>
      <c r="IJ31" s="20"/>
      <c r="IK31" s="19"/>
      <c r="IL31" s="19"/>
      <c r="IM31" s="19"/>
      <c r="IN31" s="19"/>
      <c r="IO31" s="19"/>
      <c r="IP31" s="19"/>
      <c r="IQ31" s="19"/>
      <c r="IR31" s="110" t="s">
        <v>27</v>
      </c>
      <c r="IS31" s="111"/>
      <c r="IT31" s="111"/>
      <c r="IU31" s="111"/>
      <c r="IV31" s="111"/>
      <c r="IW31" s="111"/>
      <c r="IX31" s="111"/>
      <c r="IY31" s="111"/>
      <c r="IZ31" s="111"/>
      <c r="JA31" s="111"/>
      <c r="JB31" s="112"/>
      <c r="JC31" s="114">
        <f>データ!DK7</f>
        <v>91.7</v>
      </c>
      <c r="JD31" s="115"/>
      <c r="JE31" s="115"/>
      <c r="JF31" s="115"/>
      <c r="JG31" s="115"/>
      <c r="JH31" s="115"/>
      <c r="JI31" s="115"/>
      <c r="JJ31" s="115"/>
      <c r="JK31" s="115"/>
      <c r="JL31" s="115"/>
      <c r="JM31" s="115"/>
      <c r="JN31" s="115"/>
      <c r="JO31" s="115"/>
      <c r="JP31" s="115"/>
      <c r="JQ31" s="115"/>
      <c r="JR31" s="115"/>
      <c r="JS31" s="115"/>
      <c r="JT31" s="115"/>
      <c r="JU31" s="116"/>
      <c r="JV31" s="114">
        <f>データ!DL7</f>
        <v>91.7</v>
      </c>
      <c r="JW31" s="115"/>
      <c r="JX31" s="115"/>
      <c r="JY31" s="115"/>
      <c r="JZ31" s="115"/>
      <c r="KA31" s="115"/>
      <c r="KB31" s="115"/>
      <c r="KC31" s="115"/>
      <c r="KD31" s="115"/>
      <c r="KE31" s="115"/>
      <c r="KF31" s="115"/>
      <c r="KG31" s="115"/>
      <c r="KH31" s="115"/>
      <c r="KI31" s="115"/>
      <c r="KJ31" s="115"/>
      <c r="KK31" s="115"/>
      <c r="KL31" s="115"/>
      <c r="KM31" s="115"/>
      <c r="KN31" s="116"/>
      <c r="KO31" s="114">
        <f>データ!DM7</f>
        <v>91.7</v>
      </c>
      <c r="KP31" s="115"/>
      <c r="KQ31" s="115"/>
      <c r="KR31" s="115"/>
      <c r="KS31" s="115"/>
      <c r="KT31" s="115"/>
      <c r="KU31" s="115"/>
      <c r="KV31" s="115"/>
      <c r="KW31" s="115"/>
      <c r="KX31" s="115"/>
      <c r="KY31" s="115"/>
      <c r="KZ31" s="115"/>
      <c r="LA31" s="115"/>
      <c r="LB31" s="115"/>
      <c r="LC31" s="115"/>
      <c r="LD31" s="115"/>
      <c r="LE31" s="115"/>
      <c r="LF31" s="115"/>
      <c r="LG31" s="116"/>
      <c r="LH31" s="114">
        <f>データ!DN7</f>
        <v>91.7</v>
      </c>
      <c r="LI31" s="115"/>
      <c r="LJ31" s="115"/>
      <c r="LK31" s="115"/>
      <c r="LL31" s="115"/>
      <c r="LM31" s="115"/>
      <c r="LN31" s="115"/>
      <c r="LO31" s="115"/>
      <c r="LP31" s="115"/>
      <c r="LQ31" s="115"/>
      <c r="LR31" s="115"/>
      <c r="LS31" s="115"/>
      <c r="LT31" s="115"/>
      <c r="LU31" s="115"/>
      <c r="LV31" s="115"/>
      <c r="LW31" s="115"/>
      <c r="LX31" s="115"/>
      <c r="LY31" s="115"/>
      <c r="LZ31" s="116"/>
      <c r="MA31" s="114">
        <f>データ!DO7</f>
        <v>91.7</v>
      </c>
      <c r="MB31" s="115"/>
      <c r="MC31" s="115"/>
      <c r="MD31" s="115"/>
      <c r="ME31" s="115"/>
      <c r="MF31" s="115"/>
      <c r="MG31" s="115"/>
      <c r="MH31" s="115"/>
      <c r="MI31" s="115"/>
      <c r="MJ31" s="115"/>
      <c r="MK31" s="115"/>
      <c r="ML31" s="115"/>
      <c r="MM31" s="115"/>
      <c r="MN31" s="115"/>
      <c r="MO31" s="115"/>
      <c r="MP31" s="115"/>
      <c r="MQ31" s="115"/>
      <c r="MR31" s="115"/>
      <c r="MS31" s="116"/>
      <c r="MT31" s="2"/>
      <c r="MU31" s="2"/>
      <c r="MV31" s="2"/>
      <c r="MW31" s="2"/>
      <c r="MX31" s="2"/>
      <c r="MY31" s="2"/>
      <c r="MZ31" s="2"/>
      <c r="NA31" s="2"/>
      <c r="NB31" s="1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12"/>
      <c r="C32" s="2"/>
      <c r="D32" s="2"/>
      <c r="E32" s="2"/>
      <c r="F32" s="2"/>
      <c r="G32" s="2"/>
      <c r="H32" s="2"/>
      <c r="I32" s="17"/>
      <c r="J32" s="110" t="s">
        <v>29</v>
      </c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3">
        <f>データ!AD7</f>
        <v>1736.5</v>
      </c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>
        <f>データ!AE7</f>
        <v>3200.8</v>
      </c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>
        <f>データ!AF7</f>
        <v>274.39999999999998</v>
      </c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>
        <f>データ!AG7</f>
        <v>972.8</v>
      </c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>
        <f>データ!AH7</f>
        <v>2703.2</v>
      </c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10" t="s">
        <v>29</v>
      </c>
      <c r="EB32" s="111"/>
      <c r="EC32" s="111"/>
      <c r="ED32" s="111"/>
      <c r="EE32" s="111"/>
      <c r="EF32" s="111"/>
      <c r="EG32" s="111"/>
      <c r="EH32" s="111"/>
      <c r="EI32" s="111"/>
      <c r="EJ32" s="111"/>
      <c r="EK32" s="112"/>
      <c r="EL32" s="113">
        <f>データ!AO7</f>
        <v>1.3</v>
      </c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>
        <f>データ!AP7</f>
        <v>4.8</v>
      </c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>
        <f>データ!AQ7</f>
        <v>3.3</v>
      </c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>
        <f>データ!AR7</f>
        <v>1.6</v>
      </c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>
        <f>データ!AS7</f>
        <v>1.5</v>
      </c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9"/>
      <c r="ID32" s="19"/>
      <c r="IE32" s="19"/>
      <c r="IF32" s="19"/>
      <c r="IG32" s="19"/>
      <c r="IH32" s="19"/>
      <c r="II32" s="19"/>
      <c r="IJ32" s="20"/>
      <c r="IK32" s="19"/>
      <c r="IL32" s="19"/>
      <c r="IM32" s="19"/>
      <c r="IN32" s="19"/>
      <c r="IO32" s="19"/>
      <c r="IP32" s="19"/>
      <c r="IQ32" s="19"/>
      <c r="IR32" s="110" t="s">
        <v>29</v>
      </c>
      <c r="IS32" s="111"/>
      <c r="IT32" s="111"/>
      <c r="IU32" s="111"/>
      <c r="IV32" s="111"/>
      <c r="IW32" s="111"/>
      <c r="IX32" s="111"/>
      <c r="IY32" s="111"/>
      <c r="IZ32" s="111"/>
      <c r="JA32" s="111"/>
      <c r="JB32" s="112"/>
      <c r="JC32" s="114">
        <f>データ!DP7</f>
        <v>159.6</v>
      </c>
      <c r="JD32" s="115"/>
      <c r="JE32" s="115"/>
      <c r="JF32" s="115"/>
      <c r="JG32" s="115"/>
      <c r="JH32" s="115"/>
      <c r="JI32" s="115"/>
      <c r="JJ32" s="115"/>
      <c r="JK32" s="115"/>
      <c r="JL32" s="115"/>
      <c r="JM32" s="115"/>
      <c r="JN32" s="115"/>
      <c r="JO32" s="115"/>
      <c r="JP32" s="115"/>
      <c r="JQ32" s="115"/>
      <c r="JR32" s="115"/>
      <c r="JS32" s="115"/>
      <c r="JT32" s="115"/>
      <c r="JU32" s="116"/>
      <c r="JV32" s="114">
        <f>データ!DQ7</f>
        <v>128.5</v>
      </c>
      <c r="JW32" s="115"/>
      <c r="JX32" s="115"/>
      <c r="JY32" s="115"/>
      <c r="JZ32" s="115"/>
      <c r="KA32" s="115"/>
      <c r="KB32" s="115"/>
      <c r="KC32" s="115"/>
      <c r="KD32" s="115"/>
      <c r="KE32" s="115"/>
      <c r="KF32" s="115"/>
      <c r="KG32" s="115"/>
      <c r="KH32" s="115"/>
      <c r="KI32" s="115"/>
      <c r="KJ32" s="115"/>
      <c r="KK32" s="115"/>
      <c r="KL32" s="115"/>
      <c r="KM32" s="115"/>
      <c r="KN32" s="116"/>
      <c r="KO32" s="114">
        <f>データ!DR7</f>
        <v>138.1</v>
      </c>
      <c r="KP32" s="115"/>
      <c r="KQ32" s="115"/>
      <c r="KR32" s="115"/>
      <c r="KS32" s="115"/>
      <c r="KT32" s="115"/>
      <c r="KU32" s="115"/>
      <c r="KV32" s="115"/>
      <c r="KW32" s="115"/>
      <c r="KX32" s="115"/>
      <c r="KY32" s="115"/>
      <c r="KZ32" s="115"/>
      <c r="LA32" s="115"/>
      <c r="LB32" s="115"/>
      <c r="LC32" s="115"/>
      <c r="LD32" s="115"/>
      <c r="LE32" s="115"/>
      <c r="LF32" s="115"/>
      <c r="LG32" s="116"/>
      <c r="LH32" s="114">
        <f>データ!DS7</f>
        <v>152.4</v>
      </c>
      <c r="LI32" s="115"/>
      <c r="LJ32" s="115"/>
      <c r="LK32" s="115"/>
      <c r="LL32" s="115"/>
      <c r="LM32" s="115"/>
      <c r="LN32" s="115"/>
      <c r="LO32" s="115"/>
      <c r="LP32" s="115"/>
      <c r="LQ32" s="115"/>
      <c r="LR32" s="115"/>
      <c r="LS32" s="115"/>
      <c r="LT32" s="115"/>
      <c r="LU32" s="115"/>
      <c r="LV32" s="115"/>
      <c r="LW32" s="115"/>
      <c r="LX32" s="115"/>
      <c r="LY32" s="115"/>
      <c r="LZ32" s="116"/>
      <c r="MA32" s="114">
        <f>データ!DT7</f>
        <v>149.80000000000001</v>
      </c>
      <c r="MB32" s="115"/>
      <c r="MC32" s="115"/>
      <c r="MD32" s="115"/>
      <c r="ME32" s="115"/>
      <c r="MF32" s="115"/>
      <c r="MG32" s="115"/>
      <c r="MH32" s="115"/>
      <c r="MI32" s="115"/>
      <c r="MJ32" s="115"/>
      <c r="MK32" s="115"/>
      <c r="ML32" s="115"/>
      <c r="MM32" s="115"/>
      <c r="MN32" s="115"/>
      <c r="MO32" s="115"/>
      <c r="MP32" s="115"/>
      <c r="MQ32" s="115"/>
      <c r="MR32" s="115"/>
      <c r="MS32" s="116"/>
      <c r="MT32" s="2"/>
      <c r="MU32" s="2"/>
      <c r="MV32" s="2"/>
      <c r="MW32" s="2"/>
      <c r="MX32" s="2"/>
      <c r="MY32" s="2"/>
      <c r="MZ32" s="2"/>
      <c r="NA32" s="2"/>
      <c r="NB32" s="13"/>
      <c r="NC32" s="2"/>
      <c r="ND32" s="100" t="s">
        <v>127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1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3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12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4"/>
      <c r="IK34" s="2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4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12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4"/>
      <c r="IK35" s="22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  <c r="KH35" s="23"/>
      <c r="KI35" s="23"/>
      <c r="KJ35" s="23"/>
      <c r="KK35" s="23"/>
      <c r="KL35" s="23"/>
      <c r="KM35" s="23"/>
      <c r="KN35" s="23"/>
      <c r="KO35" s="23"/>
      <c r="KP35" s="23"/>
      <c r="KQ35" s="23"/>
      <c r="KR35" s="23"/>
      <c r="KS35" s="23"/>
      <c r="KT35" s="23"/>
      <c r="KU35" s="23"/>
      <c r="KV35" s="23"/>
      <c r="KW35" s="23"/>
      <c r="KX35" s="23"/>
      <c r="KY35" s="23"/>
      <c r="KZ35" s="23"/>
      <c r="LA35" s="23"/>
      <c r="LB35" s="23"/>
      <c r="LC35" s="23"/>
      <c r="LD35" s="23"/>
      <c r="LE35" s="23"/>
      <c r="LF35" s="23"/>
      <c r="LG35" s="23"/>
      <c r="LH35" s="23"/>
      <c r="LI35" s="23"/>
      <c r="LJ35" s="23"/>
      <c r="LK35" s="23"/>
      <c r="LL35" s="23"/>
      <c r="LM35" s="23"/>
      <c r="LN35" s="23"/>
      <c r="LO35" s="23"/>
      <c r="LP35" s="23"/>
      <c r="LQ35" s="23"/>
      <c r="LR35" s="23"/>
      <c r="LS35" s="23"/>
      <c r="LT35" s="23"/>
      <c r="LU35" s="23"/>
      <c r="LV35" s="23"/>
      <c r="LW35" s="23"/>
      <c r="LX35" s="23"/>
      <c r="LY35" s="23"/>
      <c r="LZ35" s="23"/>
      <c r="MA35" s="23"/>
      <c r="MB35" s="23"/>
      <c r="MC35" s="23"/>
      <c r="MD35" s="23"/>
      <c r="ME35" s="23"/>
      <c r="MF35" s="23"/>
      <c r="MG35" s="23"/>
      <c r="MH35" s="23"/>
      <c r="MI35" s="23"/>
      <c r="MJ35" s="23"/>
      <c r="MK35" s="23"/>
      <c r="ML35" s="23"/>
      <c r="MM35" s="23"/>
      <c r="MN35" s="23"/>
      <c r="MO35" s="23"/>
      <c r="MP35" s="23"/>
      <c r="MQ35" s="23"/>
      <c r="MR35" s="23"/>
      <c r="MS35" s="23"/>
      <c r="MT35" s="23"/>
      <c r="MU35" s="23"/>
      <c r="MV35" s="23"/>
      <c r="MW35" s="23"/>
      <c r="MX35" s="23"/>
      <c r="MY35" s="23"/>
      <c r="MZ35" s="23"/>
      <c r="NA35" s="23"/>
      <c r="NB35" s="24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12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10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1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1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1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1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1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1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1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1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1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1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1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1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1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3"/>
      <c r="NC49" s="2"/>
      <c r="ND49" s="100" t="s">
        <v>128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12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12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5"/>
      <c r="S51" s="15"/>
      <c r="T51" s="15"/>
      <c r="U51" s="103" t="str">
        <f>データ!$B$11</f>
        <v>R01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R02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R03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R04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R05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2"/>
      <c r="EB51" s="2"/>
      <c r="EC51" s="2"/>
      <c r="ED51" s="2"/>
      <c r="EE51" s="2"/>
      <c r="EF51" s="2"/>
      <c r="EG51" s="2"/>
      <c r="EH51" s="2"/>
      <c r="EI51" s="15"/>
      <c r="EJ51" s="15"/>
      <c r="EK51" s="15"/>
      <c r="EL51" s="103" t="str">
        <f>データ!$B$11</f>
        <v>R01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R02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R03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R04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R05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5"/>
      <c r="ID51" s="15"/>
      <c r="IE51" s="15"/>
      <c r="IF51" s="15"/>
      <c r="IG51" s="15"/>
      <c r="IH51" s="15"/>
      <c r="II51" s="15"/>
      <c r="IJ51" s="15"/>
      <c r="IK51" s="15"/>
      <c r="IL51" s="15"/>
      <c r="IM51" s="15"/>
      <c r="IN51" s="15"/>
      <c r="IO51" s="15"/>
      <c r="IP51" s="15"/>
      <c r="IQ51" s="15"/>
      <c r="IR51" s="2"/>
      <c r="IS51" s="2"/>
      <c r="IT51" s="2"/>
      <c r="IU51" s="2"/>
      <c r="IV51" s="2"/>
      <c r="IW51" s="2"/>
      <c r="IX51" s="2"/>
      <c r="IY51" s="2"/>
      <c r="IZ51" s="15"/>
      <c r="JA51" s="15"/>
      <c r="JB51" s="15"/>
      <c r="JC51" s="103" t="str">
        <f>データ!$B$11</f>
        <v>R01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R02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R03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R04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R05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12"/>
      <c r="C52" s="2"/>
      <c r="D52" s="2"/>
      <c r="E52" s="2"/>
      <c r="F52" s="2"/>
      <c r="I52" s="17"/>
      <c r="J52" s="110" t="s">
        <v>27</v>
      </c>
      <c r="K52" s="111"/>
      <c r="L52" s="111"/>
      <c r="M52" s="111"/>
      <c r="N52" s="111"/>
      <c r="O52" s="111"/>
      <c r="P52" s="111"/>
      <c r="Q52" s="111"/>
      <c r="R52" s="111"/>
      <c r="S52" s="111"/>
      <c r="T52" s="112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110" t="s">
        <v>27</v>
      </c>
      <c r="EB52" s="111"/>
      <c r="EC52" s="111"/>
      <c r="ED52" s="111"/>
      <c r="EE52" s="111"/>
      <c r="EF52" s="111"/>
      <c r="EG52" s="111"/>
      <c r="EH52" s="111"/>
      <c r="EI52" s="111"/>
      <c r="EJ52" s="111"/>
      <c r="EK52" s="112"/>
      <c r="EL52" s="113">
        <f>データ!BF7</f>
        <v>75.099999999999994</v>
      </c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>
        <f>データ!BG7</f>
        <v>7</v>
      </c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>
        <f>データ!BH7</f>
        <v>-30.3</v>
      </c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>
        <f>データ!BI7</f>
        <v>-25</v>
      </c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3">
        <f>データ!BJ7</f>
        <v>-22.3</v>
      </c>
      <c r="HK52" s="113"/>
      <c r="HL52" s="113"/>
      <c r="HM52" s="113"/>
      <c r="HN52" s="113"/>
      <c r="HO52" s="113"/>
      <c r="HP52" s="113"/>
      <c r="HQ52" s="113"/>
      <c r="HR52" s="113"/>
      <c r="HS52" s="113"/>
      <c r="HT52" s="113"/>
      <c r="HU52" s="113"/>
      <c r="HV52" s="113"/>
      <c r="HW52" s="113"/>
      <c r="HX52" s="113"/>
      <c r="HY52" s="113"/>
      <c r="HZ52" s="113"/>
      <c r="IA52" s="113"/>
      <c r="IB52" s="113"/>
      <c r="IC52" s="19"/>
      <c r="ID52" s="19"/>
      <c r="IE52" s="19"/>
      <c r="IF52" s="19"/>
      <c r="IG52" s="19"/>
      <c r="IH52" s="19"/>
      <c r="II52" s="19"/>
      <c r="IJ52" s="19"/>
      <c r="IK52" s="19"/>
      <c r="IL52" s="19"/>
      <c r="IM52" s="19"/>
      <c r="IN52" s="19"/>
      <c r="IO52" s="19"/>
      <c r="IP52" s="19"/>
      <c r="IQ52" s="19"/>
      <c r="IR52" s="110" t="s">
        <v>27</v>
      </c>
      <c r="IS52" s="111"/>
      <c r="IT52" s="111"/>
      <c r="IU52" s="111"/>
      <c r="IV52" s="111"/>
      <c r="IW52" s="111"/>
      <c r="IX52" s="111"/>
      <c r="IY52" s="111"/>
      <c r="IZ52" s="111"/>
      <c r="JA52" s="111"/>
      <c r="JB52" s="112"/>
      <c r="JC52" s="120">
        <f>データ!BQ7</f>
        <v>1045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98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-443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-351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-315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12"/>
      <c r="C53" s="2"/>
      <c r="D53" s="2"/>
      <c r="E53" s="2"/>
      <c r="F53" s="2"/>
      <c r="G53" s="2"/>
      <c r="H53" s="2"/>
      <c r="I53" s="17"/>
      <c r="J53" s="110" t="s">
        <v>29</v>
      </c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20">
        <f>データ!AZ7</f>
        <v>4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98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13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2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4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8"/>
      <c r="DM53" s="18"/>
      <c r="DN53" s="18"/>
      <c r="DO53" s="18"/>
      <c r="DP53" s="18"/>
      <c r="DQ53" s="18"/>
      <c r="DR53" s="18"/>
      <c r="DS53" s="18"/>
      <c r="DT53" s="18"/>
      <c r="DU53" s="18"/>
      <c r="DV53" s="18"/>
      <c r="DW53" s="18"/>
      <c r="DX53" s="18"/>
      <c r="DY53" s="18"/>
      <c r="DZ53" s="18"/>
      <c r="EA53" s="110" t="s">
        <v>29</v>
      </c>
      <c r="EB53" s="111"/>
      <c r="EC53" s="111"/>
      <c r="ED53" s="111"/>
      <c r="EE53" s="111"/>
      <c r="EF53" s="111"/>
      <c r="EG53" s="111"/>
      <c r="EH53" s="111"/>
      <c r="EI53" s="111"/>
      <c r="EJ53" s="111"/>
      <c r="EK53" s="112"/>
      <c r="EL53" s="113">
        <f>データ!BK7</f>
        <v>28.9</v>
      </c>
      <c r="EM53" s="113"/>
      <c r="EN53" s="113"/>
      <c r="EO53" s="113"/>
      <c r="EP53" s="113"/>
      <c r="EQ53" s="113"/>
      <c r="ER53" s="113"/>
      <c r="ES53" s="113"/>
      <c r="ET53" s="113"/>
      <c r="EU53" s="113"/>
      <c r="EV53" s="113"/>
      <c r="EW53" s="113"/>
      <c r="EX53" s="113"/>
      <c r="EY53" s="113"/>
      <c r="EZ53" s="113"/>
      <c r="FA53" s="113"/>
      <c r="FB53" s="113"/>
      <c r="FC53" s="113"/>
      <c r="FD53" s="113"/>
      <c r="FE53" s="113">
        <f>データ!BL7</f>
        <v>-56.4</v>
      </c>
      <c r="FF53" s="113"/>
      <c r="FG53" s="113"/>
      <c r="FH53" s="113"/>
      <c r="FI53" s="113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3"/>
      <c r="FU53" s="113"/>
      <c r="FV53" s="113"/>
      <c r="FW53" s="113"/>
      <c r="FX53" s="113">
        <f>データ!BM7</f>
        <v>16.899999999999999</v>
      </c>
      <c r="FY53" s="113"/>
      <c r="FZ53" s="113"/>
      <c r="GA53" s="113"/>
      <c r="GB53" s="113"/>
      <c r="GC53" s="113"/>
      <c r="GD53" s="113"/>
      <c r="GE53" s="113"/>
      <c r="GF53" s="113"/>
      <c r="GG53" s="113"/>
      <c r="GH53" s="113"/>
      <c r="GI53" s="113"/>
      <c r="GJ53" s="113"/>
      <c r="GK53" s="113"/>
      <c r="GL53" s="113"/>
      <c r="GM53" s="113"/>
      <c r="GN53" s="113"/>
      <c r="GO53" s="113"/>
      <c r="GP53" s="113"/>
      <c r="GQ53" s="113">
        <f>データ!BN7</f>
        <v>26.4</v>
      </c>
      <c r="GR53" s="113"/>
      <c r="GS53" s="113"/>
      <c r="GT53" s="113"/>
      <c r="GU53" s="113"/>
      <c r="GV53" s="113"/>
      <c r="GW53" s="113"/>
      <c r="GX53" s="113"/>
      <c r="GY53" s="113"/>
      <c r="GZ53" s="113"/>
      <c r="HA53" s="113"/>
      <c r="HB53" s="113"/>
      <c r="HC53" s="113"/>
      <c r="HD53" s="113"/>
      <c r="HE53" s="113"/>
      <c r="HF53" s="113"/>
      <c r="HG53" s="113"/>
      <c r="HH53" s="113"/>
      <c r="HI53" s="113"/>
      <c r="HJ53" s="113">
        <f>データ!BO7</f>
        <v>-1.9</v>
      </c>
      <c r="HK53" s="113"/>
      <c r="HL53" s="113"/>
      <c r="HM53" s="113"/>
      <c r="HN53" s="113"/>
      <c r="HO53" s="113"/>
      <c r="HP53" s="113"/>
      <c r="HQ53" s="113"/>
      <c r="HR53" s="113"/>
      <c r="HS53" s="113"/>
      <c r="HT53" s="113"/>
      <c r="HU53" s="113"/>
      <c r="HV53" s="113"/>
      <c r="HW53" s="113"/>
      <c r="HX53" s="113"/>
      <c r="HY53" s="113"/>
      <c r="HZ53" s="113"/>
      <c r="IA53" s="113"/>
      <c r="IB53" s="113"/>
      <c r="IC53" s="19"/>
      <c r="ID53" s="19"/>
      <c r="IE53" s="19"/>
      <c r="IF53" s="19"/>
      <c r="IG53" s="19"/>
      <c r="IH53" s="19"/>
      <c r="II53" s="19"/>
      <c r="IJ53" s="19"/>
      <c r="IK53" s="19"/>
      <c r="IL53" s="19"/>
      <c r="IM53" s="19"/>
      <c r="IN53" s="19"/>
      <c r="IO53" s="19"/>
      <c r="IP53" s="19"/>
      <c r="IQ53" s="19"/>
      <c r="IR53" s="110" t="s">
        <v>29</v>
      </c>
      <c r="IS53" s="111"/>
      <c r="IT53" s="111"/>
      <c r="IU53" s="111"/>
      <c r="IV53" s="111"/>
      <c r="IW53" s="111"/>
      <c r="IX53" s="111"/>
      <c r="IY53" s="111"/>
      <c r="IZ53" s="111"/>
      <c r="JA53" s="111"/>
      <c r="JB53" s="112"/>
      <c r="JC53" s="120">
        <f>データ!BV7</f>
        <v>8262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1059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2866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4637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4223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1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12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12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12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13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13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1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1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1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3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2">
      <c r="A65" s="2"/>
      <c r="B65" s="1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1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3"/>
      <c r="NC66" s="2"/>
      <c r="ND66" s="100" t="s">
        <v>129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2">
      <c r="A67" s="2"/>
      <c r="B67" s="1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0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2">
      <c r="A68" s="2"/>
      <c r="B68" s="1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2">
      <c r="A69" s="2"/>
      <c r="B69" s="1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2">
      <c r="A70" s="2"/>
      <c r="B70" s="1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2">
      <c r="A71" s="2"/>
      <c r="B71" s="1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2">
      <c r="A72" s="2"/>
      <c r="B72" s="1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2">
      <c r="A73" s="2"/>
      <c r="B73" s="1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2">
      <c r="A74" s="2"/>
      <c r="B74" s="1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2">
      <c r="A75" s="2"/>
      <c r="B75" s="12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2">
      <c r="A76" s="2"/>
      <c r="B76" s="12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R01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R02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R03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R04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R05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R01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R02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R03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R04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R05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R01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R02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R03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R04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R05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2">
      <c r="A77" s="2"/>
      <c r="B77" s="12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4" t="str">
        <f>データ!CB7</f>
        <v xml:space="preserve"> </v>
      </c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6"/>
      <c r="AG77" s="114" t="str">
        <f>データ!CC7</f>
        <v xml:space="preserve"> </v>
      </c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6"/>
      <c r="AV77" s="114" t="str">
        <f>データ!CD7</f>
        <v xml:space="preserve"> </v>
      </c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6"/>
      <c r="BK77" s="114" t="str">
        <f>データ!CE7</f>
        <v xml:space="preserve"> </v>
      </c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6"/>
      <c r="BZ77" s="114" t="str">
        <f>データ!CF7</f>
        <v xml:space="preserve"> </v>
      </c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6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4" t="str">
        <f>データ!CO7</f>
        <v xml:space="preserve"> </v>
      </c>
      <c r="GM77" s="115"/>
      <c r="GN77" s="115"/>
      <c r="GO77" s="115"/>
      <c r="GP77" s="115"/>
      <c r="GQ77" s="115"/>
      <c r="GR77" s="115"/>
      <c r="GS77" s="115"/>
      <c r="GT77" s="115"/>
      <c r="GU77" s="115"/>
      <c r="GV77" s="115"/>
      <c r="GW77" s="115"/>
      <c r="GX77" s="115"/>
      <c r="GY77" s="115"/>
      <c r="GZ77" s="116"/>
      <c r="HA77" s="114" t="str">
        <f>データ!CP7</f>
        <v xml:space="preserve"> </v>
      </c>
      <c r="HB77" s="115"/>
      <c r="HC77" s="115"/>
      <c r="HD77" s="115"/>
      <c r="HE77" s="115"/>
      <c r="HF77" s="115"/>
      <c r="HG77" s="115"/>
      <c r="HH77" s="115"/>
      <c r="HI77" s="115"/>
      <c r="HJ77" s="115"/>
      <c r="HK77" s="115"/>
      <c r="HL77" s="115"/>
      <c r="HM77" s="115"/>
      <c r="HN77" s="115"/>
      <c r="HO77" s="116"/>
      <c r="HP77" s="114" t="str">
        <f>データ!CQ7</f>
        <v xml:space="preserve"> </v>
      </c>
      <c r="HQ77" s="115"/>
      <c r="HR77" s="115"/>
      <c r="HS77" s="115"/>
      <c r="HT77" s="115"/>
      <c r="HU77" s="115"/>
      <c r="HV77" s="115"/>
      <c r="HW77" s="115"/>
      <c r="HX77" s="115"/>
      <c r="HY77" s="115"/>
      <c r="HZ77" s="115"/>
      <c r="IA77" s="115"/>
      <c r="IB77" s="115"/>
      <c r="IC77" s="115"/>
      <c r="ID77" s="116"/>
      <c r="IE77" s="114" t="str">
        <f>データ!CR7</f>
        <v xml:space="preserve"> </v>
      </c>
      <c r="IF77" s="115"/>
      <c r="IG77" s="115"/>
      <c r="IH77" s="115"/>
      <c r="II77" s="115"/>
      <c r="IJ77" s="115"/>
      <c r="IK77" s="115"/>
      <c r="IL77" s="115"/>
      <c r="IM77" s="115"/>
      <c r="IN77" s="115"/>
      <c r="IO77" s="115"/>
      <c r="IP77" s="115"/>
      <c r="IQ77" s="115"/>
      <c r="IR77" s="115"/>
      <c r="IS77" s="116"/>
      <c r="IT77" s="114" t="str">
        <f>データ!CS7</f>
        <v xml:space="preserve"> </v>
      </c>
      <c r="IU77" s="115"/>
      <c r="IV77" s="115"/>
      <c r="IW77" s="115"/>
      <c r="IX77" s="115"/>
      <c r="IY77" s="115"/>
      <c r="IZ77" s="115"/>
      <c r="JA77" s="115"/>
      <c r="JB77" s="115"/>
      <c r="JC77" s="115"/>
      <c r="JD77" s="115"/>
      <c r="JE77" s="115"/>
      <c r="JF77" s="115"/>
      <c r="JG77" s="115"/>
      <c r="JH77" s="116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4">
        <f>データ!CZ7</f>
        <v>0</v>
      </c>
      <c r="KB77" s="115"/>
      <c r="KC77" s="115"/>
      <c r="KD77" s="115"/>
      <c r="KE77" s="115"/>
      <c r="KF77" s="115"/>
      <c r="KG77" s="115"/>
      <c r="KH77" s="115"/>
      <c r="KI77" s="115"/>
      <c r="KJ77" s="115"/>
      <c r="KK77" s="115"/>
      <c r="KL77" s="115"/>
      <c r="KM77" s="115"/>
      <c r="KN77" s="115"/>
      <c r="KO77" s="116"/>
      <c r="KP77" s="114">
        <f>データ!DA7</f>
        <v>0</v>
      </c>
      <c r="KQ77" s="115"/>
      <c r="KR77" s="115"/>
      <c r="KS77" s="115"/>
      <c r="KT77" s="115"/>
      <c r="KU77" s="115"/>
      <c r="KV77" s="115"/>
      <c r="KW77" s="115"/>
      <c r="KX77" s="115"/>
      <c r="KY77" s="115"/>
      <c r="KZ77" s="115"/>
      <c r="LA77" s="115"/>
      <c r="LB77" s="115"/>
      <c r="LC77" s="115"/>
      <c r="LD77" s="116"/>
      <c r="LE77" s="114">
        <f>データ!DB7</f>
        <v>0</v>
      </c>
      <c r="LF77" s="115"/>
      <c r="LG77" s="115"/>
      <c r="LH77" s="115"/>
      <c r="LI77" s="115"/>
      <c r="LJ77" s="115"/>
      <c r="LK77" s="115"/>
      <c r="LL77" s="115"/>
      <c r="LM77" s="115"/>
      <c r="LN77" s="115"/>
      <c r="LO77" s="115"/>
      <c r="LP77" s="115"/>
      <c r="LQ77" s="115"/>
      <c r="LR77" s="115"/>
      <c r="LS77" s="116"/>
      <c r="LT77" s="114">
        <f>データ!DC7</f>
        <v>0</v>
      </c>
      <c r="LU77" s="115"/>
      <c r="LV77" s="115"/>
      <c r="LW77" s="115"/>
      <c r="LX77" s="115"/>
      <c r="LY77" s="115"/>
      <c r="LZ77" s="115"/>
      <c r="MA77" s="115"/>
      <c r="MB77" s="115"/>
      <c r="MC77" s="115"/>
      <c r="MD77" s="115"/>
      <c r="ME77" s="115"/>
      <c r="MF77" s="115"/>
      <c r="MG77" s="115"/>
      <c r="MH77" s="116"/>
      <c r="MI77" s="114">
        <f>データ!DD7</f>
        <v>0</v>
      </c>
      <c r="MJ77" s="115"/>
      <c r="MK77" s="115"/>
      <c r="ML77" s="115"/>
      <c r="MM77" s="115"/>
      <c r="MN77" s="115"/>
      <c r="MO77" s="115"/>
      <c r="MP77" s="115"/>
      <c r="MQ77" s="115"/>
      <c r="MR77" s="115"/>
      <c r="MS77" s="115"/>
      <c r="MT77" s="115"/>
      <c r="MU77" s="115"/>
      <c r="MV77" s="115"/>
      <c r="MW77" s="116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2">
      <c r="A78" s="2"/>
      <c r="B78" s="12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4" t="str">
        <f>データ!CG7</f>
        <v xml:space="preserve"> </v>
      </c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6"/>
      <c r="AG78" s="114" t="str">
        <f>データ!CH7</f>
        <v xml:space="preserve"> </v>
      </c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6"/>
      <c r="AV78" s="114" t="str">
        <f>データ!CI7</f>
        <v xml:space="preserve"> </v>
      </c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6"/>
      <c r="BK78" s="114" t="str">
        <f>データ!CJ7</f>
        <v xml:space="preserve"> </v>
      </c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6"/>
      <c r="BZ78" s="114" t="str">
        <f>データ!CK7</f>
        <v xml:space="preserve"> </v>
      </c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6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4" t="str">
        <f>データ!CT7</f>
        <v xml:space="preserve"> </v>
      </c>
      <c r="GM78" s="115"/>
      <c r="GN78" s="115"/>
      <c r="GO78" s="115"/>
      <c r="GP78" s="115"/>
      <c r="GQ78" s="115"/>
      <c r="GR78" s="115"/>
      <c r="GS78" s="115"/>
      <c r="GT78" s="115"/>
      <c r="GU78" s="115"/>
      <c r="GV78" s="115"/>
      <c r="GW78" s="115"/>
      <c r="GX78" s="115"/>
      <c r="GY78" s="115"/>
      <c r="GZ78" s="116"/>
      <c r="HA78" s="114" t="str">
        <f>データ!CU7</f>
        <v xml:space="preserve"> </v>
      </c>
      <c r="HB78" s="115"/>
      <c r="HC78" s="115"/>
      <c r="HD78" s="115"/>
      <c r="HE78" s="115"/>
      <c r="HF78" s="115"/>
      <c r="HG78" s="115"/>
      <c r="HH78" s="115"/>
      <c r="HI78" s="115"/>
      <c r="HJ78" s="115"/>
      <c r="HK78" s="115"/>
      <c r="HL78" s="115"/>
      <c r="HM78" s="115"/>
      <c r="HN78" s="115"/>
      <c r="HO78" s="116"/>
      <c r="HP78" s="114" t="str">
        <f>データ!CV7</f>
        <v xml:space="preserve"> </v>
      </c>
      <c r="HQ78" s="115"/>
      <c r="HR78" s="115"/>
      <c r="HS78" s="115"/>
      <c r="HT78" s="115"/>
      <c r="HU78" s="115"/>
      <c r="HV78" s="115"/>
      <c r="HW78" s="115"/>
      <c r="HX78" s="115"/>
      <c r="HY78" s="115"/>
      <c r="HZ78" s="115"/>
      <c r="IA78" s="115"/>
      <c r="IB78" s="115"/>
      <c r="IC78" s="115"/>
      <c r="ID78" s="116"/>
      <c r="IE78" s="114" t="str">
        <f>データ!CW7</f>
        <v xml:space="preserve"> </v>
      </c>
      <c r="IF78" s="115"/>
      <c r="IG78" s="115"/>
      <c r="IH78" s="115"/>
      <c r="II78" s="115"/>
      <c r="IJ78" s="115"/>
      <c r="IK78" s="115"/>
      <c r="IL78" s="115"/>
      <c r="IM78" s="115"/>
      <c r="IN78" s="115"/>
      <c r="IO78" s="115"/>
      <c r="IP78" s="115"/>
      <c r="IQ78" s="115"/>
      <c r="IR78" s="115"/>
      <c r="IS78" s="116"/>
      <c r="IT78" s="114" t="str">
        <f>データ!CX7</f>
        <v xml:space="preserve"> </v>
      </c>
      <c r="IU78" s="115"/>
      <c r="IV78" s="115"/>
      <c r="IW78" s="115"/>
      <c r="IX78" s="115"/>
      <c r="IY78" s="115"/>
      <c r="IZ78" s="115"/>
      <c r="JA78" s="115"/>
      <c r="JB78" s="115"/>
      <c r="JC78" s="115"/>
      <c r="JD78" s="115"/>
      <c r="JE78" s="115"/>
      <c r="JF78" s="115"/>
      <c r="JG78" s="115"/>
      <c r="JH78" s="116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4">
        <f>データ!DE7</f>
        <v>51.5</v>
      </c>
      <c r="KB78" s="115"/>
      <c r="KC78" s="115"/>
      <c r="KD78" s="115"/>
      <c r="KE78" s="115"/>
      <c r="KF78" s="115"/>
      <c r="KG78" s="115"/>
      <c r="KH78" s="115"/>
      <c r="KI78" s="115"/>
      <c r="KJ78" s="115"/>
      <c r="KK78" s="115"/>
      <c r="KL78" s="115"/>
      <c r="KM78" s="115"/>
      <c r="KN78" s="115"/>
      <c r="KO78" s="116"/>
      <c r="KP78" s="114">
        <f>データ!DF7</f>
        <v>764.6</v>
      </c>
      <c r="KQ78" s="115"/>
      <c r="KR78" s="115"/>
      <c r="KS78" s="115"/>
      <c r="KT78" s="115"/>
      <c r="KU78" s="115"/>
      <c r="KV78" s="115"/>
      <c r="KW78" s="115"/>
      <c r="KX78" s="115"/>
      <c r="KY78" s="115"/>
      <c r="KZ78" s="115"/>
      <c r="LA78" s="115"/>
      <c r="LB78" s="115"/>
      <c r="LC78" s="115"/>
      <c r="LD78" s="116"/>
      <c r="LE78" s="114">
        <f>データ!DG7</f>
        <v>72.599999999999994</v>
      </c>
      <c r="LF78" s="115"/>
      <c r="LG78" s="115"/>
      <c r="LH78" s="115"/>
      <c r="LI78" s="115"/>
      <c r="LJ78" s="115"/>
      <c r="LK78" s="115"/>
      <c r="LL78" s="115"/>
      <c r="LM78" s="115"/>
      <c r="LN78" s="115"/>
      <c r="LO78" s="115"/>
      <c r="LP78" s="115"/>
      <c r="LQ78" s="115"/>
      <c r="LR78" s="115"/>
      <c r="LS78" s="116"/>
      <c r="LT78" s="114">
        <f>データ!DH7</f>
        <v>50.4</v>
      </c>
      <c r="LU78" s="115"/>
      <c r="LV78" s="115"/>
      <c r="LW78" s="115"/>
      <c r="LX78" s="115"/>
      <c r="LY78" s="115"/>
      <c r="LZ78" s="115"/>
      <c r="MA78" s="115"/>
      <c r="MB78" s="115"/>
      <c r="MC78" s="115"/>
      <c r="MD78" s="115"/>
      <c r="ME78" s="115"/>
      <c r="MF78" s="115"/>
      <c r="MG78" s="115"/>
      <c r="MH78" s="116"/>
      <c r="MI78" s="114">
        <f>データ!DI7</f>
        <v>32.799999999999997</v>
      </c>
      <c r="MJ78" s="115"/>
      <c r="MK78" s="115"/>
      <c r="ML78" s="115"/>
      <c r="MM78" s="115"/>
      <c r="MN78" s="115"/>
      <c r="MO78" s="115"/>
      <c r="MP78" s="115"/>
      <c r="MQ78" s="115"/>
      <c r="MR78" s="115"/>
      <c r="MS78" s="115"/>
      <c r="MT78" s="115"/>
      <c r="MU78" s="115"/>
      <c r="MV78" s="115"/>
      <c r="MW78" s="116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2">
      <c r="A79" s="2"/>
      <c r="B79" s="1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2">
      <c r="A80" s="2"/>
      <c r="B80" s="12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2">
      <c r="A81" s="2"/>
      <c r="B81" s="12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7DS6SWG/7LjC0kFGJDmJCnSSw2w9oExrHd+n+fv+9xK6ObgzKSw7OpwSl3Py5O/HWcEYl78j4lLTFuhjw2ApzA==" saltValue="8yotC9mXWA+j6g8S6hxHCw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" x14ac:dyDescent="0.2"/>
  <cols>
    <col min="1" max="1" width="14.6328125" customWidth="1"/>
    <col min="2" max="90" width="11.90625" customWidth="1"/>
    <col min="91" max="92" width="15.453125" customWidth="1"/>
    <col min="93" max="125" width="11.9062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5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90</v>
      </c>
      <c r="AL5" s="47" t="s">
        <v>101</v>
      </c>
      <c r="AM5" s="47" t="s">
        <v>102</v>
      </c>
      <c r="AN5" s="47" t="s">
        <v>93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89</v>
      </c>
      <c r="AV5" s="47" t="s">
        <v>103</v>
      </c>
      <c r="AW5" s="47" t="s">
        <v>91</v>
      </c>
      <c r="AX5" s="47" t="s">
        <v>102</v>
      </c>
      <c r="AY5" s="47" t="s">
        <v>104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100</v>
      </c>
      <c r="BG5" s="47" t="s">
        <v>103</v>
      </c>
      <c r="BH5" s="47" t="s">
        <v>101</v>
      </c>
      <c r="BI5" s="47" t="s">
        <v>92</v>
      </c>
      <c r="BJ5" s="47" t="s">
        <v>104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100</v>
      </c>
      <c r="BR5" s="47" t="s">
        <v>103</v>
      </c>
      <c r="BS5" s="47" t="s">
        <v>91</v>
      </c>
      <c r="BT5" s="47" t="s">
        <v>92</v>
      </c>
      <c r="BU5" s="47" t="s">
        <v>104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89</v>
      </c>
      <c r="CC5" s="47" t="s">
        <v>103</v>
      </c>
      <c r="CD5" s="47" t="s">
        <v>101</v>
      </c>
      <c r="CE5" s="47" t="s">
        <v>102</v>
      </c>
      <c r="CF5" s="47" t="s">
        <v>104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89</v>
      </c>
      <c r="CP5" s="47" t="s">
        <v>103</v>
      </c>
      <c r="CQ5" s="47" t="s">
        <v>91</v>
      </c>
      <c r="CR5" s="47" t="s">
        <v>102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100</v>
      </c>
      <c r="DA5" s="47" t="s">
        <v>103</v>
      </c>
      <c r="DB5" s="47" t="s">
        <v>101</v>
      </c>
      <c r="DC5" s="47" t="s">
        <v>92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100</v>
      </c>
      <c r="DL5" s="47" t="s">
        <v>103</v>
      </c>
      <c r="DM5" s="47" t="s">
        <v>101</v>
      </c>
      <c r="DN5" s="47" t="s">
        <v>102</v>
      </c>
      <c r="DO5" s="47" t="s">
        <v>93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2">
      <c r="A6" s="37" t="s">
        <v>105</v>
      </c>
      <c r="B6" s="48">
        <f>B8</f>
        <v>2023</v>
      </c>
      <c r="C6" s="48">
        <f t="shared" ref="C6:X6" si="1">C8</f>
        <v>382043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4</v>
      </c>
      <c r="H6" s="48" t="str">
        <f>SUBSTITUTE(H8,"　","")</f>
        <v>愛媛県八幡浜市</v>
      </c>
      <c r="I6" s="48" t="str">
        <f t="shared" si="1"/>
        <v>北浜駐車場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39</v>
      </c>
      <c r="S6" s="50" t="str">
        <f t="shared" si="1"/>
        <v>公共施設</v>
      </c>
      <c r="T6" s="50" t="str">
        <f t="shared" si="1"/>
        <v>無</v>
      </c>
      <c r="U6" s="51">
        <f t="shared" si="1"/>
        <v>350</v>
      </c>
      <c r="V6" s="51">
        <f t="shared" si="1"/>
        <v>24</v>
      </c>
      <c r="W6" s="51">
        <f t="shared" si="1"/>
        <v>0</v>
      </c>
      <c r="X6" s="50" t="str">
        <f t="shared" si="1"/>
        <v>無</v>
      </c>
      <c r="Y6" s="52">
        <f>IF(Y8="-",NA(),Y8)</f>
        <v>402</v>
      </c>
      <c r="Z6" s="52">
        <f t="shared" ref="Z6:AH6" si="2">IF(Z8="-",NA(),Z8)</f>
        <v>107.5</v>
      </c>
      <c r="AA6" s="52">
        <f t="shared" si="2"/>
        <v>76.7</v>
      </c>
      <c r="AB6" s="52">
        <f t="shared" si="2"/>
        <v>80.099999999999994</v>
      </c>
      <c r="AC6" s="52">
        <f t="shared" si="2"/>
        <v>81.8</v>
      </c>
      <c r="AD6" s="52">
        <f t="shared" si="2"/>
        <v>1736.5</v>
      </c>
      <c r="AE6" s="52">
        <f t="shared" si="2"/>
        <v>3200.8</v>
      </c>
      <c r="AF6" s="52">
        <f t="shared" si="2"/>
        <v>274.39999999999998</v>
      </c>
      <c r="AG6" s="52">
        <f t="shared" si="2"/>
        <v>972.8</v>
      </c>
      <c r="AH6" s="52">
        <f t="shared" si="2"/>
        <v>2703.2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1.3</v>
      </c>
      <c r="AP6" s="52">
        <f t="shared" si="3"/>
        <v>4.8</v>
      </c>
      <c r="AQ6" s="52">
        <f t="shared" si="3"/>
        <v>3.3</v>
      </c>
      <c r="AR6" s="52">
        <f t="shared" si="3"/>
        <v>1.6</v>
      </c>
      <c r="AS6" s="52">
        <f t="shared" si="3"/>
        <v>1.5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4</v>
      </c>
      <c r="BA6" s="53">
        <f t="shared" si="4"/>
        <v>98</v>
      </c>
      <c r="BB6" s="53">
        <f t="shared" si="4"/>
        <v>13</v>
      </c>
      <c r="BC6" s="53">
        <f t="shared" si="4"/>
        <v>2</v>
      </c>
      <c r="BD6" s="53">
        <f t="shared" si="4"/>
        <v>4</v>
      </c>
      <c r="BE6" s="51" t="str">
        <f>IF(BE8="-","",IF(BE8="-","【-】","【"&amp;SUBSTITUTE(TEXT(BE8,"#,##0"),"-","△")&amp;"】"))</f>
        <v>【127】</v>
      </c>
      <c r="BF6" s="52">
        <f>IF(BF8="-",NA(),BF8)</f>
        <v>75.099999999999994</v>
      </c>
      <c r="BG6" s="52">
        <f t="shared" ref="BG6:BO6" si="5">IF(BG8="-",NA(),BG8)</f>
        <v>7</v>
      </c>
      <c r="BH6" s="52">
        <f t="shared" si="5"/>
        <v>-30.3</v>
      </c>
      <c r="BI6" s="52">
        <f t="shared" si="5"/>
        <v>-25</v>
      </c>
      <c r="BJ6" s="52">
        <f t="shared" si="5"/>
        <v>-22.3</v>
      </c>
      <c r="BK6" s="52">
        <f t="shared" si="5"/>
        <v>28.9</v>
      </c>
      <c r="BL6" s="52">
        <f t="shared" si="5"/>
        <v>-56.4</v>
      </c>
      <c r="BM6" s="52">
        <f t="shared" si="5"/>
        <v>16.899999999999999</v>
      </c>
      <c r="BN6" s="52">
        <f t="shared" si="5"/>
        <v>26.4</v>
      </c>
      <c r="BO6" s="52">
        <f t="shared" si="5"/>
        <v>-1.9</v>
      </c>
      <c r="BP6" s="49" t="str">
        <f>IF(BP8="-","",IF(BP8="-","【-】","【"&amp;SUBSTITUTE(TEXT(BP8,"#,##0.0"),"-","△")&amp;"】"))</f>
        <v>【△55.6】</v>
      </c>
      <c r="BQ6" s="53">
        <f>IF(BQ8="-",NA(),BQ8)</f>
        <v>1045</v>
      </c>
      <c r="BR6" s="53">
        <f t="shared" ref="BR6:BZ6" si="6">IF(BR8="-",NA(),BR8)</f>
        <v>98</v>
      </c>
      <c r="BS6" s="53">
        <f t="shared" si="6"/>
        <v>-443</v>
      </c>
      <c r="BT6" s="53">
        <f t="shared" si="6"/>
        <v>-351</v>
      </c>
      <c r="BU6" s="53">
        <f t="shared" si="6"/>
        <v>-315</v>
      </c>
      <c r="BV6" s="53">
        <f t="shared" si="6"/>
        <v>8262</v>
      </c>
      <c r="BW6" s="53">
        <f t="shared" si="6"/>
        <v>1059</v>
      </c>
      <c r="BX6" s="53">
        <f t="shared" si="6"/>
        <v>2866</v>
      </c>
      <c r="BY6" s="53">
        <f t="shared" si="6"/>
        <v>4637</v>
      </c>
      <c r="BZ6" s="53">
        <f t="shared" si="6"/>
        <v>4223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106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106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51.5</v>
      </c>
      <c r="DF6" s="52">
        <f t="shared" si="8"/>
        <v>764.6</v>
      </c>
      <c r="DG6" s="52">
        <f t="shared" si="8"/>
        <v>72.599999999999994</v>
      </c>
      <c r="DH6" s="52">
        <f t="shared" si="8"/>
        <v>50.4</v>
      </c>
      <c r="DI6" s="52">
        <f t="shared" si="8"/>
        <v>32.799999999999997</v>
      </c>
      <c r="DJ6" s="49" t="str">
        <f>IF(DJ8="-","",IF(DJ8="-","【-】","【"&amp;SUBSTITUTE(TEXT(DJ8,"#,##0.0"),"-","△")&amp;"】"))</f>
        <v>【79.0】</v>
      </c>
      <c r="DK6" s="52">
        <f>IF(DK8="-",NA(),DK8)</f>
        <v>91.7</v>
      </c>
      <c r="DL6" s="52">
        <f t="shared" ref="DL6:DT6" si="9">IF(DL8="-",NA(),DL8)</f>
        <v>91.7</v>
      </c>
      <c r="DM6" s="52">
        <f t="shared" si="9"/>
        <v>91.7</v>
      </c>
      <c r="DN6" s="52">
        <f t="shared" si="9"/>
        <v>91.7</v>
      </c>
      <c r="DO6" s="52">
        <f t="shared" si="9"/>
        <v>91.7</v>
      </c>
      <c r="DP6" s="52">
        <f t="shared" si="9"/>
        <v>159.6</v>
      </c>
      <c r="DQ6" s="52">
        <f t="shared" si="9"/>
        <v>128.5</v>
      </c>
      <c r="DR6" s="52">
        <f t="shared" si="9"/>
        <v>138.1</v>
      </c>
      <c r="DS6" s="52">
        <f t="shared" si="9"/>
        <v>152.4</v>
      </c>
      <c r="DT6" s="52">
        <f t="shared" si="9"/>
        <v>149.80000000000001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2">
      <c r="A7" s="37" t="s">
        <v>107</v>
      </c>
      <c r="B7" s="48">
        <f t="shared" ref="B7:X7" si="10">B8</f>
        <v>2023</v>
      </c>
      <c r="C7" s="48">
        <f t="shared" si="10"/>
        <v>382043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4</v>
      </c>
      <c r="H7" s="48" t="str">
        <f t="shared" si="10"/>
        <v>愛媛県　八幡浜市</v>
      </c>
      <c r="I7" s="48" t="str">
        <f t="shared" si="10"/>
        <v>北浜駐車場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39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350</v>
      </c>
      <c r="V7" s="51">
        <f t="shared" si="10"/>
        <v>24</v>
      </c>
      <c r="W7" s="51">
        <f t="shared" si="10"/>
        <v>0</v>
      </c>
      <c r="X7" s="50" t="str">
        <f t="shared" si="10"/>
        <v>無</v>
      </c>
      <c r="Y7" s="52">
        <f>Y8</f>
        <v>402</v>
      </c>
      <c r="Z7" s="52">
        <f t="shared" ref="Z7:AH7" si="11">Z8</f>
        <v>107.5</v>
      </c>
      <c r="AA7" s="52">
        <f t="shared" si="11"/>
        <v>76.7</v>
      </c>
      <c r="AB7" s="52">
        <f t="shared" si="11"/>
        <v>80.099999999999994</v>
      </c>
      <c r="AC7" s="52">
        <f t="shared" si="11"/>
        <v>81.8</v>
      </c>
      <c r="AD7" s="52">
        <f t="shared" si="11"/>
        <v>1736.5</v>
      </c>
      <c r="AE7" s="52">
        <f t="shared" si="11"/>
        <v>3200.8</v>
      </c>
      <c r="AF7" s="52">
        <f t="shared" si="11"/>
        <v>274.39999999999998</v>
      </c>
      <c r="AG7" s="52">
        <f t="shared" si="11"/>
        <v>972.8</v>
      </c>
      <c r="AH7" s="52">
        <f t="shared" si="11"/>
        <v>2703.2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1.3</v>
      </c>
      <c r="AP7" s="52">
        <f t="shared" si="12"/>
        <v>4.8</v>
      </c>
      <c r="AQ7" s="52">
        <f t="shared" si="12"/>
        <v>3.3</v>
      </c>
      <c r="AR7" s="52">
        <f t="shared" si="12"/>
        <v>1.6</v>
      </c>
      <c r="AS7" s="52">
        <f t="shared" si="12"/>
        <v>1.5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4</v>
      </c>
      <c r="BA7" s="53">
        <f t="shared" si="13"/>
        <v>98</v>
      </c>
      <c r="BB7" s="53">
        <f t="shared" si="13"/>
        <v>13</v>
      </c>
      <c r="BC7" s="53">
        <f t="shared" si="13"/>
        <v>2</v>
      </c>
      <c r="BD7" s="53">
        <f t="shared" si="13"/>
        <v>4</v>
      </c>
      <c r="BE7" s="51"/>
      <c r="BF7" s="52">
        <f>BF8</f>
        <v>75.099999999999994</v>
      </c>
      <c r="BG7" s="52">
        <f t="shared" ref="BG7:BO7" si="14">BG8</f>
        <v>7</v>
      </c>
      <c r="BH7" s="52">
        <f t="shared" si="14"/>
        <v>-30.3</v>
      </c>
      <c r="BI7" s="52">
        <f t="shared" si="14"/>
        <v>-25</v>
      </c>
      <c r="BJ7" s="52">
        <f t="shared" si="14"/>
        <v>-22.3</v>
      </c>
      <c r="BK7" s="52">
        <f t="shared" si="14"/>
        <v>28.9</v>
      </c>
      <c r="BL7" s="52">
        <f t="shared" si="14"/>
        <v>-56.4</v>
      </c>
      <c r="BM7" s="52">
        <f t="shared" si="14"/>
        <v>16.899999999999999</v>
      </c>
      <c r="BN7" s="52">
        <f t="shared" si="14"/>
        <v>26.4</v>
      </c>
      <c r="BO7" s="52">
        <f t="shared" si="14"/>
        <v>-1.9</v>
      </c>
      <c r="BP7" s="49"/>
      <c r="BQ7" s="53">
        <f>BQ8</f>
        <v>1045</v>
      </c>
      <c r="BR7" s="53">
        <f t="shared" ref="BR7:BZ7" si="15">BR8</f>
        <v>98</v>
      </c>
      <c r="BS7" s="53">
        <f t="shared" si="15"/>
        <v>-443</v>
      </c>
      <c r="BT7" s="53">
        <f t="shared" si="15"/>
        <v>-351</v>
      </c>
      <c r="BU7" s="53">
        <f t="shared" si="15"/>
        <v>-315</v>
      </c>
      <c r="BV7" s="53">
        <f t="shared" si="15"/>
        <v>8262</v>
      </c>
      <c r="BW7" s="53">
        <f t="shared" si="15"/>
        <v>1059</v>
      </c>
      <c r="BX7" s="53">
        <f t="shared" si="15"/>
        <v>2866</v>
      </c>
      <c r="BY7" s="53">
        <f t="shared" si="15"/>
        <v>4637</v>
      </c>
      <c r="BZ7" s="53">
        <f t="shared" si="15"/>
        <v>4223</v>
      </c>
      <c r="CA7" s="51"/>
      <c r="CB7" s="52" t="s">
        <v>108</v>
      </c>
      <c r="CC7" s="52" t="s">
        <v>108</v>
      </c>
      <c r="CD7" s="52" t="s">
        <v>108</v>
      </c>
      <c r="CE7" s="52" t="s">
        <v>108</v>
      </c>
      <c r="CF7" s="52" t="s">
        <v>108</v>
      </c>
      <c r="CG7" s="52" t="s">
        <v>108</v>
      </c>
      <c r="CH7" s="52" t="s">
        <v>108</v>
      </c>
      <c r="CI7" s="52" t="s">
        <v>108</v>
      </c>
      <c r="CJ7" s="52" t="s">
        <v>108</v>
      </c>
      <c r="CK7" s="52" t="s">
        <v>109</v>
      </c>
      <c r="CL7" s="49"/>
      <c r="CM7" s="51">
        <f>CM8</f>
        <v>0</v>
      </c>
      <c r="CN7" s="51">
        <f>CN8</f>
        <v>0</v>
      </c>
      <c r="CO7" s="52" t="s">
        <v>108</v>
      </c>
      <c r="CP7" s="52" t="s">
        <v>108</v>
      </c>
      <c r="CQ7" s="52" t="s">
        <v>108</v>
      </c>
      <c r="CR7" s="52" t="s">
        <v>108</v>
      </c>
      <c r="CS7" s="52" t="s">
        <v>108</v>
      </c>
      <c r="CT7" s="52" t="s">
        <v>108</v>
      </c>
      <c r="CU7" s="52" t="s">
        <v>108</v>
      </c>
      <c r="CV7" s="52" t="s">
        <v>108</v>
      </c>
      <c r="CW7" s="52" t="s">
        <v>108</v>
      </c>
      <c r="CX7" s="52" t="s">
        <v>106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51.5</v>
      </c>
      <c r="DF7" s="52">
        <f t="shared" si="16"/>
        <v>764.6</v>
      </c>
      <c r="DG7" s="52">
        <f t="shared" si="16"/>
        <v>72.599999999999994</v>
      </c>
      <c r="DH7" s="52">
        <f t="shared" si="16"/>
        <v>50.4</v>
      </c>
      <c r="DI7" s="52">
        <f t="shared" si="16"/>
        <v>32.799999999999997</v>
      </c>
      <c r="DJ7" s="49"/>
      <c r="DK7" s="52">
        <f>DK8</f>
        <v>91.7</v>
      </c>
      <c r="DL7" s="52">
        <f t="shared" ref="DL7:DT7" si="17">DL8</f>
        <v>91.7</v>
      </c>
      <c r="DM7" s="52">
        <f t="shared" si="17"/>
        <v>91.7</v>
      </c>
      <c r="DN7" s="52">
        <f t="shared" si="17"/>
        <v>91.7</v>
      </c>
      <c r="DO7" s="52">
        <f t="shared" si="17"/>
        <v>91.7</v>
      </c>
      <c r="DP7" s="52">
        <f t="shared" si="17"/>
        <v>159.6</v>
      </c>
      <c r="DQ7" s="52">
        <f t="shared" si="17"/>
        <v>128.5</v>
      </c>
      <c r="DR7" s="52">
        <f t="shared" si="17"/>
        <v>138.1</v>
      </c>
      <c r="DS7" s="52">
        <f t="shared" si="17"/>
        <v>152.4</v>
      </c>
      <c r="DT7" s="52">
        <f t="shared" si="17"/>
        <v>149.80000000000001</v>
      </c>
      <c r="DU7" s="49"/>
    </row>
    <row r="8" spans="1:125" s="54" customFormat="1" x14ac:dyDescent="0.2">
      <c r="A8" s="37"/>
      <c r="B8" s="55">
        <v>2023</v>
      </c>
      <c r="C8" s="55">
        <v>382043</v>
      </c>
      <c r="D8" s="55">
        <v>47</v>
      </c>
      <c r="E8" s="55">
        <v>14</v>
      </c>
      <c r="F8" s="55">
        <v>0</v>
      </c>
      <c r="G8" s="55">
        <v>4</v>
      </c>
      <c r="H8" s="55" t="s">
        <v>110</v>
      </c>
      <c r="I8" s="55" t="s">
        <v>111</v>
      </c>
      <c r="J8" s="55" t="s">
        <v>112</v>
      </c>
      <c r="K8" s="55" t="s">
        <v>113</v>
      </c>
      <c r="L8" s="55" t="s">
        <v>114</v>
      </c>
      <c r="M8" s="55" t="s">
        <v>115</v>
      </c>
      <c r="N8" s="55" t="s">
        <v>116</v>
      </c>
      <c r="O8" s="56" t="s">
        <v>117</v>
      </c>
      <c r="P8" s="57" t="s">
        <v>118</v>
      </c>
      <c r="Q8" s="57" t="s">
        <v>119</v>
      </c>
      <c r="R8" s="58">
        <v>39</v>
      </c>
      <c r="S8" s="57" t="s">
        <v>120</v>
      </c>
      <c r="T8" s="57" t="s">
        <v>121</v>
      </c>
      <c r="U8" s="58">
        <v>350</v>
      </c>
      <c r="V8" s="58">
        <v>24</v>
      </c>
      <c r="W8" s="58">
        <v>0</v>
      </c>
      <c r="X8" s="57" t="s">
        <v>121</v>
      </c>
      <c r="Y8" s="59">
        <v>402</v>
      </c>
      <c r="Z8" s="59">
        <v>107.5</v>
      </c>
      <c r="AA8" s="59">
        <v>76.7</v>
      </c>
      <c r="AB8" s="59">
        <v>80.099999999999994</v>
      </c>
      <c r="AC8" s="59">
        <v>81.8</v>
      </c>
      <c r="AD8" s="59">
        <v>1736.5</v>
      </c>
      <c r="AE8" s="59">
        <v>3200.8</v>
      </c>
      <c r="AF8" s="59">
        <v>274.39999999999998</v>
      </c>
      <c r="AG8" s="59">
        <v>972.8</v>
      </c>
      <c r="AH8" s="59">
        <v>2703.2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1.3</v>
      </c>
      <c r="AP8" s="59">
        <v>4.8</v>
      </c>
      <c r="AQ8" s="59">
        <v>3.3</v>
      </c>
      <c r="AR8" s="59">
        <v>1.6</v>
      </c>
      <c r="AS8" s="59">
        <v>1.5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4</v>
      </c>
      <c r="BA8" s="60">
        <v>98</v>
      </c>
      <c r="BB8" s="60">
        <v>13</v>
      </c>
      <c r="BC8" s="60">
        <v>2</v>
      </c>
      <c r="BD8" s="60">
        <v>4</v>
      </c>
      <c r="BE8" s="60">
        <v>127</v>
      </c>
      <c r="BF8" s="59">
        <v>75.099999999999994</v>
      </c>
      <c r="BG8" s="59">
        <v>7</v>
      </c>
      <c r="BH8" s="59">
        <v>-30.3</v>
      </c>
      <c r="BI8" s="59">
        <v>-25</v>
      </c>
      <c r="BJ8" s="59">
        <v>-22.3</v>
      </c>
      <c r="BK8" s="59">
        <v>28.9</v>
      </c>
      <c r="BL8" s="59">
        <v>-56.4</v>
      </c>
      <c r="BM8" s="59">
        <v>16.899999999999999</v>
      </c>
      <c r="BN8" s="59">
        <v>26.4</v>
      </c>
      <c r="BO8" s="59">
        <v>-1.9</v>
      </c>
      <c r="BP8" s="56">
        <v>-55.6</v>
      </c>
      <c r="BQ8" s="60">
        <v>1045</v>
      </c>
      <c r="BR8" s="60">
        <v>98</v>
      </c>
      <c r="BS8" s="60">
        <v>-443</v>
      </c>
      <c r="BT8" s="61">
        <v>-351</v>
      </c>
      <c r="BU8" s="61">
        <v>-315</v>
      </c>
      <c r="BV8" s="60">
        <v>8262</v>
      </c>
      <c r="BW8" s="60">
        <v>1059</v>
      </c>
      <c r="BX8" s="60">
        <v>2866</v>
      </c>
      <c r="BY8" s="60">
        <v>4637</v>
      </c>
      <c r="BZ8" s="60">
        <v>4223</v>
      </c>
      <c r="CA8" s="58">
        <v>12639</v>
      </c>
      <c r="CB8" s="59" t="s">
        <v>114</v>
      </c>
      <c r="CC8" s="59" t="s">
        <v>114</v>
      </c>
      <c r="CD8" s="59" t="s">
        <v>114</v>
      </c>
      <c r="CE8" s="59" t="s">
        <v>114</v>
      </c>
      <c r="CF8" s="59" t="s">
        <v>114</v>
      </c>
      <c r="CG8" s="59" t="s">
        <v>114</v>
      </c>
      <c r="CH8" s="59" t="s">
        <v>114</v>
      </c>
      <c r="CI8" s="59" t="s">
        <v>114</v>
      </c>
      <c r="CJ8" s="59" t="s">
        <v>114</v>
      </c>
      <c r="CK8" s="59" t="s">
        <v>114</v>
      </c>
      <c r="CL8" s="56" t="s">
        <v>114</v>
      </c>
      <c r="CM8" s="58">
        <v>0</v>
      </c>
      <c r="CN8" s="58">
        <v>0</v>
      </c>
      <c r="CO8" s="59" t="s">
        <v>114</v>
      </c>
      <c r="CP8" s="59" t="s">
        <v>114</v>
      </c>
      <c r="CQ8" s="59" t="s">
        <v>114</v>
      </c>
      <c r="CR8" s="59" t="s">
        <v>114</v>
      </c>
      <c r="CS8" s="59" t="s">
        <v>114</v>
      </c>
      <c r="CT8" s="59" t="s">
        <v>114</v>
      </c>
      <c r="CU8" s="59" t="s">
        <v>114</v>
      </c>
      <c r="CV8" s="59" t="s">
        <v>114</v>
      </c>
      <c r="CW8" s="59" t="s">
        <v>114</v>
      </c>
      <c r="CX8" s="59" t="s">
        <v>114</v>
      </c>
      <c r="CY8" s="56" t="s">
        <v>114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51.5</v>
      </c>
      <c r="DF8" s="59">
        <v>764.6</v>
      </c>
      <c r="DG8" s="59">
        <v>72.599999999999994</v>
      </c>
      <c r="DH8" s="59">
        <v>50.4</v>
      </c>
      <c r="DI8" s="59">
        <v>32.799999999999997</v>
      </c>
      <c r="DJ8" s="56">
        <v>79</v>
      </c>
      <c r="DK8" s="59">
        <v>91.7</v>
      </c>
      <c r="DL8" s="59">
        <v>91.7</v>
      </c>
      <c r="DM8" s="59">
        <v>91.7</v>
      </c>
      <c r="DN8" s="59">
        <v>91.7</v>
      </c>
      <c r="DO8" s="59">
        <v>91.7</v>
      </c>
      <c r="DP8" s="59">
        <v>159.6</v>
      </c>
      <c r="DQ8" s="59">
        <v>128.5</v>
      </c>
      <c r="DR8" s="59">
        <v>138.1</v>
      </c>
      <c r="DS8" s="59">
        <v>152.4</v>
      </c>
      <c r="DT8" s="59">
        <v>149.80000000000001</v>
      </c>
      <c r="DU8" s="56">
        <v>210.9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122</v>
      </c>
      <c r="C10" s="64" t="s">
        <v>123</v>
      </c>
      <c r="D10" s="64" t="s">
        <v>124</v>
      </c>
      <c r="E10" s="64" t="s">
        <v>125</v>
      </c>
      <c r="F10" s="64" t="s">
        <v>126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濱口　唯</cp:lastModifiedBy>
  <cp:lastPrinted>2025-01-28T06:51:40Z</cp:lastPrinted>
  <dcterms:created xsi:type="dcterms:W3CDTF">2024-12-19T01:08:06Z</dcterms:created>
  <dcterms:modified xsi:type="dcterms:W3CDTF">2025-01-28T06:52:33Z</dcterms:modified>
  <cp:category/>
</cp:coreProperties>
</file>