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商工観光課\100_庶務係\◆第3係\■第３係\02-2　公営企業関係\R06\（済）【R070123】【〆切：0207（金）】公営企業に係る経営比較分析表（令和５年度決算）の分析等について（依頼）\"/>
    </mc:Choice>
  </mc:AlternateContent>
  <xr:revisionPtr revIDLastSave="0" documentId="8_{73FF9021-186E-4FED-B48F-663E0F8F1A4F}" xr6:coauthVersionLast="47" xr6:coauthVersionMax="47" xr10:uidLastSave="{00000000-0000-0000-0000-000000000000}"/>
  <workbookProtection workbookAlgorithmName="SHA-512" workbookHashValue="mtIDq8Jvl4l8E+J+bcXgGlonqo4geF6+/QzLg+QU9Je5DzUPm+XeDjSLkK9VW4nr2viJHaf5HaUg+ZwDMwixuw==" workbookSaltValue="Nl2TtOIkS11/vxZzZsgWvw=="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LE78" i="4" s="1"/>
  <c r="DF7" i="5"/>
  <c r="DE7" i="5"/>
  <c r="DD7" i="5"/>
  <c r="MI77" i="4" s="1"/>
  <c r="DC7" i="5"/>
  <c r="LT77" i="4" s="1"/>
  <c r="DB7" i="5"/>
  <c r="DA7" i="5"/>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AV7" i="5"/>
  <c r="AN52" i="4" s="1"/>
  <c r="AU7" i="5"/>
  <c r="U52" i="4" s="1"/>
  <c r="AS7" i="5"/>
  <c r="HJ32" i="4" s="1"/>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W7" i="5"/>
  <c r="V7" i="5"/>
  <c r="HX10" i="4" s="1"/>
  <c r="U7" i="5"/>
  <c r="LJ8" i="4" s="1"/>
  <c r="T7" i="5"/>
  <c r="S7" i="5"/>
  <c r="R7" i="5"/>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CS53" i="4"/>
  <c r="BZ53" i="4"/>
  <c r="MA52" i="4"/>
  <c r="HJ52" i="4"/>
  <c r="GQ52" i="4"/>
  <c r="FX52" i="4"/>
  <c r="FE52" i="4"/>
  <c r="EL52" i="4"/>
  <c r="BZ52" i="4"/>
  <c r="BG52" i="4"/>
  <c r="LH32" i="4"/>
  <c r="KO32" i="4"/>
  <c r="CS32" i="4"/>
  <c r="AN32" i="4"/>
  <c r="U32" i="4"/>
  <c r="MA31" i="4"/>
  <c r="LH31" i="4"/>
  <c r="KO31" i="4"/>
  <c r="EL31" i="4"/>
  <c r="LJ10" i="4"/>
  <c r="JQ10" i="4"/>
  <c r="DU10" i="4"/>
  <c r="JQ8" i="4"/>
  <c r="HX8" i="4"/>
  <c r="CF8" i="4"/>
  <c r="AQ8" i="4"/>
  <c r="LT76" i="4" l="1"/>
  <c r="GQ51" i="4"/>
  <c r="LH30" i="4"/>
  <c r="IE76" i="4"/>
  <c r="BZ51" i="4"/>
  <c r="GQ30" i="4"/>
  <c r="BZ30" i="4"/>
  <c r="BK76" i="4"/>
  <c r="LH51" i="4"/>
  <c r="B11" i="5"/>
  <c r="F11" i="5"/>
  <c r="C11" i="5"/>
  <c r="D11" i="5"/>
  <c r="IT76" i="4" l="1"/>
  <c r="CS51" i="4"/>
  <c r="HJ30" i="4"/>
  <c r="CS30" i="4"/>
  <c r="BZ76" i="4"/>
  <c r="MA51" i="4"/>
  <c r="MI76" i="4"/>
  <c r="HJ51" i="4"/>
  <c r="MA30" i="4"/>
  <c r="KA76" i="4"/>
  <c r="GL76" i="4"/>
  <c r="U51" i="4"/>
  <c r="EL30" i="4"/>
  <c r="U30" i="4"/>
  <c r="R76" i="4"/>
  <c r="JC51" i="4"/>
  <c r="EL51" i="4"/>
  <c r="JC30" i="4"/>
  <c r="AV76" i="4"/>
  <c r="KO51" i="4"/>
  <c r="LE76" i="4"/>
  <c r="FX51" i="4"/>
  <c r="KO30" i="4"/>
  <c r="HP76" i="4"/>
  <c r="BG51" i="4"/>
  <c r="FX30" i="4"/>
  <c r="BG30" i="4"/>
  <c r="AN51" i="4"/>
  <c r="AN30" i="4"/>
  <c r="AG76" i="4"/>
  <c r="JV51" i="4"/>
  <c r="KP76" i="4"/>
  <c r="FE51" i="4"/>
  <c r="JV30" i="4"/>
  <c r="HA76" i="4"/>
  <c r="FE30" i="4"/>
</calcChain>
</file>

<file path=xl/sharedStrings.xml><?xml version="1.0" encoding="utf-8"?>
<sst xmlns="http://schemas.openxmlformats.org/spreadsheetml/2006/main" count="278" uniqueCount="156">
  <si>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</si>
  <si>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</si>
  <si>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</si>
  <si>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</si>
  <si>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</si>
  <si>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</si>
  <si>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</si>
  <si>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</si>
  <si>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</si>
  <si>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</si>
  <si>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</si>
  <si>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</si>
  <si>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</si>
  <si>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</si>
  <si>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</si>
  <si>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</si>
  <si>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</si>
  <si>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</si>
  <si>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</si>
  <si>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</si>
  <si>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</si>
  <si>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</si>
  <si>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</si>
  <si>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</si>
  <si>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</si>
  <si>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</si>
  <si>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</si>
  <si>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</si>
  <si>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</si>
  <si>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</si>
  <si>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</si>
  <si>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</si>
  <si>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</si>
  <si>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</si>
  <si>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</si>
  <si>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</si>
  <si>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</si>
  <si>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</si>
  <si>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</si>
  <si>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</si>
  <si>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</si>
  <si>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</si>
  <si>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</si>
  <si>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</si>
  <si>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</si>
  <si>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</si>
  <si>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</si>
  <si>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</si>
  <si>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</si>
  <si>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</si>
  <si>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</si>
  <si>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</si>
  <si>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</si>
  <si>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</si>
  <si>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</si>
  <si>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</si>
  <si>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</si>
  <si>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</si>
  <si>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</si>
  <si>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</si>
  <si>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</si>
  <si>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</si>
  <si>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</si>
  <si>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</si>
  <si>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</si>
  <si>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</si>
  <si>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</si>
  <si>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</si>
  <si>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</si>
  <si>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</si>
  <si>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</si>
  <si>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</si>
  <si>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</si>
  <si>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</si>
  <si>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</si>
  <si>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</si>
  <si>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</si>
  <si>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</si>
  <si>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</si>
  <si>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</si>
  <si>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</si>
  <si>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</si>
  <si>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</si>
  <si>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</si>
  <si>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</si>
  <si>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</si>
  <si>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</si>
  <si>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</si>
  <si>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</si>
  <si>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</si>
  <si>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</si>
  <si>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</si>
  <si>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</si>
  <si>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</si>
  <si>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</si>
  <si>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</si>
  <si>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</si>
  <si>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</si>
  <si>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</si>
  <si>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</si>
  <si>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</si>
  <si>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</si>
  <si>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</si>
  <si>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</si>
  <si>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</si>
  <si>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</si>
  <si>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</si>
  <si>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</si>
  <si>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</si>
  <si>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</si>
  <si>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</si>
  <si>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</si>
  <si>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</si>
  <si>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</si>
  <si>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</si>
  <si>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</si>
  <si>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</si>
  <si>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</si>
  <si>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</si>
  <si>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</si>
  <si>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</si>
  <si>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</si>
  <si>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</si>
  <si>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</si>
  <si>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</si>
  <si>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</si>
  <si>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</si>
  <si>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</si>
  <si>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</si>
  <si>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</si>
  <si>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</si>
  <si>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</si>
  <si>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</si>
  <si>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</si>
  <si>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</si>
  <si>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</si>
  <si>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朝潮橋駐車場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</si>
  <si>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</si>
  <si>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</si>
  <si>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</si>
  <si>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</si>
  <si>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</si>
  <si>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</si>
  <si>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</si>
  <si>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</si>
  <si>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</si>
  <si>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</si>
  <si>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</si>
  <si>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</si>
  <si>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</si>
  <si>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</si>
  <si>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</si>
  <si>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定期のみの駐車であり、ほとんど空きがない状態であるので、ほぼ１００％で推移している。</t>
    <rPh sb="1" eb="4">
      <t>カドウリツ</t>
    </rPh>
    <rPh sb="6" eb="8">
      <t>テイキ</t>
    </rPh>
    <rPh sb="11" eb="13">
      <t>チュウシャ</t>
    </rPh>
    <rPh sb="21" eb="22">
      <t>ア</t>
    </rPh>
    <rPh sb="26" eb="28">
      <t>ジョウタイ</t>
    </rPh>
    <rPh sb="41" eb="43">
      <t>スイイ</t>
    </rPh>
    <phoneticPr fontId="5"/>
  </si>
  <si>
    <t>⑧設備投資見込額
　平面駐車場であり、大きな改修等、新たな設備投資は見込んでいない。</t>
    <rPh sb="1" eb="5">
      <t>セツビトウシ</t>
    </rPh>
    <rPh sb="5" eb="8">
      <t>ミコミガク</t>
    </rPh>
    <rPh sb="10" eb="12">
      <t>ヘイメン</t>
    </rPh>
    <rPh sb="12" eb="15">
      <t>チュウシャジョウ</t>
    </rPh>
    <rPh sb="19" eb="20">
      <t>オオ</t>
    </rPh>
    <rPh sb="22" eb="24">
      <t>カイシュウ</t>
    </rPh>
    <rPh sb="24" eb="25">
      <t>トウ</t>
    </rPh>
    <rPh sb="26" eb="27">
      <t>アラ</t>
    </rPh>
    <rPh sb="29" eb="31">
      <t>セツビ</t>
    </rPh>
    <rPh sb="31" eb="33">
      <t>トウシ</t>
    </rPh>
    <rPh sb="34" eb="36">
      <t>ミコ</t>
    </rPh>
    <phoneticPr fontId="5"/>
  </si>
  <si>
    <t>　支出は主に光熱費と修繕費であり、平面駐車場で機械等の設備もないため、大きな支出はない。駐車場も定期駐車のみであり、ほとんど空きがない状態であるため収入は安定しており、営業に関する収益性は高い。</t>
    <rPh sb="1" eb="3">
      <t>シシュツ</t>
    </rPh>
    <rPh sb="4" eb="5">
      <t>オモ</t>
    </rPh>
    <rPh sb="6" eb="9">
      <t>コウネツヒ</t>
    </rPh>
    <rPh sb="10" eb="13">
      <t>シュウゼンヒ</t>
    </rPh>
    <rPh sb="17" eb="22">
      <t>ヘイメンチュウシャジョウ</t>
    </rPh>
    <rPh sb="23" eb="25">
      <t>キカイ</t>
    </rPh>
    <rPh sb="25" eb="26">
      <t>トウ</t>
    </rPh>
    <rPh sb="27" eb="29">
      <t>セツビ</t>
    </rPh>
    <rPh sb="35" eb="36">
      <t>オオ</t>
    </rPh>
    <rPh sb="38" eb="40">
      <t>シシュツ</t>
    </rPh>
    <rPh sb="44" eb="47">
      <t>チュウシャジョウ</t>
    </rPh>
    <rPh sb="48" eb="50">
      <t>テイキ</t>
    </rPh>
    <rPh sb="50" eb="52">
      <t>チュウシャ</t>
    </rPh>
    <rPh sb="62" eb="63">
      <t>ア</t>
    </rPh>
    <rPh sb="67" eb="69">
      <t>ジョウタイ</t>
    </rPh>
    <rPh sb="74" eb="76">
      <t>シュウニュウ</t>
    </rPh>
    <rPh sb="77" eb="79">
      <t>アンテイ</t>
    </rPh>
    <rPh sb="84" eb="86">
      <t>エイギョウ</t>
    </rPh>
    <rPh sb="87" eb="88">
      <t>カン</t>
    </rPh>
    <rPh sb="90" eb="93">
      <t>シュウエキセイ</t>
    </rPh>
    <rPh sb="94" eb="95">
      <t>タカ</t>
    </rPh>
    <phoneticPr fontId="5"/>
  </si>
  <si>
    <t>①収益的収支比率
　定期駐車のみの駐車場であり、使用料収入は安定している。令和５年度は、下水道占用料の過誤徴収による還付が発生したため前年と比べ収入が一時的に増加した。支出については。主に光熱費と修繕費であり、収益的収支比率は高くなっている。
④売上高GOP
⑤EBITDA
　売上高GOPは、類似施設平均値を上回っており、収益率は高く安定している。
　EBITDAが平均値を下回っているのは、収容台数が少ない小規模な駐車場であることから、利益そのものの額が少ないことが原因と考えられる。</t>
    <rPh sb="1" eb="6">
      <t>シュウエキテキシュウシ</t>
    </rPh>
    <rPh sb="6" eb="8">
      <t>ヒリツ</t>
    </rPh>
    <rPh sb="10" eb="14">
      <t>テイキチュウシャ</t>
    </rPh>
    <rPh sb="17" eb="20">
      <t>チュウシャジョウ</t>
    </rPh>
    <rPh sb="24" eb="27">
      <t>シヨウリョウ</t>
    </rPh>
    <rPh sb="27" eb="29">
      <t>シュウニュウ</t>
    </rPh>
    <rPh sb="30" eb="32">
      <t>アンテイ</t>
    </rPh>
    <rPh sb="37" eb="39">
      <t>レイワ</t>
    </rPh>
    <rPh sb="40" eb="42">
      <t>ネンド</t>
    </rPh>
    <rPh sb="84" eb="86">
      <t>シシュツ</t>
    </rPh>
    <rPh sb="92" eb="93">
      <t>オモ</t>
    </rPh>
    <rPh sb="94" eb="97">
      <t>コウネツヒ</t>
    </rPh>
    <rPh sb="98" eb="101">
      <t>シュウゼンヒ</t>
    </rPh>
    <rPh sb="105" eb="112">
      <t>シュウエキテキシュウシヒリツ</t>
    </rPh>
    <rPh sb="113" eb="114">
      <t>タカ</t>
    </rPh>
    <rPh sb="123" eb="126">
      <t>ウリアゲダカ</t>
    </rPh>
    <rPh sb="139" eb="142">
      <t>ウリアゲダカ</t>
    </rPh>
    <rPh sb="147" eb="149">
      <t>ルイジ</t>
    </rPh>
    <rPh sb="149" eb="154">
      <t>シセツヘイキンチ</t>
    </rPh>
    <rPh sb="155" eb="157">
      <t>ウワマワ</t>
    </rPh>
    <rPh sb="162" eb="165">
      <t>シュウエキリツ</t>
    </rPh>
    <rPh sb="166" eb="167">
      <t>タカ</t>
    </rPh>
    <rPh sb="168" eb="170">
      <t>アンテイ</t>
    </rPh>
    <rPh sb="184" eb="187">
      <t>ヘイキンチ</t>
    </rPh>
    <rPh sb="188" eb="190">
      <t>シタマワ</t>
    </rPh>
    <rPh sb="197" eb="201">
      <t>シュウヨウダイスウ</t>
    </rPh>
    <rPh sb="202" eb="203">
      <t>スク</t>
    </rPh>
    <rPh sb="205" eb="208">
      <t>ショウキボ</t>
    </rPh>
    <rPh sb="209" eb="212">
      <t>チュウシャジョウ</t>
    </rPh>
    <rPh sb="220" eb="222">
      <t>リエキ</t>
    </rPh>
    <rPh sb="227" eb="228">
      <t>ガク</t>
    </rPh>
    <rPh sb="229" eb="230">
      <t>スク</t>
    </rPh>
    <rPh sb="235" eb="237">
      <t>ゲンイン</t>
    </rPh>
    <rPh sb="238" eb="23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</si>
</sst>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2214.1</c:v>
                </c:pt>
                <c:pt idx="1">
                  <c:v>1323.3</c:v>
                </c:pt>
                <c:pt idx="2">
                  <c:v>1741.2</c:v>
                </c:pt>
                <c:pt idx="3">
                  <c:v>1706</c:v>
                </c:pt>
                <c:pt idx="4">
                  <c:v>4997.8</c:v>
                </c:pt>
              </c:numCache>
            </c:numRef>
          </c:val>
          <c:extLst>
            <c:ext xmlns:c16="http://schemas.microsoft.com/office/drawing/2014/chart" uri="{C3380CC4-5D6E-409C-BE32-E72D297353CC}">
              <c16:uniqueId val="{00000000-D0CA-4861-99B0-3ADC1F2624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D0CA-4861-99B0-3ADC1F2624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9A-435F-A22B-718986997FF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A9A-435F-A22B-718986997FF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A41-4B76-97B8-313F3F6962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41-4B76-97B8-313F3F6962B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314-4FDD-9002-3DEBD17C6F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14-4FDD-9002-3DEBD17C6F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3D-418E-9CC0-FBD5511136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53D-418E-9CC0-FBD5511136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777-468B-ADDC-47CAFBEC16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777-468B-ADDC-47CAFBEC16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96.8</c:v>
                </c:pt>
                <c:pt idx="1">
                  <c:v>96.8</c:v>
                </c:pt>
                <c:pt idx="2">
                  <c:v>100</c:v>
                </c:pt>
                <c:pt idx="3">
                  <c:v>100</c:v>
                </c:pt>
                <c:pt idx="4">
                  <c:v>100</c:v>
                </c:pt>
              </c:numCache>
            </c:numRef>
          </c:val>
          <c:extLst>
            <c:ext xmlns:c16="http://schemas.microsoft.com/office/drawing/2014/chart" uri="{C3380CC4-5D6E-409C-BE32-E72D297353CC}">
              <c16:uniqueId val="{00000000-3F5C-4970-BF14-82A682C8000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F5C-4970-BF14-82A682C8000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97.6</c:v>
                </c:pt>
                <c:pt idx="1">
                  <c:v>95.9</c:v>
                </c:pt>
                <c:pt idx="2">
                  <c:v>97.6</c:v>
                </c:pt>
                <c:pt idx="3">
                  <c:v>97.5</c:v>
                </c:pt>
                <c:pt idx="4">
                  <c:v>97.7</c:v>
                </c:pt>
              </c:numCache>
            </c:numRef>
          </c:val>
          <c:extLst>
            <c:ext xmlns:c16="http://schemas.microsoft.com/office/drawing/2014/chart" uri="{C3380CC4-5D6E-409C-BE32-E72D297353CC}">
              <c16:uniqueId val="{00000000-B6EF-423A-91B3-F3AD02DFC96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B6EF-423A-91B3-F3AD02DFC96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1797</c:v>
                </c:pt>
                <c:pt idx="1">
                  <c:v>1786</c:v>
                </c:pt>
                <c:pt idx="2">
                  <c:v>1871</c:v>
                </c:pt>
                <c:pt idx="3">
                  <c:v>1863</c:v>
                </c:pt>
                <c:pt idx="4">
                  <c:v>2204</c:v>
                </c:pt>
              </c:numCache>
            </c:numRef>
          </c:val>
          <c:extLst>
            <c:ext xmlns:c16="http://schemas.microsoft.com/office/drawing/2014/chart" uri="{C3380CC4-5D6E-409C-BE32-E72D297353CC}">
              <c16:uniqueId val="{00000000-B8B6-4AFA-8F61-65FECBE9EE2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8B6-4AFA-8F61-65FECBE9EE2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1" zoomScaleNormal="100" zoomScaleSheetLayoutView="70" workbookViewId="0">
      <selection activeCell="ND11" sqref="ND11:NR13"/>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愛媛県八幡浜市　朝潮橋駐車場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155</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2214.1</v>
      </c>
      <c r="V31" s="116"/>
      <c r="W31" s="116"/>
      <c r="X31" s="116"/>
      <c r="Y31" s="116"/>
      <c r="Z31" s="116"/>
      <c r="AA31" s="116"/>
      <c r="AB31" s="116"/>
      <c r="AC31" s="116"/>
      <c r="AD31" s="116"/>
      <c r="AE31" s="116"/>
      <c r="AF31" s="116"/>
      <c r="AG31" s="116"/>
      <c r="AH31" s="116"/>
      <c r="AI31" s="116"/>
      <c r="AJ31" s="116"/>
      <c r="AK31" s="116"/>
      <c r="AL31" s="116"/>
      <c r="AM31" s="116"/>
      <c r="AN31" s="116">
        <f>データ!Z7</f>
        <v>1323.3</v>
      </c>
      <c r="AO31" s="116"/>
      <c r="AP31" s="116"/>
      <c r="AQ31" s="116"/>
      <c r="AR31" s="116"/>
      <c r="AS31" s="116"/>
      <c r="AT31" s="116"/>
      <c r="AU31" s="116"/>
      <c r="AV31" s="116"/>
      <c r="AW31" s="116"/>
      <c r="AX31" s="116"/>
      <c r="AY31" s="116"/>
      <c r="AZ31" s="116"/>
      <c r="BA31" s="116"/>
      <c r="BB31" s="116"/>
      <c r="BC31" s="116"/>
      <c r="BD31" s="116"/>
      <c r="BE31" s="116"/>
      <c r="BF31" s="116"/>
      <c r="BG31" s="116">
        <f>データ!AA7</f>
        <v>1741.2</v>
      </c>
      <c r="BH31" s="116"/>
      <c r="BI31" s="116"/>
      <c r="BJ31" s="116"/>
      <c r="BK31" s="116"/>
      <c r="BL31" s="116"/>
      <c r="BM31" s="116"/>
      <c r="BN31" s="116"/>
      <c r="BO31" s="116"/>
      <c r="BP31" s="116"/>
      <c r="BQ31" s="116"/>
      <c r="BR31" s="116"/>
      <c r="BS31" s="116"/>
      <c r="BT31" s="116"/>
      <c r="BU31" s="116"/>
      <c r="BV31" s="116"/>
      <c r="BW31" s="116"/>
      <c r="BX31" s="116"/>
      <c r="BY31" s="116"/>
      <c r="BZ31" s="116">
        <f>データ!AB7</f>
        <v>1706</v>
      </c>
      <c r="CA31" s="116"/>
      <c r="CB31" s="116"/>
      <c r="CC31" s="116"/>
      <c r="CD31" s="116"/>
      <c r="CE31" s="116"/>
      <c r="CF31" s="116"/>
      <c r="CG31" s="116"/>
      <c r="CH31" s="116"/>
      <c r="CI31" s="116"/>
      <c r="CJ31" s="116"/>
      <c r="CK31" s="116"/>
      <c r="CL31" s="116"/>
      <c r="CM31" s="116"/>
      <c r="CN31" s="116"/>
      <c r="CO31" s="116"/>
      <c r="CP31" s="116"/>
      <c r="CQ31" s="116"/>
      <c r="CR31" s="116"/>
      <c r="CS31" s="116">
        <f>データ!AC7</f>
        <v>4997.8</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96.8</v>
      </c>
      <c r="JD31" s="111"/>
      <c r="JE31" s="111"/>
      <c r="JF31" s="111"/>
      <c r="JG31" s="111"/>
      <c r="JH31" s="111"/>
      <c r="JI31" s="111"/>
      <c r="JJ31" s="111"/>
      <c r="JK31" s="111"/>
      <c r="JL31" s="111"/>
      <c r="JM31" s="111"/>
      <c r="JN31" s="111"/>
      <c r="JO31" s="111"/>
      <c r="JP31" s="111"/>
      <c r="JQ31" s="111"/>
      <c r="JR31" s="111"/>
      <c r="JS31" s="111"/>
      <c r="JT31" s="111"/>
      <c r="JU31" s="112"/>
      <c r="JV31" s="110">
        <f>データ!DL7</f>
        <v>96.8</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153</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152</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97.6</v>
      </c>
      <c r="EM52" s="116"/>
      <c r="EN52" s="116"/>
      <c r="EO52" s="116"/>
      <c r="EP52" s="116"/>
      <c r="EQ52" s="116"/>
      <c r="ER52" s="116"/>
      <c r="ES52" s="116"/>
      <c r="ET52" s="116"/>
      <c r="EU52" s="116"/>
      <c r="EV52" s="116"/>
      <c r="EW52" s="116"/>
      <c r="EX52" s="116"/>
      <c r="EY52" s="116"/>
      <c r="EZ52" s="116"/>
      <c r="FA52" s="116"/>
      <c r="FB52" s="116"/>
      <c r="FC52" s="116"/>
      <c r="FD52" s="116"/>
      <c r="FE52" s="116">
        <f>データ!BG7</f>
        <v>95.9</v>
      </c>
      <c r="FF52" s="116"/>
      <c r="FG52" s="116"/>
      <c r="FH52" s="116"/>
      <c r="FI52" s="116"/>
      <c r="FJ52" s="116"/>
      <c r="FK52" s="116"/>
      <c r="FL52" s="116"/>
      <c r="FM52" s="116"/>
      <c r="FN52" s="116"/>
      <c r="FO52" s="116"/>
      <c r="FP52" s="116"/>
      <c r="FQ52" s="116"/>
      <c r="FR52" s="116"/>
      <c r="FS52" s="116"/>
      <c r="FT52" s="116"/>
      <c r="FU52" s="116"/>
      <c r="FV52" s="116"/>
      <c r="FW52" s="116"/>
      <c r="FX52" s="116">
        <f>データ!BH7</f>
        <v>97.6</v>
      </c>
      <c r="FY52" s="116"/>
      <c r="FZ52" s="116"/>
      <c r="GA52" s="116"/>
      <c r="GB52" s="116"/>
      <c r="GC52" s="116"/>
      <c r="GD52" s="116"/>
      <c r="GE52" s="116"/>
      <c r="GF52" s="116"/>
      <c r="GG52" s="116"/>
      <c r="GH52" s="116"/>
      <c r="GI52" s="116"/>
      <c r="GJ52" s="116"/>
      <c r="GK52" s="116"/>
      <c r="GL52" s="116"/>
      <c r="GM52" s="116"/>
      <c r="GN52" s="116"/>
      <c r="GO52" s="116"/>
      <c r="GP52" s="116"/>
      <c r="GQ52" s="116">
        <f>データ!BI7</f>
        <v>97.5</v>
      </c>
      <c r="GR52" s="116"/>
      <c r="GS52" s="116"/>
      <c r="GT52" s="116"/>
      <c r="GU52" s="116"/>
      <c r="GV52" s="116"/>
      <c r="GW52" s="116"/>
      <c r="GX52" s="116"/>
      <c r="GY52" s="116"/>
      <c r="GZ52" s="116"/>
      <c r="HA52" s="116"/>
      <c r="HB52" s="116"/>
      <c r="HC52" s="116"/>
      <c r="HD52" s="116"/>
      <c r="HE52" s="116"/>
      <c r="HF52" s="116"/>
      <c r="HG52" s="116"/>
      <c r="HH52" s="116"/>
      <c r="HI52" s="116"/>
      <c r="HJ52" s="116">
        <f>データ!BJ7</f>
        <v>97.7</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1797</v>
      </c>
      <c r="JD52" s="120"/>
      <c r="JE52" s="120"/>
      <c r="JF52" s="120"/>
      <c r="JG52" s="120"/>
      <c r="JH52" s="120"/>
      <c r="JI52" s="120"/>
      <c r="JJ52" s="120"/>
      <c r="JK52" s="120"/>
      <c r="JL52" s="120"/>
      <c r="JM52" s="120"/>
      <c r="JN52" s="120"/>
      <c r="JO52" s="120"/>
      <c r="JP52" s="120"/>
      <c r="JQ52" s="120"/>
      <c r="JR52" s="120"/>
      <c r="JS52" s="120"/>
      <c r="JT52" s="120"/>
      <c r="JU52" s="120"/>
      <c r="JV52" s="120">
        <f>データ!BR7</f>
        <v>1786</v>
      </c>
      <c r="JW52" s="120"/>
      <c r="JX52" s="120"/>
      <c r="JY52" s="120"/>
      <c r="JZ52" s="120"/>
      <c r="KA52" s="120"/>
      <c r="KB52" s="120"/>
      <c r="KC52" s="120"/>
      <c r="KD52" s="120"/>
      <c r="KE52" s="120"/>
      <c r="KF52" s="120"/>
      <c r="KG52" s="120"/>
      <c r="KH52" s="120"/>
      <c r="KI52" s="120"/>
      <c r="KJ52" s="120"/>
      <c r="KK52" s="120"/>
      <c r="KL52" s="120"/>
      <c r="KM52" s="120"/>
      <c r="KN52" s="120"/>
      <c r="KO52" s="120">
        <f>データ!BS7</f>
        <v>1871</v>
      </c>
      <c r="KP52" s="120"/>
      <c r="KQ52" s="120"/>
      <c r="KR52" s="120"/>
      <c r="KS52" s="120"/>
      <c r="KT52" s="120"/>
      <c r="KU52" s="120"/>
      <c r="KV52" s="120"/>
      <c r="KW52" s="120"/>
      <c r="KX52" s="120"/>
      <c r="KY52" s="120"/>
      <c r="KZ52" s="120"/>
      <c r="LA52" s="120"/>
      <c r="LB52" s="120"/>
      <c r="LC52" s="120"/>
      <c r="LD52" s="120"/>
      <c r="LE52" s="120"/>
      <c r="LF52" s="120"/>
      <c r="LG52" s="120"/>
      <c r="LH52" s="120">
        <f>データ!BT7</f>
        <v>1863</v>
      </c>
      <c r="LI52" s="120"/>
      <c r="LJ52" s="120"/>
      <c r="LK52" s="120"/>
      <c r="LL52" s="120"/>
      <c r="LM52" s="120"/>
      <c r="LN52" s="120"/>
      <c r="LO52" s="120"/>
      <c r="LP52" s="120"/>
      <c r="LQ52" s="120"/>
      <c r="LR52" s="120"/>
      <c r="LS52" s="120"/>
      <c r="LT52" s="120"/>
      <c r="LU52" s="120"/>
      <c r="LV52" s="120"/>
      <c r="LW52" s="120"/>
      <c r="LX52" s="120"/>
      <c r="LY52" s="120"/>
      <c r="LZ52" s="120"/>
      <c r="MA52" s="120">
        <f>データ!BU7</f>
        <v>2204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154</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6quw3mdctK0gLGL0vQDiC+OwTv+tg+FXP/CnGHHb552nTd9bdJp0NoXJOBaY/eh2KMKJdiJ3Q4C9OJWCiEj8g==" saltValue="q91ZD7n7nxZ+aYuXnVuJ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90</v>
      </c>
      <c r="AV5" s="47" t="s">
        <v>91</v>
      </c>
      <c r="AW5" s="47" t="s">
        <v>105</v>
      </c>
      <c r="AX5" s="47" t="s">
        <v>106</v>
      </c>
      <c r="AY5" s="47" t="s">
        <v>107</v>
      </c>
      <c r="AZ5" s="47" t="s">
        <v>95</v>
      </c>
      <c r="BA5" s="47" t="s">
        <v>96</v>
      </c>
      <c r="BB5" s="47" t="s">
        <v>97</v>
      </c>
      <c r="BC5" s="47" t="s">
        <v>98</v>
      </c>
      <c r="BD5" s="47" t="s">
        <v>99</v>
      </c>
      <c r="BE5" s="47" t="s">
        <v>100</v>
      </c>
      <c r="BF5" s="47" t="s">
        <v>108</v>
      </c>
      <c r="BG5" s="47" t="s">
        <v>102</v>
      </c>
      <c r="BH5" s="47" t="s">
        <v>109</v>
      </c>
      <c r="BI5" s="47" t="s">
        <v>93</v>
      </c>
      <c r="BJ5" s="47" t="s">
        <v>110</v>
      </c>
      <c r="BK5" s="47" t="s">
        <v>95</v>
      </c>
      <c r="BL5" s="47" t="s">
        <v>96</v>
      </c>
      <c r="BM5" s="47" t="s">
        <v>97</v>
      </c>
      <c r="BN5" s="47" t="s">
        <v>98</v>
      </c>
      <c r="BO5" s="47" t="s">
        <v>99</v>
      </c>
      <c r="BP5" s="47" t="s">
        <v>100</v>
      </c>
      <c r="BQ5" s="47" t="s">
        <v>111</v>
      </c>
      <c r="BR5" s="47" t="s">
        <v>112</v>
      </c>
      <c r="BS5" s="47" t="s">
        <v>109</v>
      </c>
      <c r="BT5" s="47" t="s">
        <v>113</v>
      </c>
      <c r="BU5" s="47" t="s">
        <v>114</v>
      </c>
      <c r="BV5" s="47" t="s">
        <v>95</v>
      </c>
      <c r="BW5" s="47" t="s">
        <v>96</v>
      </c>
      <c r="BX5" s="47" t="s">
        <v>97</v>
      </c>
      <c r="BY5" s="47" t="s">
        <v>98</v>
      </c>
      <c r="BZ5" s="47" t="s">
        <v>99</v>
      </c>
      <c r="CA5" s="47" t="s">
        <v>100</v>
      </c>
      <c r="CB5" s="47" t="s">
        <v>115</v>
      </c>
      <c r="CC5" s="47" t="s">
        <v>116</v>
      </c>
      <c r="CD5" s="47" t="s">
        <v>117</v>
      </c>
      <c r="CE5" s="47" t="s">
        <v>118</v>
      </c>
      <c r="CF5" s="47" t="s">
        <v>119</v>
      </c>
      <c r="CG5" s="47" t="s">
        <v>95</v>
      </c>
      <c r="CH5" s="47" t="s">
        <v>96</v>
      </c>
      <c r="CI5" s="47" t="s">
        <v>97</v>
      </c>
      <c r="CJ5" s="47" t="s">
        <v>98</v>
      </c>
      <c r="CK5" s="47" t="s">
        <v>99</v>
      </c>
      <c r="CL5" s="47" t="s">
        <v>100</v>
      </c>
      <c r="CM5" s="145"/>
      <c r="CN5" s="145"/>
      <c r="CO5" s="47" t="s">
        <v>120</v>
      </c>
      <c r="CP5" s="47" t="s">
        <v>121</v>
      </c>
      <c r="CQ5" s="47" t="s">
        <v>122</v>
      </c>
      <c r="CR5" s="47" t="s">
        <v>93</v>
      </c>
      <c r="CS5" s="47" t="s">
        <v>123</v>
      </c>
      <c r="CT5" s="47" t="s">
        <v>95</v>
      </c>
      <c r="CU5" s="47" t="s">
        <v>96</v>
      </c>
      <c r="CV5" s="47" t="s">
        <v>97</v>
      </c>
      <c r="CW5" s="47" t="s">
        <v>98</v>
      </c>
      <c r="CX5" s="47" t="s">
        <v>99</v>
      </c>
      <c r="CY5" s="47" t="s">
        <v>100</v>
      </c>
      <c r="CZ5" s="47" t="s">
        <v>124</v>
      </c>
      <c r="DA5" s="47" t="s">
        <v>116</v>
      </c>
      <c r="DB5" s="47" t="s">
        <v>103</v>
      </c>
      <c r="DC5" s="47" t="s">
        <v>118</v>
      </c>
      <c r="DD5" s="47" t="s">
        <v>104</v>
      </c>
      <c r="DE5" s="47" t="s">
        <v>95</v>
      </c>
      <c r="DF5" s="47" t="s">
        <v>96</v>
      </c>
      <c r="DG5" s="47" t="s">
        <v>97</v>
      </c>
      <c r="DH5" s="47" t="s">
        <v>98</v>
      </c>
      <c r="DI5" s="47" t="s">
        <v>99</v>
      </c>
      <c r="DJ5" s="47" t="s">
        <v>35</v>
      </c>
      <c r="DK5" s="47" t="s">
        <v>111</v>
      </c>
      <c r="DL5" s="47" t="s">
        <v>125</v>
      </c>
      <c r="DM5" s="47" t="s">
        <v>126</v>
      </c>
      <c r="DN5" s="47" t="s">
        <v>127</v>
      </c>
      <c r="DO5" s="47" t="s">
        <v>114</v>
      </c>
      <c r="DP5" s="47" t="s">
        <v>95</v>
      </c>
      <c r="DQ5" s="47" t="s">
        <v>96</v>
      </c>
      <c r="DR5" s="47" t="s">
        <v>97</v>
      </c>
      <c r="DS5" s="47" t="s">
        <v>98</v>
      </c>
      <c r="DT5" s="47" t="s">
        <v>99</v>
      </c>
      <c r="DU5" s="47" t="s">
        <v>100</v>
      </c>
    </row>
    <row r="6" spans="1:125" s="54" customFormat="1" x14ac:dyDescent="0.2">
      <c r="A6" s="37" t="s">
        <v>128</v>
      </c>
      <c r="B6" s="48">
        <f>B8</f>
        <v>2023</v>
      </c>
      <c r="C6" s="48">
        <f t="shared" ref="C6:X6" si="1">C8</f>
        <v>382043</v>
      </c>
      <c r="D6" s="48">
        <f t="shared" si="1"/>
        <v>47</v>
      </c>
      <c r="E6" s="48">
        <f t="shared" si="1"/>
        <v>14</v>
      </c>
      <c r="F6" s="48">
        <f t="shared" si="1"/>
        <v>0</v>
      </c>
      <c r="G6" s="48">
        <f t="shared" si="1"/>
        <v>5</v>
      </c>
      <c r="H6" s="48" t="str">
        <f>SUBSTITUTE(H8,"　","")</f>
        <v>愛媛県八幡浜市</v>
      </c>
      <c r="I6" s="48" t="str">
        <f t="shared" si="1"/>
        <v>朝潮橋駐車場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38</v>
      </c>
      <c r="S6" s="50" t="str">
        <f t="shared" si="1"/>
        <v>商業施設</v>
      </c>
      <c r="T6" s="50" t="str">
        <f t="shared" si="1"/>
        <v>無</v>
      </c>
      <c r="U6" s="51">
        <f t="shared" si="1"/>
        <v>727</v>
      </c>
      <c r="V6" s="51">
        <f t="shared" si="1"/>
        <v>31</v>
      </c>
      <c r="W6" s="51">
        <f t="shared" si="1"/>
        <v>0</v>
      </c>
      <c r="X6" s="50" t="str">
        <f t="shared" si="1"/>
        <v>無</v>
      </c>
      <c r="Y6" s="52">
        <f>IF(Y8="-",NA(),Y8)</f>
        <v>2214.1</v>
      </c>
      <c r="Z6" s="52">
        <f t="shared" ref="Z6:AH6" si="2">IF(Z8="-",NA(),Z8)</f>
        <v>1323.3</v>
      </c>
      <c r="AA6" s="52">
        <f t="shared" si="2"/>
        <v>1741.2</v>
      </c>
      <c r="AB6" s="52">
        <f t="shared" si="2"/>
        <v>1706</v>
      </c>
      <c r="AC6" s="52">
        <f t="shared" si="2"/>
        <v>4997.8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97.6</v>
      </c>
      <c r="BG6" s="52">
        <f t="shared" ref="BG6:BO6" si="5">IF(BG8="-",NA(),BG8)</f>
        <v>95.9</v>
      </c>
      <c r="BH6" s="52">
        <f t="shared" si="5"/>
        <v>97.6</v>
      </c>
      <c r="BI6" s="52">
        <f t="shared" si="5"/>
        <v>97.5</v>
      </c>
      <c r="BJ6" s="52">
        <f t="shared" si="5"/>
        <v>97.7</v>
      </c>
      <c r="BK6" s="52">
        <f t="shared" si="5"/>
        <v>33.6</v>
      </c>
      <c r="BL6" s="52">
        <f t="shared" si="5"/>
        <v>-122.5</v>
      </c>
      <c r="BM6" s="52">
        <f t="shared" si="5"/>
        <v>8.5</v>
      </c>
      <c r="BN6" s="52">
        <f t="shared" si="5"/>
        <v>26.6</v>
      </c>
      <c r="BO6" s="52">
        <f t="shared" si="5"/>
        <v>36.5</v>
      </c>
      <c r="BP6" s="49" t="str">
        <f>IF(BP8="-","",IF(BP8="-","【-】","【"&amp;SUBSTITUTE(TEXT(BP8,"#,##0.0"),"-","△")&amp;"】"))</f>
        <v>【△55.6】</v>
      </c>
      <c r="BQ6" s="53">
        <f>IF(BQ8="-",NA(),BQ8)</f>
        <v>1797</v>
      </c>
      <c r="BR6" s="53">
        <f t="shared" ref="BR6:BZ6" si="6">IF(BR8="-",NA(),BR8)</f>
        <v>1786</v>
      </c>
      <c r="BS6" s="53">
        <f t="shared" si="6"/>
        <v>1871</v>
      </c>
      <c r="BT6" s="53">
        <f t="shared" si="6"/>
        <v>1863</v>
      </c>
      <c r="BU6" s="53">
        <f t="shared" si="6"/>
        <v>2204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129</v>
      </c>
      <c r="CM6" s="51">
        <f t="shared" ref="CM6:CN6" si="7">CM8</f>
        <v>0</v>
      </c>
      <c r="CN6" s="51">
        <f t="shared" si="7"/>
        <v>0</v>
      </c>
      <c r="CO6" s="52"/>
      <c r="CP6" s="52"/>
      <c r="CQ6" s="52"/>
      <c r="CR6" s="52"/>
      <c r="CS6" s="52"/>
      <c r="CT6" s="52"/>
      <c r="CU6" s="52"/>
      <c r="CV6" s="52"/>
      <c r="CW6" s="52"/>
      <c r="CX6" s="52"/>
      <c r="CY6" s="49" t="s">
        <v>130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96.8</v>
      </c>
      <c r="DL6" s="52">
        <f t="shared" ref="DL6:DT6" si="9">IF(DL8="-",NA(),DL8)</f>
        <v>96.8</v>
      </c>
      <c r="DM6" s="52">
        <f t="shared" si="9"/>
        <v>100</v>
      </c>
      <c r="DN6" s="52">
        <f t="shared" si="9"/>
        <v>100</v>
      </c>
      <c r="DO6" s="52">
        <f t="shared" si="9"/>
        <v>100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131</v>
      </c>
      <c r="B7" s="48">
        <f t="shared" ref="B7:X7" si="10">B8</f>
        <v>2023</v>
      </c>
      <c r="C7" s="48">
        <f t="shared" si="10"/>
        <v>382043</v>
      </c>
      <c r="D7" s="48">
        <f t="shared" si="10"/>
        <v>47</v>
      </c>
      <c r="E7" s="48">
        <f t="shared" si="10"/>
        <v>14</v>
      </c>
      <c r="F7" s="48">
        <f t="shared" si="10"/>
        <v>0</v>
      </c>
      <c r="G7" s="48">
        <f t="shared" si="10"/>
        <v>5</v>
      </c>
      <c r="H7" s="48" t="str">
        <f t="shared" si="10"/>
        <v>愛媛県　八幡浜市</v>
      </c>
      <c r="I7" s="48" t="str">
        <f t="shared" si="10"/>
        <v>朝潮橋駐車場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38</v>
      </c>
      <c r="S7" s="50" t="str">
        <f t="shared" si="10"/>
        <v>商業施設</v>
      </c>
      <c r="T7" s="50" t="str">
        <f t="shared" si="10"/>
        <v>無</v>
      </c>
      <c r="U7" s="51">
        <f t="shared" si="10"/>
        <v>727</v>
      </c>
      <c r="V7" s="51">
        <f t="shared" si="10"/>
        <v>31</v>
      </c>
      <c r="W7" s="51">
        <f t="shared" si="10"/>
        <v>0</v>
      </c>
      <c r="X7" s="50" t="str">
        <f t="shared" si="10"/>
        <v>無</v>
      </c>
      <c r="Y7" s="52">
        <f>Y8</f>
        <v>2214.1</v>
      </c>
      <c r="Z7" s="52">
        <f t="shared" ref="Z7:AH7" si="11">Z8</f>
        <v>1323.3</v>
      </c>
      <c r="AA7" s="52">
        <f t="shared" si="11"/>
        <v>1741.2</v>
      </c>
      <c r="AB7" s="52">
        <f t="shared" si="11"/>
        <v>1706</v>
      </c>
      <c r="AC7" s="52">
        <f t="shared" si="11"/>
        <v>4997.8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97.6</v>
      </c>
      <c r="BG7" s="52">
        <f t="shared" ref="BG7:BO7" si="14">BG8</f>
        <v>95.9</v>
      </c>
      <c r="BH7" s="52">
        <f t="shared" si="14"/>
        <v>97.6</v>
      </c>
      <c r="BI7" s="52">
        <f t="shared" si="14"/>
        <v>97.5</v>
      </c>
      <c r="BJ7" s="52">
        <f t="shared" si="14"/>
        <v>97.7</v>
      </c>
      <c r="BK7" s="52">
        <f t="shared" si="14"/>
        <v>33.6</v>
      </c>
      <c r="BL7" s="52">
        <f t="shared" si="14"/>
        <v>-122.5</v>
      </c>
      <c r="BM7" s="52">
        <f t="shared" si="14"/>
        <v>8.5</v>
      </c>
      <c r="BN7" s="52">
        <f t="shared" si="14"/>
        <v>26.6</v>
      </c>
      <c r="BO7" s="52">
        <f t="shared" si="14"/>
        <v>36.5</v>
      </c>
      <c r="BP7" s="49"/>
      <c r="BQ7" s="53">
        <f>BQ8</f>
        <v>1797</v>
      </c>
      <c r="BR7" s="53">
        <f t="shared" ref="BR7:BZ7" si="15">BR8</f>
        <v>1786</v>
      </c>
      <c r="BS7" s="53">
        <f t="shared" si="15"/>
        <v>1871</v>
      </c>
      <c r="BT7" s="53">
        <f t="shared" si="15"/>
        <v>1863</v>
      </c>
      <c r="BU7" s="53">
        <f t="shared" si="15"/>
        <v>2204</v>
      </c>
      <c r="BV7" s="53">
        <f t="shared" si="15"/>
        <v>7940</v>
      </c>
      <c r="BW7" s="53">
        <f t="shared" si="15"/>
        <v>2576</v>
      </c>
      <c r="BX7" s="53">
        <f t="shared" si="15"/>
        <v>4153</v>
      </c>
      <c r="BY7" s="53">
        <f t="shared" si="15"/>
        <v>6140</v>
      </c>
      <c r="BZ7" s="53">
        <f t="shared" si="15"/>
        <v>9395</v>
      </c>
      <c r="CA7" s="51"/>
      <c r="CB7" s="52" t="s">
        <v>132</v>
      </c>
      <c r="CC7" s="52" t="s">
        <v>132</v>
      </c>
      <c r="CD7" s="52" t="s">
        <v>132</v>
      </c>
      <c r="CE7" s="52" t="s">
        <v>132</v>
      </c>
      <c r="CF7" s="52" t="s">
        <v>132</v>
      </c>
      <c r="CG7" s="52" t="s">
        <v>132</v>
      </c>
      <c r="CH7" s="52" t="s">
        <v>132</v>
      </c>
      <c r="CI7" s="52" t="s">
        <v>132</v>
      </c>
      <c r="CJ7" s="52" t="s">
        <v>132</v>
      </c>
      <c r="CK7" s="52" t="s">
        <v>133</v>
      </c>
      <c r="CL7" s="49"/>
      <c r="CM7" s="51">
        <f>CM8</f>
        <v>0</v>
      </c>
      <c r="CN7" s="51">
        <f>CN8</f>
        <v>0</v>
      </c>
      <c r="CO7" s="52" t="s">
        <v>132</v>
      </c>
      <c r="CP7" s="52" t="s">
        <v>132</v>
      </c>
      <c r="CQ7" s="52" t="s">
        <v>132</v>
      </c>
      <c r="CR7" s="52" t="s">
        <v>132</v>
      </c>
      <c r="CS7" s="52" t="s">
        <v>132</v>
      </c>
      <c r="CT7" s="52" t="s">
        <v>132</v>
      </c>
      <c r="CU7" s="52" t="s">
        <v>132</v>
      </c>
      <c r="CV7" s="52" t="s">
        <v>132</v>
      </c>
      <c r="CW7" s="52" t="s">
        <v>132</v>
      </c>
      <c r="CX7" s="52" t="s">
        <v>134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96.8</v>
      </c>
      <c r="DL7" s="52">
        <f t="shared" ref="DL7:DT7" si="17">DL8</f>
        <v>96.8</v>
      </c>
      <c r="DM7" s="52">
        <f t="shared" si="17"/>
        <v>100</v>
      </c>
      <c r="DN7" s="52">
        <f t="shared" si="17"/>
        <v>100</v>
      </c>
      <c r="DO7" s="52">
        <f t="shared" si="17"/>
        <v>100</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382043</v>
      </c>
      <c r="D8" s="55">
        <v>47</v>
      </c>
      <c r="E8" s="55">
        <v>14</v>
      </c>
      <c r="F8" s="55">
        <v>0</v>
      </c>
      <c r="G8" s="55">
        <v>5</v>
      </c>
      <c r="H8" s="55" t="s">
        <v>135</v>
      </c>
      <c r="I8" s="55" t="s">
        <v>136</v>
      </c>
      <c r="J8" s="55" t="s">
        <v>137</v>
      </c>
      <c r="K8" s="55" t="s">
        <v>138</v>
      </c>
      <c r="L8" s="55" t="s">
        <v>139</v>
      </c>
      <c r="M8" s="55" t="s">
        <v>140</v>
      </c>
      <c r="N8" s="55" t="s">
        <v>141</v>
      </c>
      <c r="O8" s="56" t="s">
        <v>142</v>
      </c>
      <c r="P8" s="57" t="s">
        <v>143</v>
      </c>
      <c r="Q8" s="57" t="s">
        <v>144</v>
      </c>
      <c r="R8" s="58">
        <v>38</v>
      </c>
      <c r="S8" s="57" t="s">
        <v>145</v>
      </c>
      <c r="T8" s="57" t="s">
        <v>146</v>
      </c>
      <c r="U8" s="58">
        <v>727</v>
      </c>
      <c r="V8" s="58">
        <v>31</v>
      </c>
      <c r="W8" s="58">
        <v>0</v>
      </c>
      <c r="X8" s="57" t="s">
        <v>146</v>
      </c>
      <c r="Y8" s="59">
        <v>2214.1</v>
      </c>
      <c r="Z8" s="59">
        <v>1323.3</v>
      </c>
      <c r="AA8" s="59">
        <v>1741.2</v>
      </c>
      <c r="AB8" s="59">
        <v>1706</v>
      </c>
      <c r="AC8" s="59">
        <v>4997.8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97.6</v>
      </c>
      <c r="BG8" s="59">
        <v>95.9</v>
      </c>
      <c r="BH8" s="59">
        <v>97.6</v>
      </c>
      <c r="BI8" s="59">
        <v>97.5</v>
      </c>
      <c r="BJ8" s="59">
        <v>97.7</v>
      </c>
      <c r="BK8" s="59">
        <v>33.6</v>
      </c>
      <c r="BL8" s="59">
        <v>-122.5</v>
      </c>
      <c r="BM8" s="59">
        <v>8.5</v>
      </c>
      <c r="BN8" s="59">
        <v>26.6</v>
      </c>
      <c r="BO8" s="59">
        <v>36.5</v>
      </c>
      <c r="BP8" s="56">
        <v>-55.6</v>
      </c>
      <c r="BQ8" s="60">
        <v>1797</v>
      </c>
      <c r="BR8" s="60">
        <v>1786</v>
      </c>
      <c r="BS8" s="60">
        <v>1871</v>
      </c>
      <c r="BT8" s="61">
        <v>1863</v>
      </c>
      <c r="BU8" s="61">
        <v>2204</v>
      </c>
      <c r="BV8" s="60">
        <v>7940</v>
      </c>
      <c r="BW8" s="60">
        <v>2576</v>
      </c>
      <c r="BX8" s="60">
        <v>4153</v>
      </c>
      <c r="BY8" s="60">
        <v>6140</v>
      </c>
      <c r="BZ8" s="60">
        <v>9395</v>
      </c>
      <c r="CA8" s="58">
        <v>12639</v>
      </c>
      <c r="CB8" s="59" t="s">
        <v>139</v>
      </c>
      <c r="CC8" s="59" t="s">
        <v>139</v>
      </c>
      <c r="CD8" s="59" t="s">
        <v>139</v>
      </c>
      <c r="CE8" s="59" t="s">
        <v>139</v>
      </c>
      <c r="CF8" s="59" t="s">
        <v>139</v>
      </c>
      <c r="CG8" s="59" t="s">
        <v>139</v>
      </c>
      <c r="CH8" s="59" t="s">
        <v>139</v>
      </c>
      <c r="CI8" s="59" t="s">
        <v>139</v>
      </c>
      <c r="CJ8" s="59" t="s">
        <v>139</v>
      </c>
      <c r="CK8" s="59" t="s">
        <v>139</v>
      </c>
      <c r="CL8" s="56" t="s">
        <v>139</v>
      </c>
      <c r="CM8" s="58">
        <v>0</v>
      </c>
      <c r="CN8" s="58">
        <v>0</v>
      </c>
      <c r="CO8" s="59" t="s">
        <v>139</v>
      </c>
      <c r="CP8" s="59" t="s">
        <v>139</v>
      </c>
      <c r="CQ8" s="59" t="s">
        <v>139</v>
      </c>
      <c r="CR8" s="59" t="s">
        <v>139</v>
      </c>
      <c r="CS8" s="59" t="s">
        <v>139</v>
      </c>
      <c r="CT8" s="59" t="s">
        <v>139</v>
      </c>
      <c r="CU8" s="59" t="s">
        <v>139</v>
      </c>
      <c r="CV8" s="59" t="s">
        <v>139</v>
      </c>
      <c r="CW8" s="59" t="s">
        <v>139</v>
      </c>
      <c r="CX8" s="59" t="s">
        <v>139</v>
      </c>
      <c r="CY8" s="56" t="s">
        <v>139</v>
      </c>
      <c r="CZ8" s="59">
        <v>0</v>
      </c>
      <c r="DA8" s="59">
        <v>0</v>
      </c>
      <c r="DB8" s="59">
        <v>0</v>
      </c>
      <c r="DC8" s="59">
        <v>0</v>
      </c>
      <c r="DD8" s="59">
        <v>0</v>
      </c>
      <c r="DE8" s="59">
        <v>54.4</v>
      </c>
      <c r="DF8" s="59">
        <v>70.3</v>
      </c>
      <c r="DG8" s="59">
        <v>70</v>
      </c>
      <c r="DH8" s="59">
        <v>47.6</v>
      </c>
      <c r="DI8" s="59">
        <v>36.1</v>
      </c>
      <c r="DJ8" s="56">
        <v>79</v>
      </c>
      <c r="DK8" s="59">
        <v>96.8</v>
      </c>
      <c r="DL8" s="59">
        <v>96.8</v>
      </c>
      <c r="DM8" s="59">
        <v>100</v>
      </c>
      <c r="DN8" s="59">
        <v>100</v>
      </c>
      <c r="DO8" s="59">
        <v>100</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147</v>
      </c>
      <c r="C10" s="64" t="s">
        <v>148</v>
      </c>
      <c r="D10" s="64" t="s">
        <v>149</v>
      </c>
      <c r="E10" s="64" t="s">
        <v>150</v>
      </c>
      <c r="F10" s="64" t="s">
        <v>151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濱口　唯</cp:lastModifiedBy>
  <cp:lastPrinted>2025-02-26T06:13:20Z</cp:lastPrinted>
  <dcterms:created xsi:type="dcterms:W3CDTF">2024-12-19T01:08:07Z</dcterms:created>
  <dcterms:modified xsi:type="dcterms:W3CDTF">2025-02-26T06:14:12Z</dcterms:modified>
  <cp:category/>
</cp:coreProperties>
</file>