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S:\下水道課\100_庶務係\10_経営戦略・分析表・中長期計画\経営比較分析表\R07.1\提出用\"/>
    </mc:Choice>
  </mc:AlternateContent>
  <xr:revisionPtr revIDLastSave="0" documentId="13_ncr:1_{E197ED0A-4F62-45C0-B3EF-B9F2F9DA5128}" xr6:coauthVersionLast="47" xr6:coauthVersionMax="47" xr10:uidLastSave="{00000000-0000-0000-0000-000000000000}"/>
  <workbookProtection workbookAlgorithmName="SHA-512" workbookHashValue="zO3MXPM9SYf+Y1Inc/PUd6fqAd38HN2cnme97ToMxl/dTYtYwDfHEvD0/ZNQJfgmvt8Pf64qQYek4+5gGu58VQ==" workbookSaltValue="T+elN+V6eTYrbjffn653NQ==" workbookSpinCount="100000" lockStructure="1"/>
  <bookViews>
    <workbookView xWindow="-110" yWindow="-110" windowWidth="19420" windowHeight="1030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AL8" i="4" s="1"/>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E85" i="4"/>
  <c r="AT10" i="4"/>
  <c r="AL10" i="4"/>
  <c r="I10" i="4"/>
  <c r="P8" i="4"/>
  <c r="I8" i="4"/>
</calcChain>
</file>

<file path=xl/sharedStrings.xml><?xml version="1.0" encoding="utf-8"?>
<sst xmlns="http://schemas.openxmlformats.org/spreadsheetml/2006/main" count="231" uniqueCount="116">
  <si>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</si>
  <si>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</si>
  <si>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</si>
  <si>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</si>
  <si>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</si>
  <si>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</si>
  <si>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</si>
  <si>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</si>
  <si>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</si>
  <si>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</si>
  <si>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</si>
  <si>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</si>
  <si>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</si>
  <si>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</si>
  <si>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</si>
  <si>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</si>
  <si>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</si>
  <si>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</si>
  <si>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</si>
  <si>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</si>
  <si>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</si>
  <si>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</si>
  <si>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</si>
  <si>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</si>
  <si>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</si>
  <si>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</si>
  <si>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</si>
  <si>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</si>
  <si>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</si>
  <si>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</si>
  <si>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</si>
  <si>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</si>
  <si>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</si>
  <si>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</si>
  <si>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</si>
  <si>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</si>
  <si>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</si>
  <si>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</si>
  <si>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</si>
  <si>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</si>
  <si>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</si>
  <si>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</si>
  <si>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</si>
  <si>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</si>
  <si>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</si>
  <si>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</si>
  <si>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</si>
  <si>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</si>
  <si>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</si>
  <si>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</si>
  <si>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</si>
  <si>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</si>
  <si>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</si>
  <si>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</si>
  <si>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</si>
  <si>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</si>
  <si>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</si>
  <si>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</si>
  <si>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</si>
  <si>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</si>
  <si>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</si>
  <si>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</si>
  <si>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</si>
  <si>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</si>
  <si>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</si>
  <si>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</si>
  <si>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</si>
  <si>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</si>
  <si>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</si>
  <si>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</si>
  <si>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</si>
  <si>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</si>
  <si>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</si>
  <si>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</si>
  <si>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</si>
  <si>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</si>
  <si>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</si>
  <si>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</si>
  <si>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</si>
  <si>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</si>
  <si>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</si>
  <si>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</si>
  <si>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</si>
  <si>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</si>
  <si>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</si>
  <si>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</si>
  <si>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</si>
  <si>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</si>
  <si>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</si>
  <si>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</si>
  <si>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</si>
  <si>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</si>
  <si>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</si>
  <si>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</si>
  <si>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</si>
  <si>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</si>
  <si>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八幡浜市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</si>
  <si>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</si>
  <si>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</si>
  <si>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</si>
  <si>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</si>
  <si>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</si>
  <si>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</si>
  <si>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</si>
  <si>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</si>
  <si>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</si>
  <si>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</si>
  <si>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</si>
  <si>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</si>
  <si>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</si>
  <si>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</si>
  <si>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</si>
  <si>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</si>
  <si>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平成15年度の供用開始から20年が経過し、施設の機械類は耐用年数を経過しており、有形固定資産減価償却率も5割を上回っている状況である。一方、管渠については、耐用年数を経過しておらず、改築・更新も行っていない。
　処理場1箇所とマンホールポンプ8箇所についても、大規模な修繕や更新は行っていなかったが、どちらも、軽微な修繕に要する費用は、増加傾向にあるため、令和元年度に策定したストックマネジメント計画により、順次マンホールポンプの更新に着手している。</t>
    <rPh sb="1" eb="3">
      <t>ヘイセイ</t>
    </rPh>
    <rPh sb="5" eb="6">
      <t>ネン</t>
    </rPh>
    <rPh sb="6" eb="7">
      <t>ド</t>
    </rPh>
    <rPh sb="16" eb="17">
      <t>ネン</t>
    </rPh>
    <rPh sb="18" eb="20">
      <t>ケイカ</t>
    </rPh>
    <rPh sb="22" eb="24">
      <t>シセツ</t>
    </rPh>
    <rPh sb="25" eb="28">
      <t>キカイルイ</t>
    </rPh>
    <rPh sb="29" eb="31">
      <t>タイヨウ</t>
    </rPh>
    <rPh sb="31" eb="33">
      <t>ネンスウ</t>
    </rPh>
    <rPh sb="34" eb="36">
      <t>ケイカ</t>
    </rPh>
    <rPh sb="68" eb="70">
      <t>イッポウ</t>
    </rPh>
    <rPh sb="79" eb="81">
      <t>タイヨウ</t>
    </rPh>
    <rPh sb="81" eb="83">
      <t>ネンスウ</t>
    </rPh>
    <rPh sb="84" eb="86">
      <t>ケイカ</t>
    </rPh>
    <rPh sb="92" eb="94">
      <t>カイチク</t>
    </rPh>
    <rPh sb="182" eb="184">
      <t>ネンド</t>
    </rPh>
    <rPh sb="185" eb="187">
      <t>サクテイ</t>
    </rPh>
    <rPh sb="205" eb="207">
      <t>ジュンジ</t>
    </rPh>
    <phoneticPr fontId="4"/>
  </si>
  <si>
    <t>　平成15年度より供用開始という比較的新しい施設であるため、管渠については改築・更新を行っていないが、令和元年度からはストックマネジメント計画に基づき順次マンホールポンプの更新に着手している。
　なお、経費回収率が年々減少し一般会計からの繰入金に頼っている状況及び今後の人口減少や施設の更新に備え、経営戦略を基に使用料の見直しについて検討する必要がある。</t>
    <rPh sb="16" eb="19">
      <t>ヒカクテキ</t>
    </rPh>
    <rPh sb="37" eb="39">
      <t>カイチク</t>
    </rPh>
    <rPh sb="51" eb="53">
      <t>レイワ</t>
    </rPh>
    <rPh sb="53" eb="55">
      <t>ガンネン</t>
    </rPh>
    <rPh sb="55" eb="56">
      <t>ド</t>
    </rPh>
    <rPh sb="69" eb="71">
      <t>ケイカク</t>
    </rPh>
    <rPh sb="72" eb="73">
      <t>モト</t>
    </rPh>
    <rPh sb="112" eb="114">
      <t>イッパン</t>
    </rPh>
    <rPh sb="114" eb="116">
      <t>カイケイ</t>
    </rPh>
    <rPh sb="119" eb="121">
      <t>クリイレ</t>
    </rPh>
    <rPh sb="121" eb="122">
      <t>キン</t>
    </rPh>
    <rPh sb="123" eb="124">
      <t>タヨ</t>
    </rPh>
    <rPh sb="128" eb="130">
      <t>ジョウキョウ</t>
    </rPh>
    <rPh sb="130" eb="131">
      <t>オヨ</t>
    </rPh>
    <rPh sb="132" eb="134">
      <t>コンゴ</t>
    </rPh>
    <rPh sb="135" eb="137">
      <t>ジンコウ</t>
    </rPh>
    <rPh sb="137" eb="139">
      <t>ゲンショウ</t>
    </rPh>
    <rPh sb="140" eb="142">
      <t>シセツ</t>
    </rPh>
    <rPh sb="143" eb="145">
      <t>コウシン</t>
    </rPh>
    <rPh sb="146" eb="147">
      <t>ソナ</t>
    </rPh>
    <rPh sb="149" eb="151">
      <t>ケイエイ</t>
    </rPh>
    <rPh sb="151" eb="153">
      <t>センリャク</t>
    </rPh>
    <rPh sb="154" eb="155">
      <t>モト</t>
    </rPh>
    <rPh sb="156" eb="159">
      <t>シヨウリョウ</t>
    </rPh>
    <rPh sb="160" eb="162">
      <t>ミナオ</t>
    </rPh>
    <rPh sb="167" eb="169">
      <t>ケントウ</t>
    </rPh>
    <rPh sb="171" eb="173">
      <t>ヒツヨウ</t>
    </rPh>
    <phoneticPr fontId="4"/>
  </si>
  <si>
    <t>①　経常収支比率
　100％を上回っているが、一般会計繰入金が総収益の大半を占めており、現状は使用料収入が年々減少していることから厳しい経営となっている。
③　流動比率
　中長期的な経営安定化を図るため、令和4年度に一般会計より出資を受けたことにより、流動資産が増え比率も若干改善されたが、類似団体より大幅に低い数値となっているため、使用料を見直すなど収益を増やす取り組みが必要である。
⑤　経費回収率、⑥　汚水処理原価
　施設の規模に比べて水洗化人口が少ないことと、処理場が集落から離れた場所にあることから、使用料収入が少ない反面、維持管理費は割高になる。また、物価高騰等による維持管理費の増もあり、経費回収率は100％を下回り、汚水処理原価も高い数値で推移している。
⑦　施設利用率
　人口減少等による有収水量の減少で、類似団体平均値を下回る低い水準が続いている。
⑧　水洗化率
　微増をしながら約9割を維持しており、10年以上にわたってほぼ変化がない状態である。</t>
    <rPh sb="102" eb="104">
      <t>レイワ</t>
    </rPh>
    <rPh sb="105" eb="107">
      <t>ネンド</t>
    </rPh>
    <rPh sb="282" eb="284">
      <t>ブッカ</t>
    </rPh>
    <rPh sb="284" eb="286">
      <t>コウトウ</t>
    </rPh>
    <rPh sb="286" eb="287">
      <t>ナド</t>
    </rPh>
    <rPh sb="290" eb="292">
      <t>イジ</t>
    </rPh>
    <rPh sb="292" eb="295">
      <t>カンリヒ</t>
    </rPh>
    <rPh sb="296" eb="297">
      <t>ゾウ</t>
    </rPh>
    <rPh sb="325" eb="327">
      <t>スウチ</t>
    </rPh>
    <rPh sb="362" eb="366">
      <t>ルイジダンタイ</t>
    </rPh>
    <rPh sb="366" eb="369">
      <t>ヘイキンチ</t>
    </rPh>
    <rPh sb="378" eb="379">
      <t>ツヅ</t>
    </rPh>
    <rPh sb="393" eb="395">
      <t>ビゾウ</t>
    </rPh>
    <rPh sb="400" eb="401">
      <t>ヤク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</si>
</sst>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6" fillId="0" borderId="3" xfId="0" applyFont="1" applyBorder="1" applyAlignment="1">
      <alignment horizontal="left" vertical="center"/>
    </xf>
    <xf numFmtId="0" fontId="16" fillId="0" borderId="4" xfId="0" applyFont="1" applyBorder="1" applyAlignment="1">
      <alignment horizontal="left" vertical="center"/>
    </xf>
    <xf numFmtId="0" fontId="16" fillId="0" borderId="5" xfId="0" applyFont="1" applyBorder="1" applyAlignment="1">
      <alignment horizontal="left" vertical="center"/>
    </xf>
    <xf numFmtId="0" fontId="16" fillId="0" borderId="6" xfId="0" applyFont="1" applyBorder="1" applyAlignment="1">
      <alignment horizontal="left" vertical="center"/>
    </xf>
    <xf numFmtId="0" fontId="16" fillId="0" borderId="0" xfId="0" applyFont="1" applyAlignment="1">
      <alignment horizontal="left" vertical="center"/>
    </xf>
    <xf numFmtId="0" fontId="16"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4CA-4798-85D2-5C8B0FFCC20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0.36</c:v>
                </c:pt>
                <c:pt idx="1">
                  <c:v>0.39</c:v>
                </c:pt>
                <c:pt idx="2">
                  <c:v>0.1</c:v>
                </c:pt>
                <c:pt idx="3">
                  <c:v>0.08</c:v>
                </c:pt>
                <c:pt idx="4">
                  <c:v>0.06</c:v>
                </c:pt>
              </c:numCache>
            </c:numRef>
          </c:val>
          <c:smooth val="0"/>
          <c:extLst>
            <c:ext xmlns:c16="http://schemas.microsoft.com/office/drawing/2014/chart" uri="{C3380CC4-5D6E-409C-BE32-E72D297353CC}">
              <c16:uniqueId val="{00000001-94CA-4798-85D2-5C8B0FFCC20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29.21</c:v>
                </c:pt>
                <c:pt idx="1">
                  <c:v>29.47</c:v>
                </c:pt>
                <c:pt idx="2">
                  <c:v>28.42</c:v>
                </c:pt>
                <c:pt idx="3">
                  <c:v>30</c:v>
                </c:pt>
                <c:pt idx="4">
                  <c:v>30.39</c:v>
                </c:pt>
              </c:numCache>
            </c:numRef>
          </c:val>
          <c:extLst>
            <c:ext xmlns:c16="http://schemas.microsoft.com/office/drawing/2014/chart" uri="{C3380CC4-5D6E-409C-BE32-E72D297353CC}">
              <c16:uniqueId val="{00000000-D6C3-46E5-84F2-ED1E8200175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42.47</c:v>
                </c:pt>
                <c:pt idx="1">
                  <c:v>42.4</c:v>
                </c:pt>
                <c:pt idx="2">
                  <c:v>42.28</c:v>
                </c:pt>
                <c:pt idx="3">
                  <c:v>41.06</c:v>
                </c:pt>
                <c:pt idx="4">
                  <c:v>42.09</c:v>
                </c:pt>
              </c:numCache>
            </c:numRef>
          </c:val>
          <c:smooth val="0"/>
          <c:extLst>
            <c:ext xmlns:c16="http://schemas.microsoft.com/office/drawing/2014/chart" uri="{C3380CC4-5D6E-409C-BE32-E72D297353CC}">
              <c16:uniqueId val="{00000001-D6C3-46E5-84F2-ED1E8200175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90.65</c:v>
                </c:pt>
                <c:pt idx="1">
                  <c:v>90.79</c:v>
                </c:pt>
                <c:pt idx="2">
                  <c:v>91.61</c:v>
                </c:pt>
                <c:pt idx="3">
                  <c:v>92.79</c:v>
                </c:pt>
                <c:pt idx="4">
                  <c:v>94.71</c:v>
                </c:pt>
              </c:numCache>
            </c:numRef>
          </c:val>
          <c:extLst>
            <c:ext xmlns:c16="http://schemas.microsoft.com/office/drawing/2014/chart" uri="{C3380CC4-5D6E-409C-BE32-E72D297353CC}">
              <c16:uniqueId val="{00000000-723E-474E-9D3B-C61AB4783C2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83.75</c:v>
                </c:pt>
                <c:pt idx="1">
                  <c:v>84.19</c:v>
                </c:pt>
                <c:pt idx="2">
                  <c:v>84.34</c:v>
                </c:pt>
                <c:pt idx="3">
                  <c:v>84.34</c:v>
                </c:pt>
                <c:pt idx="4">
                  <c:v>84.73</c:v>
                </c:pt>
              </c:numCache>
            </c:numRef>
          </c:val>
          <c:smooth val="0"/>
          <c:extLst>
            <c:ext xmlns:c16="http://schemas.microsoft.com/office/drawing/2014/chart" uri="{C3380CC4-5D6E-409C-BE32-E72D297353CC}">
              <c16:uniqueId val="{00000001-723E-474E-9D3B-C61AB4783C2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144.63999999999999</c:v>
                </c:pt>
                <c:pt idx="1">
                  <c:v>145.53</c:v>
                </c:pt>
                <c:pt idx="2">
                  <c:v>149.49</c:v>
                </c:pt>
                <c:pt idx="3">
                  <c:v>126.42</c:v>
                </c:pt>
                <c:pt idx="4">
                  <c:v>128.01</c:v>
                </c:pt>
              </c:numCache>
            </c:numRef>
          </c:val>
          <c:extLst>
            <c:ext xmlns:c16="http://schemas.microsoft.com/office/drawing/2014/chart" uri="{C3380CC4-5D6E-409C-BE32-E72D297353CC}">
              <c16:uniqueId val="{00000000-7F32-4738-94F6-4E7F0E9FE72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102.73</c:v>
                </c:pt>
                <c:pt idx="1">
                  <c:v>105.78</c:v>
                </c:pt>
                <c:pt idx="2">
                  <c:v>106.09</c:v>
                </c:pt>
                <c:pt idx="3">
                  <c:v>106.44</c:v>
                </c:pt>
                <c:pt idx="4">
                  <c:v>107.11</c:v>
                </c:pt>
              </c:numCache>
            </c:numRef>
          </c:val>
          <c:smooth val="0"/>
          <c:extLst>
            <c:ext xmlns:c16="http://schemas.microsoft.com/office/drawing/2014/chart" uri="{C3380CC4-5D6E-409C-BE32-E72D297353CC}">
              <c16:uniqueId val="{00000001-7F32-4738-94F6-4E7F0E9FE72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49.09</c:v>
                </c:pt>
                <c:pt idx="1">
                  <c:v>51.62</c:v>
                </c:pt>
                <c:pt idx="2">
                  <c:v>53.87</c:v>
                </c:pt>
                <c:pt idx="3">
                  <c:v>55.74</c:v>
                </c:pt>
                <c:pt idx="4">
                  <c:v>57.84</c:v>
                </c:pt>
              </c:numCache>
            </c:numRef>
          </c:val>
          <c:extLst>
            <c:ext xmlns:c16="http://schemas.microsoft.com/office/drawing/2014/chart" uri="{C3380CC4-5D6E-409C-BE32-E72D297353CC}">
              <c16:uniqueId val="{00000000-6610-47D8-8FC0-13070E9EB51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24.68</c:v>
                </c:pt>
                <c:pt idx="1">
                  <c:v>21.36</c:v>
                </c:pt>
                <c:pt idx="2">
                  <c:v>22.79</c:v>
                </c:pt>
                <c:pt idx="3">
                  <c:v>24.8</c:v>
                </c:pt>
                <c:pt idx="4">
                  <c:v>26.77</c:v>
                </c:pt>
              </c:numCache>
            </c:numRef>
          </c:val>
          <c:smooth val="0"/>
          <c:extLst>
            <c:ext xmlns:c16="http://schemas.microsoft.com/office/drawing/2014/chart" uri="{C3380CC4-5D6E-409C-BE32-E72D297353CC}">
              <c16:uniqueId val="{00000001-6610-47D8-8FC0-13070E9EB51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D30-4560-92CB-CF9686C349E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8.6199999999999992</c:v>
                </c:pt>
                <c:pt idx="1">
                  <c:v>0.01</c:v>
                </c:pt>
                <c:pt idx="2">
                  <c:v>0.01</c:v>
                </c:pt>
                <c:pt idx="3">
                  <c:v>0.02</c:v>
                </c:pt>
                <c:pt idx="4">
                  <c:v>7.0000000000000007E-2</c:v>
                </c:pt>
              </c:numCache>
            </c:numRef>
          </c:val>
          <c:smooth val="0"/>
          <c:extLst>
            <c:ext xmlns:c16="http://schemas.microsoft.com/office/drawing/2014/chart" uri="{C3380CC4-5D6E-409C-BE32-E72D297353CC}">
              <c16:uniqueId val="{00000001-8D30-4560-92CB-CF9686C349E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AE6-4B9C-B24A-46FA9F122FC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94.97</c:v>
                </c:pt>
                <c:pt idx="1">
                  <c:v>63.96</c:v>
                </c:pt>
                <c:pt idx="2">
                  <c:v>69.42</c:v>
                </c:pt>
                <c:pt idx="3">
                  <c:v>72.86</c:v>
                </c:pt>
                <c:pt idx="4">
                  <c:v>69.540000000000006</c:v>
                </c:pt>
              </c:numCache>
            </c:numRef>
          </c:val>
          <c:smooth val="0"/>
          <c:extLst>
            <c:ext xmlns:c16="http://schemas.microsoft.com/office/drawing/2014/chart" uri="{C3380CC4-5D6E-409C-BE32-E72D297353CC}">
              <c16:uniqueId val="{00000001-5AE6-4B9C-B24A-46FA9F122FC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2.9</c:v>
                </c:pt>
                <c:pt idx="1">
                  <c:v>7.39</c:v>
                </c:pt>
                <c:pt idx="2">
                  <c:v>8.56</c:v>
                </c:pt>
                <c:pt idx="3">
                  <c:v>13.01</c:v>
                </c:pt>
                <c:pt idx="4">
                  <c:v>18.05</c:v>
                </c:pt>
              </c:numCache>
            </c:numRef>
          </c:val>
          <c:extLst>
            <c:ext xmlns:c16="http://schemas.microsoft.com/office/drawing/2014/chart" uri="{C3380CC4-5D6E-409C-BE32-E72D297353CC}">
              <c16:uniqueId val="{00000000-B7BB-4AA4-B5C6-63F7EF6ED58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47.72</c:v>
                </c:pt>
                <c:pt idx="1">
                  <c:v>44.24</c:v>
                </c:pt>
                <c:pt idx="2">
                  <c:v>43.07</c:v>
                </c:pt>
                <c:pt idx="3">
                  <c:v>45.42</c:v>
                </c:pt>
                <c:pt idx="4">
                  <c:v>50.63</c:v>
                </c:pt>
              </c:numCache>
            </c:numRef>
          </c:val>
          <c:smooth val="0"/>
          <c:extLst>
            <c:ext xmlns:c16="http://schemas.microsoft.com/office/drawing/2014/chart" uri="{C3380CC4-5D6E-409C-BE32-E72D297353CC}">
              <c16:uniqueId val="{00000001-B7BB-4AA4-B5C6-63F7EF6ED58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A06-48FA-9908-6C887B102AA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1206.79</c:v>
                </c:pt>
                <c:pt idx="1">
                  <c:v>1258.43</c:v>
                </c:pt>
                <c:pt idx="2">
                  <c:v>1163.75</c:v>
                </c:pt>
                <c:pt idx="3">
                  <c:v>1195.47</c:v>
                </c:pt>
                <c:pt idx="4">
                  <c:v>1168.69</c:v>
                </c:pt>
              </c:numCache>
            </c:numRef>
          </c:val>
          <c:smooth val="0"/>
          <c:extLst>
            <c:ext xmlns:c16="http://schemas.microsoft.com/office/drawing/2014/chart" uri="{C3380CC4-5D6E-409C-BE32-E72D297353CC}">
              <c16:uniqueId val="{00000001-8A06-48FA-9908-6C887B102AA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77.27</c:v>
                </c:pt>
                <c:pt idx="1">
                  <c:v>72.709999999999994</c:v>
                </c:pt>
                <c:pt idx="2">
                  <c:v>64.36</c:v>
                </c:pt>
                <c:pt idx="3">
                  <c:v>60.58</c:v>
                </c:pt>
                <c:pt idx="4">
                  <c:v>53.69</c:v>
                </c:pt>
              </c:numCache>
            </c:numRef>
          </c:val>
          <c:extLst>
            <c:ext xmlns:c16="http://schemas.microsoft.com/office/drawing/2014/chart" uri="{C3380CC4-5D6E-409C-BE32-E72D297353CC}">
              <c16:uniqueId val="{00000000-2916-499F-B5C8-B722A25CD61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71.84</c:v>
                </c:pt>
                <c:pt idx="1">
                  <c:v>73.36</c:v>
                </c:pt>
                <c:pt idx="2">
                  <c:v>72.599999999999994</c:v>
                </c:pt>
                <c:pt idx="3">
                  <c:v>69.430000000000007</c:v>
                </c:pt>
                <c:pt idx="4">
                  <c:v>70.709999999999994</c:v>
                </c:pt>
              </c:numCache>
            </c:numRef>
          </c:val>
          <c:smooth val="0"/>
          <c:extLst>
            <c:ext xmlns:c16="http://schemas.microsoft.com/office/drawing/2014/chart" uri="{C3380CC4-5D6E-409C-BE32-E72D297353CC}">
              <c16:uniqueId val="{00000001-2916-499F-B5C8-B722A25CD61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200.09</c:v>
                </c:pt>
                <c:pt idx="1">
                  <c:v>213.79</c:v>
                </c:pt>
                <c:pt idx="2">
                  <c:v>241.77</c:v>
                </c:pt>
                <c:pt idx="3">
                  <c:v>257</c:v>
                </c:pt>
                <c:pt idx="4">
                  <c:v>290.41000000000003</c:v>
                </c:pt>
              </c:numCache>
            </c:numRef>
          </c:val>
          <c:extLst>
            <c:ext xmlns:c16="http://schemas.microsoft.com/office/drawing/2014/chart" uri="{C3380CC4-5D6E-409C-BE32-E72D297353CC}">
              <c16:uniqueId val="{00000000-AFCF-478D-8ECB-E5262E67523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228.47</c:v>
                </c:pt>
                <c:pt idx="1">
                  <c:v>224.88</c:v>
                </c:pt>
                <c:pt idx="2">
                  <c:v>228.64</c:v>
                </c:pt>
                <c:pt idx="3">
                  <c:v>239.46</c:v>
                </c:pt>
                <c:pt idx="4">
                  <c:v>233.15</c:v>
                </c:pt>
              </c:numCache>
            </c:numRef>
          </c:val>
          <c:smooth val="0"/>
          <c:extLst>
            <c:ext xmlns:c16="http://schemas.microsoft.com/office/drawing/2014/chart" uri="{C3380CC4-5D6E-409C-BE32-E72D297353CC}">
              <c16:uniqueId val="{00000001-AFCF-478D-8ECB-E5262E67523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U20" zoomScale="80" zoomScaleNormal="80" workbookViewId="0">
      <selection activeCell="BL45" sqref="BL45:BZ46"/>
    </sheetView>
  </sheetViews>
  <sheetFormatPr defaultColWidth="2.6328125" defaultRowHeight="13" x14ac:dyDescent="0.2"/>
  <cols>
    <col min="1" max="1" width="2.6328125" customWidth="1"/>
    <col min="2" max="62" width="3.81640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2" t="s">
        <v>0</v>
      </c>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row>
    <row r="3" spans="1:78" ht="9.75" customHeight="1" x14ac:dyDescent="0.2">
      <c r="A3" s="2"/>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row>
    <row r="4" spans="1:78" ht="9.75" customHeight="1" x14ac:dyDescent="0.2">
      <c r="A4" s="2"/>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c r="BT4" s="72"/>
      <c r="BU4" s="72"/>
      <c r="BV4" s="72"/>
      <c r="BW4" s="72"/>
      <c r="BX4" s="72"/>
      <c r="BY4" s="72"/>
      <c r="BZ4" s="72"/>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3" t="str">
        <f>データ!H6</f>
        <v>愛媛県　八幡浜市</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74" t="s">
        <v>9</v>
      </c>
      <c r="BM7" s="75"/>
      <c r="BN7" s="75"/>
      <c r="BO7" s="75"/>
      <c r="BP7" s="75"/>
      <c r="BQ7" s="75"/>
      <c r="BR7" s="75"/>
      <c r="BS7" s="75"/>
      <c r="BT7" s="75"/>
      <c r="BU7" s="75"/>
      <c r="BV7" s="75"/>
      <c r="BW7" s="75"/>
      <c r="BX7" s="75"/>
      <c r="BY7" s="76"/>
    </row>
    <row r="8" spans="1:78" ht="18.75" customHeight="1" x14ac:dyDescent="0.2">
      <c r="A8" s="2"/>
      <c r="B8" s="70" t="str">
        <f>データ!I6</f>
        <v>法適用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D2</v>
      </c>
      <c r="X8" s="70"/>
      <c r="Y8" s="70"/>
      <c r="Z8" s="70"/>
      <c r="AA8" s="70"/>
      <c r="AB8" s="70"/>
      <c r="AC8" s="70"/>
      <c r="AD8" s="71" t="str">
        <f>データ!$M$6</f>
        <v>非設置</v>
      </c>
      <c r="AE8" s="71"/>
      <c r="AF8" s="71"/>
      <c r="AG8" s="71"/>
      <c r="AH8" s="71"/>
      <c r="AI8" s="71"/>
      <c r="AJ8" s="71"/>
      <c r="AK8" s="3"/>
      <c r="AL8" s="45">
        <f>データ!S6</f>
        <v>30739</v>
      </c>
      <c r="AM8" s="45"/>
      <c r="AN8" s="45"/>
      <c r="AO8" s="45"/>
      <c r="AP8" s="45"/>
      <c r="AQ8" s="45"/>
      <c r="AR8" s="45"/>
      <c r="AS8" s="45"/>
      <c r="AT8" s="44">
        <f>データ!T6</f>
        <v>432.12</v>
      </c>
      <c r="AU8" s="44"/>
      <c r="AV8" s="44"/>
      <c r="AW8" s="44"/>
      <c r="AX8" s="44"/>
      <c r="AY8" s="44"/>
      <c r="AZ8" s="44"/>
      <c r="BA8" s="44"/>
      <c r="BB8" s="44">
        <f>データ!U6</f>
        <v>71.14</v>
      </c>
      <c r="BC8" s="44"/>
      <c r="BD8" s="44"/>
      <c r="BE8" s="44"/>
      <c r="BF8" s="44"/>
      <c r="BG8" s="44"/>
      <c r="BH8" s="44"/>
      <c r="BI8" s="44"/>
      <c r="BJ8" s="3"/>
      <c r="BK8" s="3"/>
      <c r="BL8" s="66" t="s">
        <v>10</v>
      </c>
      <c r="BM8" s="67"/>
      <c r="BN8" s="68" t="s">
        <v>11</v>
      </c>
      <c r="BO8" s="68"/>
      <c r="BP8" s="68"/>
      <c r="BQ8" s="68"/>
      <c r="BR8" s="68"/>
      <c r="BS8" s="68"/>
      <c r="BT8" s="68"/>
      <c r="BU8" s="68"/>
      <c r="BV8" s="68"/>
      <c r="BW8" s="68"/>
      <c r="BX8" s="68"/>
      <c r="BY8" s="69"/>
    </row>
    <row r="9" spans="1:78" ht="18.75" customHeight="1" x14ac:dyDescent="0.2">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2">
      <c r="A10" s="2"/>
      <c r="B10" s="44" t="str">
        <f>データ!N6</f>
        <v>-</v>
      </c>
      <c r="C10" s="44"/>
      <c r="D10" s="44"/>
      <c r="E10" s="44"/>
      <c r="F10" s="44"/>
      <c r="G10" s="44"/>
      <c r="H10" s="44"/>
      <c r="I10" s="44">
        <f>データ!O6</f>
        <v>57.14</v>
      </c>
      <c r="J10" s="44"/>
      <c r="K10" s="44"/>
      <c r="L10" s="44"/>
      <c r="M10" s="44"/>
      <c r="N10" s="44"/>
      <c r="O10" s="44"/>
      <c r="P10" s="44">
        <f>データ!P6</f>
        <v>3.3</v>
      </c>
      <c r="Q10" s="44"/>
      <c r="R10" s="44"/>
      <c r="S10" s="44"/>
      <c r="T10" s="44"/>
      <c r="U10" s="44"/>
      <c r="V10" s="44"/>
      <c r="W10" s="44">
        <f>データ!Q6</f>
        <v>103.51</v>
      </c>
      <c r="X10" s="44"/>
      <c r="Y10" s="44"/>
      <c r="Z10" s="44"/>
      <c r="AA10" s="44"/>
      <c r="AB10" s="44"/>
      <c r="AC10" s="44"/>
      <c r="AD10" s="45">
        <f>データ!R6</f>
        <v>3060</v>
      </c>
      <c r="AE10" s="45"/>
      <c r="AF10" s="45"/>
      <c r="AG10" s="45"/>
      <c r="AH10" s="45"/>
      <c r="AI10" s="45"/>
      <c r="AJ10" s="45"/>
      <c r="AK10" s="2"/>
      <c r="AL10" s="45">
        <f>データ!V6</f>
        <v>1002</v>
      </c>
      <c r="AM10" s="45"/>
      <c r="AN10" s="45"/>
      <c r="AO10" s="45"/>
      <c r="AP10" s="45"/>
      <c r="AQ10" s="45"/>
      <c r="AR10" s="45"/>
      <c r="AS10" s="45"/>
      <c r="AT10" s="44">
        <f>データ!W6</f>
        <v>0.26</v>
      </c>
      <c r="AU10" s="44"/>
      <c r="AV10" s="44"/>
      <c r="AW10" s="44"/>
      <c r="AX10" s="44"/>
      <c r="AY10" s="44"/>
      <c r="AZ10" s="44"/>
      <c r="BA10" s="44"/>
      <c r="BB10" s="44">
        <f>データ!X6</f>
        <v>3853.85</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0" t="s">
        <v>26</v>
      </c>
      <c r="BM14" s="61"/>
      <c r="BN14" s="61"/>
      <c r="BO14" s="61"/>
      <c r="BP14" s="61"/>
      <c r="BQ14" s="61"/>
      <c r="BR14" s="61"/>
      <c r="BS14" s="61"/>
      <c r="BT14" s="61"/>
      <c r="BU14" s="61"/>
      <c r="BV14" s="61"/>
      <c r="BW14" s="61"/>
      <c r="BX14" s="61"/>
      <c r="BY14" s="61"/>
      <c r="BZ14" s="62"/>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63"/>
      <c r="BM15" s="64"/>
      <c r="BN15" s="64"/>
      <c r="BO15" s="64"/>
      <c r="BP15" s="64"/>
      <c r="BQ15" s="64"/>
      <c r="BR15" s="64"/>
      <c r="BS15" s="64"/>
      <c r="BT15" s="64"/>
      <c r="BU15" s="64"/>
      <c r="BV15" s="64"/>
      <c r="BW15" s="64"/>
      <c r="BX15" s="64"/>
      <c r="BY15" s="64"/>
      <c r="BZ15" s="65"/>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115</v>
      </c>
      <c r="BM16" s="29"/>
      <c r="BN16" s="29"/>
      <c r="BO16" s="29"/>
      <c r="BP16" s="29"/>
      <c r="BQ16" s="29"/>
      <c r="BR16" s="29"/>
      <c r="BS16" s="29"/>
      <c r="BT16" s="29"/>
      <c r="BU16" s="29"/>
      <c r="BV16" s="29"/>
      <c r="BW16" s="29"/>
      <c r="BX16" s="29"/>
      <c r="BY16" s="29"/>
      <c r="BZ16" s="3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113</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114</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xyYwDM5kN27AfA8aoLXRQvH5GypNVi3b/alX7XckMidydqIyERXEVel8UsjAKYk5Ge5vZC7d4REiEiJ1+JLLHg==" saltValue="cwurLNwKlPoIFCj7xymCq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8" t="s">
        <v>52</v>
      </c>
      <c r="I3" s="79"/>
      <c r="J3" s="79"/>
      <c r="K3" s="79"/>
      <c r="L3" s="79"/>
      <c r="M3" s="79"/>
      <c r="N3" s="79"/>
      <c r="O3" s="79"/>
      <c r="P3" s="79"/>
      <c r="Q3" s="79"/>
      <c r="R3" s="79"/>
      <c r="S3" s="79"/>
      <c r="T3" s="79"/>
      <c r="U3" s="79"/>
      <c r="V3" s="79"/>
      <c r="W3" s="79"/>
      <c r="X3" s="80"/>
      <c r="Y3" s="84"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54</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2">
      <c r="A4" s="14" t="s">
        <v>55</v>
      </c>
      <c r="B4" s="16"/>
      <c r="C4" s="16"/>
      <c r="D4" s="16"/>
      <c r="E4" s="16"/>
      <c r="F4" s="16"/>
      <c r="G4" s="16"/>
      <c r="H4" s="81"/>
      <c r="I4" s="82"/>
      <c r="J4" s="82"/>
      <c r="K4" s="82"/>
      <c r="L4" s="82"/>
      <c r="M4" s="82"/>
      <c r="N4" s="82"/>
      <c r="O4" s="82"/>
      <c r="P4" s="82"/>
      <c r="Q4" s="82"/>
      <c r="R4" s="82"/>
      <c r="S4" s="82"/>
      <c r="T4" s="82"/>
      <c r="U4" s="82"/>
      <c r="V4" s="82"/>
      <c r="W4" s="82"/>
      <c r="X4" s="83"/>
      <c r="Y4" s="77" t="s">
        <v>56</v>
      </c>
      <c r="Z4" s="77"/>
      <c r="AA4" s="77"/>
      <c r="AB4" s="77"/>
      <c r="AC4" s="77"/>
      <c r="AD4" s="77"/>
      <c r="AE4" s="77"/>
      <c r="AF4" s="77"/>
      <c r="AG4" s="77"/>
      <c r="AH4" s="77"/>
      <c r="AI4" s="77"/>
      <c r="AJ4" s="77" t="s">
        <v>57</v>
      </c>
      <c r="AK4" s="77"/>
      <c r="AL4" s="77"/>
      <c r="AM4" s="77"/>
      <c r="AN4" s="77"/>
      <c r="AO4" s="77"/>
      <c r="AP4" s="77"/>
      <c r="AQ4" s="77"/>
      <c r="AR4" s="77"/>
      <c r="AS4" s="77"/>
      <c r="AT4" s="77"/>
      <c r="AU4" s="77" t="s">
        <v>58</v>
      </c>
      <c r="AV4" s="77"/>
      <c r="AW4" s="77"/>
      <c r="AX4" s="77"/>
      <c r="AY4" s="77"/>
      <c r="AZ4" s="77"/>
      <c r="BA4" s="77"/>
      <c r="BB4" s="77"/>
      <c r="BC4" s="77"/>
      <c r="BD4" s="77"/>
      <c r="BE4" s="77"/>
      <c r="BF4" s="77" t="s">
        <v>59</v>
      </c>
      <c r="BG4" s="77"/>
      <c r="BH4" s="77"/>
      <c r="BI4" s="77"/>
      <c r="BJ4" s="77"/>
      <c r="BK4" s="77"/>
      <c r="BL4" s="77"/>
      <c r="BM4" s="77"/>
      <c r="BN4" s="77"/>
      <c r="BO4" s="77"/>
      <c r="BP4" s="77"/>
      <c r="BQ4" s="77" t="s">
        <v>60</v>
      </c>
      <c r="BR4" s="77"/>
      <c r="BS4" s="77"/>
      <c r="BT4" s="77"/>
      <c r="BU4" s="77"/>
      <c r="BV4" s="77"/>
      <c r="BW4" s="77"/>
      <c r="BX4" s="77"/>
      <c r="BY4" s="77"/>
      <c r="BZ4" s="77"/>
      <c r="CA4" s="77"/>
      <c r="CB4" s="77" t="s">
        <v>61</v>
      </c>
      <c r="CC4" s="77"/>
      <c r="CD4" s="77"/>
      <c r="CE4" s="77"/>
      <c r="CF4" s="77"/>
      <c r="CG4" s="77"/>
      <c r="CH4" s="77"/>
      <c r="CI4" s="77"/>
      <c r="CJ4" s="77"/>
      <c r="CK4" s="77"/>
      <c r="CL4" s="77"/>
      <c r="CM4" s="77" t="s">
        <v>62</v>
      </c>
      <c r="CN4" s="77"/>
      <c r="CO4" s="77"/>
      <c r="CP4" s="77"/>
      <c r="CQ4" s="77"/>
      <c r="CR4" s="77"/>
      <c r="CS4" s="77"/>
      <c r="CT4" s="77"/>
      <c r="CU4" s="77"/>
      <c r="CV4" s="77"/>
      <c r="CW4" s="77"/>
      <c r="CX4" s="77" t="s">
        <v>63</v>
      </c>
      <c r="CY4" s="77"/>
      <c r="CZ4" s="77"/>
      <c r="DA4" s="77"/>
      <c r="DB4" s="77"/>
      <c r="DC4" s="77"/>
      <c r="DD4" s="77"/>
      <c r="DE4" s="77"/>
      <c r="DF4" s="77"/>
      <c r="DG4" s="77"/>
      <c r="DH4" s="77"/>
      <c r="DI4" s="77" t="s">
        <v>64</v>
      </c>
      <c r="DJ4" s="77"/>
      <c r="DK4" s="77"/>
      <c r="DL4" s="77"/>
      <c r="DM4" s="77"/>
      <c r="DN4" s="77"/>
      <c r="DO4" s="77"/>
      <c r="DP4" s="77"/>
      <c r="DQ4" s="77"/>
      <c r="DR4" s="77"/>
      <c r="DS4" s="77"/>
      <c r="DT4" s="77" t="s">
        <v>65</v>
      </c>
      <c r="DU4" s="77"/>
      <c r="DV4" s="77"/>
      <c r="DW4" s="77"/>
      <c r="DX4" s="77"/>
      <c r="DY4" s="77"/>
      <c r="DZ4" s="77"/>
      <c r="EA4" s="77"/>
      <c r="EB4" s="77"/>
      <c r="EC4" s="77"/>
      <c r="ED4" s="77"/>
      <c r="EE4" s="77" t="s">
        <v>66</v>
      </c>
      <c r="EF4" s="77"/>
      <c r="EG4" s="77"/>
      <c r="EH4" s="77"/>
      <c r="EI4" s="77"/>
      <c r="EJ4" s="77"/>
      <c r="EK4" s="77"/>
      <c r="EL4" s="77"/>
      <c r="EM4" s="77"/>
      <c r="EN4" s="77"/>
      <c r="EO4" s="77"/>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382043</v>
      </c>
      <c r="D6" s="19">
        <f t="shared" si="3"/>
        <v>46</v>
      </c>
      <c r="E6" s="19">
        <f t="shared" si="3"/>
        <v>17</v>
      </c>
      <c r="F6" s="19">
        <f t="shared" si="3"/>
        <v>4</v>
      </c>
      <c r="G6" s="19">
        <f t="shared" si="3"/>
        <v>0</v>
      </c>
      <c r="H6" s="19" t="str">
        <f t="shared" si="3"/>
        <v>愛媛県　八幡浜市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57.14</v>
      </c>
      <c r="P6" s="20">
        <f t="shared" si="3"/>
        <v>3.3</v>
      </c>
      <c r="Q6" s="20">
        <f t="shared" si="3"/>
        <v>103.51</v>
      </c>
      <c r="R6" s="20">
        <f t="shared" si="3"/>
        <v>3060</v>
      </c>
      <c r="S6" s="20">
        <f t="shared" si="3"/>
        <v>30739</v>
      </c>
      <c r="T6" s="20">
        <f t="shared" si="3"/>
        <v>432.12</v>
      </c>
      <c r="U6" s="20">
        <f t="shared" si="3"/>
        <v>71.14</v>
      </c>
      <c r="V6" s="20">
        <f t="shared" si="3"/>
        <v>1002</v>
      </c>
      <c r="W6" s="20">
        <f t="shared" si="3"/>
        <v>0.26</v>
      </c>
      <c r="X6" s="20">
        <f t="shared" si="3"/>
        <v>3853.85</v>
      </c>
      <c r="Y6" s="21">
        <f>IF(Y7="",NA(),Y7)</f>
        <v>144.63999999999999</v>
      </c>
      <c r="Z6" s="21">
        <f t="shared" ref="Z6:AH6" si="4">IF(Z7="",NA(),Z7)</f>
        <v>145.53</v>
      </c>
      <c r="AA6" s="21">
        <f t="shared" si="4"/>
        <v>149.49</v>
      </c>
      <c r="AB6" s="21">
        <f t="shared" si="4"/>
        <v>126.42</v>
      </c>
      <c r="AC6" s="21">
        <f t="shared" si="4"/>
        <v>128.01</v>
      </c>
      <c r="AD6" s="21">
        <f t="shared" si="4"/>
        <v>102.73</v>
      </c>
      <c r="AE6" s="21">
        <f t="shared" si="4"/>
        <v>105.78</v>
      </c>
      <c r="AF6" s="21">
        <f t="shared" si="4"/>
        <v>106.09</v>
      </c>
      <c r="AG6" s="21">
        <f t="shared" si="4"/>
        <v>106.44</v>
      </c>
      <c r="AH6" s="21">
        <f t="shared" si="4"/>
        <v>107.11</v>
      </c>
      <c r="AI6" s="20" t="str">
        <f>IF(AI7="","",IF(AI7="-","【-】","【"&amp;SUBSTITUTE(TEXT(AI7,"#,##0.00"),"-","△")&amp;"】"))</f>
        <v>【105.09】</v>
      </c>
      <c r="AJ6" s="20">
        <f>IF(AJ7="",NA(),AJ7)</f>
        <v>0</v>
      </c>
      <c r="AK6" s="20">
        <f t="shared" ref="AK6:AS6" si="5">IF(AK7="",NA(),AK7)</f>
        <v>0</v>
      </c>
      <c r="AL6" s="20">
        <f t="shared" si="5"/>
        <v>0</v>
      </c>
      <c r="AM6" s="20">
        <f t="shared" si="5"/>
        <v>0</v>
      </c>
      <c r="AN6" s="20">
        <f t="shared" si="5"/>
        <v>0</v>
      </c>
      <c r="AO6" s="21">
        <f t="shared" si="5"/>
        <v>94.97</v>
      </c>
      <c r="AP6" s="21">
        <f t="shared" si="5"/>
        <v>63.96</v>
      </c>
      <c r="AQ6" s="21">
        <f t="shared" si="5"/>
        <v>69.42</v>
      </c>
      <c r="AR6" s="21">
        <f t="shared" si="5"/>
        <v>72.86</v>
      </c>
      <c r="AS6" s="21">
        <f t="shared" si="5"/>
        <v>69.540000000000006</v>
      </c>
      <c r="AT6" s="20" t="str">
        <f>IF(AT7="","",IF(AT7="-","【-】","【"&amp;SUBSTITUTE(TEXT(AT7,"#,##0.00"),"-","△")&amp;"】"))</f>
        <v>【65.73】</v>
      </c>
      <c r="AU6" s="21">
        <f>IF(AU7="",NA(),AU7)</f>
        <v>2.9</v>
      </c>
      <c r="AV6" s="21">
        <f t="shared" ref="AV6:BD6" si="6">IF(AV7="",NA(),AV7)</f>
        <v>7.39</v>
      </c>
      <c r="AW6" s="21">
        <f t="shared" si="6"/>
        <v>8.56</v>
      </c>
      <c r="AX6" s="21">
        <f t="shared" si="6"/>
        <v>13.01</v>
      </c>
      <c r="AY6" s="21">
        <f t="shared" si="6"/>
        <v>18.05</v>
      </c>
      <c r="AZ6" s="21">
        <f t="shared" si="6"/>
        <v>47.72</v>
      </c>
      <c r="BA6" s="21">
        <f t="shared" si="6"/>
        <v>44.24</v>
      </c>
      <c r="BB6" s="21">
        <f t="shared" si="6"/>
        <v>43.07</v>
      </c>
      <c r="BC6" s="21">
        <f t="shared" si="6"/>
        <v>45.42</v>
      </c>
      <c r="BD6" s="21">
        <f t="shared" si="6"/>
        <v>50.63</v>
      </c>
      <c r="BE6" s="20" t="str">
        <f>IF(BE7="","",IF(BE7="-","【-】","【"&amp;SUBSTITUTE(TEXT(BE7,"#,##0.00"),"-","△")&amp;"】"))</f>
        <v>【48.91】</v>
      </c>
      <c r="BF6" s="20">
        <f>IF(BF7="",NA(),BF7)</f>
        <v>0</v>
      </c>
      <c r="BG6" s="20">
        <f t="shared" ref="BG6:BO6" si="7">IF(BG7="",NA(),BG7)</f>
        <v>0</v>
      </c>
      <c r="BH6" s="20">
        <f t="shared" si="7"/>
        <v>0</v>
      </c>
      <c r="BI6" s="20">
        <f t="shared" si="7"/>
        <v>0</v>
      </c>
      <c r="BJ6" s="20">
        <f t="shared" si="7"/>
        <v>0</v>
      </c>
      <c r="BK6" s="21">
        <f t="shared" si="7"/>
        <v>1206.79</v>
      </c>
      <c r="BL6" s="21">
        <f t="shared" si="7"/>
        <v>1258.43</v>
      </c>
      <c r="BM6" s="21">
        <f t="shared" si="7"/>
        <v>1163.75</v>
      </c>
      <c r="BN6" s="21">
        <f t="shared" si="7"/>
        <v>1195.47</v>
      </c>
      <c r="BO6" s="21">
        <f t="shared" si="7"/>
        <v>1168.69</v>
      </c>
      <c r="BP6" s="20" t="str">
        <f>IF(BP7="","",IF(BP7="-","【-】","【"&amp;SUBSTITUTE(TEXT(BP7,"#,##0.00"),"-","△")&amp;"】"))</f>
        <v>【1,156.82】</v>
      </c>
      <c r="BQ6" s="21">
        <f>IF(BQ7="",NA(),BQ7)</f>
        <v>77.27</v>
      </c>
      <c r="BR6" s="21">
        <f t="shared" ref="BR6:BZ6" si="8">IF(BR7="",NA(),BR7)</f>
        <v>72.709999999999994</v>
      </c>
      <c r="BS6" s="21">
        <f t="shared" si="8"/>
        <v>64.36</v>
      </c>
      <c r="BT6" s="21">
        <f t="shared" si="8"/>
        <v>60.58</v>
      </c>
      <c r="BU6" s="21">
        <f t="shared" si="8"/>
        <v>53.69</v>
      </c>
      <c r="BV6" s="21">
        <f t="shared" si="8"/>
        <v>71.84</v>
      </c>
      <c r="BW6" s="21">
        <f t="shared" si="8"/>
        <v>73.36</v>
      </c>
      <c r="BX6" s="21">
        <f t="shared" si="8"/>
        <v>72.599999999999994</v>
      </c>
      <c r="BY6" s="21">
        <f t="shared" si="8"/>
        <v>69.430000000000007</v>
      </c>
      <c r="BZ6" s="21">
        <f t="shared" si="8"/>
        <v>70.709999999999994</v>
      </c>
      <c r="CA6" s="20" t="str">
        <f>IF(CA7="","",IF(CA7="-","【-】","【"&amp;SUBSTITUTE(TEXT(CA7,"#,##0.00"),"-","△")&amp;"】"))</f>
        <v>【75.33】</v>
      </c>
      <c r="CB6" s="21">
        <f>IF(CB7="",NA(),CB7)</f>
        <v>200.09</v>
      </c>
      <c r="CC6" s="21">
        <f t="shared" ref="CC6:CK6" si="9">IF(CC7="",NA(),CC7)</f>
        <v>213.79</v>
      </c>
      <c r="CD6" s="21">
        <f t="shared" si="9"/>
        <v>241.77</v>
      </c>
      <c r="CE6" s="21">
        <f t="shared" si="9"/>
        <v>257</v>
      </c>
      <c r="CF6" s="21">
        <f t="shared" si="9"/>
        <v>290.41000000000003</v>
      </c>
      <c r="CG6" s="21">
        <f t="shared" si="9"/>
        <v>228.47</v>
      </c>
      <c r="CH6" s="21">
        <f t="shared" si="9"/>
        <v>224.88</v>
      </c>
      <c r="CI6" s="21">
        <f t="shared" si="9"/>
        <v>228.64</v>
      </c>
      <c r="CJ6" s="21">
        <f t="shared" si="9"/>
        <v>239.46</v>
      </c>
      <c r="CK6" s="21">
        <f t="shared" si="9"/>
        <v>233.15</v>
      </c>
      <c r="CL6" s="20" t="str">
        <f>IF(CL7="","",IF(CL7="-","【-】","【"&amp;SUBSTITUTE(TEXT(CL7,"#,##0.00"),"-","△")&amp;"】"))</f>
        <v>【215.73】</v>
      </c>
      <c r="CM6" s="21">
        <f>IF(CM7="",NA(),CM7)</f>
        <v>29.21</v>
      </c>
      <c r="CN6" s="21">
        <f t="shared" ref="CN6:CV6" si="10">IF(CN7="",NA(),CN7)</f>
        <v>29.47</v>
      </c>
      <c r="CO6" s="21">
        <f t="shared" si="10"/>
        <v>28.42</v>
      </c>
      <c r="CP6" s="21">
        <f t="shared" si="10"/>
        <v>30</v>
      </c>
      <c r="CQ6" s="21">
        <f t="shared" si="10"/>
        <v>30.39</v>
      </c>
      <c r="CR6" s="21">
        <f t="shared" si="10"/>
        <v>42.47</v>
      </c>
      <c r="CS6" s="21">
        <f t="shared" si="10"/>
        <v>42.4</v>
      </c>
      <c r="CT6" s="21">
        <f t="shared" si="10"/>
        <v>42.28</v>
      </c>
      <c r="CU6" s="21">
        <f t="shared" si="10"/>
        <v>41.06</v>
      </c>
      <c r="CV6" s="21">
        <f t="shared" si="10"/>
        <v>42.09</v>
      </c>
      <c r="CW6" s="20" t="str">
        <f>IF(CW7="","",IF(CW7="-","【-】","【"&amp;SUBSTITUTE(TEXT(CW7,"#,##0.00"),"-","△")&amp;"】"))</f>
        <v>【43.28】</v>
      </c>
      <c r="CX6" s="21">
        <f>IF(CX7="",NA(),CX7)</f>
        <v>90.65</v>
      </c>
      <c r="CY6" s="21">
        <f t="shared" ref="CY6:DG6" si="11">IF(CY7="",NA(),CY7)</f>
        <v>90.79</v>
      </c>
      <c r="CZ6" s="21">
        <f t="shared" si="11"/>
        <v>91.61</v>
      </c>
      <c r="DA6" s="21">
        <f t="shared" si="11"/>
        <v>92.79</v>
      </c>
      <c r="DB6" s="21">
        <f t="shared" si="11"/>
        <v>94.71</v>
      </c>
      <c r="DC6" s="21">
        <f t="shared" si="11"/>
        <v>83.75</v>
      </c>
      <c r="DD6" s="21">
        <f t="shared" si="11"/>
        <v>84.19</v>
      </c>
      <c r="DE6" s="21">
        <f t="shared" si="11"/>
        <v>84.34</v>
      </c>
      <c r="DF6" s="21">
        <f t="shared" si="11"/>
        <v>84.34</v>
      </c>
      <c r="DG6" s="21">
        <f t="shared" si="11"/>
        <v>84.73</v>
      </c>
      <c r="DH6" s="20" t="str">
        <f>IF(DH7="","",IF(DH7="-","【-】","【"&amp;SUBSTITUTE(TEXT(DH7,"#,##0.00"),"-","△")&amp;"】"))</f>
        <v>【86.21】</v>
      </c>
      <c r="DI6" s="21">
        <f>IF(DI7="",NA(),DI7)</f>
        <v>49.09</v>
      </c>
      <c r="DJ6" s="21">
        <f t="shared" ref="DJ6:DR6" si="12">IF(DJ7="",NA(),DJ7)</f>
        <v>51.62</v>
      </c>
      <c r="DK6" s="21">
        <f t="shared" si="12"/>
        <v>53.87</v>
      </c>
      <c r="DL6" s="21">
        <f t="shared" si="12"/>
        <v>55.74</v>
      </c>
      <c r="DM6" s="21">
        <f t="shared" si="12"/>
        <v>57.84</v>
      </c>
      <c r="DN6" s="21">
        <f t="shared" si="12"/>
        <v>24.68</v>
      </c>
      <c r="DO6" s="21">
        <f t="shared" si="12"/>
        <v>21.36</v>
      </c>
      <c r="DP6" s="21">
        <f t="shared" si="12"/>
        <v>22.79</v>
      </c>
      <c r="DQ6" s="21">
        <f t="shared" si="12"/>
        <v>24.8</v>
      </c>
      <c r="DR6" s="21">
        <f t="shared" si="12"/>
        <v>26.77</v>
      </c>
      <c r="DS6" s="20" t="str">
        <f>IF(DS7="","",IF(DS7="-","【-】","【"&amp;SUBSTITUTE(TEXT(DS7,"#,##0.00"),"-","△")&amp;"】"))</f>
        <v>【29.62】</v>
      </c>
      <c r="DT6" s="20">
        <f>IF(DT7="",NA(),DT7)</f>
        <v>0</v>
      </c>
      <c r="DU6" s="20">
        <f t="shared" ref="DU6:EC6" si="13">IF(DU7="",NA(),DU7)</f>
        <v>0</v>
      </c>
      <c r="DV6" s="20">
        <f t="shared" si="13"/>
        <v>0</v>
      </c>
      <c r="DW6" s="20">
        <f t="shared" si="13"/>
        <v>0</v>
      </c>
      <c r="DX6" s="20">
        <f t="shared" si="13"/>
        <v>0</v>
      </c>
      <c r="DY6" s="21">
        <f t="shared" si="13"/>
        <v>8.6199999999999992</v>
      </c>
      <c r="DZ6" s="21">
        <f t="shared" si="13"/>
        <v>0.01</v>
      </c>
      <c r="EA6" s="21">
        <f t="shared" si="13"/>
        <v>0.01</v>
      </c>
      <c r="EB6" s="21">
        <f t="shared" si="13"/>
        <v>0.02</v>
      </c>
      <c r="EC6" s="21">
        <f t="shared" si="13"/>
        <v>7.0000000000000007E-2</v>
      </c>
      <c r="ED6" s="20" t="str">
        <f>IF(ED7="","",IF(ED7="-","【-】","【"&amp;SUBSTITUTE(TEXT(ED7,"#,##0.00"),"-","△")&amp;"】"))</f>
        <v>【0.09】</v>
      </c>
      <c r="EE6" s="20">
        <f>IF(EE7="",NA(),EE7)</f>
        <v>0</v>
      </c>
      <c r="EF6" s="20">
        <f t="shared" ref="EF6:EN6" si="14">IF(EF7="",NA(),EF7)</f>
        <v>0</v>
      </c>
      <c r="EG6" s="20">
        <f t="shared" si="14"/>
        <v>0</v>
      </c>
      <c r="EH6" s="20">
        <f t="shared" si="14"/>
        <v>0</v>
      </c>
      <c r="EI6" s="20">
        <f t="shared" si="14"/>
        <v>0</v>
      </c>
      <c r="EJ6" s="21">
        <f t="shared" si="14"/>
        <v>0.36</v>
      </c>
      <c r="EK6" s="21">
        <f t="shared" si="14"/>
        <v>0.39</v>
      </c>
      <c r="EL6" s="21">
        <f t="shared" si="14"/>
        <v>0.1</v>
      </c>
      <c r="EM6" s="21">
        <f t="shared" si="14"/>
        <v>0.08</v>
      </c>
      <c r="EN6" s="21">
        <f t="shared" si="14"/>
        <v>0.06</v>
      </c>
      <c r="EO6" s="20" t="str">
        <f>IF(EO7="","",IF(EO7="-","【-】","【"&amp;SUBSTITUTE(TEXT(EO7,"#,##0.00"),"-","△")&amp;"】"))</f>
        <v>【0.11】</v>
      </c>
    </row>
    <row r="7" spans="1:148" s="22" customFormat="1" x14ac:dyDescent="0.2">
      <c r="A7" s="14"/>
      <c r="B7" s="23">
        <v>2023</v>
      </c>
      <c r="C7" s="23">
        <v>382043</v>
      </c>
      <c r="D7" s="23">
        <v>46</v>
      </c>
      <c r="E7" s="23">
        <v>17</v>
      </c>
      <c r="F7" s="23">
        <v>4</v>
      </c>
      <c r="G7" s="23">
        <v>0</v>
      </c>
      <c r="H7" s="23" t="s">
        <v>96</v>
      </c>
      <c r="I7" s="23" t="s">
        <v>97</v>
      </c>
      <c r="J7" s="23" t="s">
        <v>98</v>
      </c>
      <c r="K7" s="23" t="s">
        <v>99</v>
      </c>
      <c r="L7" s="23" t="s">
        <v>100</v>
      </c>
      <c r="M7" s="23" t="s">
        <v>101</v>
      </c>
      <c r="N7" s="24" t="s">
        <v>102</v>
      </c>
      <c r="O7" s="24">
        <v>57.14</v>
      </c>
      <c r="P7" s="24">
        <v>3.3</v>
      </c>
      <c r="Q7" s="24">
        <v>103.51</v>
      </c>
      <c r="R7" s="24">
        <v>3060</v>
      </c>
      <c r="S7" s="24">
        <v>30739</v>
      </c>
      <c r="T7" s="24">
        <v>432.12</v>
      </c>
      <c r="U7" s="24">
        <v>71.14</v>
      </c>
      <c r="V7" s="24">
        <v>1002</v>
      </c>
      <c r="W7" s="24">
        <v>0.26</v>
      </c>
      <c r="X7" s="24">
        <v>3853.85</v>
      </c>
      <c r="Y7" s="24">
        <v>144.63999999999999</v>
      </c>
      <c r="Z7" s="24">
        <v>145.53</v>
      </c>
      <c r="AA7" s="24">
        <v>149.49</v>
      </c>
      <c r="AB7" s="24">
        <v>126.42</v>
      </c>
      <c r="AC7" s="24">
        <v>128.01</v>
      </c>
      <c r="AD7" s="24">
        <v>102.73</v>
      </c>
      <c r="AE7" s="24">
        <v>105.78</v>
      </c>
      <c r="AF7" s="24">
        <v>106.09</v>
      </c>
      <c r="AG7" s="24">
        <v>106.44</v>
      </c>
      <c r="AH7" s="24">
        <v>107.11</v>
      </c>
      <c r="AI7" s="24">
        <v>105.09</v>
      </c>
      <c r="AJ7" s="24">
        <v>0</v>
      </c>
      <c r="AK7" s="24">
        <v>0</v>
      </c>
      <c r="AL7" s="24">
        <v>0</v>
      </c>
      <c r="AM7" s="24">
        <v>0</v>
      </c>
      <c r="AN7" s="24">
        <v>0</v>
      </c>
      <c r="AO7" s="24">
        <v>94.97</v>
      </c>
      <c r="AP7" s="24">
        <v>63.96</v>
      </c>
      <c r="AQ7" s="24">
        <v>69.42</v>
      </c>
      <c r="AR7" s="24">
        <v>72.86</v>
      </c>
      <c r="AS7" s="24">
        <v>69.540000000000006</v>
      </c>
      <c r="AT7" s="24">
        <v>65.73</v>
      </c>
      <c r="AU7" s="24">
        <v>2.9</v>
      </c>
      <c r="AV7" s="24">
        <v>7.39</v>
      </c>
      <c r="AW7" s="24">
        <v>8.56</v>
      </c>
      <c r="AX7" s="24">
        <v>13.01</v>
      </c>
      <c r="AY7" s="24">
        <v>18.05</v>
      </c>
      <c r="AZ7" s="24">
        <v>47.72</v>
      </c>
      <c r="BA7" s="24">
        <v>44.24</v>
      </c>
      <c r="BB7" s="24">
        <v>43.07</v>
      </c>
      <c r="BC7" s="24">
        <v>45.42</v>
      </c>
      <c r="BD7" s="24">
        <v>50.63</v>
      </c>
      <c r="BE7" s="24">
        <v>48.91</v>
      </c>
      <c r="BF7" s="24">
        <v>0</v>
      </c>
      <c r="BG7" s="24">
        <v>0</v>
      </c>
      <c r="BH7" s="24">
        <v>0</v>
      </c>
      <c r="BI7" s="24">
        <v>0</v>
      </c>
      <c r="BJ7" s="24">
        <v>0</v>
      </c>
      <c r="BK7" s="24">
        <v>1206.79</v>
      </c>
      <c r="BL7" s="24">
        <v>1258.43</v>
      </c>
      <c r="BM7" s="24">
        <v>1163.75</v>
      </c>
      <c r="BN7" s="24">
        <v>1195.47</v>
      </c>
      <c r="BO7" s="24">
        <v>1168.69</v>
      </c>
      <c r="BP7" s="24">
        <v>1156.82</v>
      </c>
      <c r="BQ7" s="24">
        <v>77.27</v>
      </c>
      <c r="BR7" s="24">
        <v>72.709999999999994</v>
      </c>
      <c r="BS7" s="24">
        <v>64.36</v>
      </c>
      <c r="BT7" s="24">
        <v>60.58</v>
      </c>
      <c r="BU7" s="24">
        <v>53.69</v>
      </c>
      <c r="BV7" s="24">
        <v>71.84</v>
      </c>
      <c r="BW7" s="24">
        <v>73.36</v>
      </c>
      <c r="BX7" s="24">
        <v>72.599999999999994</v>
      </c>
      <c r="BY7" s="24">
        <v>69.430000000000007</v>
      </c>
      <c r="BZ7" s="24">
        <v>70.709999999999994</v>
      </c>
      <c r="CA7" s="24">
        <v>75.33</v>
      </c>
      <c r="CB7" s="24">
        <v>200.09</v>
      </c>
      <c r="CC7" s="24">
        <v>213.79</v>
      </c>
      <c r="CD7" s="24">
        <v>241.77</v>
      </c>
      <c r="CE7" s="24">
        <v>257</v>
      </c>
      <c r="CF7" s="24">
        <v>290.41000000000003</v>
      </c>
      <c r="CG7" s="24">
        <v>228.47</v>
      </c>
      <c r="CH7" s="24">
        <v>224.88</v>
      </c>
      <c r="CI7" s="24">
        <v>228.64</v>
      </c>
      <c r="CJ7" s="24">
        <v>239.46</v>
      </c>
      <c r="CK7" s="24">
        <v>233.15</v>
      </c>
      <c r="CL7" s="24">
        <v>215.73</v>
      </c>
      <c r="CM7" s="24">
        <v>29.21</v>
      </c>
      <c r="CN7" s="24">
        <v>29.47</v>
      </c>
      <c r="CO7" s="24">
        <v>28.42</v>
      </c>
      <c r="CP7" s="24">
        <v>30</v>
      </c>
      <c r="CQ7" s="24">
        <v>30.39</v>
      </c>
      <c r="CR7" s="24">
        <v>42.47</v>
      </c>
      <c r="CS7" s="24">
        <v>42.4</v>
      </c>
      <c r="CT7" s="24">
        <v>42.28</v>
      </c>
      <c r="CU7" s="24">
        <v>41.06</v>
      </c>
      <c r="CV7" s="24">
        <v>42.09</v>
      </c>
      <c r="CW7" s="24">
        <v>43.28</v>
      </c>
      <c r="CX7" s="24">
        <v>90.65</v>
      </c>
      <c r="CY7" s="24">
        <v>90.79</v>
      </c>
      <c r="CZ7" s="24">
        <v>91.61</v>
      </c>
      <c r="DA7" s="24">
        <v>92.79</v>
      </c>
      <c r="DB7" s="24">
        <v>94.71</v>
      </c>
      <c r="DC7" s="24">
        <v>83.75</v>
      </c>
      <c r="DD7" s="24">
        <v>84.19</v>
      </c>
      <c r="DE7" s="24">
        <v>84.34</v>
      </c>
      <c r="DF7" s="24">
        <v>84.34</v>
      </c>
      <c r="DG7" s="24">
        <v>84.73</v>
      </c>
      <c r="DH7" s="24">
        <v>86.21</v>
      </c>
      <c r="DI7" s="24">
        <v>49.09</v>
      </c>
      <c r="DJ7" s="24">
        <v>51.62</v>
      </c>
      <c r="DK7" s="24">
        <v>53.87</v>
      </c>
      <c r="DL7" s="24">
        <v>55.74</v>
      </c>
      <c r="DM7" s="24">
        <v>57.84</v>
      </c>
      <c r="DN7" s="24">
        <v>24.68</v>
      </c>
      <c r="DO7" s="24">
        <v>21.36</v>
      </c>
      <c r="DP7" s="24">
        <v>22.79</v>
      </c>
      <c r="DQ7" s="24">
        <v>24.8</v>
      </c>
      <c r="DR7" s="24">
        <v>26.77</v>
      </c>
      <c r="DS7" s="24">
        <v>29.62</v>
      </c>
      <c r="DT7" s="24">
        <v>0</v>
      </c>
      <c r="DU7" s="24">
        <v>0</v>
      </c>
      <c r="DV7" s="24">
        <v>0</v>
      </c>
      <c r="DW7" s="24">
        <v>0</v>
      </c>
      <c r="DX7" s="24">
        <v>0</v>
      </c>
      <c r="DY7" s="24">
        <v>8.6199999999999992</v>
      </c>
      <c r="DZ7" s="24">
        <v>0.01</v>
      </c>
      <c r="EA7" s="24">
        <v>0.01</v>
      </c>
      <c r="EB7" s="24">
        <v>0.02</v>
      </c>
      <c r="EC7" s="24">
        <v>7.0000000000000007E-2</v>
      </c>
      <c r="ED7" s="24">
        <v>0.09</v>
      </c>
      <c r="EE7" s="24">
        <v>0</v>
      </c>
      <c r="EF7" s="24">
        <v>0</v>
      </c>
      <c r="EG7" s="24">
        <v>0</v>
      </c>
      <c r="EH7" s="24">
        <v>0</v>
      </c>
      <c r="EI7" s="24">
        <v>0</v>
      </c>
      <c r="EJ7" s="24">
        <v>0.36</v>
      </c>
      <c r="EK7" s="24">
        <v>0.39</v>
      </c>
      <c r="EL7" s="24">
        <v>0.1</v>
      </c>
      <c r="EM7" s="24">
        <v>0.08</v>
      </c>
      <c r="EN7" s="24">
        <v>0.06</v>
      </c>
      <c r="EO7" s="24">
        <v>0.11</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袋瀬　祐太</cp:lastModifiedBy>
  <dcterms:created xsi:type="dcterms:W3CDTF">2024-12-19T01:26:14Z</dcterms:created>
  <dcterms:modified xsi:type="dcterms:W3CDTF">2025-02-05T05:01:15Z</dcterms:modified>
  <cp:category/>
</cp:coreProperties>
</file>