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798\Desktop\H3004\70調査・照会\R06年度\"/>
    </mc:Choice>
  </mc:AlternateContent>
  <xr:revisionPtr revIDLastSave="0" documentId="13_ncr:1_{5BE7643C-9827-461E-916E-E0C3AF91DEFE}" xr6:coauthVersionLast="47" xr6:coauthVersionMax="47" xr10:uidLastSave="{00000000-0000-0000-0000-000000000000}"/>
  <workbookProtection workbookAlgorithmName="SHA-512" workbookHashValue="dik7063AmV96+gMdG01lqgAPc2y5F3Wps8fWeY7SISe2iyP5LXn1aVqWJkjFkgVAhhVfyIznk55LG8HfilvxXw==" workbookSaltValue="/zuga9hhREhpKVzWzqVrD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E85" i="4"/>
  <c r="BB10" i="4"/>
  <c r="AT10" i="4"/>
  <c r="AL10" i="4"/>
  <c r="W10" i="4"/>
  <c r="I10" i="4"/>
  <c r="BB8" i="4"/>
  <c r="AT8" i="4"/>
  <c r="AL8" i="4"/>
  <c r="P8" i="4"/>
  <c r="I8" i="4"/>
  <c r="B6" i="4"/>
</calcChain>
</file>

<file path=xl/sharedStrings.xml><?xml version="1.0" encoding="utf-8"?>
<sst xmlns="http://schemas.openxmlformats.org/spreadsheetml/2006/main" count="272" uniqueCount="113">
  <si>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</si>
  <si>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</si>
  <si>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</si>
  <si>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</si>
  <si>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</si>
  <si>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</si>
  <si>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</si>
  <si>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</si>
  <si>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</si>
  <si>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</si>
  <si>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</si>
  <si>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</si>
  <si>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</si>
  <si>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</si>
  <si>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</si>
  <si>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</si>
  <si>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</si>
  <si>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</si>
  <si>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</si>
  <si>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</si>
  <si>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</si>
  <si>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</si>
  <si>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</si>
  <si>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</si>
  <si>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</si>
  <si>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</si>
  <si>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</si>
  <si>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</si>
  <si>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</si>
  <si>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</si>
  <si>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</si>
  <si>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</si>
  <si>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</si>
  <si>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</si>
  <si>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</si>
  <si>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</si>
  <si>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</si>
  <si>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</si>
  <si>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</si>
  <si>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</si>
  <si>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</si>
  <si>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</si>
  <si>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</si>
  <si>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</si>
  <si>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</si>
  <si>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</si>
  <si>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</si>
  <si>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</si>
  <si>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</si>
  <si>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</si>
  <si>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</si>
  <si>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</si>
  <si>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</si>
  <si>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</si>
  <si>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</si>
  <si>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</si>
  <si>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</si>
  <si>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</si>
  <si>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</si>
  <si>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</si>
  <si>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</si>
  <si>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</si>
  <si>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</si>
  <si>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</si>
  <si>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</si>
  <si>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</si>
  <si>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</si>
  <si>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</si>
  <si>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</si>
  <si>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</si>
  <si>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</si>
  <si>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</si>
  <si>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</si>
  <si>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</si>
  <si>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</si>
  <si>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</si>
  <si>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</si>
  <si>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</si>
  <si>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</si>
  <si>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</si>
  <si>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</si>
  <si>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</si>
  <si>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</si>
  <si>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</si>
  <si>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</si>
  <si>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</si>
  <si>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</si>
  <si>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</si>
  <si>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</si>
  <si>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</si>
  <si>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</si>
  <si>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</si>
  <si>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</si>
  <si>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</si>
  <si>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</si>
  <si>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</si>
  <si>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</si>
  <si>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</si>
  <si>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</si>
  <si>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</si>
  <si>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</si>
  <si>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</si>
  <si>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</si>
  <si>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</si>
  <si>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</si>
  <si>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</si>
  <si>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</si>
  <si>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</si>
  <si>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</si>
  <si>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</si>
  <si>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100％を超えてはいるが、料金収入のみでの運営は成り立たず一般会計繰入金に頼らざるを得ない状況である。
④企業債残高対給水収益比率
類似団体平均を下回っているが、一部地区の統合整備を予定していることから今後企業債残高の増加が見込まれる。　
⑤料金回収率
山間部の簡易水道のみが残り、回収率の向上は厳しい状況となっている。
⑥給水原価
類似団体平均値を下回る状況が続いている。
⑦施設利用率
簡易水道区域の人口の減少から施設利用率は50％程度に留まっている。今後は施設の統廃合・ダウンサイジングの検討を行う必要がある。
⑧有収率
地元簡易水道組合との連携を取ることで漏水に迅速に対応し、有収率の向上に努める。</t>
    <phoneticPr fontId="4"/>
  </si>
  <si>
    <t>経年劣化による簡易水道施設や配水管等の老朽化により、修繕箇所は増加の傾向にある。地元簡易水道組合が維持管理できるよう、必要な補助並び指導を行っていく。</t>
    <phoneticPr fontId="4"/>
  </si>
  <si>
    <t xml:space="preserve">平成28年度末をもって第1期簡易水道統合整備事業が完了し、10地区を上水道へ統合した。未統合の11地区は主に山間部で過疎・高齢化が進む地区となっており、地元での施設等維持管理の負担が大きく、統合への要望も高くなっている。地区の合意を受けた一部地区については、簡易水道等統合整備基本計画に基づき、上水道へ統合するための管路布設工事を令和5年度より開始した。
</t>
    <rPh sb="110" eb="112">
      <t>チク</t>
    </rPh>
    <rPh sb="113" eb="115">
      <t>ゴウイ</t>
    </rPh>
    <rPh sb="116" eb="117">
      <t>ウ</t>
    </rPh>
    <rPh sb="119" eb="123">
      <t>イチブチク</t>
    </rPh>
    <rPh sb="158" eb="160">
      <t>カンロ</t>
    </rPh>
    <rPh sb="160" eb="164">
      <t>フセツコウジ</t>
    </rPh>
    <rPh sb="165" eb="167">
      <t>レイワ</t>
    </rPh>
    <rPh sb="168" eb="170">
      <t>ネンド</t>
    </rPh>
    <rPh sb="172" eb="174">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</si>
</sst>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B00-47DB-94A6-58E1067600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0.37</c:v>
                </c:pt>
                <c:pt idx="3">
                  <c:v>0.23</c:v>
                </c:pt>
                <c:pt idx="4">
                  <c:v>0.88</c:v>
                </c:pt>
              </c:numCache>
            </c:numRef>
          </c:val>
          <c:smooth val="0"/>
          <c:extLst>
            <c:ext xmlns:c16="http://schemas.microsoft.com/office/drawing/2014/chart" uri="{C3380CC4-5D6E-409C-BE32-E72D297353CC}">
              <c16:uniqueId val="{00000001-EB00-47DB-94A6-58E1067600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48.67</c:v>
                </c:pt>
                <c:pt idx="3">
                  <c:v>52.62</c:v>
                </c:pt>
                <c:pt idx="4">
                  <c:v>51.31</c:v>
                </c:pt>
              </c:numCache>
            </c:numRef>
          </c:val>
          <c:extLst>
            <c:ext xmlns:c16="http://schemas.microsoft.com/office/drawing/2014/chart" uri="{C3380CC4-5D6E-409C-BE32-E72D297353CC}">
              <c16:uniqueId val="{00000000-B7D7-4BA2-BC62-B97BDFB8D7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48.75</c:v>
                </c:pt>
                <c:pt idx="3">
                  <c:v>50.95</c:v>
                </c:pt>
                <c:pt idx="4">
                  <c:v>52.39</c:v>
                </c:pt>
              </c:numCache>
            </c:numRef>
          </c:val>
          <c:smooth val="0"/>
          <c:extLst>
            <c:ext xmlns:c16="http://schemas.microsoft.com/office/drawing/2014/chart" uri="{C3380CC4-5D6E-409C-BE32-E72D297353CC}">
              <c16:uniqueId val="{00000001-B7D7-4BA2-BC62-B97BDFB8D7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85.84</c:v>
                </c:pt>
                <c:pt idx="3">
                  <c:v>86.16</c:v>
                </c:pt>
                <c:pt idx="4">
                  <c:v>83.58</c:v>
                </c:pt>
              </c:numCache>
            </c:numRef>
          </c:val>
          <c:extLst>
            <c:ext xmlns:c16="http://schemas.microsoft.com/office/drawing/2014/chart" uri="{C3380CC4-5D6E-409C-BE32-E72D297353CC}">
              <c16:uniqueId val="{00000000-AB72-4A32-8A36-21CB25CB4F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60.88</c:v>
                </c:pt>
                <c:pt idx="3">
                  <c:v>61</c:v>
                </c:pt>
                <c:pt idx="4">
                  <c:v>63.38</c:v>
                </c:pt>
              </c:numCache>
            </c:numRef>
          </c:val>
          <c:smooth val="0"/>
          <c:extLst>
            <c:ext xmlns:c16="http://schemas.microsoft.com/office/drawing/2014/chart" uri="{C3380CC4-5D6E-409C-BE32-E72D297353CC}">
              <c16:uniqueId val="{00000001-AB72-4A32-8A36-21CB25CB4F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112.22</c:v>
                </c:pt>
                <c:pt idx="3">
                  <c:v>100.54</c:v>
                </c:pt>
                <c:pt idx="4">
                  <c:v>109.2</c:v>
                </c:pt>
              </c:numCache>
            </c:numRef>
          </c:val>
          <c:extLst>
            <c:ext xmlns:c16="http://schemas.microsoft.com/office/drawing/2014/chart" uri="{C3380CC4-5D6E-409C-BE32-E72D297353CC}">
              <c16:uniqueId val="{00000000-27A2-40F4-9B3B-7DFD35E902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98.78</c:v>
                </c:pt>
                <c:pt idx="3">
                  <c:v>101.23</c:v>
                </c:pt>
                <c:pt idx="4">
                  <c:v>103.12</c:v>
                </c:pt>
              </c:numCache>
            </c:numRef>
          </c:val>
          <c:smooth val="0"/>
          <c:extLst>
            <c:ext xmlns:c16="http://schemas.microsoft.com/office/drawing/2014/chart" uri="{C3380CC4-5D6E-409C-BE32-E72D297353CC}">
              <c16:uniqueId val="{00000001-27A2-40F4-9B3B-7DFD35E902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83.78</c:v>
                </c:pt>
                <c:pt idx="3">
                  <c:v>84.41</c:v>
                </c:pt>
                <c:pt idx="4">
                  <c:v>85.05</c:v>
                </c:pt>
              </c:numCache>
            </c:numRef>
          </c:val>
          <c:extLst>
            <c:ext xmlns:c16="http://schemas.microsoft.com/office/drawing/2014/chart" uri="{C3380CC4-5D6E-409C-BE32-E72D297353CC}">
              <c16:uniqueId val="{00000000-2DB5-41F1-B517-2318174841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29.81</c:v>
                </c:pt>
                <c:pt idx="3">
                  <c:v>30.82</c:v>
                </c:pt>
                <c:pt idx="4">
                  <c:v>24.27</c:v>
                </c:pt>
              </c:numCache>
            </c:numRef>
          </c:val>
          <c:smooth val="0"/>
          <c:extLst>
            <c:ext xmlns:c16="http://schemas.microsoft.com/office/drawing/2014/chart" uri="{C3380CC4-5D6E-409C-BE32-E72D297353CC}">
              <c16:uniqueId val="{00000001-2DB5-41F1-B517-2318174841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68.709999999999994</c:v>
                </c:pt>
                <c:pt idx="3">
                  <c:v>68.709999999999994</c:v>
                </c:pt>
                <c:pt idx="4">
                  <c:v>68.709999999999994</c:v>
                </c:pt>
              </c:numCache>
            </c:numRef>
          </c:val>
          <c:extLst>
            <c:ext xmlns:c16="http://schemas.microsoft.com/office/drawing/2014/chart" uri="{C3380CC4-5D6E-409C-BE32-E72D297353CC}">
              <c16:uniqueId val="{00000000-B50D-4387-9A30-88E9C0005E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18.05</c:v>
                </c:pt>
                <c:pt idx="3">
                  <c:v>14.28</c:v>
                </c:pt>
                <c:pt idx="4">
                  <c:v>12.77</c:v>
                </c:pt>
              </c:numCache>
            </c:numRef>
          </c:val>
          <c:smooth val="0"/>
          <c:extLst>
            <c:ext xmlns:c16="http://schemas.microsoft.com/office/drawing/2014/chart" uri="{C3380CC4-5D6E-409C-BE32-E72D297353CC}">
              <c16:uniqueId val="{00000001-B50D-4387-9A30-88E9C0005E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3B-4349-A383-6414EEFD30F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155.82</c:v>
                </c:pt>
                <c:pt idx="3">
                  <c:v>155.18</c:v>
                </c:pt>
                <c:pt idx="4">
                  <c:v>101.46</c:v>
                </c:pt>
              </c:numCache>
            </c:numRef>
          </c:val>
          <c:smooth val="0"/>
          <c:extLst>
            <c:ext xmlns:c16="http://schemas.microsoft.com/office/drawing/2014/chart" uri="{C3380CC4-5D6E-409C-BE32-E72D297353CC}">
              <c16:uniqueId val="{00000001-403B-4349-A383-6414EEFD30F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100.8</c:v>
                </c:pt>
                <c:pt idx="3">
                  <c:v>100.97</c:v>
                </c:pt>
                <c:pt idx="4">
                  <c:v>181.12</c:v>
                </c:pt>
              </c:numCache>
            </c:numRef>
          </c:val>
          <c:extLst>
            <c:ext xmlns:c16="http://schemas.microsoft.com/office/drawing/2014/chart" uri="{C3380CC4-5D6E-409C-BE32-E72D297353CC}">
              <c16:uniqueId val="{00000000-3FCB-4BE7-B2AF-24563DE837D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111.08</c:v>
                </c:pt>
                <c:pt idx="3">
                  <c:v>118.28</c:v>
                </c:pt>
                <c:pt idx="4">
                  <c:v>112.37</c:v>
                </c:pt>
              </c:numCache>
            </c:numRef>
          </c:val>
          <c:smooth val="0"/>
          <c:extLst>
            <c:ext xmlns:c16="http://schemas.microsoft.com/office/drawing/2014/chart" uri="{C3380CC4-5D6E-409C-BE32-E72D297353CC}">
              <c16:uniqueId val="{00000001-3FCB-4BE7-B2AF-24563DE837D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714.32</c:v>
                </c:pt>
                <c:pt idx="3">
                  <c:v>804.29</c:v>
                </c:pt>
                <c:pt idx="4">
                  <c:v>1012.39</c:v>
                </c:pt>
              </c:numCache>
            </c:numRef>
          </c:val>
          <c:extLst>
            <c:ext xmlns:c16="http://schemas.microsoft.com/office/drawing/2014/chart" uri="{C3380CC4-5D6E-409C-BE32-E72D297353CC}">
              <c16:uniqueId val="{00000000-B5DD-41E9-92F7-B97C00CAF8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1596.62</c:v>
                </c:pt>
                <c:pt idx="3">
                  <c:v>1456.79</c:v>
                </c:pt>
                <c:pt idx="4">
                  <c:v>1364.2</c:v>
                </c:pt>
              </c:numCache>
            </c:numRef>
          </c:val>
          <c:smooth val="0"/>
          <c:extLst>
            <c:ext xmlns:c16="http://schemas.microsoft.com/office/drawing/2014/chart" uri="{C3380CC4-5D6E-409C-BE32-E72D297353CC}">
              <c16:uniqueId val="{00000001-B5DD-41E9-92F7-B97C00CAF8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23.98</c:v>
                </c:pt>
                <c:pt idx="3">
                  <c:v>24.07</c:v>
                </c:pt>
                <c:pt idx="4">
                  <c:v>22.16</c:v>
                </c:pt>
              </c:numCache>
            </c:numRef>
          </c:val>
          <c:extLst>
            <c:ext xmlns:c16="http://schemas.microsoft.com/office/drawing/2014/chart" uri="{C3380CC4-5D6E-409C-BE32-E72D297353CC}">
              <c16:uniqueId val="{00000000-18D9-4B7D-95E0-A6979A88B6E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33.659999999999997</c:v>
                </c:pt>
                <c:pt idx="3">
                  <c:v>35.33</c:v>
                </c:pt>
                <c:pt idx="4">
                  <c:v>38.58</c:v>
                </c:pt>
              </c:numCache>
            </c:numRef>
          </c:val>
          <c:smooth val="0"/>
          <c:extLst>
            <c:ext xmlns:c16="http://schemas.microsoft.com/office/drawing/2014/chart" uri="{C3380CC4-5D6E-409C-BE32-E72D297353CC}">
              <c16:uniqueId val="{00000001-18D9-4B7D-95E0-A6979A88B6E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177.31</c:v>
                </c:pt>
                <c:pt idx="3">
                  <c:v>180.06</c:v>
                </c:pt>
                <c:pt idx="4">
                  <c:v>197.71</c:v>
                </c:pt>
              </c:numCache>
            </c:numRef>
          </c:val>
          <c:extLst>
            <c:ext xmlns:c16="http://schemas.microsoft.com/office/drawing/2014/chart" uri="{C3380CC4-5D6E-409C-BE32-E72D297353CC}">
              <c16:uniqueId val="{00000000-17D5-4159-841D-4715B49E80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506.68</c:v>
                </c:pt>
                <c:pt idx="3">
                  <c:v>491.45</c:v>
                </c:pt>
                <c:pt idx="4">
                  <c:v>448.81</c:v>
                </c:pt>
              </c:numCache>
            </c:numRef>
          </c:val>
          <c:smooth val="0"/>
          <c:extLst>
            <c:ext xmlns:c16="http://schemas.microsoft.com/office/drawing/2014/chart" uri="{C3380CC4-5D6E-409C-BE32-E72D297353CC}">
              <c16:uniqueId val="{00000001-17D5-4159-841D-4715B49E80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愛媛県　八幡浜市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C4</v>
      </c>
      <c r="X8" s="74"/>
      <c r="Y8" s="74"/>
      <c r="Z8" s="74"/>
      <c r="AA8" s="74"/>
      <c r="AB8" s="74"/>
      <c r="AC8" s="74"/>
      <c r="AD8" s="74" t="str">
        <f>データ!$M$6</f>
        <v>非設置</v>
      </c>
      <c r="AE8" s="74"/>
      <c r="AF8" s="74"/>
      <c r="AG8" s="74"/>
      <c r="AH8" s="74"/>
      <c r="AI8" s="74"/>
      <c r="AJ8" s="74"/>
      <c r="AK8" s="2"/>
      <c r="AL8" s="65">
        <f>データ!$R$6</f>
        <v>30739</v>
      </c>
      <c r="AM8" s="65"/>
      <c r="AN8" s="65"/>
      <c r="AO8" s="65"/>
      <c r="AP8" s="65"/>
      <c r="AQ8" s="65"/>
      <c r="AR8" s="65"/>
      <c r="AS8" s="65"/>
      <c r="AT8" s="36">
        <f>データ!$S$6</f>
        <v>432.12</v>
      </c>
      <c r="AU8" s="37"/>
      <c r="AV8" s="37"/>
      <c r="AW8" s="37"/>
      <c r="AX8" s="37"/>
      <c r="AY8" s="37"/>
      <c r="AZ8" s="37"/>
      <c r="BA8" s="37"/>
      <c r="BB8" s="54">
        <f>データ!$T$6</f>
        <v>71.14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70.41</v>
      </c>
      <c r="J10" s="37"/>
      <c r="K10" s="37"/>
      <c r="L10" s="37"/>
      <c r="M10" s="37"/>
      <c r="N10" s="37"/>
      <c r="O10" s="64"/>
      <c r="P10" s="54">
        <f>データ!$P$6</f>
        <v>2.89</v>
      </c>
      <c r="Q10" s="54"/>
      <c r="R10" s="54"/>
      <c r="S10" s="54"/>
      <c r="T10" s="54"/>
      <c r="U10" s="54"/>
      <c r="V10" s="54"/>
      <c r="W10" s="65">
        <f>データ!$Q$6</f>
        <v>770</v>
      </c>
      <c r="X10" s="65"/>
      <c r="Y10" s="65"/>
      <c r="Z10" s="65"/>
      <c r="AA10" s="65"/>
      <c r="AB10" s="65"/>
      <c r="AC10" s="65"/>
      <c r="AD10" s="2"/>
      <c r="AE10" s="2"/>
      <c r="AF10" s="2"/>
      <c r="AG10" s="2"/>
      <c r="AH10" s="2"/>
      <c r="AI10" s="2"/>
      <c r="AJ10" s="2"/>
      <c r="AK10" s="2"/>
      <c r="AL10" s="65">
        <f>データ!$U$6</f>
        <v>878</v>
      </c>
      <c r="AM10" s="65"/>
      <c r="AN10" s="65"/>
      <c r="AO10" s="65"/>
      <c r="AP10" s="65"/>
      <c r="AQ10" s="65"/>
      <c r="AR10" s="65"/>
      <c r="AS10" s="65"/>
      <c r="AT10" s="36">
        <f>データ!$V$6</f>
        <v>1.4</v>
      </c>
      <c r="AU10" s="37"/>
      <c r="AV10" s="37"/>
      <c r="AW10" s="37"/>
      <c r="AX10" s="37"/>
      <c r="AY10" s="37"/>
      <c r="AZ10" s="37"/>
      <c r="BA10" s="37"/>
      <c r="BB10" s="54">
        <f>データ!$W$6</f>
        <v>627.14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FHT10Apt64eDPrcWIlk+qA4RsojMd4Q5T3DCiz9xJPXYv5QjgszARkiUrQhr228rPB8ihWCL1w4L6uBiskdbEQ==" saltValue="V0BXclD6W4/9FDTT2TEaE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382043</v>
      </c>
      <c r="D6" s="20">
        <f t="shared" si="3"/>
        <v>46</v>
      </c>
      <c r="E6" s="20">
        <f t="shared" si="3"/>
        <v>1</v>
      </c>
      <c r="F6" s="20">
        <f t="shared" si="3"/>
        <v>0</v>
      </c>
      <c r="G6" s="20">
        <f t="shared" si="3"/>
        <v>5</v>
      </c>
      <c r="H6" s="20" t="str">
        <f t="shared" si="3"/>
        <v>愛媛県　八幡浜市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70.41</v>
      </c>
      <c r="P6" s="21">
        <f t="shared" si="3"/>
        <v>2.89</v>
      </c>
      <c r="Q6" s="21">
        <f t="shared" si="3"/>
        <v>770</v>
      </c>
      <c r="R6" s="21">
        <f t="shared" si="3"/>
        <v>30739</v>
      </c>
      <c r="S6" s="21">
        <f t="shared" si="3"/>
        <v>432.12</v>
      </c>
      <c r="T6" s="21">
        <f t="shared" si="3"/>
        <v>71.14</v>
      </c>
      <c r="U6" s="21">
        <f t="shared" si="3"/>
        <v>878</v>
      </c>
      <c r="V6" s="21">
        <f t="shared" si="3"/>
        <v>1.4</v>
      </c>
      <c r="W6" s="21">
        <f t="shared" si="3"/>
        <v>627.14</v>
      </c>
      <c r="X6" s="22" t="str">
        <f>IF(X7="",NA(),X7)</f>
        <v>-</v>
      </c>
      <c r="Y6" s="22" t="str">
        <f t="shared" ref="Y6:AG6" si="4">IF(Y7="",NA(),Y7)</f>
        <v>-</v>
      </c>
      <c r="Z6" s="22">
        <f t="shared" si="4"/>
        <v>112.22</v>
      </c>
      <c r="AA6" s="22">
        <f t="shared" si="4"/>
        <v>100.54</v>
      </c>
      <c r="AB6" s="22">
        <f t="shared" si="4"/>
        <v>109.2</v>
      </c>
      <c r="AC6" s="22" t="str">
        <f t="shared" si="4"/>
        <v>-</v>
      </c>
      <c r="AD6" s="22" t="str">
        <f t="shared" si="4"/>
        <v>-</v>
      </c>
      <c r="AE6" s="22">
        <f t="shared" si="4"/>
        <v>98.78</v>
      </c>
      <c r="AF6" s="22">
        <f t="shared" si="4"/>
        <v>101.23</v>
      </c>
      <c r="AG6" s="22">
        <f t="shared" si="4"/>
        <v>103.12</v>
      </c>
      <c r="AH6" s="21" t="str">
        <f>IF(AH7="","",IF(AH7="-","【-】","【"&amp;SUBSTITUTE(TEXT(AH7,"#,##0.00"),"-","△")&amp;"】"))</f>
        <v>【103.05】</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155.82</v>
      </c>
      <c r="AQ6" s="22">
        <f t="shared" si="5"/>
        <v>155.18</v>
      </c>
      <c r="AR6" s="22">
        <f t="shared" si="5"/>
        <v>101.46</v>
      </c>
      <c r="AS6" s="21" t="str">
        <f>IF(AS7="","",IF(AS7="-","【-】","【"&amp;SUBSTITUTE(TEXT(AS7,"#,##0.00"),"-","△")&amp;"】"))</f>
        <v>【30.22】</v>
      </c>
      <c r="AT6" s="22" t="str">
        <f>IF(AT7="",NA(),AT7)</f>
        <v>-</v>
      </c>
      <c r="AU6" s="22" t="str">
        <f t="shared" ref="AU6:BC6" si="6">IF(AU7="",NA(),AU7)</f>
        <v>-</v>
      </c>
      <c r="AV6" s="22">
        <f t="shared" si="6"/>
        <v>100.8</v>
      </c>
      <c r="AW6" s="22">
        <f t="shared" si="6"/>
        <v>100.97</v>
      </c>
      <c r="AX6" s="22">
        <f t="shared" si="6"/>
        <v>181.12</v>
      </c>
      <c r="AY6" s="22" t="str">
        <f t="shared" si="6"/>
        <v>-</v>
      </c>
      <c r="AZ6" s="22" t="str">
        <f t="shared" si="6"/>
        <v>-</v>
      </c>
      <c r="BA6" s="22">
        <f t="shared" si="6"/>
        <v>111.08</v>
      </c>
      <c r="BB6" s="22">
        <f t="shared" si="6"/>
        <v>118.28</v>
      </c>
      <c r="BC6" s="22">
        <f t="shared" si="6"/>
        <v>112.37</v>
      </c>
      <c r="BD6" s="21" t="str">
        <f>IF(BD7="","",IF(BD7="-","【-】","【"&amp;SUBSTITUTE(TEXT(BD7,"#,##0.00"),"-","△")&amp;"】"))</f>
        <v>【179.30】</v>
      </c>
      <c r="BE6" s="22" t="str">
        <f>IF(BE7="",NA(),BE7)</f>
        <v>-</v>
      </c>
      <c r="BF6" s="22" t="str">
        <f t="shared" ref="BF6:BN6" si="7">IF(BF7="",NA(),BF7)</f>
        <v>-</v>
      </c>
      <c r="BG6" s="22">
        <f t="shared" si="7"/>
        <v>714.32</v>
      </c>
      <c r="BH6" s="22">
        <f t="shared" si="7"/>
        <v>804.29</v>
      </c>
      <c r="BI6" s="22">
        <f t="shared" si="7"/>
        <v>1012.39</v>
      </c>
      <c r="BJ6" s="22" t="str">
        <f t="shared" si="7"/>
        <v>-</v>
      </c>
      <c r="BK6" s="22" t="str">
        <f t="shared" si="7"/>
        <v>-</v>
      </c>
      <c r="BL6" s="22">
        <f t="shared" si="7"/>
        <v>1596.62</v>
      </c>
      <c r="BM6" s="22">
        <f t="shared" si="7"/>
        <v>1456.79</v>
      </c>
      <c r="BN6" s="22">
        <f t="shared" si="7"/>
        <v>1364.2</v>
      </c>
      <c r="BO6" s="21" t="str">
        <f>IF(BO7="","",IF(BO7="-","【-】","【"&amp;SUBSTITUTE(TEXT(BO7,"#,##0.00"),"-","△")&amp;"】"))</f>
        <v>【1,042.45】</v>
      </c>
      <c r="BP6" s="22" t="str">
        <f>IF(BP7="",NA(),BP7)</f>
        <v>-</v>
      </c>
      <c r="BQ6" s="22" t="str">
        <f t="shared" ref="BQ6:BY6" si="8">IF(BQ7="",NA(),BQ7)</f>
        <v>-</v>
      </c>
      <c r="BR6" s="22">
        <f t="shared" si="8"/>
        <v>23.98</v>
      </c>
      <c r="BS6" s="22">
        <f t="shared" si="8"/>
        <v>24.07</v>
      </c>
      <c r="BT6" s="22">
        <f t="shared" si="8"/>
        <v>22.16</v>
      </c>
      <c r="BU6" s="22" t="str">
        <f t="shared" si="8"/>
        <v>-</v>
      </c>
      <c r="BV6" s="22" t="str">
        <f t="shared" si="8"/>
        <v>-</v>
      </c>
      <c r="BW6" s="22">
        <f t="shared" si="8"/>
        <v>33.659999999999997</v>
      </c>
      <c r="BX6" s="22">
        <f t="shared" si="8"/>
        <v>35.33</v>
      </c>
      <c r="BY6" s="22">
        <f t="shared" si="8"/>
        <v>38.58</v>
      </c>
      <c r="BZ6" s="21" t="str">
        <f>IF(BZ7="","",IF(BZ7="-","【-】","【"&amp;SUBSTITUTE(TEXT(BZ7,"#,##0.00"),"-","△")&amp;"】"))</f>
        <v>【57.74】</v>
      </c>
      <c r="CA6" s="22" t="str">
        <f>IF(CA7="",NA(),CA7)</f>
        <v>-</v>
      </c>
      <c r="CB6" s="22" t="str">
        <f t="shared" ref="CB6:CJ6" si="9">IF(CB7="",NA(),CB7)</f>
        <v>-</v>
      </c>
      <c r="CC6" s="22">
        <f t="shared" si="9"/>
        <v>177.31</v>
      </c>
      <c r="CD6" s="22">
        <f t="shared" si="9"/>
        <v>180.06</v>
      </c>
      <c r="CE6" s="22">
        <f t="shared" si="9"/>
        <v>197.71</v>
      </c>
      <c r="CF6" s="22" t="str">
        <f t="shared" si="9"/>
        <v>-</v>
      </c>
      <c r="CG6" s="22" t="str">
        <f t="shared" si="9"/>
        <v>-</v>
      </c>
      <c r="CH6" s="22">
        <f t="shared" si="9"/>
        <v>506.68</v>
      </c>
      <c r="CI6" s="22">
        <f t="shared" si="9"/>
        <v>491.45</v>
      </c>
      <c r="CJ6" s="22">
        <f t="shared" si="9"/>
        <v>448.81</v>
      </c>
      <c r="CK6" s="21" t="str">
        <f>IF(CK7="","",IF(CK7="-","【-】","【"&amp;SUBSTITUTE(TEXT(CK7,"#,##0.00"),"-","△")&amp;"】"))</f>
        <v>【285.48】</v>
      </c>
      <c r="CL6" s="22" t="str">
        <f>IF(CL7="",NA(),CL7)</f>
        <v>-</v>
      </c>
      <c r="CM6" s="22" t="str">
        <f t="shared" ref="CM6:CU6" si="10">IF(CM7="",NA(),CM7)</f>
        <v>-</v>
      </c>
      <c r="CN6" s="22">
        <f t="shared" si="10"/>
        <v>48.67</v>
      </c>
      <c r="CO6" s="22">
        <f t="shared" si="10"/>
        <v>52.62</v>
      </c>
      <c r="CP6" s="22">
        <f t="shared" si="10"/>
        <v>51.31</v>
      </c>
      <c r="CQ6" s="22" t="str">
        <f t="shared" si="10"/>
        <v>-</v>
      </c>
      <c r="CR6" s="22" t="str">
        <f t="shared" si="10"/>
        <v>-</v>
      </c>
      <c r="CS6" s="22">
        <f t="shared" si="10"/>
        <v>48.75</v>
      </c>
      <c r="CT6" s="22">
        <f t="shared" si="10"/>
        <v>50.95</v>
      </c>
      <c r="CU6" s="22">
        <f t="shared" si="10"/>
        <v>52.39</v>
      </c>
      <c r="CV6" s="21" t="str">
        <f>IF(CV7="","",IF(CV7="-","【-】","【"&amp;SUBSTITUTE(TEXT(CV7,"#,##0.00"),"-","△")&amp;"】"))</f>
        <v>【53.73】</v>
      </c>
      <c r="CW6" s="22" t="str">
        <f>IF(CW7="",NA(),CW7)</f>
        <v>-</v>
      </c>
      <c r="CX6" s="22" t="str">
        <f t="shared" ref="CX6:DF6" si="11">IF(CX7="",NA(),CX7)</f>
        <v>-</v>
      </c>
      <c r="CY6" s="22">
        <f t="shared" si="11"/>
        <v>85.84</v>
      </c>
      <c r="CZ6" s="22">
        <f t="shared" si="11"/>
        <v>86.16</v>
      </c>
      <c r="DA6" s="22">
        <f t="shared" si="11"/>
        <v>83.58</v>
      </c>
      <c r="DB6" s="22" t="str">
        <f t="shared" si="11"/>
        <v>-</v>
      </c>
      <c r="DC6" s="22" t="str">
        <f t="shared" si="11"/>
        <v>-</v>
      </c>
      <c r="DD6" s="22">
        <f t="shared" si="11"/>
        <v>60.88</v>
      </c>
      <c r="DE6" s="22">
        <f t="shared" si="11"/>
        <v>61</v>
      </c>
      <c r="DF6" s="22">
        <f t="shared" si="11"/>
        <v>63.38</v>
      </c>
      <c r="DG6" s="21" t="str">
        <f>IF(DG7="","",IF(DG7="-","【-】","【"&amp;SUBSTITUTE(TEXT(DG7,"#,##0.00"),"-","△")&amp;"】"))</f>
        <v>【71.52】</v>
      </c>
      <c r="DH6" s="22" t="str">
        <f>IF(DH7="",NA(),DH7)</f>
        <v>-</v>
      </c>
      <c r="DI6" s="22" t="str">
        <f t="shared" ref="DI6:DQ6" si="12">IF(DI7="",NA(),DI7)</f>
        <v>-</v>
      </c>
      <c r="DJ6" s="22">
        <f t="shared" si="12"/>
        <v>83.78</v>
      </c>
      <c r="DK6" s="22">
        <f t="shared" si="12"/>
        <v>84.41</v>
      </c>
      <c r="DL6" s="22">
        <f t="shared" si="12"/>
        <v>85.05</v>
      </c>
      <c r="DM6" s="22" t="str">
        <f t="shared" si="12"/>
        <v>-</v>
      </c>
      <c r="DN6" s="22" t="str">
        <f t="shared" si="12"/>
        <v>-</v>
      </c>
      <c r="DO6" s="22">
        <f t="shared" si="12"/>
        <v>29.81</v>
      </c>
      <c r="DP6" s="22">
        <f t="shared" si="12"/>
        <v>30.82</v>
      </c>
      <c r="DQ6" s="22">
        <f t="shared" si="12"/>
        <v>24.27</v>
      </c>
      <c r="DR6" s="21" t="str">
        <f>IF(DR7="","",IF(DR7="-","【-】","【"&amp;SUBSTITUTE(TEXT(DR7,"#,##0.00"),"-","△")&amp;"】"))</f>
        <v>【38.43】</v>
      </c>
      <c r="DS6" s="22" t="str">
        <f>IF(DS7="",NA(),DS7)</f>
        <v>-</v>
      </c>
      <c r="DT6" s="22" t="str">
        <f t="shared" ref="DT6:EB6" si="13">IF(DT7="",NA(),DT7)</f>
        <v>-</v>
      </c>
      <c r="DU6" s="22">
        <f t="shared" si="13"/>
        <v>68.709999999999994</v>
      </c>
      <c r="DV6" s="22">
        <f t="shared" si="13"/>
        <v>68.709999999999994</v>
      </c>
      <c r="DW6" s="22">
        <f t="shared" si="13"/>
        <v>68.709999999999994</v>
      </c>
      <c r="DX6" s="22" t="str">
        <f t="shared" si="13"/>
        <v>-</v>
      </c>
      <c r="DY6" s="22" t="str">
        <f t="shared" si="13"/>
        <v>-</v>
      </c>
      <c r="DZ6" s="22">
        <f t="shared" si="13"/>
        <v>18.05</v>
      </c>
      <c r="EA6" s="22">
        <f t="shared" si="13"/>
        <v>14.28</v>
      </c>
      <c r="EB6" s="22">
        <f t="shared" si="13"/>
        <v>12.77</v>
      </c>
      <c r="EC6" s="21" t="str">
        <f>IF(EC7="","",IF(EC7="-","【-】","【"&amp;SUBSTITUTE(TEXT(EC7,"#,##0.00"),"-","△")&amp;"】"))</f>
        <v>【19.16】</v>
      </c>
      <c r="ED6" s="22" t="str">
        <f>IF(ED7="",NA(),ED7)</f>
        <v>-</v>
      </c>
      <c r="EE6" s="22" t="str">
        <f t="shared" ref="EE6:EM6" si="14">IF(EE7="",NA(),EE7)</f>
        <v>-</v>
      </c>
      <c r="EF6" s="21">
        <f t="shared" si="14"/>
        <v>0</v>
      </c>
      <c r="EG6" s="21">
        <f t="shared" si="14"/>
        <v>0</v>
      </c>
      <c r="EH6" s="21">
        <f t="shared" si="14"/>
        <v>0</v>
      </c>
      <c r="EI6" s="22" t="str">
        <f t="shared" si="14"/>
        <v>-</v>
      </c>
      <c r="EJ6" s="22" t="str">
        <f t="shared" si="14"/>
        <v>-</v>
      </c>
      <c r="EK6" s="22">
        <f t="shared" si="14"/>
        <v>0.37</v>
      </c>
      <c r="EL6" s="22">
        <f t="shared" si="14"/>
        <v>0.23</v>
      </c>
      <c r="EM6" s="22">
        <f t="shared" si="14"/>
        <v>0.88</v>
      </c>
      <c r="EN6" s="21" t="str">
        <f>IF(EN7="","",IF(EN7="-","【-】","【"&amp;SUBSTITUTE(TEXT(EN7,"#,##0.00"),"-","△")&amp;"】"))</f>
        <v>【0.49】</v>
      </c>
    </row>
    <row r="7" spans="1:144" s="23" customFormat="1" x14ac:dyDescent="0.15">
      <c r="A7" s="15"/>
      <c r="B7" s="24">
        <v>2023</v>
      </c>
      <c r="C7" s="24">
        <v>382043</v>
      </c>
      <c r="D7" s="24">
        <v>46</v>
      </c>
      <c r="E7" s="24">
        <v>1</v>
      </c>
      <c r="F7" s="24">
        <v>0</v>
      </c>
      <c r="G7" s="24">
        <v>5</v>
      </c>
      <c r="H7" s="24" t="s">
        <v>93</v>
      </c>
      <c r="I7" s="24" t="s">
        <v>94</v>
      </c>
      <c r="J7" s="24" t="s">
        <v>95</v>
      </c>
      <c r="K7" s="24" t="s">
        <v>96</v>
      </c>
      <c r="L7" s="24" t="s">
        <v>97</v>
      </c>
      <c r="M7" s="24" t="s">
        <v>98</v>
      </c>
      <c r="N7" s="25" t="s">
        <v>99</v>
      </c>
      <c r="O7" s="25">
        <v>70.41</v>
      </c>
      <c r="P7" s="25">
        <v>2.89</v>
      </c>
      <c r="Q7" s="25">
        <v>770</v>
      </c>
      <c r="R7" s="25">
        <v>30739</v>
      </c>
      <c r="S7" s="25">
        <v>432.12</v>
      </c>
      <c r="T7" s="25">
        <v>71.14</v>
      </c>
      <c r="U7" s="25">
        <v>878</v>
      </c>
      <c r="V7" s="25">
        <v>1.4</v>
      </c>
      <c r="W7" s="25">
        <v>627.14</v>
      </c>
      <c r="X7" s="25" t="s">
        <v>99</v>
      </c>
      <c r="Y7" s="25" t="s">
        <v>99</v>
      </c>
      <c r="Z7" s="25">
        <v>112.22</v>
      </c>
      <c r="AA7" s="25">
        <v>100.54</v>
      </c>
      <c r="AB7" s="25">
        <v>109.2</v>
      </c>
      <c r="AC7" s="25" t="s">
        <v>99</v>
      </c>
      <c r="AD7" s="25" t="s">
        <v>99</v>
      </c>
      <c r="AE7" s="25">
        <v>98.78</v>
      </c>
      <c r="AF7" s="25">
        <v>101.23</v>
      </c>
      <c r="AG7" s="25">
        <v>103.12</v>
      </c>
      <c r="AH7" s="25">
        <v>103.05</v>
      </c>
      <c r="AI7" s="25" t="s">
        <v>99</v>
      </c>
      <c r="AJ7" s="25" t="s">
        <v>99</v>
      </c>
      <c r="AK7" s="25">
        <v>0</v>
      </c>
      <c r="AL7" s="25">
        <v>0</v>
      </c>
      <c r="AM7" s="25">
        <v>0</v>
      </c>
      <c r="AN7" s="25" t="s">
        <v>99</v>
      </c>
      <c r="AO7" s="25" t="s">
        <v>99</v>
      </c>
      <c r="AP7" s="25">
        <v>155.82</v>
      </c>
      <c r="AQ7" s="25">
        <v>155.18</v>
      </c>
      <c r="AR7" s="25">
        <v>101.46</v>
      </c>
      <c r="AS7" s="25">
        <v>30.22</v>
      </c>
      <c r="AT7" s="25" t="s">
        <v>99</v>
      </c>
      <c r="AU7" s="25" t="s">
        <v>99</v>
      </c>
      <c r="AV7" s="25">
        <v>100.8</v>
      </c>
      <c r="AW7" s="25">
        <v>100.97</v>
      </c>
      <c r="AX7" s="25">
        <v>181.12</v>
      </c>
      <c r="AY7" s="25" t="s">
        <v>99</v>
      </c>
      <c r="AZ7" s="25" t="s">
        <v>99</v>
      </c>
      <c r="BA7" s="25">
        <v>111.08</v>
      </c>
      <c r="BB7" s="25">
        <v>118.28</v>
      </c>
      <c r="BC7" s="25">
        <v>112.37</v>
      </c>
      <c r="BD7" s="25">
        <v>179.3</v>
      </c>
      <c r="BE7" s="25" t="s">
        <v>99</v>
      </c>
      <c r="BF7" s="25" t="s">
        <v>99</v>
      </c>
      <c r="BG7" s="25">
        <v>714.32</v>
      </c>
      <c r="BH7" s="25">
        <v>804.29</v>
      </c>
      <c r="BI7" s="25">
        <v>1012.39</v>
      </c>
      <c r="BJ7" s="25" t="s">
        <v>99</v>
      </c>
      <c r="BK7" s="25" t="s">
        <v>99</v>
      </c>
      <c r="BL7" s="25">
        <v>1596.62</v>
      </c>
      <c r="BM7" s="25">
        <v>1456.79</v>
      </c>
      <c r="BN7" s="25">
        <v>1364.2</v>
      </c>
      <c r="BO7" s="25">
        <v>1042.45</v>
      </c>
      <c r="BP7" s="25" t="s">
        <v>99</v>
      </c>
      <c r="BQ7" s="25" t="s">
        <v>99</v>
      </c>
      <c r="BR7" s="25">
        <v>23.98</v>
      </c>
      <c r="BS7" s="25">
        <v>24.07</v>
      </c>
      <c r="BT7" s="25">
        <v>22.16</v>
      </c>
      <c r="BU7" s="25" t="s">
        <v>99</v>
      </c>
      <c r="BV7" s="25" t="s">
        <v>99</v>
      </c>
      <c r="BW7" s="25">
        <v>33.659999999999997</v>
      </c>
      <c r="BX7" s="25">
        <v>35.33</v>
      </c>
      <c r="BY7" s="25">
        <v>38.58</v>
      </c>
      <c r="BZ7" s="25">
        <v>57.74</v>
      </c>
      <c r="CA7" s="25" t="s">
        <v>99</v>
      </c>
      <c r="CB7" s="25" t="s">
        <v>99</v>
      </c>
      <c r="CC7" s="25">
        <v>177.31</v>
      </c>
      <c r="CD7" s="25">
        <v>180.06</v>
      </c>
      <c r="CE7" s="25">
        <v>197.71</v>
      </c>
      <c r="CF7" s="25" t="s">
        <v>99</v>
      </c>
      <c r="CG7" s="25" t="s">
        <v>99</v>
      </c>
      <c r="CH7" s="25">
        <v>506.68</v>
      </c>
      <c r="CI7" s="25">
        <v>491.45</v>
      </c>
      <c r="CJ7" s="25">
        <v>448.81</v>
      </c>
      <c r="CK7" s="25">
        <v>285.48</v>
      </c>
      <c r="CL7" s="25" t="s">
        <v>99</v>
      </c>
      <c r="CM7" s="25" t="s">
        <v>99</v>
      </c>
      <c r="CN7" s="25">
        <v>48.67</v>
      </c>
      <c r="CO7" s="25">
        <v>52.62</v>
      </c>
      <c r="CP7" s="25">
        <v>51.31</v>
      </c>
      <c r="CQ7" s="25" t="s">
        <v>99</v>
      </c>
      <c r="CR7" s="25" t="s">
        <v>99</v>
      </c>
      <c r="CS7" s="25">
        <v>48.75</v>
      </c>
      <c r="CT7" s="25">
        <v>50.95</v>
      </c>
      <c r="CU7" s="25">
        <v>52.39</v>
      </c>
      <c r="CV7" s="25">
        <v>53.73</v>
      </c>
      <c r="CW7" s="25" t="s">
        <v>99</v>
      </c>
      <c r="CX7" s="25" t="s">
        <v>99</v>
      </c>
      <c r="CY7" s="25">
        <v>85.84</v>
      </c>
      <c r="CZ7" s="25">
        <v>86.16</v>
      </c>
      <c r="DA7" s="25">
        <v>83.58</v>
      </c>
      <c r="DB7" s="25" t="s">
        <v>99</v>
      </c>
      <c r="DC7" s="25" t="s">
        <v>99</v>
      </c>
      <c r="DD7" s="25">
        <v>60.88</v>
      </c>
      <c r="DE7" s="25">
        <v>61</v>
      </c>
      <c r="DF7" s="25">
        <v>63.38</v>
      </c>
      <c r="DG7" s="25">
        <v>71.52</v>
      </c>
      <c r="DH7" s="25" t="s">
        <v>99</v>
      </c>
      <c r="DI7" s="25" t="s">
        <v>99</v>
      </c>
      <c r="DJ7" s="25">
        <v>83.78</v>
      </c>
      <c r="DK7" s="25">
        <v>84.41</v>
      </c>
      <c r="DL7" s="25">
        <v>85.05</v>
      </c>
      <c r="DM7" s="25" t="s">
        <v>99</v>
      </c>
      <c r="DN7" s="25" t="s">
        <v>99</v>
      </c>
      <c r="DO7" s="25">
        <v>29.81</v>
      </c>
      <c r="DP7" s="25">
        <v>30.82</v>
      </c>
      <c r="DQ7" s="25">
        <v>24.27</v>
      </c>
      <c r="DR7" s="25">
        <v>38.43</v>
      </c>
      <c r="DS7" s="25" t="s">
        <v>99</v>
      </c>
      <c r="DT7" s="25" t="s">
        <v>99</v>
      </c>
      <c r="DU7" s="25">
        <v>68.709999999999994</v>
      </c>
      <c r="DV7" s="25">
        <v>68.709999999999994</v>
      </c>
      <c r="DW7" s="25">
        <v>68.709999999999994</v>
      </c>
      <c r="DX7" s="25" t="s">
        <v>99</v>
      </c>
      <c r="DY7" s="25" t="s">
        <v>99</v>
      </c>
      <c r="DZ7" s="25">
        <v>18.05</v>
      </c>
      <c r="EA7" s="25">
        <v>14.28</v>
      </c>
      <c r="EB7" s="25">
        <v>12.77</v>
      </c>
      <c r="EC7" s="25">
        <v>19.16</v>
      </c>
      <c r="ED7" s="25" t="s">
        <v>99</v>
      </c>
      <c r="EE7" s="25" t="s">
        <v>99</v>
      </c>
      <c r="EF7" s="25">
        <v>0</v>
      </c>
      <c r="EG7" s="25">
        <v>0</v>
      </c>
      <c r="EH7" s="25">
        <v>0</v>
      </c>
      <c r="EI7" s="25" t="s">
        <v>99</v>
      </c>
      <c r="EJ7" s="25" t="s">
        <v>99</v>
      </c>
      <c r="EK7" s="25">
        <v>0.37</v>
      </c>
      <c r="EL7" s="25">
        <v>0.23</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政彦</cp:lastModifiedBy>
  <cp:lastPrinted>2025-02-07T04:33:08Z</cp:lastPrinted>
  <dcterms:created xsi:type="dcterms:W3CDTF">2024-12-11T05:04:38Z</dcterms:created>
  <dcterms:modified xsi:type="dcterms:W3CDTF">2025-02-07T04:33:11Z</dcterms:modified>
  <cp:category/>
</cp:coreProperties>
</file>