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S:\財政課\100_財政係\G\001_財政係\公営企業関係\03_経営比較分析表\R6年度\070123_【214〆】公営企業に係る経営比較分析表（令和５年度決算）の分析等について（照会）\02_各課提出\"/>
    </mc:Choice>
  </mc:AlternateContent>
  <xr:revisionPtr revIDLastSave="0" documentId="8_{E52F2853-466F-4F58-9E7C-87E1AC6AF086}" xr6:coauthVersionLast="47" xr6:coauthVersionMax="47" xr10:uidLastSave="{00000000-0000-0000-0000-000000000000}"/>
  <workbookProtection workbookAlgorithmName="SHA-512" workbookHashValue="O9vghrOWKdS9GRAcJKc3CXNjwsTP04dNdYeGjIDyAzL2P8TIksCFkt22YNhoit+QVCXET/boswuSxkHLH3XN0Q==" workbookSaltValue="bq0EItfPyVx7TrPE4KcScQ==" workbookSpinCount="100000" lockStructure="1"/>
  <bookViews>
    <workbookView xWindow="-110" yWindow="-110" windowWidth="19420" windowHeight="1030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BB10" i="4" s="1"/>
  <c r="V6" i="5"/>
  <c r="U6" i="5"/>
  <c r="T6" i="5"/>
  <c r="S6" i="5"/>
  <c r="R6" i="5"/>
  <c r="Q6" i="5"/>
  <c r="W10" i="4" s="1"/>
  <c r="P6" i="5"/>
  <c r="O6" i="5"/>
  <c r="I10" i="4" s="1"/>
  <c r="N6" i="5"/>
  <c r="M6" i="5"/>
  <c r="AD8" i="4" s="1"/>
  <c r="L6" i="5"/>
  <c r="W8" i="4" s="1"/>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J85" i="4"/>
  <c r="I85" i="4"/>
  <c r="E85" i="4"/>
  <c r="AT10" i="4"/>
  <c r="AL10" i="4"/>
  <c r="P10" i="4"/>
  <c r="B10" i="4"/>
  <c r="BB8" i="4"/>
  <c r="AT8" i="4"/>
  <c r="AL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<sst xmlns="http://schemas.openxmlformats.org/spreadsheetml/2006/main" count="228" uniqueCount="113">
  <si>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</si>
  <si>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</si>
  <si>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</si>
  <si>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</si>
  <si>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</si>
  <si>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</si>
  <si>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</si>
  <si>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</si>
  <si>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</si>
  <si>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</si>
  <si>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</si>
  <si>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</si>
  <si>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</si>
  <si>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</si>
  <si>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</si>
  <si>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</si>
  <si>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</si>
  <si>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</si>
  <si>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</si>
  <si>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</si>
  <si>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</si>
  <si>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</si>
  <si>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</si>
  <si>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</si>
  <si>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</si>
  <si>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</si>
  <si>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</si>
  <si>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</si>
  <si>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</si>
  <si>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</si>
  <si>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</si>
  <si>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</si>
  <si>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</si>
  <si>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</si>
  <si>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</si>
  <si>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</si>
  <si>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</si>
  <si>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</si>
  <si>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</si>
  <si>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</si>
  <si>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</si>
  <si>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</si>
  <si>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</si>
  <si>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</si>
  <si>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</si>
  <si>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</si>
  <si>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</si>
  <si>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</si>
  <si>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</si>
  <si>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</si>
  <si>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</si>
  <si>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</si>
  <si>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</si>
  <si>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</si>
  <si>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</si>
  <si>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</si>
  <si>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</si>
  <si>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</si>
  <si>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</si>
  <si>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</si>
  <si>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</si>
  <si>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</si>
  <si>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</si>
  <si>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</si>
  <si>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</si>
  <si>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</si>
  <si>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</si>
  <si>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</si>
  <si>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</si>
  <si>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</si>
  <si>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</si>
  <si>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</si>
  <si>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</si>
  <si>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</si>
  <si>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</si>
  <si>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</si>
  <si>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</si>
  <si>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</si>
  <si>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</si>
  <si>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</si>
  <si>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</si>
  <si>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</si>
  <si>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</si>
  <si>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</si>
  <si>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</si>
  <si>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</si>
  <si>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</si>
  <si>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</si>
  <si>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</si>
  <si>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</si>
  <si>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</si>
  <si>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</si>
  <si>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</si>
  <si>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八幡浜市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</si>
  <si>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</si>
  <si>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</si>
  <si>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</si>
  <si>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</si>
  <si>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</si>
  <si>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</si>
  <si>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</si>
  <si>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</si>
  <si>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</si>
  <si>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</si>
  <si>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</si>
  <si>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</si>
  <si>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</si>
  <si>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</si>
  <si>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</si>
  <si>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</si>
  <si>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【有形固定資産減価償却率】法定耐用年数に近づいている施設が増加しており、類似団体平均を上回っている。施設の統廃合等も含めて施設の更新について検討していく必要がある。
【管路経年化率】法定耐用年数を超過した管路が増加しており、類似団体平均を上回っている。今後も更新対象となる管路の増加が予測されることから、更新計画の見直しを検討していく必要がある。
【管路更新率】平成27年度から老朽管更新（耐震化）工事に着手しているが、想定を超える付帯的要因があるなど更新工事が計画通りに進んでいない。
　配水池の更新工事など管路の更新以外にも今後工事が予定されており、事業費の平準化を図りながら、進めていく必要がある。</t>
    <phoneticPr fontId="4"/>
  </si>
  <si>
    <t>　本市の水道事業は、比較的良好な経営を維持できているが、給水に係る費用が給水収益で賄えていないなど課題を残している。
　施設の維持管理については、管路を含む施設の老朽化が年々進んでおり、給水人口の減少等を踏まえて更新計画を見直すなど対応が必要となっている。
　また、有収率の低下が懸念されており、施設の稼働率が収益に結び付いていないため、遠隔監視装置による監視を強化し、有収率向上に努めたい。</t>
    <phoneticPr fontId="4"/>
  </si>
  <si>
    <t>【経常収支比率】給水人口の減少に伴い給水収益が右肩下がりで減少している一方で、委託料等の経費抑制にも努めたことにより、高い数値を維持している。しかしながら、今後も給水収益の減少が見込まれるほか、一般会計からの繰入金の減少など厳しい経営を強いられるため、適正な料金体系を検討するなど経営基盤の強化を図る必要がある。
【流動比率】流動資産の現金預金の増加や流動負債の企業債や未払金の減少などにより、前年度から数値が改善した。しかしながら、愛宕第４配水池整備事業など大型工事の支払いが予定されているなど流動資産の減少が見込まれるため、動向を注視する必要がある。
【企業債残高対給水収益比率】類似団体平均を大きく下回っており良好な数値ではあるが、老朽管更新（耐震化）工事など建設改良工事に伴う企業債の借り入れの増加が今後見込まれるため、動向を注視したい。
【料金回収率】本市は、平成27年10月の料金改定により平成28年度、平成29年度は100％を上回ったが、平成30年度以降は100％を下回り給水に係る費用が給水収益では賄えていない状況となっている。今後も給水収益の減少が見込まれるため、適正な料金体系の見直しも含めて検討する必要がある。
【給水原価】本市は、事業費用の約３割を南予水道企業団からの受水費が占めていることもあって、類似団体平均を上回っている。今後、物価高騰の影響など事業費の増加が懸念されるほか、有収水量の減少が見込まれるため、動向を注視したい。
【施設利用率】本市は、類似団体平均を上回っているが、給水人口の減少等を踏まえ、施設の統廃合やダウンサイジングを進めるなど、適正な施設規模への見直しが必要である。
【有収率】管路の老朽化により漏水が頻発するなど類似団体平均を下回っている。日常点検や漏水調査を行うとともに、管路更新工事を進め、有収率を改善したい。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</si>
</sst>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3" fillId="0" borderId="9"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1.08</c:v>
                </c:pt>
                <c:pt idx="1">
                  <c:v>0.82</c:v>
                </c:pt>
                <c:pt idx="2">
                  <c:v>0.4</c:v>
                </c:pt>
                <c:pt idx="3">
                  <c:v>0.21</c:v>
                </c:pt>
                <c:pt idx="4">
                  <c:v>0.27</c:v>
                </c:pt>
              </c:numCache>
            </c:numRef>
          </c:val>
          <c:extLst>
            <c:ext xmlns:c16="http://schemas.microsoft.com/office/drawing/2014/chart" uri="{C3380CC4-5D6E-409C-BE32-E72D297353CC}">
              <c16:uniqueId val="{00000000-DD26-453B-9425-4FAE3F353C5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0.56999999999999995</c:v>
                </c:pt>
                <c:pt idx="2">
                  <c:v>0.52</c:v>
                </c:pt>
                <c:pt idx="3">
                  <c:v>0.5</c:v>
                </c:pt>
                <c:pt idx="4">
                  <c:v>0.41</c:v>
                </c:pt>
              </c:numCache>
            </c:numRef>
          </c:val>
          <c:smooth val="0"/>
          <c:extLst>
            <c:ext xmlns:c16="http://schemas.microsoft.com/office/drawing/2014/chart" uri="{C3380CC4-5D6E-409C-BE32-E72D297353CC}">
              <c16:uniqueId val="{00000001-DD26-453B-9425-4FAE3F353C5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68.41</c:v>
                </c:pt>
                <c:pt idx="1">
                  <c:v>67.930000000000007</c:v>
                </c:pt>
                <c:pt idx="2">
                  <c:v>67.7</c:v>
                </c:pt>
                <c:pt idx="3">
                  <c:v>66.88</c:v>
                </c:pt>
                <c:pt idx="4">
                  <c:v>66.06</c:v>
                </c:pt>
              </c:numCache>
            </c:numRef>
          </c:val>
          <c:extLst>
            <c:ext xmlns:c16="http://schemas.microsoft.com/office/drawing/2014/chart" uri="{C3380CC4-5D6E-409C-BE32-E72D297353CC}">
              <c16:uniqueId val="{00000000-0F49-4EB7-A595-FEF15B3FBCF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59.67</c:v>
                </c:pt>
                <c:pt idx="1">
                  <c:v>60.12</c:v>
                </c:pt>
                <c:pt idx="2">
                  <c:v>60.34</c:v>
                </c:pt>
                <c:pt idx="3">
                  <c:v>55.31</c:v>
                </c:pt>
                <c:pt idx="4">
                  <c:v>55.14</c:v>
                </c:pt>
              </c:numCache>
            </c:numRef>
          </c:val>
          <c:smooth val="0"/>
          <c:extLst>
            <c:ext xmlns:c16="http://schemas.microsoft.com/office/drawing/2014/chart" uri="{C3380CC4-5D6E-409C-BE32-E72D297353CC}">
              <c16:uniqueId val="{00000001-0F49-4EB7-A595-FEF15B3FBCF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80.790000000000006</c:v>
                </c:pt>
                <c:pt idx="1">
                  <c:v>81.510000000000005</c:v>
                </c:pt>
                <c:pt idx="2">
                  <c:v>80.66</c:v>
                </c:pt>
                <c:pt idx="3">
                  <c:v>79.23</c:v>
                </c:pt>
                <c:pt idx="4">
                  <c:v>77.86</c:v>
                </c:pt>
              </c:numCache>
            </c:numRef>
          </c:val>
          <c:extLst>
            <c:ext xmlns:c16="http://schemas.microsoft.com/office/drawing/2014/chart" uri="{C3380CC4-5D6E-409C-BE32-E72D297353CC}">
              <c16:uniqueId val="{00000000-0F10-4DB6-BE7D-A926DF0EFFA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84.6</c:v>
                </c:pt>
                <c:pt idx="1">
                  <c:v>84.24</c:v>
                </c:pt>
                <c:pt idx="2">
                  <c:v>84.19</c:v>
                </c:pt>
                <c:pt idx="3">
                  <c:v>80.36</c:v>
                </c:pt>
                <c:pt idx="4">
                  <c:v>80.13</c:v>
                </c:pt>
              </c:numCache>
            </c:numRef>
          </c:val>
          <c:smooth val="0"/>
          <c:extLst>
            <c:ext xmlns:c16="http://schemas.microsoft.com/office/drawing/2014/chart" uri="{C3380CC4-5D6E-409C-BE32-E72D297353CC}">
              <c16:uniqueId val="{00000001-0F10-4DB6-BE7D-A926DF0EFFA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110.22</c:v>
                </c:pt>
                <c:pt idx="1">
                  <c:v>111.19</c:v>
                </c:pt>
                <c:pt idx="2">
                  <c:v>110.95</c:v>
                </c:pt>
                <c:pt idx="3">
                  <c:v>112.05</c:v>
                </c:pt>
                <c:pt idx="4">
                  <c:v>111.83</c:v>
                </c:pt>
              </c:numCache>
            </c:numRef>
          </c:val>
          <c:extLst>
            <c:ext xmlns:c16="http://schemas.microsoft.com/office/drawing/2014/chart" uri="{C3380CC4-5D6E-409C-BE32-E72D297353CC}">
              <c16:uniqueId val="{00000000-9A03-44C3-8F56-C7B53B5ED49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109.01</c:v>
                </c:pt>
                <c:pt idx="1">
                  <c:v>108.83</c:v>
                </c:pt>
                <c:pt idx="2">
                  <c:v>109.23</c:v>
                </c:pt>
                <c:pt idx="3">
                  <c:v>105.92</c:v>
                </c:pt>
                <c:pt idx="4">
                  <c:v>106.01</c:v>
                </c:pt>
              </c:numCache>
            </c:numRef>
          </c:val>
          <c:smooth val="0"/>
          <c:extLst>
            <c:ext xmlns:c16="http://schemas.microsoft.com/office/drawing/2014/chart" uri="{C3380CC4-5D6E-409C-BE32-E72D297353CC}">
              <c16:uniqueId val="{00000001-9A03-44C3-8F56-C7B53B5ED49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58.07</c:v>
                </c:pt>
                <c:pt idx="1">
                  <c:v>57.1</c:v>
                </c:pt>
                <c:pt idx="2">
                  <c:v>55.85</c:v>
                </c:pt>
                <c:pt idx="3">
                  <c:v>57.28</c:v>
                </c:pt>
                <c:pt idx="4">
                  <c:v>58.96</c:v>
                </c:pt>
              </c:numCache>
            </c:numRef>
          </c:val>
          <c:extLst>
            <c:ext xmlns:c16="http://schemas.microsoft.com/office/drawing/2014/chart" uri="{C3380CC4-5D6E-409C-BE32-E72D297353CC}">
              <c16:uniqueId val="{00000000-F90C-43B9-85AD-04C4BC420B2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48.17</c:v>
                </c:pt>
                <c:pt idx="1">
                  <c:v>48.83</c:v>
                </c:pt>
                <c:pt idx="2">
                  <c:v>49.96</c:v>
                </c:pt>
                <c:pt idx="3">
                  <c:v>52.2</c:v>
                </c:pt>
                <c:pt idx="4">
                  <c:v>52.7</c:v>
                </c:pt>
              </c:numCache>
            </c:numRef>
          </c:val>
          <c:smooth val="0"/>
          <c:extLst>
            <c:ext xmlns:c16="http://schemas.microsoft.com/office/drawing/2014/chart" uri="{C3380CC4-5D6E-409C-BE32-E72D297353CC}">
              <c16:uniqueId val="{00000001-F90C-43B9-85AD-04C4BC420B2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22.48</c:v>
                </c:pt>
                <c:pt idx="1">
                  <c:v>22.76</c:v>
                </c:pt>
                <c:pt idx="2">
                  <c:v>23.78</c:v>
                </c:pt>
                <c:pt idx="3">
                  <c:v>24.66</c:v>
                </c:pt>
                <c:pt idx="4">
                  <c:v>26.99</c:v>
                </c:pt>
              </c:numCache>
            </c:numRef>
          </c:val>
          <c:extLst>
            <c:ext xmlns:c16="http://schemas.microsoft.com/office/drawing/2014/chart" uri="{C3380CC4-5D6E-409C-BE32-E72D297353CC}">
              <c16:uniqueId val="{00000000-49CC-4383-A5BD-DA157528E4D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17.12</c:v>
                </c:pt>
                <c:pt idx="1">
                  <c:v>18.18</c:v>
                </c:pt>
                <c:pt idx="2">
                  <c:v>19.32</c:v>
                </c:pt>
                <c:pt idx="3">
                  <c:v>20.73</c:v>
                </c:pt>
                <c:pt idx="4">
                  <c:v>22.86</c:v>
                </c:pt>
              </c:numCache>
            </c:numRef>
          </c:val>
          <c:smooth val="0"/>
          <c:extLst>
            <c:ext xmlns:c16="http://schemas.microsoft.com/office/drawing/2014/chart" uri="{C3380CC4-5D6E-409C-BE32-E72D297353CC}">
              <c16:uniqueId val="{00000001-49CC-4383-A5BD-DA157528E4D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356-40EC-99EC-78071422C0F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c:v>
                </c:pt>
                <c:pt idx="1">
                  <c:v>4.34</c:v>
                </c:pt>
                <c:pt idx="2">
                  <c:v>4.6900000000000004</c:v>
                </c:pt>
                <c:pt idx="3">
                  <c:v>7.78</c:v>
                </c:pt>
                <c:pt idx="4">
                  <c:v>9.59</c:v>
                </c:pt>
              </c:numCache>
            </c:numRef>
          </c:val>
          <c:smooth val="0"/>
          <c:extLst>
            <c:ext xmlns:c16="http://schemas.microsoft.com/office/drawing/2014/chart" uri="{C3380CC4-5D6E-409C-BE32-E72D297353CC}">
              <c16:uniqueId val="{00000001-A356-40EC-99EC-78071422C0F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464.36</c:v>
                </c:pt>
                <c:pt idx="1">
                  <c:v>463.92</c:v>
                </c:pt>
                <c:pt idx="2">
                  <c:v>564.09</c:v>
                </c:pt>
                <c:pt idx="3">
                  <c:v>552.14</c:v>
                </c:pt>
                <c:pt idx="4">
                  <c:v>639.46</c:v>
                </c:pt>
              </c:numCache>
            </c:numRef>
          </c:val>
          <c:extLst>
            <c:ext xmlns:c16="http://schemas.microsoft.com/office/drawing/2014/chart" uri="{C3380CC4-5D6E-409C-BE32-E72D297353CC}">
              <c16:uniqueId val="{00000000-5FC4-49FC-A531-ADF2F6F046C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365.18</c:v>
                </c:pt>
                <c:pt idx="1">
                  <c:v>327.77</c:v>
                </c:pt>
                <c:pt idx="2">
                  <c:v>338.02</c:v>
                </c:pt>
                <c:pt idx="3">
                  <c:v>364.46</c:v>
                </c:pt>
                <c:pt idx="4">
                  <c:v>338.89</c:v>
                </c:pt>
              </c:numCache>
            </c:numRef>
          </c:val>
          <c:smooth val="0"/>
          <c:extLst>
            <c:ext xmlns:c16="http://schemas.microsoft.com/office/drawing/2014/chart" uri="{C3380CC4-5D6E-409C-BE32-E72D297353CC}">
              <c16:uniqueId val="{00000001-5FC4-49FC-A531-ADF2F6F046C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241.22</c:v>
                </c:pt>
                <c:pt idx="1">
                  <c:v>241.92</c:v>
                </c:pt>
                <c:pt idx="2">
                  <c:v>255.34</c:v>
                </c:pt>
                <c:pt idx="3">
                  <c:v>264.69</c:v>
                </c:pt>
                <c:pt idx="4">
                  <c:v>292.64999999999998</c:v>
                </c:pt>
              </c:numCache>
            </c:numRef>
          </c:val>
          <c:extLst>
            <c:ext xmlns:c16="http://schemas.microsoft.com/office/drawing/2014/chart" uri="{C3380CC4-5D6E-409C-BE32-E72D297353CC}">
              <c16:uniqueId val="{00000000-7F8E-4FCD-B08E-AB773C1DD6F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371.65</c:v>
                </c:pt>
                <c:pt idx="1">
                  <c:v>397.1</c:v>
                </c:pt>
                <c:pt idx="2">
                  <c:v>379.91</c:v>
                </c:pt>
                <c:pt idx="3">
                  <c:v>403.72</c:v>
                </c:pt>
                <c:pt idx="4">
                  <c:v>400.21</c:v>
                </c:pt>
              </c:numCache>
            </c:numRef>
          </c:val>
          <c:smooth val="0"/>
          <c:extLst>
            <c:ext xmlns:c16="http://schemas.microsoft.com/office/drawing/2014/chart" uri="{C3380CC4-5D6E-409C-BE32-E72D297353CC}">
              <c16:uniqueId val="{00000001-7F8E-4FCD-B08E-AB773C1DD6F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98.13</c:v>
                </c:pt>
                <c:pt idx="1">
                  <c:v>99.22</c:v>
                </c:pt>
                <c:pt idx="2">
                  <c:v>99.33</c:v>
                </c:pt>
                <c:pt idx="3">
                  <c:v>99.99</c:v>
                </c:pt>
                <c:pt idx="4">
                  <c:v>99.53</c:v>
                </c:pt>
              </c:numCache>
            </c:numRef>
          </c:val>
          <c:extLst>
            <c:ext xmlns:c16="http://schemas.microsoft.com/office/drawing/2014/chart" uri="{C3380CC4-5D6E-409C-BE32-E72D297353CC}">
              <c16:uniqueId val="{00000000-8E46-4807-AC47-FEC86C12531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98.77</c:v>
                </c:pt>
                <c:pt idx="1">
                  <c:v>95.79</c:v>
                </c:pt>
                <c:pt idx="2">
                  <c:v>98.3</c:v>
                </c:pt>
                <c:pt idx="3">
                  <c:v>92.17</c:v>
                </c:pt>
                <c:pt idx="4">
                  <c:v>92.83</c:v>
                </c:pt>
              </c:numCache>
            </c:numRef>
          </c:val>
          <c:smooth val="0"/>
          <c:extLst>
            <c:ext xmlns:c16="http://schemas.microsoft.com/office/drawing/2014/chart" uri="{C3380CC4-5D6E-409C-BE32-E72D297353CC}">
              <c16:uniqueId val="{00000001-8E46-4807-AC47-FEC86C12531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213.9</c:v>
                </c:pt>
                <c:pt idx="1">
                  <c:v>211.08</c:v>
                </c:pt>
                <c:pt idx="2">
                  <c:v>212.11</c:v>
                </c:pt>
                <c:pt idx="3">
                  <c:v>210.55</c:v>
                </c:pt>
                <c:pt idx="4">
                  <c:v>212.1</c:v>
                </c:pt>
              </c:numCache>
            </c:numRef>
          </c:val>
          <c:extLst>
            <c:ext xmlns:c16="http://schemas.microsoft.com/office/drawing/2014/chart" uri="{C3380CC4-5D6E-409C-BE32-E72D297353CC}">
              <c16:uniqueId val="{00000000-16D5-483F-9F54-D3935280105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173.67</c:v>
                </c:pt>
                <c:pt idx="1">
                  <c:v>171.13</c:v>
                </c:pt>
                <c:pt idx="2">
                  <c:v>173.7</c:v>
                </c:pt>
                <c:pt idx="3">
                  <c:v>188.51</c:v>
                </c:pt>
                <c:pt idx="4">
                  <c:v>189.43</c:v>
                </c:pt>
              </c:numCache>
            </c:numRef>
          </c:val>
          <c:smooth val="0"/>
          <c:extLst>
            <c:ext xmlns:c16="http://schemas.microsoft.com/office/drawing/2014/chart" uri="{C3380CC4-5D6E-409C-BE32-E72D297353CC}">
              <c16:uniqueId val="{00000001-16D5-483F-9F54-D3935280105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AN1" sqref="AN1"/>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2">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2">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6" t="str">
        <f>データ!H6</f>
        <v>愛媛県　八幡浜市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2">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A6</v>
      </c>
      <c r="X8" s="74"/>
      <c r="Y8" s="74"/>
      <c r="Z8" s="74"/>
      <c r="AA8" s="74"/>
      <c r="AB8" s="74"/>
      <c r="AC8" s="74"/>
      <c r="AD8" s="74" t="str">
        <f>データ!$M$6</f>
        <v>非設置</v>
      </c>
      <c r="AE8" s="74"/>
      <c r="AF8" s="74"/>
      <c r="AG8" s="74"/>
      <c r="AH8" s="74"/>
      <c r="AI8" s="74"/>
      <c r="AJ8" s="74"/>
      <c r="AK8" s="2"/>
      <c r="AL8" s="65">
        <f>データ!$R$6</f>
        <v>30739</v>
      </c>
      <c r="AM8" s="65"/>
      <c r="AN8" s="65"/>
      <c r="AO8" s="65"/>
      <c r="AP8" s="65"/>
      <c r="AQ8" s="65"/>
      <c r="AR8" s="65"/>
      <c r="AS8" s="65"/>
      <c r="AT8" s="36">
        <f>データ!$S$6</f>
        <v>132.65</v>
      </c>
      <c r="AU8" s="37"/>
      <c r="AV8" s="37"/>
      <c r="AW8" s="37"/>
      <c r="AX8" s="37"/>
      <c r="AY8" s="37"/>
      <c r="AZ8" s="37"/>
      <c r="BA8" s="37"/>
      <c r="BB8" s="54">
        <f>データ!$T$6</f>
        <v>231.73</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2">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
      <c r="A10" s="2"/>
      <c r="B10" s="36" t="str">
        <f>データ!$N$6</f>
        <v>-</v>
      </c>
      <c r="C10" s="37"/>
      <c r="D10" s="37"/>
      <c r="E10" s="37"/>
      <c r="F10" s="37"/>
      <c r="G10" s="37"/>
      <c r="H10" s="37"/>
      <c r="I10" s="36">
        <f>データ!$O$6</f>
        <v>67.7</v>
      </c>
      <c r="J10" s="37"/>
      <c r="K10" s="37"/>
      <c r="L10" s="37"/>
      <c r="M10" s="37"/>
      <c r="N10" s="37"/>
      <c r="O10" s="64"/>
      <c r="P10" s="54">
        <f>データ!$P$6</f>
        <v>95.63</v>
      </c>
      <c r="Q10" s="54"/>
      <c r="R10" s="54"/>
      <c r="S10" s="54"/>
      <c r="T10" s="54"/>
      <c r="U10" s="54"/>
      <c r="V10" s="54"/>
      <c r="W10" s="65">
        <f>データ!$Q$6</f>
        <v>3500</v>
      </c>
      <c r="X10" s="65"/>
      <c r="Y10" s="65"/>
      <c r="Z10" s="65"/>
      <c r="AA10" s="65"/>
      <c r="AB10" s="65"/>
      <c r="AC10" s="65"/>
      <c r="AD10" s="2"/>
      <c r="AE10" s="2"/>
      <c r="AF10" s="2"/>
      <c r="AG10" s="2"/>
      <c r="AH10" s="2"/>
      <c r="AI10" s="2"/>
      <c r="AJ10" s="2"/>
      <c r="AK10" s="2"/>
      <c r="AL10" s="65">
        <f>データ!$U$6</f>
        <v>29018</v>
      </c>
      <c r="AM10" s="65"/>
      <c r="AN10" s="65"/>
      <c r="AO10" s="65"/>
      <c r="AP10" s="65"/>
      <c r="AQ10" s="65"/>
      <c r="AR10" s="65"/>
      <c r="AS10" s="65"/>
      <c r="AT10" s="36">
        <f>データ!$V$6</f>
        <v>35.979999999999997</v>
      </c>
      <c r="AU10" s="37"/>
      <c r="AV10" s="37"/>
      <c r="AW10" s="37"/>
      <c r="AX10" s="37"/>
      <c r="AY10" s="37"/>
      <c r="AZ10" s="37"/>
      <c r="BA10" s="37"/>
      <c r="BB10" s="54">
        <f>データ!$W$6</f>
        <v>806.5</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2">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112</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110</v>
      </c>
      <c r="BM47" s="39"/>
      <c r="BN47" s="39"/>
      <c r="BO47" s="39"/>
      <c r="BP47" s="39"/>
      <c r="BQ47" s="39"/>
      <c r="BR47" s="39"/>
      <c r="BS47" s="39"/>
      <c r="BT47" s="39"/>
      <c r="BU47" s="39"/>
      <c r="BV47" s="39"/>
      <c r="BW47" s="39"/>
      <c r="BX47" s="39"/>
      <c r="BY47" s="39"/>
      <c r="BZ47" s="4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2">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2">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111</v>
      </c>
      <c r="BM66" s="39"/>
      <c r="BN66" s="39"/>
      <c r="BO66" s="39"/>
      <c r="BP66" s="39"/>
      <c r="BQ66" s="39"/>
      <c r="BR66" s="39"/>
      <c r="BS66" s="39"/>
      <c r="BT66" s="39"/>
      <c r="BU66" s="39"/>
      <c r="BV66" s="39"/>
      <c r="BW66" s="39"/>
      <c r="BX66" s="39"/>
      <c r="BY66" s="39"/>
      <c r="BZ66" s="4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tL2A/PLYBb3Qa3KYA6/fxWsCzNlrMVIrHEcUghI8dOd+YZO3j7QcP31Qnnxlc3+GqA1eMk5N9Q4v40R1RbOpzA==" saltValue="SzzfV7wRkpCI0H9Ixjmco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382043</v>
      </c>
      <c r="D6" s="20">
        <f t="shared" si="3"/>
        <v>46</v>
      </c>
      <c r="E6" s="20">
        <f t="shared" si="3"/>
        <v>1</v>
      </c>
      <c r="F6" s="20">
        <f t="shared" si="3"/>
        <v>0</v>
      </c>
      <c r="G6" s="20">
        <f t="shared" si="3"/>
        <v>1</v>
      </c>
      <c r="H6" s="20" t="str">
        <f t="shared" si="3"/>
        <v>愛媛県　八幡浜市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67.7</v>
      </c>
      <c r="P6" s="21">
        <f t="shared" si="3"/>
        <v>95.63</v>
      </c>
      <c r="Q6" s="21">
        <f t="shared" si="3"/>
        <v>3500</v>
      </c>
      <c r="R6" s="21">
        <f t="shared" si="3"/>
        <v>30739</v>
      </c>
      <c r="S6" s="21">
        <f t="shared" si="3"/>
        <v>132.65</v>
      </c>
      <c r="T6" s="21">
        <f t="shared" si="3"/>
        <v>231.73</v>
      </c>
      <c r="U6" s="21">
        <f t="shared" si="3"/>
        <v>29018</v>
      </c>
      <c r="V6" s="21">
        <f t="shared" si="3"/>
        <v>35.979999999999997</v>
      </c>
      <c r="W6" s="21">
        <f t="shared" si="3"/>
        <v>806.5</v>
      </c>
      <c r="X6" s="22">
        <f>IF(X7="",NA(),X7)</f>
        <v>110.22</v>
      </c>
      <c r="Y6" s="22">
        <f t="shared" ref="Y6:AG6" si="4">IF(Y7="",NA(),Y7)</f>
        <v>111.19</v>
      </c>
      <c r="Z6" s="22">
        <f t="shared" si="4"/>
        <v>110.95</v>
      </c>
      <c r="AA6" s="22">
        <f t="shared" si="4"/>
        <v>112.05</v>
      </c>
      <c r="AB6" s="22">
        <f t="shared" si="4"/>
        <v>111.83</v>
      </c>
      <c r="AC6" s="22">
        <f t="shared" si="4"/>
        <v>109.01</v>
      </c>
      <c r="AD6" s="22">
        <f t="shared" si="4"/>
        <v>108.83</v>
      </c>
      <c r="AE6" s="22">
        <f t="shared" si="4"/>
        <v>109.23</v>
      </c>
      <c r="AF6" s="22">
        <f t="shared" si="4"/>
        <v>105.92</v>
      </c>
      <c r="AG6" s="22">
        <f t="shared" si="4"/>
        <v>106.01</v>
      </c>
      <c r="AH6" s="21" t="str">
        <f>IF(AH7="","",IF(AH7="-","【-】","【"&amp;SUBSTITUTE(TEXT(AH7,"#,##0.00"),"-","△")&amp;"】"))</f>
        <v>【108.24】</v>
      </c>
      <c r="AI6" s="21">
        <f>IF(AI7="",NA(),AI7)</f>
        <v>0</v>
      </c>
      <c r="AJ6" s="21">
        <f t="shared" ref="AJ6:AR6" si="5">IF(AJ7="",NA(),AJ7)</f>
        <v>0</v>
      </c>
      <c r="AK6" s="21">
        <f t="shared" si="5"/>
        <v>0</v>
      </c>
      <c r="AL6" s="21">
        <f t="shared" si="5"/>
        <v>0</v>
      </c>
      <c r="AM6" s="21">
        <f t="shared" si="5"/>
        <v>0</v>
      </c>
      <c r="AN6" s="22">
        <f t="shared" si="5"/>
        <v>3.7</v>
      </c>
      <c r="AO6" s="22">
        <f t="shared" si="5"/>
        <v>4.34</v>
      </c>
      <c r="AP6" s="22">
        <f t="shared" si="5"/>
        <v>4.6900000000000004</v>
      </c>
      <c r="AQ6" s="22">
        <f t="shared" si="5"/>
        <v>7.78</v>
      </c>
      <c r="AR6" s="22">
        <f t="shared" si="5"/>
        <v>9.59</v>
      </c>
      <c r="AS6" s="21" t="str">
        <f>IF(AS7="","",IF(AS7="-","【-】","【"&amp;SUBSTITUTE(TEXT(AS7,"#,##0.00"),"-","△")&amp;"】"))</f>
        <v>【1.50】</v>
      </c>
      <c r="AT6" s="22">
        <f>IF(AT7="",NA(),AT7)</f>
        <v>464.36</v>
      </c>
      <c r="AU6" s="22">
        <f t="shared" ref="AU6:BC6" si="6">IF(AU7="",NA(),AU7)</f>
        <v>463.92</v>
      </c>
      <c r="AV6" s="22">
        <f t="shared" si="6"/>
        <v>564.09</v>
      </c>
      <c r="AW6" s="22">
        <f t="shared" si="6"/>
        <v>552.14</v>
      </c>
      <c r="AX6" s="22">
        <f t="shared" si="6"/>
        <v>639.46</v>
      </c>
      <c r="AY6" s="22">
        <f t="shared" si="6"/>
        <v>365.18</v>
      </c>
      <c r="AZ6" s="22">
        <f t="shared" si="6"/>
        <v>327.77</v>
      </c>
      <c r="BA6" s="22">
        <f t="shared" si="6"/>
        <v>338.02</v>
      </c>
      <c r="BB6" s="22">
        <f t="shared" si="6"/>
        <v>364.46</v>
      </c>
      <c r="BC6" s="22">
        <f t="shared" si="6"/>
        <v>338.89</v>
      </c>
      <c r="BD6" s="21" t="str">
        <f>IF(BD7="","",IF(BD7="-","【-】","【"&amp;SUBSTITUTE(TEXT(BD7,"#,##0.00"),"-","△")&amp;"】"))</f>
        <v>【243.36】</v>
      </c>
      <c r="BE6" s="22">
        <f>IF(BE7="",NA(),BE7)</f>
        <v>241.22</v>
      </c>
      <c r="BF6" s="22">
        <f t="shared" ref="BF6:BN6" si="7">IF(BF7="",NA(),BF7)</f>
        <v>241.92</v>
      </c>
      <c r="BG6" s="22">
        <f t="shared" si="7"/>
        <v>255.34</v>
      </c>
      <c r="BH6" s="22">
        <f t="shared" si="7"/>
        <v>264.69</v>
      </c>
      <c r="BI6" s="22">
        <f t="shared" si="7"/>
        <v>292.64999999999998</v>
      </c>
      <c r="BJ6" s="22">
        <f t="shared" si="7"/>
        <v>371.65</v>
      </c>
      <c r="BK6" s="22">
        <f t="shared" si="7"/>
        <v>397.1</v>
      </c>
      <c r="BL6" s="22">
        <f t="shared" si="7"/>
        <v>379.91</v>
      </c>
      <c r="BM6" s="22">
        <f t="shared" si="7"/>
        <v>403.72</v>
      </c>
      <c r="BN6" s="22">
        <f t="shared" si="7"/>
        <v>400.21</v>
      </c>
      <c r="BO6" s="21" t="str">
        <f>IF(BO7="","",IF(BO7="-","【-】","【"&amp;SUBSTITUTE(TEXT(BO7,"#,##0.00"),"-","△")&amp;"】"))</f>
        <v>【265.93】</v>
      </c>
      <c r="BP6" s="22">
        <f>IF(BP7="",NA(),BP7)</f>
        <v>98.13</v>
      </c>
      <c r="BQ6" s="22">
        <f t="shared" ref="BQ6:BY6" si="8">IF(BQ7="",NA(),BQ7)</f>
        <v>99.22</v>
      </c>
      <c r="BR6" s="22">
        <f t="shared" si="8"/>
        <v>99.33</v>
      </c>
      <c r="BS6" s="22">
        <f t="shared" si="8"/>
        <v>99.99</v>
      </c>
      <c r="BT6" s="22">
        <f t="shared" si="8"/>
        <v>99.53</v>
      </c>
      <c r="BU6" s="22">
        <f t="shared" si="8"/>
        <v>98.77</v>
      </c>
      <c r="BV6" s="22">
        <f t="shared" si="8"/>
        <v>95.79</v>
      </c>
      <c r="BW6" s="22">
        <f t="shared" si="8"/>
        <v>98.3</v>
      </c>
      <c r="BX6" s="22">
        <f t="shared" si="8"/>
        <v>92.17</v>
      </c>
      <c r="BY6" s="22">
        <f t="shared" si="8"/>
        <v>92.83</v>
      </c>
      <c r="BZ6" s="21" t="str">
        <f>IF(BZ7="","",IF(BZ7="-","【-】","【"&amp;SUBSTITUTE(TEXT(BZ7,"#,##0.00"),"-","△")&amp;"】"))</f>
        <v>【97.82】</v>
      </c>
      <c r="CA6" s="22">
        <f>IF(CA7="",NA(),CA7)</f>
        <v>213.9</v>
      </c>
      <c r="CB6" s="22">
        <f t="shared" ref="CB6:CJ6" si="9">IF(CB7="",NA(),CB7)</f>
        <v>211.08</v>
      </c>
      <c r="CC6" s="22">
        <f t="shared" si="9"/>
        <v>212.11</v>
      </c>
      <c r="CD6" s="22">
        <f t="shared" si="9"/>
        <v>210.55</v>
      </c>
      <c r="CE6" s="22">
        <f t="shared" si="9"/>
        <v>212.1</v>
      </c>
      <c r="CF6" s="22">
        <f t="shared" si="9"/>
        <v>173.67</v>
      </c>
      <c r="CG6" s="22">
        <f t="shared" si="9"/>
        <v>171.13</v>
      </c>
      <c r="CH6" s="22">
        <f t="shared" si="9"/>
        <v>173.7</v>
      </c>
      <c r="CI6" s="22">
        <f t="shared" si="9"/>
        <v>188.51</v>
      </c>
      <c r="CJ6" s="22">
        <f t="shared" si="9"/>
        <v>189.43</v>
      </c>
      <c r="CK6" s="21" t="str">
        <f>IF(CK7="","",IF(CK7="-","【-】","【"&amp;SUBSTITUTE(TEXT(CK7,"#,##0.00"),"-","△")&amp;"】"))</f>
        <v>【177.56】</v>
      </c>
      <c r="CL6" s="22">
        <f>IF(CL7="",NA(),CL7)</f>
        <v>68.41</v>
      </c>
      <c r="CM6" s="22">
        <f t="shared" ref="CM6:CU6" si="10">IF(CM7="",NA(),CM7)</f>
        <v>67.930000000000007</v>
      </c>
      <c r="CN6" s="22">
        <f t="shared" si="10"/>
        <v>67.7</v>
      </c>
      <c r="CO6" s="22">
        <f t="shared" si="10"/>
        <v>66.88</v>
      </c>
      <c r="CP6" s="22">
        <f t="shared" si="10"/>
        <v>66.06</v>
      </c>
      <c r="CQ6" s="22">
        <f t="shared" si="10"/>
        <v>59.67</v>
      </c>
      <c r="CR6" s="22">
        <f t="shared" si="10"/>
        <v>60.12</v>
      </c>
      <c r="CS6" s="22">
        <f t="shared" si="10"/>
        <v>60.34</v>
      </c>
      <c r="CT6" s="22">
        <f t="shared" si="10"/>
        <v>55.31</v>
      </c>
      <c r="CU6" s="22">
        <f t="shared" si="10"/>
        <v>55.14</v>
      </c>
      <c r="CV6" s="21" t="str">
        <f>IF(CV7="","",IF(CV7="-","【-】","【"&amp;SUBSTITUTE(TEXT(CV7,"#,##0.00"),"-","△")&amp;"】"))</f>
        <v>【59.81】</v>
      </c>
      <c r="CW6" s="22">
        <f>IF(CW7="",NA(),CW7)</f>
        <v>80.790000000000006</v>
      </c>
      <c r="CX6" s="22">
        <f t="shared" ref="CX6:DF6" si="11">IF(CX7="",NA(),CX7)</f>
        <v>81.510000000000005</v>
      </c>
      <c r="CY6" s="22">
        <f t="shared" si="11"/>
        <v>80.66</v>
      </c>
      <c r="CZ6" s="22">
        <f t="shared" si="11"/>
        <v>79.23</v>
      </c>
      <c r="DA6" s="22">
        <f t="shared" si="11"/>
        <v>77.86</v>
      </c>
      <c r="DB6" s="22">
        <f t="shared" si="11"/>
        <v>84.6</v>
      </c>
      <c r="DC6" s="22">
        <f t="shared" si="11"/>
        <v>84.24</v>
      </c>
      <c r="DD6" s="22">
        <f t="shared" si="11"/>
        <v>84.19</v>
      </c>
      <c r="DE6" s="22">
        <f t="shared" si="11"/>
        <v>80.36</v>
      </c>
      <c r="DF6" s="22">
        <f t="shared" si="11"/>
        <v>80.13</v>
      </c>
      <c r="DG6" s="21" t="str">
        <f>IF(DG7="","",IF(DG7="-","【-】","【"&amp;SUBSTITUTE(TEXT(DG7,"#,##0.00"),"-","△")&amp;"】"))</f>
        <v>【89.42】</v>
      </c>
      <c r="DH6" s="22">
        <f>IF(DH7="",NA(),DH7)</f>
        <v>58.07</v>
      </c>
      <c r="DI6" s="22">
        <f t="shared" ref="DI6:DQ6" si="12">IF(DI7="",NA(),DI7)</f>
        <v>57.1</v>
      </c>
      <c r="DJ6" s="22">
        <f t="shared" si="12"/>
        <v>55.85</v>
      </c>
      <c r="DK6" s="22">
        <f t="shared" si="12"/>
        <v>57.28</v>
      </c>
      <c r="DL6" s="22">
        <f t="shared" si="12"/>
        <v>58.96</v>
      </c>
      <c r="DM6" s="22">
        <f t="shared" si="12"/>
        <v>48.17</v>
      </c>
      <c r="DN6" s="22">
        <f t="shared" si="12"/>
        <v>48.83</v>
      </c>
      <c r="DO6" s="22">
        <f t="shared" si="12"/>
        <v>49.96</v>
      </c>
      <c r="DP6" s="22">
        <f t="shared" si="12"/>
        <v>52.2</v>
      </c>
      <c r="DQ6" s="22">
        <f t="shared" si="12"/>
        <v>52.7</v>
      </c>
      <c r="DR6" s="21" t="str">
        <f>IF(DR7="","",IF(DR7="-","【-】","【"&amp;SUBSTITUTE(TEXT(DR7,"#,##0.00"),"-","△")&amp;"】"))</f>
        <v>【52.02】</v>
      </c>
      <c r="DS6" s="22">
        <f>IF(DS7="",NA(),DS7)</f>
        <v>22.48</v>
      </c>
      <c r="DT6" s="22">
        <f t="shared" ref="DT6:EB6" si="13">IF(DT7="",NA(),DT7)</f>
        <v>22.76</v>
      </c>
      <c r="DU6" s="22">
        <f t="shared" si="13"/>
        <v>23.78</v>
      </c>
      <c r="DV6" s="22">
        <f t="shared" si="13"/>
        <v>24.66</v>
      </c>
      <c r="DW6" s="22">
        <f t="shared" si="13"/>
        <v>26.99</v>
      </c>
      <c r="DX6" s="22">
        <f t="shared" si="13"/>
        <v>17.12</v>
      </c>
      <c r="DY6" s="22">
        <f t="shared" si="13"/>
        <v>18.18</v>
      </c>
      <c r="DZ6" s="22">
        <f t="shared" si="13"/>
        <v>19.32</v>
      </c>
      <c r="EA6" s="22">
        <f t="shared" si="13"/>
        <v>20.73</v>
      </c>
      <c r="EB6" s="22">
        <f t="shared" si="13"/>
        <v>22.86</v>
      </c>
      <c r="EC6" s="21" t="str">
        <f>IF(EC7="","",IF(EC7="-","【-】","【"&amp;SUBSTITUTE(TEXT(EC7,"#,##0.00"),"-","△")&amp;"】"))</f>
        <v>【25.37】</v>
      </c>
      <c r="ED6" s="22">
        <f>IF(ED7="",NA(),ED7)</f>
        <v>1.08</v>
      </c>
      <c r="EE6" s="22">
        <f t="shared" ref="EE6:EM6" si="14">IF(EE7="",NA(),EE7)</f>
        <v>0.82</v>
      </c>
      <c r="EF6" s="22">
        <f t="shared" si="14"/>
        <v>0.4</v>
      </c>
      <c r="EG6" s="22">
        <f t="shared" si="14"/>
        <v>0.21</v>
      </c>
      <c r="EH6" s="22">
        <f t="shared" si="14"/>
        <v>0.27</v>
      </c>
      <c r="EI6" s="22">
        <f t="shared" si="14"/>
        <v>0.54</v>
      </c>
      <c r="EJ6" s="22">
        <f t="shared" si="14"/>
        <v>0.56999999999999995</v>
      </c>
      <c r="EK6" s="22">
        <f t="shared" si="14"/>
        <v>0.52</v>
      </c>
      <c r="EL6" s="22">
        <f t="shared" si="14"/>
        <v>0.5</v>
      </c>
      <c r="EM6" s="22">
        <f t="shared" si="14"/>
        <v>0.41</v>
      </c>
      <c r="EN6" s="21" t="str">
        <f>IF(EN7="","",IF(EN7="-","【-】","【"&amp;SUBSTITUTE(TEXT(EN7,"#,##0.00"),"-","△")&amp;"】"))</f>
        <v>【0.62】</v>
      </c>
    </row>
    <row r="7" spans="1:144" s="23" customFormat="1" x14ac:dyDescent="0.2">
      <c r="A7" s="15"/>
      <c r="B7" s="24">
        <v>2023</v>
      </c>
      <c r="C7" s="24">
        <v>382043</v>
      </c>
      <c r="D7" s="24">
        <v>46</v>
      </c>
      <c r="E7" s="24">
        <v>1</v>
      </c>
      <c r="F7" s="24">
        <v>0</v>
      </c>
      <c r="G7" s="24">
        <v>1</v>
      </c>
      <c r="H7" s="24" t="s">
        <v>93</v>
      </c>
      <c r="I7" s="24" t="s">
        <v>94</v>
      </c>
      <c r="J7" s="24" t="s">
        <v>95</v>
      </c>
      <c r="K7" s="24" t="s">
        <v>96</v>
      </c>
      <c r="L7" s="24" t="s">
        <v>97</v>
      </c>
      <c r="M7" s="24" t="s">
        <v>98</v>
      </c>
      <c r="N7" s="25" t="s">
        <v>99</v>
      </c>
      <c r="O7" s="25">
        <v>67.7</v>
      </c>
      <c r="P7" s="25">
        <v>95.63</v>
      </c>
      <c r="Q7" s="25">
        <v>3500</v>
      </c>
      <c r="R7" s="25">
        <v>30739</v>
      </c>
      <c r="S7" s="25">
        <v>132.65</v>
      </c>
      <c r="T7" s="25">
        <v>231.73</v>
      </c>
      <c r="U7" s="25">
        <v>29018</v>
      </c>
      <c r="V7" s="25">
        <v>35.979999999999997</v>
      </c>
      <c r="W7" s="25">
        <v>806.5</v>
      </c>
      <c r="X7" s="25">
        <v>110.22</v>
      </c>
      <c r="Y7" s="25">
        <v>111.19</v>
      </c>
      <c r="Z7" s="25">
        <v>110.95</v>
      </c>
      <c r="AA7" s="25">
        <v>112.05</v>
      </c>
      <c r="AB7" s="25">
        <v>111.83</v>
      </c>
      <c r="AC7" s="25">
        <v>109.01</v>
      </c>
      <c r="AD7" s="25">
        <v>108.83</v>
      </c>
      <c r="AE7" s="25">
        <v>109.23</v>
      </c>
      <c r="AF7" s="25">
        <v>105.92</v>
      </c>
      <c r="AG7" s="25">
        <v>106.01</v>
      </c>
      <c r="AH7" s="25">
        <v>108.24</v>
      </c>
      <c r="AI7" s="25">
        <v>0</v>
      </c>
      <c r="AJ7" s="25">
        <v>0</v>
      </c>
      <c r="AK7" s="25">
        <v>0</v>
      </c>
      <c r="AL7" s="25">
        <v>0</v>
      </c>
      <c r="AM7" s="25">
        <v>0</v>
      </c>
      <c r="AN7" s="25">
        <v>3.7</v>
      </c>
      <c r="AO7" s="25">
        <v>4.34</v>
      </c>
      <c r="AP7" s="25">
        <v>4.6900000000000004</v>
      </c>
      <c r="AQ7" s="25">
        <v>7.78</v>
      </c>
      <c r="AR7" s="25">
        <v>9.59</v>
      </c>
      <c r="AS7" s="25">
        <v>1.5</v>
      </c>
      <c r="AT7" s="25">
        <v>464.36</v>
      </c>
      <c r="AU7" s="25">
        <v>463.92</v>
      </c>
      <c r="AV7" s="25">
        <v>564.09</v>
      </c>
      <c r="AW7" s="25">
        <v>552.14</v>
      </c>
      <c r="AX7" s="25">
        <v>639.46</v>
      </c>
      <c r="AY7" s="25">
        <v>365.18</v>
      </c>
      <c r="AZ7" s="25">
        <v>327.77</v>
      </c>
      <c r="BA7" s="25">
        <v>338.02</v>
      </c>
      <c r="BB7" s="25">
        <v>364.46</v>
      </c>
      <c r="BC7" s="25">
        <v>338.89</v>
      </c>
      <c r="BD7" s="25">
        <v>243.36</v>
      </c>
      <c r="BE7" s="25">
        <v>241.22</v>
      </c>
      <c r="BF7" s="25">
        <v>241.92</v>
      </c>
      <c r="BG7" s="25">
        <v>255.34</v>
      </c>
      <c r="BH7" s="25">
        <v>264.69</v>
      </c>
      <c r="BI7" s="25">
        <v>292.64999999999998</v>
      </c>
      <c r="BJ7" s="25">
        <v>371.65</v>
      </c>
      <c r="BK7" s="25">
        <v>397.1</v>
      </c>
      <c r="BL7" s="25">
        <v>379.91</v>
      </c>
      <c r="BM7" s="25">
        <v>403.72</v>
      </c>
      <c r="BN7" s="25">
        <v>400.21</v>
      </c>
      <c r="BO7" s="25">
        <v>265.93</v>
      </c>
      <c r="BP7" s="25">
        <v>98.13</v>
      </c>
      <c r="BQ7" s="25">
        <v>99.22</v>
      </c>
      <c r="BR7" s="25">
        <v>99.33</v>
      </c>
      <c r="BS7" s="25">
        <v>99.99</v>
      </c>
      <c r="BT7" s="25">
        <v>99.53</v>
      </c>
      <c r="BU7" s="25">
        <v>98.77</v>
      </c>
      <c r="BV7" s="25">
        <v>95.79</v>
      </c>
      <c r="BW7" s="25">
        <v>98.3</v>
      </c>
      <c r="BX7" s="25">
        <v>92.17</v>
      </c>
      <c r="BY7" s="25">
        <v>92.83</v>
      </c>
      <c r="BZ7" s="25">
        <v>97.82</v>
      </c>
      <c r="CA7" s="25">
        <v>213.9</v>
      </c>
      <c r="CB7" s="25">
        <v>211.08</v>
      </c>
      <c r="CC7" s="25">
        <v>212.11</v>
      </c>
      <c r="CD7" s="25">
        <v>210.55</v>
      </c>
      <c r="CE7" s="25">
        <v>212.1</v>
      </c>
      <c r="CF7" s="25">
        <v>173.67</v>
      </c>
      <c r="CG7" s="25">
        <v>171.13</v>
      </c>
      <c r="CH7" s="25">
        <v>173.7</v>
      </c>
      <c r="CI7" s="25">
        <v>188.51</v>
      </c>
      <c r="CJ7" s="25">
        <v>189.43</v>
      </c>
      <c r="CK7" s="25">
        <v>177.56</v>
      </c>
      <c r="CL7" s="25">
        <v>68.41</v>
      </c>
      <c r="CM7" s="25">
        <v>67.930000000000007</v>
      </c>
      <c r="CN7" s="25">
        <v>67.7</v>
      </c>
      <c r="CO7" s="25">
        <v>66.88</v>
      </c>
      <c r="CP7" s="25">
        <v>66.06</v>
      </c>
      <c r="CQ7" s="25">
        <v>59.67</v>
      </c>
      <c r="CR7" s="25">
        <v>60.12</v>
      </c>
      <c r="CS7" s="25">
        <v>60.34</v>
      </c>
      <c r="CT7" s="25">
        <v>55.31</v>
      </c>
      <c r="CU7" s="25">
        <v>55.14</v>
      </c>
      <c r="CV7" s="25">
        <v>59.81</v>
      </c>
      <c r="CW7" s="25">
        <v>80.790000000000006</v>
      </c>
      <c r="CX7" s="25">
        <v>81.510000000000005</v>
      </c>
      <c r="CY7" s="25">
        <v>80.66</v>
      </c>
      <c r="CZ7" s="25">
        <v>79.23</v>
      </c>
      <c r="DA7" s="25">
        <v>77.86</v>
      </c>
      <c r="DB7" s="25">
        <v>84.6</v>
      </c>
      <c r="DC7" s="25">
        <v>84.24</v>
      </c>
      <c r="DD7" s="25">
        <v>84.19</v>
      </c>
      <c r="DE7" s="25">
        <v>80.36</v>
      </c>
      <c r="DF7" s="25">
        <v>80.13</v>
      </c>
      <c r="DG7" s="25">
        <v>89.42</v>
      </c>
      <c r="DH7" s="25">
        <v>58.07</v>
      </c>
      <c r="DI7" s="25">
        <v>57.1</v>
      </c>
      <c r="DJ7" s="25">
        <v>55.85</v>
      </c>
      <c r="DK7" s="25">
        <v>57.28</v>
      </c>
      <c r="DL7" s="25">
        <v>58.96</v>
      </c>
      <c r="DM7" s="25">
        <v>48.17</v>
      </c>
      <c r="DN7" s="25">
        <v>48.83</v>
      </c>
      <c r="DO7" s="25">
        <v>49.96</v>
      </c>
      <c r="DP7" s="25">
        <v>52.2</v>
      </c>
      <c r="DQ7" s="25">
        <v>52.7</v>
      </c>
      <c r="DR7" s="25">
        <v>52.02</v>
      </c>
      <c r="DS7" s="25">
        <v>22.48</v>
      </c>
      <c r="DT7" s="25">
        <v>22.76</v>
      </c>
      <c r="DU7" s="25">
        <v>23.78</v>
      </c>
      <c r="DV7" s="25">
        <v>24.66</v>
      </c>
      <c r="DW7" s="25">
        <v>26.99</v>
      </c>
      <c r="DX7" s="25">
        <v>17.12</v>
      </c>
      <c r="DY7" s="25">
        <v>18.18</v>
      </c>
      <c r="DZ7" s="25">
        <v>19.32</v>
      </c>
      <c r="EA7" s="25">
        <v>20.73</v>
      </c>
      <c r="EB7" s="25">
        <v>22.86</v>
      </c>
      <c r="EC7" s="25">
        <v>25.37</v>
      </c>
      <c r="ED7" s="25">
        <v>1.08</v>
      </c>
      <c r="EE7" s="25">
        <v>0.82</v>
      </c>
      <c r="EF7" s="25">
        <v>0.4</v>
      </c>
      <c r="EG7" s="25">
        <v>0.21</v>
      </c>
      <c r="EH7" s="25">
        <v>0.27</v>
      </c>
      <c r="EI7" s="25">
        <v>0.54</v>
      </c>
      <c r="EJ7" s="25">
        <v>0.56999999999999995</v>
      </c>
      <c r="EK7" s="25">
        <v>0.52</v>
      </c>
      <c r="EL7" s="25">
        <v>0.5</v>
      </c>
      <c r="EM7" s="25">
        <v>0.41</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108</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井上　雄平</cp:lastModifiedBy>
  <cp:lastPrinted>2025-02-03T08:58:03Z</cp:lastPrinted>
  <dcterms:created xsi:type="dcterms:W3CDTF">2025-01-24T06:54:08Z</dcterms:created>
  <dcterms:modified xsi:type="dcterms:W3CDTF">2025-02-04T01:34:28Z</dcterms:modified>
  <cp:category/>
</cp:coreProperties>
</file>